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71168\Desktop\パソコン操作\"/>
    </mc:Choice>
  </mc:AlternateContent>
  <bookViews>
    <workbookView xWindow="-105" yWindow="-105" windowWidth="19425" windowHeight="11625"/>
  </bookViews>
  <sheets>
    <sheet name="課題文" sheetId="3" r:id="rId1"/>
    <sheet name="勤務時間" sheetId="4" r:id="rId2"/>
    <sheet name="勤務時間 解答例" sheetId="5" r:id="rId3"/>
    <sheet name="顧客名簿" sheetId="1" r:id="rId4"/>
    <sheet name="顧客名簿　解答例" sheetId="2" r:id="rId5"/>
    <sheet name="送付名簿　解答例" sheetId="11" r:id="rId6"/>
    <sheet name="売上一覧" sheetId="6" r:id="rId7"/>
    <sheet name="3.売上一覧解答例" sheetId="7" r:id="rId8"/>
    <sheet name="4.実数" sheetId="9" r:id="rId9"/>
    <sheet name="4.実数解答例" sheetId="10" r:id="rId10"/>
  </sheets>
  <definedNames>
    <definedName name="_xlnm._FilterDatabase" localSheetId="4" hidden="1">'顧客名簿　解答例'!$J$1:$J$36</definedName>
    <definedName name="_xlnm._FilterDatabase" localSheetId="5" hidden="1">'送付名簿　解答例'!$J$1:$J$31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3" i="10" l="1"/>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E3" i="10" l="1" a="1"/>
  <c r="E3" i="10" s="1"/>
  <c r="J31" i="11" l="1"/>
  <c r="I31" i="11"/>
  <c r="H31" i="11"/>
  <c r="J30" i="11"/>
  <c r="I30" i="11"/>
  <c r="H30" i="11"/>
  <c r="J29" i="11"/>
  <c r="I29" i="11"/>
  <c r="H29" i="11"/>
  <c r="J28" i="11"/>
  <c r="I28" i="11"/>
  <c r="H28" i="11"/>
  <c r="J27" i="11"/>
  <c r="I27" i="11"/>
  <c r="H27" i="11"/>
  <c r="J26" i="11"/>
  <c r="I26" i="11"/>
  <c r="H26" i="11"/>
  <c r="J25" i="11"/>
  <c r="I25" i="11"/>
  <c r="H25" i="11"/>
  <c r="J24" i="11"/>
  <c r="I24" i="11"/>
  <c r="H24" i="11"/>
  <c r="J23" i="11"/>
  <c r="I23" i="11"/>
  <c r="H23" i="11"/>
  <c r="J22" i="11"/>
  <c r="I22" i="11"/>
  <c r="H22" i="11"/>
  <c r="J21" i="11"/>
  <c r="I21" i="11"/>
  <c r="H21" i="11"/>
  <c r="J20" i="11"/>
  <c r="I20" i="11"/>
  <c r="H20" i="11"/>
  <c r="J19" i="11"/>
  <c r="I19" i="11"/>
  <c r="H19" i="11"/>
  <c r="J18" i="11"/>
  <c r="I18" i="11"/>
  <c r="H18" i="11"/>
  <c r="J17" i="11"/>
  <c r="I17" i="11"/>
  <c r="H17" i="11"/>
  <c r="J16" i="11"/>
  <c r="I16" i="11"/>
  <c r="H16" i="11"/>
  <c r="J15" i="11"/>
  <c r="I15" i="11"/>
  <c r="H15" i="11"/>
  <c r="J14" i="11"/>
  <c r="I14" i="11"/>
  <c r="H14" i="11"/>
  <c r="J13" i="11"/>
  <c r="I13" i="11"/>
  <c r="H13" i="11"/>
  <c r="J12" i="11"/>
  <c r="I12" i="11"/>
  <c r="H12" i="11"/>
  <c r="J11" i="11"/>
  <c r="I11" i="11"/>
  <c r="H11" i="11"/>
  <c r="J10" i="11"/>
  <c r="I10" i="11"/>
  <c r="H10" i="11"/>
  <c r="J9" i="11"/>
  <c r="I9" i="11"/>
  <c r="H9" i="11"/>
  <c r="J8" i="11"/>
  <c r="I8" i="11"/>
  <c r="H8" i="11"/>
  <c r="J7" i="11"/>
  <c r="I7" i="11"/>
  <c r="H7" i="11"/>
  <c r="J6" i="11"/>
  <c r="I6" i="11"/>
  <c r="H6" i="11"/>
  <c r="J5" i="11"/>
  <c r="I5" i="11"/>
  <c r="H5" i="11"/>
  <c r="J4" i="11"/>
  <c r="I4" i="11"/>
  <c r="H4" i="11"/>
  <c r="J3" i="11"/>
  <c r="I3" i="11"/>
  <c r="H3" i="11"/>
  <c r="J2" i="11"/>
  <c r="I2" i="11"/>
  <c r="H2" i="11"/>
  <c r="N2" i="10" l="1"/>
  <c r="U26" i="7" l="1"/>
  <c r="N26" i="7"/>
  <c r="M26" i="7"/>
  <c r="L26" i="7"/>
  <c r="K26" i="7"/>
  <c r="J26" i="7"/>
  <c r="I26" i="7"/>
  <c r="G26" i="7"/>
  <c r="F26" i="7"/>
  <c r="E26" i="7"/>
  <c r="D26" i="7"/>
  <c r="C26" i="7"/>
  <c r="B26" i="7"/>
  <c r="U25" i="7"/>
  <c r="N25" i="7"/>
  <c r="M25" i="7"/>
  <c r="L25" i="7"/>
  <c r="K25" i="7"/>
  <c r="J25" i="7"/>
  <c r="I25" i="7"/>
  <c r="H25" i="7"/>
  <c r="G25" i="7"/>
  <c r="F25" i="7"/>
  <c r="E25" i="7"/>
  <c r="D25" i="7"/>
  <c r="C25" i="7"/>
  <c r="B25" i="7"/>
  <c r="U24" i="7"/>
  <c r="O24" i="7"/>
  <c r="N24" i="7"/>
  <c r="M24" i="7"/>
  <c r="L24" i="7"/>
  <c r="K24" i="7"/>
  <c r="J24" i="7"/>
  <c r="I24" i="7"/>
  <c r="G24" i="7"/>
  <c r="F24" i="7"/>
  <c r="E24" i="7"/>
  <c r="D24" i="7"/>
  <c r="C24" i="7"/>
  <c r="B24" i="7"/>
  <c r="U23" i="7"/>
  <c r="N23" i="7"/>
  <c r="M23" i="7"/>
  <c r="L23" i="7"/>
  <c r="K23" i="7"/>
  <c r="J23" i="7"/>
  <c r="I23" i="7"/>
  <c r="G23" i="7"/>
  <c r="F23" i="7"/>
  <c r="E23" i="7"/>
  <c r="D23" i="7"/>
  <c r="C23" i="7"/>
  <c r="B23" i="7"/>
  <c r="U22" i="7"/>
  <c r="N22" i="7"/>
  <c r="M22" i="7"/>
  <c r="L22" i="7"/>
  <c r="K22" i="7"/>
  <c r="J22" i="7"/>
  <c r="I22" i="7"/>
  <c r="G22" i="7"/>
  <c r="F22" i="7"/>
  <c r="E22" i="7"/>
  <c r="D22" i="7"/>
  <c r="C22" i="7"/>
  <c r="B22" i="7"/>
  <c r="U21" i="7"/>
  <c r="N21" i="7"/>
  <c r="M21" i="7"/>
  <c r="L21" i="7"/>
  <c r="K21" i="7"/>
  <c r="J21" i="7"/>
  <c r="I21" i="7"/>
  <c r="H21" i="7"/>
  <c r="G21" i="7"/>
  <c r="F21" i="7"/>
  <c r="E21" i="7"/>
  <c r="D21" i="7"/>
  <c r="C21" i="7"/>
  <c r="B21" i="7"/>
  <c r="O17" i="7"/>
  <c r="O26" i="7" s="1"/>
  <c r="H17" i="7"/>
  <c r="H26" i="7" s="1"/>
  <c r="O16" i="7"/>
  <c r="O25" i="7" s="1"/>
  <c r="H16" i="7"/>
  <c r="O15" i="7"/>
  <c r="H15" i="7"/>
  <c r="H24" i="7" s="1"/>
  <c r="O14" i="7"/>
  <c r="O23" i="7" s="1"/>
  <c r="H14" i="7"/>
  <c r="H23" i="7" s="1"/>
  <c r="O13" i="7"/>
  <c r="O22" i="7" s="1"/>
  <c r="H13" i="7"/>
  <c r="H22" i="7" s="1"/>
  <c r="O12" i="7"/>
  <c r="O21" i="7" s="1"/>
  <c r="H12" i="7"/>
  <c r="H31" i="5" l="1"/>
  <c r="G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G13" i="5"/>
  <c r="H12" i="5"/>
  <c r="G12" i="5"/>
  <c r="H11" i="5"/>
  <c r="G11" i="5"/>
  <c r="H10" i="5"/>
  <c r="G10" i="5"/>
  <c r="H9" i="5"/>
  <c r="G9" i="5"/>
  <c r="H8" i="5"/>
  <c r="G8" i="5"/>
  <c r="H7" i="5"/>
  <c r="G7" i="5"/>
  <c r="H6" i="5"/>
  <c r="G6" i="5"/>
  <c r="H5" i="5"/>
  <c r="G5" i="5"/>
  <c r="H4" i="5"/>
  <c r="G4" i="5"/>
  <c r="H3" i="5"/>
  <c r="G3" i="5"/>
  <c r="H2" i="5"/>
  <c r="H32" i="5" s="1"/>
  <c r="G2" i="5"/>
  <c r="G32" i="5" s="1"/>
  <c r="H36" i="2" l="1"/>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J36" i="2" l="1"/>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I23" i="2"/>
  <c r="I26" i="2"/>
  <c r="I30" i="2"/>
  <c r="I32" i="2"/>
  <c r="I33" i="2"/>
  <c r="I36" i="2"/>
  <c r="I35" i="2"/>
  <c r="I34" i="2"/>
  <c r="I31" i="2"/>
  <c r="I29" i="2"/>
  <c r="I28" i="2"/>
  <c r="I27" i="2"/>
  <c r="I25" i="2"/>
  <c r="I24" i="2"/>
  <c r="I22" i="2"/>
  <c r="I21" i="2"/>
  <c r="I20" i="2"/>
  <c r="I19" i="2"/>
  <c r="I18" i="2"/>
  <c r="I17" i="2"/>
  <c r="I16" i="2"/>
  <c r="I15" i="2"/>
  <c r="I14" i="2"/>
  <c r="I13" i="2"/>
  <c r="I12" i="2"/>
  <c r="I11" i="2"/>
  <c r="I10" i="2"/>
  <c r="I9" i="2"/>
  <c r="I8" i="2"/>
  <c r="I7" i="2"/>
  <c r="I6" i="2"/>
  <c r="I5" i="2"/>
  <c r="I4" i="2"/>
  <c r="I3" i="2"/>
  <c r="I2" i="2"/>
  <c r="H2"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<sst xmlns="http://schemas.openxmlformats.org/spreadsheetml/2006/main" count="1212" uniqueCount="407">
  <si>
    <t>住所</t>
    <rPh sb="0" eb="2">
      <t>ジュウショ</t>
    </rPh>
    <phoneticPr fontId="1"/>
  </si>
  <si>
    <t>電話番号</t>
    <rPh sb="0" eb="2">
      <t>デンワ</t>
    </rPh>
    <rPh sb="2" eb="4">
      <t>バンゴウ</t>
    </rPh>
    <phoneticPr fontId="1"/>
  </si>
  <si>
    <t>生年月日</t>
    <rPh sb="0" eb="2">
      <t>セイネン</t>
    </rPh>
    <rPh sb="2" eb="4">
      <t>ガッピ</t>
    </rPh>
    <phoneticPr fontId="1"/>
  </si>
  <si>
    <t>性別</t>
    <rPh sb="0" eb="2">
      <t>セイベツ</t>
    </rPh>
    <phoneticPr fontId="1"/>
  </si>
  <si>
    <t>年齢</t>
    <rPh sb="0" eb="2">
      <t>ネンレイ</t>
    </rPh>
    <phoneticPr fontId="1"/>
  </si>
  <si>
    <t>01-234-5678</t>
  </si>
  <si>
    <t>男</t>
  </si>
  <si>
    <t>女</t>
  </si>
  <si>
    <t>お勧め商品</t>
    <rPh sb="1" eb="2">
      <t>スス</t>
    </rPh>
    <rPh sb="3" eb="5">
      <t>ショウヒン</t>
    </rPh>
    <phoneticPr fontId="2"/>
  </si>
  <si>
    <t>基準日</t>
    <rPh sb="0" eb="3">
      <t>キジュンビ</t>
    </rPh>
    <phoneticPr fontId="2"/>
  </si>
  <si>
    <t>会員番号</t>
    <rPh sb="0" eb="2">
      <t>カイイン</t>
    </rPh>
    <rPh sb="2" eb="4">
      <t>バンゴウ</t>
    </rPh>
    <phoneticPr fontId="2"/>
  </si>
  <si>
    <t>重複</t>
    <rPh sb="0" eb="2">
      <t>チョウフク</t>
    </rPh>
    <phoneticPr fontId="2"/>
  </si>
  <si>
    <t>氏名</t>
    <rPh sb="0" eb="2">
      <t>シメイ</t>
    </rPh>
    <phoneticPr fontId="2"/>
  </si>
  <si>
    <t>鈴木　武雄</t>
  </si>
  <si>
    <t>田崎　晋</t>
  </si>
  <si>
    <t>沢村　裕子</t>
  </si>
  <si>
    <t>川﨑　陽菜</t>
  </si>
  <si>
    <t>玉川　秀雄</t>
  </si>
  <si>
    <t>土田　進</t>
  </si>
  <si>
    <t>青山　静雄</t>
  </si>
  <si>
    <t>河合　速男</t>
  </si>
  <si>
    <t>後藤　玲子</t>
  </si>
  <si>
    <t>高橋　敏夫</t>
  </si>
  <si>
    <t>吉澤　慶子</t>
  </si>
  <si>
    <t>永井　哲</t>
  </si>
  <si>
    <t>南　夏雄</t>
  </si>
  <si>
    <t>江川　光春</t>
  </si>
  <si>
    <t>井出　直子</t>
  </si>
  <si>
    <t>菊地　恒夫</t>
  </si>
  <si>
    <t>佐々木　多恵</t>
  </si>
  <si>
    <t>柿谷　一郎</t>
  </si>
  <si>
    <t>佐伯　三恵</t>
  </si>
  <si>
    <t>吉田　彰</t>
  </si>
  <si>
    <t>浜　典子</t>
  </si>
  <si>
    <t>林原　峰子</t>
  </si>
  <si>
    <t>西山　邦夫</t>
  </si>
  <si>
    <t>小田　輝夫</t>
  </si>
  <si>
    <t>近藤　光男</t>
  </si>
  <si>
    <t>山崎　千恵</t>
  </si>
  <si>
    <t>明智　和男</t>
  </si>
  <si>
    <t>武田　庄司</t>
  </si>
  <si>
    <t>若松　京香</t>
  </si>
  <si>
    <t>近藤　淳</t>
  </si>
  <si>
    <t>スズキタケオ</t>
  </si>
  <si>
    <t>タザキススム</t>
  </si>
  <si>
    <t>サワムラユウコ</t>
  </si>
  <si>
    <t>カワサキヒナ</t>
  </si>
  <si>
    <t>タマカワヒデオ</t>
  </si>
  <si>
    <t>ツチダススム</t>
  </si>
  <si>
    <t>アオヤマシズオ</t>
  </si>
  <si>
    <t>カワイハヤオ</t>
  </si>
  <si>
    <t>ゴトウレイコ</t>
  </si>
  <si>
    <t>タカハシトシオ</t>
  </si>
  <si>
    <t>ヨシザワケイコ</t>
  </si>
  <si>
    <t>ナガイテツ</t>
  </si>
  <si>
    <t>ミナミナツオ</t>
  </si>
  <si>
    <t>エガワミツハル</t>
  </si>
  <si>
    <t>イデナオコ</t>
  </si>
  <si>
    <t>キクチツネオ</t>
  </si>
  <si>
    <t>ササキタエ</t>
  </si>
  <si>
    <t>カキタニイチロウ</t>
  </si>
  <si>
    <t>サエキミエ</t>
  </si>
  <si>
    <t>ヨシダアキラ</t>
  </si>
  <si>
    <t>ハマノリコ</t>
  </si>
  <si>
    <t>ハヤシバラミネコ</t>
  </si>
  <si>
    <t>ニシヤマクニオ</t>
  </si>
  <si>
    <t>オダテルオ</t>
  </si>
  <si>
    <t>コンドウミツオ</t>
  </si>
  <si>
    <t>ヤマザキチエ</t>
  </si>
  <si>
    <t>アケチカズオ</t>
  </si>
  <si>
    <t>タケダショウジ</t>
  </si>
  <si>
    <t>ワカマツキョウカ</t>
  </si>
  <si>
    <t>コンドウアツシ</t>
  </si>
  <si>
    <t>フリガナ</t>
    <phoneticPr fontId="2"/>
  </si>
  <si>
    <t>本文中のアルファベットは、全角と半角が混在しています。
すべて半角大文字のアルファベットに統一しなさい。</t>
    <rPh sb="0" eb="3">
      <t>ホンブンチュウ</t>
    </rPh>
    <rPh sb="13" eb="15">
      <t>ゼンカク</t>
    </rPh>
    <rPh sb="16" eb="18">
      <t>ハンカク</t>
    </rPh>
    <rPh sb="19" eb="21">
      <t>コンザイ</t>
    </rPh>
    <rPh sb="31" eb="33">
      <t>ハンカク</t>
    </rPh>
    <rPh sb="33" eb="36">
      <t>オオモジ</t>
    </rPh>
    <rPh sb="45" eb="47">
      <t>トウイツ</t>
    </rPh>
    <phoneticPr fontId="2"/>
  </si>
  <si>
    <t>課題2-1</t>
    <rPh sb="0" eb="2">
      <t>カダイ</t>
    </rPh>
    <phoneticPr fontId="2"/>
  </si>
  <si>
    <t>課題2-2</t>
    <rPh sb="0" eb="2">
      <t>カダイ</t>
    </rPh>
    <phoneticPr fontId="2"/>
  </si>
  <si>
    <t>課題2-3</t>
    <rPh sb="0" eb="2">
      <t>カダイ</t>
    </rPh>
    <phoneticPr fontId="2"/>
  </si>
  <si>
    <t>課題2-5</t>
    <rPh sb="0" eb="2">
      <t>カダイ</t>
    </rPh>
    <phoneticPr fontId="2"/>
  </si>
  <si>
    <t>課題2-6</t>
    <rPh sb="0" eb="2">
      <t>カダイ</t>
    </rPh>
    <phoneticPr fontId="2"/>
  </si>
  <si>
    <t>重複</t>
    <rPh sb="0" eb="2">
      <t>チョウフク</t>
    </rPh>
    <phoneticPr fontId="2"/>
  </si>
  <si>
    <t>東京都杉並区</t>
    <rPh sb="0" eb="3">
      <t>トウキョウト</t>
    </rPh>
    <rPh sb="3" eb="6">
      <t>スギナミク</t>
    </rPh>
    <phoneticPr fontId="1"/>
  </si>
  <si>
    <t>東京都大田区</t>
    <rPh sb="0" eb="3">
      <t>トウキョウト</t>
    </rPh>
    <rPh sb="3" eb="6">
      <t>オオタク</t>
    </rPh>
    <phoneticPr fontId="1"/>
  </si>
  <si>
    <t>神奈川県横浜市</t>
    <rPh sb="0" eb="4">
      <t>カナガワケン</t>
    </rPh>
    <rPh sb="4" eb="7">
      <t>ヨコハマシ</t>
    </rPh>
    <phoneticPr fontId="1"/>
  </si>
  <si>
    <t>東京都中野区</t>
    <rPh sb="0" eb="3">
      <t>トウキョウト</t>
    </rPh>
    <rPh sb="3" eb="6">
      <t>ナカノク</t>
    </rPh>
    <phoneticPr fontId="1"/>
  </si>
  <si>
    <t>埼玉県浦和市</t>
    <rPh sb="0" eb="3">
      <t>サイタマケン</t>
    </rPh>
    <rPh sb="3" eb="6">
      <t>ウラワシ</t>
    </rPh>
    <phoneticPr fontId="1"/>
  </si>
  <si>
    <t>千葉県千葉市</t>
    <rPh sb="0" eb="3">
      <t>チバケン</t>
    </rPh>
    <rPh sb="3" eb="6">
      <t>チバシ</t>
    </rPh>
    <phoneticPr fontId="1"/>
  </si>
  <si>
    <t>東京都足立区</t>
    <rPh sb="0" eb="3">
      <t>トウキョウト</t>
    </rPh>
    <rPh sb="3" eb="6">
      <t>アダチク</t>
    </rPh>
    <phoneticPr fontId="1"/>
  </si>
  <si>
    <t>茨城県つくば市</t>
    <rPh sb="0" eb="3">
      <t>イバラキケン</t>
    </rPh>
    <rPh sb="6" eb="7">
      <t>シ</t>
    </rPh>
    <phoneticPr fontId="1"/>
  </si>
  <si>
    <t>東京都千代田区</t>
    <rPh sb="0" eb="3">
      <t>トウキョウト</t>
    </rPh>
    <rPh sb="3" eb="7">
      <t>チヨダク</t>
    </rPh>
    <phoneticPr fontId="1"/>
  </si>
  <si>
    <t>京都府京都市</t>
    <rPh sb="0" eb="3">
      <t>キョウトフ</t>
    </rPh>
    <rPh sb="3" eb="6">
      <t>キョウトシ</t>
    </rPh>
    <phoneticPr fontId="1"/>
  </si>
  <si>
    <t>埼玉県川口市</t>
    <rPh sb="0" eb="3">
      <t>サイタマケン</t>
    </rPh>
    <rPh sb="3" eb="6">
      <t>カワグチシ</t>
    </rPh>
    <phoneticPr fontId="1"/>
  </si>
  <si>
    <t>東京都新宿区</t>
    <rPh sb="0" eb="3">
      <t>トウキョウト</t>
    </rPh>
    <rPh sb="3" eb="6">
      <t>シンジュクク</t>
    </rPh>
    <phoneticPr fontId="1"/>
  </si>
  <si>
    <t>新潟県長岡市</t>
    <rPh sb="0" eb="3">
      <t>ニイガタケン</t>
    </rPh>
    <rPh sb="3" eb="6">
      <t>ナガオカシ</t>
    </rPh>
    <phoneticPr fontId="1"/>
  </si>
  <si>
    <t>神奈川県川崎市</t>
    <rPh sb="0" eb="4">
      <t>カナガワケン</t>
    </rPh>
    <rPh sb="4" eb="7">
      <t>カワサキシ</t>
    </rPh>
    <phoneticPr fontId="1"/>
  </si>
  <si>
    <t>栃木県宇都宮市</t>
    <rPh sb="0" eb="3">
      <t>トチギケン</t>
    </rPh>
    <rPh sb="3" eb="7">
      <t>ウツノミヤシ</t>
    </rPh>
    <phoneticPr fontId="1"/>
  </si>
  <si>
    <t>東京都世田谷区</t>
    <rPh sb="0" eb="3">
      <t>トウキョウト</t>
    </rPh>
    <rPh sb="3" eb="7">
      <t>セタガヤク</t>
    </rPh>
    <phoneticPr fontId="1"/>
  </si>
  <si>
    <t>東京都北区</t>
    <rPh sb="0" eb="3">
      <t>トウキョウト</t>
    </rPh>
    <rPh sb="3" eb="5">
      <t>キタク</t>
    </rPh>
    <phoneticPr fontId="1"/>
  </si>
  <si>
    <t>東京都武蔵野市</t>
    <rPh sb="0" eb="3">
      <t>トウキョウト</t>
    </rPh>
    <rPh sb="3" eb="7">
      <t>ムサシノシ</t>
    </rPh>
    <phoneticPr fontId="1"/>
  </si>
  <si>
    <t>静岡県富士見市</t>
    <rPh sb="0" eb="3">
      <t>シズオカケン</t>
    </rPh>
    <rPh sb="3" eb="6">
      <t>フジミ</t>
    </rPh>
    <rPh sb="6" eb="7">
      <t>シ</t>
    </rPh>
    <phoneticPr fontId="1"/>
  </si>
  <si>
    <t>東京都日野市</t>
    <rPh sb="0" eb="3">
      <t>トウキョウト</t>
    </rPh>
    <rPh sb="3" eb="6">
      <t>ヒノシ</t>
    </rPh>
    <phoneticPr fontId="1"/>
  </si>
  <si>
    <t>茨城県水戸市</t>
    <rPh sb="0" eb="3">
      <t>イバラキケン</t>
    </rPh>
    <rPh sb="3" eb="6">
      <t>ミトシ</t>
    </rPh>
    <phoneticPr fontId="1"/>
  </si>
  <si>
    <t>東京都豊島区</t>
    <rPh sb="0" eb="3">
      <t>トウキョウト</t>
    </rPh>
    <rPh sb="3" eb="6">
      <t>トシマク</t>
    </rPh>
    <phoneticPr fontId="1"/>
  </si>
  <si>
    <t>神奈川県厚木市</t>
    <rPh sb="0" eb="4">
      <t>カナガワケン</t>
    </rPh>
    <rPh sb="4" eb="7">
      <t>アツギシ</t>
    </rPh>
    <phoneticPr fontId="1"/>
  </si>
  <si>
    <t>茨城県笠間市</t>
    <rPh sb="0" eb="3">
      <t>イバラキケン</t>
    </rPh>
    <rPh sb="3" eb="6">
      <t>カサマシ</t>
    </rPh>
    <phoneticPr fontId="1"/>
  </si>
  <si>
    <t>東京都三鷹市</t>
    <rPh sb="0" eb="3">
      <t>トウキョウト</t>
    </rPh>
    <rPh sb="3" eb="6">
      <t>ミタカシ</t>
    </rPh>
    <phoneticPr fontId="1"/>
  </si>
  <si>
    <t>千葉県佐倉市</t>
    <rPh sb="0" eb="3">
      <t>チバケン</t>
    </rPh>
    <rPh sb="3" eb="6">
      <t>サクラシ</t>
    </rPh>
    <phoneticPr fontId="1"/>
  </si>
  <si>
    <t>課題1-1</t>
    <rPh sb="0" eb="2">
      <t>カダイ</t>
    </rPh>
    <phoneticPr fontId="2"/>
  </si>
  <si>
    <t>課題1-3</t>
    <rPh sb="0" eb="2">
      <t>カダイ</t>
    </rPh>
    <phoneticPr fontId="2"/>
  </si>
  <si>
    <t>課題1-4</t>
    <rPh sb="0" eb="2">
      <t>カダイ</t>
    </rPh>
    <phoneticPr fontId="2"/>
  </si>
  <si>
    <t>課題1-5</t>
    <rPh sb="0" eb="2">
      <t>カダイ</t>
    </rPh>
    <phoneticPr fontId="2"/>
  </si>
  <si>
    <t>課題2-4</t>
    <rPh sb="0" eb="2">
      <t>カダイ</t>
    </rPh>
    <phoneticPr fontId="2"/>
  </si>
  <si>
    <t>日付（曜日） 勤務    出社時:出社分 退社時:退社分 勤務時間合計  残業時間</t>
  </si>
  <si>
    <t>6月1日（月） 出勤    9:00 16:00</t>
  </si>
  <si>
    <t>6月2日（火） 出勤    8:35 16:19</t>
  </si>
  <si>
    <t>6月3日（水） 出勤    8:51 16:07</t>
  </si>
  <si>
    <t>6月4日（木） 出勤    8:51 16:40</t>
  </si>
  <si>
    <t>6月5日（金） 出勤    8:31 16:07</t>
  </si>
  <si>
    <t>6月6日（土） 休日    0:00 0:00</t>
  </si>
  <si>
    <t>6月7日（日） 休日    0:00 0:00</t>
  </si>
  <si>
    <t>6月8日（月） 出勤    8:47 16:12</t>
  </si>
  <si>
    <t>6月9日（火） 出勤    8:33 16:06</t>
  </si>
  <si>
    <t>6月10日（水） 出勤    8:41 16:03</t>
  </si>
  <si>
    <t>6月11日（木） 出勤    8:45 16:32</t>
  </si>
  <si>
    <t>6月12日（金） 出勤    8:48 16:11</t>
  </si>
  <si>
    <t>6月13日（土） 休日    0:00 0:00</t>
  </si>
  <si>
    <t>6月14日（日） 休日    0:00 0:00</t>
  </si>
  <si>
    <t>6月15日（月） 出勤    8:41 16:07</t>
  </si>
  <si>
    <t>6月16日（火） 出勤    8:32 16:09</t>
  </si>
  <si>
    <t>6月17日（水） 出勤    8:55 16:05</t>
  </si>
  <si>
    <t>6月18日（木） 出勤    8:37 16:09</t>
  </si>
  <si>
    <t>6月19日（金） 出勤    8:56 16:11</t>
  </si>
  <si>
    <t>6月20日（土） 休日    0:00 0:00</t>
  </si>
  <si>
    <t>6月21日（日） 休日    0:00 0:00</t>
  </si>
  <si>
    <t>6月22日（月） 出勤    8:50 16:08</t>
  </si>
  <si>
    <t>6月23日（火） 出勤    8:41 16:01</t>
  </si>
  <si>
    <t>6月24日（水） 出勤    8:31 16:01</t>
  </si>
  <si>
    <t>6月25日（木） 出勤    8:43 16:07</t>
  </si>
  <si>
    <t>6月26日（金） 出勤    8:34 16:00</t>
  </si>
  <si>
    <t>6月27日（土） 休日    0:00 0:00</t>
  </si>
  <si>
    <t>6月28日（日） 休日    0:00 0:00</t>
  </si>
  <si>
    <t>6月29日（月） 出勤    8:58 17:04</t>
  </si>
  <si>
    <t>6月30日（火） 出勤    8:45 16:18</t>
  </si>
  <si>
    <t>勤務</t>
  </si>
  <si>
    <t>出社時</t>
  </si>
  <si>
    <t>出社分</t>
  </si>
  <si>
    <t>退社時</t>
  </si>
  <si>
    <t>退社分</t>
  </si>
  <si>
    <t>勤務時間合計</t>
  </si>
  <si>
    <t>残業時間</t>
  </si>
  <si>
    <t>6月1日（月）</t>
  </si>
  <si>
    <t>出勤</t>
  </si>
  <si>
    <t>6月2日（火）</t>
  </si>
  <si>
    <t>6月3日（水）</t>
  </si>
  <si>
    <t>6月4日（木）</t>
  </si>
  <si>
    <t>6月5日（金）</t>
  </si>
  <si>
    <t>6月6日（土）</t>
  </si>
  <si>
    <t>休日</t>
  </si>
  <si>
    <t>6月7日（日）</t>
  </si>
  <si>
    <t>6月8日（月）</t>
  </si>
  <si>
    <t>6月9日（火）</t>
  </si>
  <si>
    <t>6月10日（水）</t>
  </si>
  <si>
    <t>6月11日（木）</t>
  </si>
  <si>
    <t>6月12日（金）</t>
  </si>
  <si>
    <t>6月13日（土）</t>
  </si>
  <si>
    <t>6月14日（日）</t>
  </si>
  <si>
    <t>6月15日（月）</t>
  </si>
  <si>
    <t>6月16日（火）</t>
  </si>
  <si>
    <t>6月17日（水）</t>
  </si>
  <si>
    <t>6月18日（木）</t>
  </si>
  <si>
    <t>6月19日（金）</t>
  </si>
  <si>
    <t>6月20日（土）</t>
  </si>
  <si>
    <t>6月21日（日）</t>
  </si>
  <si>
    <t>6月22日（月）</t>
  </si>
  <si>
    <t>6月23日（火）</t>
  </si>
  <si>
    <t>6月24日（水）</t>
  </si>
  <si>
    <t>6月25日（木）</t>
  </si>
  <si>
    <t>6月26日（金）</t>
  </si>
  <si>
    <t>6月27日（土）</t>
  </si>
  <si>
    <t>6月28日（日）</t>
  </si>
  <si>
    <t>6月29日（月）</t>
  </si>
  <si>
    <t>6月30日（火）</t>
  </si>
  <si>
    <t>集計</t>
  </si>
  <si>
    <t>日付（曜日）</t>
    <phoneticPr fontId="2"/>
  </si>
  <si>
    <t>売上個数の「上期合計」（H12：H17）と「下期合計」（O12：O17）を求めなさい。</t>
    <rPh sb="0" eb="2">
      <t>ウリアゲ</t>
    </rPh>
    <rPh sb="2" eb="4">
      <t>コスウ</t>
    </rPh>
    <rPh sb="6" eb="8">
      <t>カミキ</t>
    </rPh>
    <rPh sb="8" eb="10">
      <t>ゴウケイ</t>
    </rPh>
    <rPh sb="22" eb="24">
      <t>シモキ</t>
    </rPh>
    <rPh sb="24" eb="26">
      <t>ゴウケイ</t>
    </rPh>
    <rPh sb="37" eb="38">
      <t>モト</t>
    </rPh>
    <phoneticPr fontId="2"/>
  </si>
  <si>
    <t>Vlookup関数を使い、単価表と売上個数表を参照して、売上金額集計表のB21：O26に、各月、上期合計、下期合計の売上金額を求めなさい。</t>
    <rPh sb="7" eb="9">
      <t>カンスウ</t>
    </rPh>
    <rPh sb="10" eb="11">
      <t>ツカ</t>
    </rPh>
    <rPh sb="13" eb="15">
      <t>タンカ</t>
    </rPh>
    <rPh sb="15" eb="16">
      <t>ヒョウ</t>
    </rPh>
    <rPh sb="17" eb="19">
      <t>ウリアゲ</t>
    </rPh>
    <rPh sb="19" eb="21">
      <t>コスウ</t>
    </rPh>
    <rPh sb="21" eb="22">
      <t>ヒョウ</t>
    </rPh>
    <rPh sb="45" eb="47">
      <t>カクゲツ</t>
    </rPh>
    <rPh sb="48" eb="50">
      <t>カミキ</t>
    </rPh>
    <rPh sb="50" eb="52">
      <t>ゴウケイ</t>
    </rPh>
    <rPh sb="53" eb="55">
      <t>シモキ</t>
    </rPh>
    <rPh sb="55" eb="57">
      <t>ゴウケイ</t>
    </rPh>
    <rPh sb="58" eb="60">
      <t>ウリアゲ</t>
    </rPh>
    <rPh sb="60" eb="62">
      <t>キンガク</t>
    </rPh>
    <rPh sb="63" eb="64">
      <t>モト</t>
    </rPh>
    <phoneticPr fontId="2"/>
  </si>
  <si>
    <t>メニュー別に1月から12月の月ごとの個数の売上推移が把握できる「マーカー付き折れ線グラフ」を、下記の作成条件に従って同シート内に作成しなさい。</t>
    <rPh sb="4" eb="5">
      <t>ベツ</t>
    </rPh>
    <rPh sb="7" eb="8">
      <t>ガツ</t>
    </rPh>
    <rPh sb="12" eb="13">
      <t>ガツ</t>
    </rPh>
    <rPh sb="14" eb="15">
      <t>ツキ</t>
    </rPh>
    <rPh sb="18" eb="20">
      <t>コスウ</t>
    </rPh>
    <rPh sb="21" eb="23">
      <t>ウリアゲ</t>
    </rPh>
    <rPh sb="23" eb="25">
      <t>スイイ</t>
    </rPh>
    <rPh sb="26" eb="28">
      <t>ハアク</t>
    </rPh>
    <rPh sb="36" eb="37">
      <t>ツ</t>
    </rPh>
    <rPh sb="38" eb="39">
      <t>オ</t>
    </rPh>
    <rPh sb="40" eb="41">
      <t>セン</t>
    </rPh>
    <rPh sb="47" eb="49">
      <t>カキ</t>
    </rPh>
    <rPh sb="50" eb="52">
      <t>サクセイ</t>
    </rPh>
    <rPh sb="52" eb="54">
      <t>ジョウケン</t>
    </rPh>
    <rPh sb="55" eb="56">
      <t>シタガ</t>
    </rPh>
    <rPh sb="58" eb="59">
      <t>ドウ</t>
    </rPh>
    <rPh sb="62" eb="63">
      <t>ナイ</t>
    </rPh>
    <rPh sb="64" eb="66">
      <t>サクセイ</t>
    </rPh>
    <phoneticPr fontId="2"/>
  </si>
  <si>
    <t>①グラフタイトルを次のように作成しなさい。
位置：グラフの上
文字列：メニュー別売り上げ推移
②数値軸の最大値を「1400」に設定しなさい。
③凡例の位置を「右」にしなさい。
④グラフエリアの横幅を「15cm」にしなさい。
➄グラフエリアの枠線の色を「標準の色の濃い青」に、太さを「３ポイント」に設定しなさい。
⑥グラフの左上角がセルA30になるように移動しなさい。</t>
    <rPh sb="9" eb="10">
      <t>ツギ</t>
    </rPh>
    <rPh sb="14" eb="16">
      <t>サクセイ</t>
    </rPh>
    <rPh sb="22" eb="24">
      <t>イチ</t>
    </rPh>
    <rPh sb="29" eb="30">
      <t>ウエ</t>
    </rPh>
    <rPh sb="31" eb="34">
      <t>モジレツ</t>
    </rPh>
    <rPh sb="39" eb="40">
      <t>ベツ</t>
    </rPh>
    <rPh sb="40" eb="41">
      <t>ウ</t>
    </rPh>
    <rPh sb="42" eb="43">
      <t>ア</t>
    </rPh>
    <rPh sb="44" eb="46">
      <t>スイイ</t>
    </rPh>
    <rPh sb="48" eb="50">
      <t>スウチ</t>
    </rPh>
    <rPh sb="50" eb="51">
      <t>ジク</t>
    </rPh>
    <rPh sb="52" eb="55">
      <t>サイダイチ</t>
    </rPh>
    <rPh sb="63" eb="65">
      <t>セッテイ</t>
    </rPh>
    <phoneticPr fontId="2"/>
  </si>
  <si>
    <t>課題3-1</t>
    <rPh sb="0" eb="2">
      <t>カダイ</t>
    </rPh>
    <phoneticPr fontId="2"/>
  </si>
  <si>
    <t>課題3-2</t>
    <rPh sb="0" eb="2">
      <t>カダイ</t>
    </rPh>
    <phoneticPr fontId="2"/>
  </si>
  <si>
    <t>課題3-3</t>
    <rPh sb="0" eb="2">
      <t>カダイ</t>
    </rPh>
    <phoneticPr fontId="2"/>
  </si>
  <si>
    <t>課題3-4</t>
    <rPh sb="0" eb="2">
      <t>カダイ</t>
    </rPh>
    <phoneticPr fontId="2"/>
  </si>
  <si>
    <t>課題3-5</t>
    <rPh sb="0" eb="2">
      <t>カダイ</t>
    </rPh>
    <phoneticPr fontId="2"/>
  </si>
  <si>
    <t>課題3-6</t>
    <rPh sb="0" eb="2">
      <t>カダイ</t>
    </rPh>
    <phoneticPr fontId="2"/>
  </si>
  <si>
    <t>課題4</t>
    <rPh sb="0" eb="2">
      <t>カダイ</t>
    </rPh>
    <phoneticPr fontId="2"/>
  </si>
  <si>
    <t>課題4-1</t>
    <rPh sb="0" eb="2">
      <t>カダイ</t>
    </rPh>
    <phoneticPr fontId="2"/>
  </si>
  <si>
    <t>課題4-2</t>
    <rPh sb="0" eb="2">
      <t>カダイ</t>
    </rPh>
    <phoneticPr fontId="2"/>
  </si>
  <si>
    <t>課題4-3</t>
    <rPh sb="0" eb="2">
      <t>カダイ</t>
    </rPh>
    <phoneticPr fontId="2"/>
  </si>
  <si>
    <t>表１：単価表</t>
    <rPh sb="0" eb="1">
      <t>ヒョウ</t>
    </rPh>
    <rPh sb="3" eb="5">
      <t>タンカ</t>
    </rPh>
    <rPh sb="5" eb="6">
      <t>ヒョウ</t>
    </rPh>
    <phoneticPr fontId="2"/>
  </si>
  <si>
    <t>メニュー</t>
    <phoneticPr fontId="2"/>
  </si>
  <si>
    <t>単価(円)</t>
    <rPh sb="0" eb="2">
      <t>タンカ</t>
    </rPh>
    <rPh sb="3" eb="4">
      <t>エン</t>
    </rPh>
    <phoneticPr fontId="2"/>
  </si>
  <si>
    <t>ポークソテー弁当</t>
    <rPh sb="6" eb="8">
      <t>ベントウ</t>
    </rPh>
    <phoneticPr fontId="2"/>
  </si>
  <si>
    <t>カツカレー弁当</t>
    <rPh sb="5" eb="7">
      <t>ベントウ</t>
    </rPh>
    <phoneticPr fontId="2"/>
  </si>
  <si>
    <t>定番唐揚げ弁当</t>
    <rPh sb="0" eb="2">
      <t>テイバン</t>
    </rPh>
    <rPh sb="2" eb="4">
      <t>カラア</t>
    </rPh>
    <rPh sb="5" eb="7">
      <t>ベントウ</t>
    </rPh>
    <phoneticPr fontId="2"/>
  </si>
  <si>
    <t>カップ豚汁弁当</t>
    <rPh sb="3" eb="5">
      <t>ブタジル</t>
    </rPh>
    <rPh sb="5" eb="7">
      <t>ベントウ</t>
    </rPh>
    <phoneticPr fontId="2"/>
  </si>
  <si>
    <t>チキンサラダ弁当</t>
    <rPh sb="6" eb="8">
      <t>ベントウ</t>
    </rPh>
    <phoneticPr fontId="2"/>
  </si>
  <si>
    <t>ツナオムレツ弁当</t>
    <rPh sb="6" eb="8">
      <t>ベントウ</t>
    </rPh>
    <phoneticPr fontId="2"/>
  </si>
  <si>
    <t>表２：売上個数表</t>
    <rPh sb="0" eb="1">
      <t>ヒョウ</t>
    </rPh>
    <rPh sb="3" eb="5">
      <t>ウリアゲ</t>
    </rPh>
    <rPh sb="5" eb="7">
      <t>コスウ</t>
    </rPh>
    <rPh sb="7" eb="8">
      <t>ヒョウ</t>
    </rPh>
    <phoneticPr fontId="2"/>
  </si>
  <si>
    <t>1月</t>
    <rPh sb="1" eb="2">
      <t>ガツ</t>
    </rPh>
    <phoneticPr fontId="2"/>
  </si>
  <si>
    <t>2月</t>
    <rPh sb="1" eb="2">
      <t>ガツ</t>
    </rPh>
    <phoneticPr fontId="2"/>
  </si>
  <si>
    <t>3月</t>
  </si>
  <si>
    <t>4月</t>
  </si>
  <si>
    <t>5月</t>
  </si>
  <si>
    <t>6月</t>
  </si>
  <si>
    <t>上期合計</t>
    <rPh sb="0" eb="2">
      <t>カミキ</t>
    </rPh>
    <rPh sb="2" eb="4">
      <t>ゴウケイ</t>
    </rPh>
    <phoneticPr fontId="2"/>
  </si>
  <si>
    <t>7月</t>
    <rPh sb="1" eb="2">
      <t>ガツ</t>
    </rPh>
    <phoneticPr fontId="2"/>
  </si>
  <si>
    <t>8月</t>
  </si>
  <si>
    <t>9月</t>
  </si>
  <si>
    <t>10月</t>
  </si>
  <si>
    <t>11月</t>
  </si>
  <si>
    <t>12月</t>
  </si>
  <si>
    <t>下期合計</t>
    <rPh sb="0" eb="2">
      <t>シモキ</t>
    </rPh>
    <rPh sb="2" eb="4">
      <t>ゴウケイ</t>
    </rPh>
    <phoneticPr fontId="2"/>
  </si>
  <si>
    <t>表2：売上金額集計表</t>
    <rPh sb="0" eb="1">
      <t>ヒョウ</t>
    </rPh>
    <rPh sb="3" eb="5">
      <t>ウリアゲ</t>
    </rPh>
    <rPh sb="5" eb="7">
      <t>キンガク</t>
    </rPh>
    <rPh sb="7" eb="9">
      <t>シュウケイ</t>
    </rPh>
    <rPh sb="9" eb="10">
      <t>ヒョウ</t>
    </rPh>
    <phoneticPr fontId="2"/>
  </si>
  <si>
    <t>メニュー</t>
  </si>
  <si>
    <t>総合計</t>
    <rPh sb="0" eb="1">
      <t>ソウ</t>
    </rPh>
    <rPh sb="1" eb="3">
      <t>ゴウケイ</t>
    </rPh>
    <phoneticPr fontId="2"/>
  </si>
  <si>
    <t>　　５．県民所得</t>
    <phoneticPr fontId="10"/>
  </si>
  <si>
    <t>総括表</t>
  </si>
  <si>
    <t>（実数）</t>
  </si>
  <si>
    <t>（単位：100万円）</t>
  </si>
  <si>
    <t>都道府県</t>
  </si>
  <si>
    <t>平成１８年度</t>
    <phoneticPr fontId="10"/>
  </si>
  <si>
    <t>平成１９年度</t>
    <phoneticPr fontId="10"/>
  </si>
  <si>
    <t>平成２０年度</t>
    <phoneticPr fontId="10"/>
  </si>
  <si>
    <t>平成２１年度</t>
    <phoneticPr fontId="10"/>
  </si>
  <si>
    <t>平成２２年度</t>
    <phoneticPr fontId="10"/>
  </si>
  <si>
    <t>平成２３年度</t>
    <phoneticPr fontId="10"/>
  </si>
  <si>
    <t>平成２４年度</t>
    <phoneticPr fontId="10"/>
  </si>
  <si>
    <t>平成２５年度</t>
    <phoneticPr fontId="10"/>
  </si>
  <si>
    <t>平成２６年度</t>
    <phoneticPr fontId="10"/>
  </si>
  <si>
    <t>平成２７年度</t>
    <phoneticPr fontId="10"/>
  </si>
  <si>
    <t>平成２８年度</t>
    <phoneticPr fontId="10"/>
  </si>
  <si>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</si>
  <si>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</si>
  <si>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</si>
  <si>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</si>
  <si>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</si>
  <si>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</si>
  <si>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</si>
  <si>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</si>
  <si>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</si>
  <si>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</si>
  <si>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</si>
  <si>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</si>
  <si>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</si>
  <si>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</si>
  <si>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</si>
  <si>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</si>
  <si>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</si>
  <si>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</si>
  <si>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</si>
  <si>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</si>
  <si>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</si>
  <si>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</si>
  <si>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</si>
  <si>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</si>
  <si>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</si>
  <si>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</si>
  <si>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</si>
  <si>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</si>
  <si>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</si>
  <si>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</si>
  <si>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</si>
  <si>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</si>
  <si>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</si>
  <si>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</si>
  <si>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</si>
  <si>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</si>
  <si>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</si>
  <si>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</si>
  <si>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</si>
  <si>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</si>
  <si>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</si>
  <si>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</si>
  <si>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</si>
  <si>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</si>
  <si>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</si>
  <si>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</si>
  <si>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</si>
  <si>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</si>
  <si>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</si>
  <si>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</si>
  <si>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</si>
  <si>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</si>
  <si>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</si>
  <si>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</si>
  <si>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</si>
  <si>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</si>
  <si>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</si>
  <si>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</si>
  <si>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</si>
  <si>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</si>
  <si>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</si>
  <si>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</si>
  <si>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</si>
  <si>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</si>
  <si>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</si>
  <si>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</si>
  <si>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</si>
  <si>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</si>
  <si>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</si>
  <si>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</si>
  <si>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</si>
  <si>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</si>
  <si>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</si>
  <si>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</si>
  <si>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</si>
  <si>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</si>
  <si>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</si>
  <si>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</si>
  <si>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</si>
  <si>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</si>
  <si>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</si>
  <si>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</si>
  <si>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</si>
  <si>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</si>
  <si>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</si>
  <si>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</si>
  <si>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</si>
  <si>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</si>
  <si>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</si>
  <si>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</si>
  <si>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</si>
  <si>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</si>
  <si>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</si>
  <si>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</si>
  <si>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全県計</t>
  </si>
  <si>
    <t>地域ブロック</t>
  </si>
  <si>
    <t>北海道・東北</t>
  </si>
  <si>
    <t>関東</t>
  </si>
  <si>
    <t>中部</t>
  </si>
  <si>
    <t>近畿</t>
  </si>
  <si>
    <t>中国</t>
  </si>
  <si>
    <t>四国</t>
  </si>
  <si>
    <t>九州</t>
  </si>
  <si>
    <t>政令指定都市</t>
  </si>
  <si>
    <t>札幌市</t>
  </si>
  <si>
    <t>仙台市</t>
  </si>
  <si>
    <t>さいたま市</t>
  </si>
  <si>
    <t>千葉市</t>
  </si>
  <si>
    <t>横浜市</t>
  </si>
  <si>
    <t>川崎市</t>
  </si>
  <si>
    <t>新潟市</t>
  </si>
  <si>
    <t>浜松市</t>
  </si>
  <si>
    <t>-</t>
  </si>
  <si>
    <t>名古屋市</t>
  </si>
  <si>
    <t>京都市</t>
  </si>
  <si>
    <t>大阪市</t>
  </si>
  <si>
    <t>堺市</t>
  </si>
  <si>
    <t>神戸市</t>
  </si>
  <si>
    <t>岡山市</t>
  </si>
  <si>
    <t>広島市</t>
  </si>
  <si>
    <t>北九州市</t>
  </si>
  <si>
    <t>福岡市</t>
  </si>
  <si>
    <t>平成28年度順位</t>
    <rPh sb="0" eb="2">
      <t>ヘイセイ</t>
    </rPh>
    <rPh sb="4" eb="6">
      <t>ネンド</t>
    </rPh>
    <rPh sb="6" eb="8">
      <t>ジュンイ</t>
    </rPh>
    <phoneticPr fontId="6"/>
  </si>
  <si>
    <t>順位</t>
    <rPh sb="0" eb="2">
      <t>ジュンイ</t>
    </rPh>
    <phoneticPr fontId="2"/>
  </si>
  <si>
    <t>都道府県名</t>
    <rPh sb="0" eb="4">
      <t>トドウフケン</t>
    </rPh>
    <rPh sb="4" eb="5">
      <t>メイ</t>
    </rPh>
    <phoneticPr fontId="2"/>
  </si>
  <si>
    <t>（無断転載禁止）</t>
    <rPh sb="1" eb="3">
      <t>ムダン</t>
    </rPh>
    <rPh sb="3" eb="5">
      <t>テンサイ</t>
    </rPh>
    <rPh sb="5" eb="7">
      <t>キンシ</t>
    </rPh>
    <phoneticPr fontId="2"/>
  </si>
  <si>
    <t>課題概要</t>
    <rPh sb="0" eb="2">
      <t>カダイ</t>
    </rPh>
    <rPh sb="2" eb="4">
      <t>ガイヨウ</t>
    </rPh>
    <phoneticPr fontId="2"/>
  </si>
  <si>
    <t>制限時間</t>
    <rPh sb="0" eb="2">
      <t>セイゲン</t>
    </rPh>
    <rPh sb="2" eb="4">
      <t>ジカン</t>
    </rPh>
    <phoneticPr fontId="2"/>
  </si>
  <si>
    <t>制限時間は100分です。Excelデータと立体コピーで出題します。「課題説明」はWordデータ、および事前に申請した印刷物を用意しています。</t>
    <rPh sb="0" eb="2">
      <t>セイゲン</t>
    </rPh>
    <rPh sb="2" eb="4">
      <t>ジカン</t>
    </rPh>
    <rPh sb="8" eb="9">
      <t>フン</t>
    </rPh>
    <rPh sb="21" eb="23">
      <t>リッタイ</t>
    </rPh>
    <rPh sb="27" eb="29">
      <t>シュツダイ</t>
    </rPh>
    <rPh sb="34" eb="36">
      <t>カダイ</t>
    </rPh>
    <rPh sb="36" eb="38">
      <t>セツメイ</t>
    </rPh>
    <rPh sb="51" eb="53">
      <t>ジゼン</t>
    </rPh>
    <rPh sb="54" eb="56">
      <t>シンセイ</t>
    </rPh>
    <rPh sb="58" eb="61">
      <t>インサツブツ</t>
    </rPh>
    <rPh sb="62" eb="64">
      <t>ヨウイ</t>
    </rPh>
    <phoneticPr fontId="2"/>
  </si>
  <si>
    <t>課題内容</t>
    <rPh sb="0" eb="2">
      <t>カダイ</t>
    </rPh>
    <rPh sb="2" eb="4">
      <t>ナイヨウ</t>
    </rPh>
    <phoneticPr fontId="2"/>
  </si>
  <si>
    <t>解答方法と採点対象</t>
    <rPh sb="0" eb="2">
      <t>カイトウ</t>
    </rPh>
    <rPh sb="2" eb="4">
      <t>ホウホウ</t>
    </rPh>
    <rPh sb="5" eb="7">
      <t>サイテン</t>
    </rPh>
    <rPh sb="7" eb="9">
      <t>タイショウ</t>
    </rPh>
    <phoneticPr fontId="2"/>
  </si>
  <si>
    <t>採点の対象は、保存したファイルです。保存ファイル名は、競技選手名とし、パソコン本体のドキュメントに保存します。機械のトラブルとして委員が認めた場合は、試験時間を延長します。データはトラブルに備えて随時保存してください。
解答方法は自由ですが、マクロの利用は認めません。また、順位決定においては、関数を用いて正答した解答を優先します。</t>
    <rPh sb="27" eb="29">
      <t>キョウギ</t>
    </rPh>
    <rPh sb="39" eb="41">
      <t>ホンタイ</t>
    </rPh>
    <rPh sb="49" eb="51">
      <t>ホゾン</t>
    </rPh>
    <phoneticPr fontId="2"/>
  </si>
  <si>
    <t>MicrosoftExcel2016によるデータ処理とインターネット検索をおこないます。</t>
    <rPh sb="24" eb="26">
      <t>ショリ</t>
    </rPh>
    <rPh sb="34" eb="36">
      <t>ケンサク</t>
    </rPh>
    <phoneticPr fontId="2"/>
  </si>
  <si>
    <t>課題1
勤務時間</t>
    <rPh sb="0" eb="2">
      <t>カダイ</t>
    </rPh>
    <rPh sb="4" eb="6">
      <t>キンム</t>
    </rPh>
    <rPh sb="6" eb="8">
      <t>ジカン</t>
    </rPh>
    <phoneticPr fontId="2"/>
  </si>
  <si>
    <t>課題2
顧客名簿</t>
    <rPh sb="0" eb="2">
      <t>カダイ</t>
    </rPh>
    <rPh sb="4" eb="6">
      <t>コキャク</t>
    </rPh>
    <rPh sb="6" eb="8">
      <t>メイボ</t>
    </rPh>
    <phoneticPr fontId="2"/>
  </si>
  <si>
    <t>課題3
売上一覧</t>
    <rPh sb="0" eb="2">
      <t>カダイ</t>
    </rPh>
    <rPh sb="4" eb="6">
      <t>ウリアゲ</t>
    </rPh>
    <rPh sb="6" eb="8">
      <t>イチラン</t>
    </rPh>
    <phoneticPr fontId="2"/>
  </si>
  <si>
    <t>内閣府のホームページの統計情報・調査結果にある 県民経済計算（平成18年度 - 平成28年度）から１．総括表の５．県民所得（Excel形式：36KB、ファイル名：soukatu5.xlsx）をダウンロードしなさい。
その上で、ファイル名「soukatu5」のシート「実数」を、このファイルのシートの末尾にコピーしなさい。</t>
    <rPh sb="110" eb="111">
      <t>ウエ</t>
    </rPh>
    <phoneticPr fontId="6"/>
  </si>
  <si>
    <t>会員に新製品の案内状を送付しようとしています。Wordファイル「案内状下書き」は、案内状の作成途中のものです。シート「顧客名簿」は、案内状の差し込み印刷で使用する名簿で、一部が未完成です。</t>
    <rPh sb="0" eb="2">
      <t>カイイン</t>
    </rPh>
    <rPh sb="3" eb="6">
      <t>シンセイヒン</t>
    </rPh>
    <rPh sb="7" eb="10">
      <t>アンナイジョウ</t>
    </rPh>
    <rPh sb="11" eb="13">
      <t>ソウフ</t>
    </rPh>
    <rPh sb="66" eb="69">
      <t>アンナイジョウ</t>
    </rPh>
    <rPh sb="70" eb="71">
      <t>サ</t>
    </rPh>
    <rPh sb="72" eb="73">
      <t>コ</t>
    </rPh>
    <rPh sb="74" eb="76">
      <t>インサツ</t>
    </rPh>
    <rPh sb="77" eb="79">
      <t>シヨウ</t>
    </rPh>
    <rPh sb="81" eb="83">
      <t>メイボ</t>
    </rPh>
    <phoneticPr fontId="2"/>
  </si>
  <si>
    <t>ビジネス文書として頭語に対して結語が正しくないため、コメントで指摘されています。
結語をコメントの指示通りに訂正しなさい。なお、コメントは削除せずにそのままとしなさい。</t>
    <rPh sb="4" eb="6">
      <t>ブンショ</t>
    </rPh>
    <rPh sb="9" eb="11">
      <t>トウゴ</t>
    </rPh>
    <rPh sb="12" eb="13">
      <t>タイ</t>
    </rPh>
    <rPh sb="15" eb="17">
      <t>ケツゴ</t>
    </rPh>
    <rPh sb="18" eb="19">
      <t>タダ</t>
    </rPh>
    <rPh sb="31" eb="33">
      <t>シテキ</t>
    </rPh>
    <rPh sb="41" eb="43">
      <t>ケツゴ</t>
    </rPh>
    <rPh sb="49" eb="51">
      <t>シジ</t>
    </rPh>
    <rPh sb="51" eb="52">
      <t>ドオ</t>
    </rPh>
    <rPh sb="54" eb="56">
      <t>テイセイ</t>
    </rPh>
    <rPh sb="69" eb="71">
      <t>サクジョ</t>
    </rPh>
    <phoneticPr fontId="2"/>
  </si>
  <si>
    <t>3つの表の外枠と、列タイトルの下を二重線に設定しなさい。
売上個数表の数値には「数値、桁区切り(,)を使用する」を、売上金額集計表の数値には「通貨、記号\」を設定しなさい。</t>
    <rPh sb="3" eb="4">
      <t>ヒョウ</t>
    </rPh>
    <rPh sb="5" eb="7">
      <t>ソトワク</t>
    </rPh>
    <rPh sb="9" eb="10">
      <t>レツ</t>
    </rPh>
    <rPh sb="15" eb="16">
      <t>シタ</t>
    </rPh>
    <rPh sb="17" eb="20">
      <t>ニジュウセン</t>
    </rPh>
    <rPh sb="21" eb="23">
      <t>セッテイ</t>
    </rPh>
    <rPh sb="29" eb="31">
      <t>ウリアゲ</t>
    </rPh>
    <rPh sb="31" eb="33">
      <t>コスウ</t>
    </rPh>
    <rPh sb="33" eb="34">
      <t>ヒョウ</t>
    </rPh>
    <rPh sb="35" eb="37">
      <t>スウチ</t>
    </rPh>
    <rPh sb="40" eb="42">
      <t>スウチ</t>
    </rPh>
    <rPh sb="43" eb="44">
      <t>ケタ</t>
    </rPh>
    <rPh sb="44" eb="46">
      <t>クギ</t>
    </rPh>
    <rPh sb="51" eb="53">
      <t>シヨウ</t>
    </rPh>
    <rPh sb="58" eb="60">
      <t>ウリアゲ</t>
    </rPh>
    <rPh sb="60" eb="62">
      <t>キンガク</t>
    </rPh>
    <rPh sb="62" eb="64">
      <t>シュウケイ</t>
    </rPh>
    <rPh sb="64" eb="65">
      <t>ヒョウ</t>
    </rPh>
    <rPh sb="66" eb="68">
      <t>スウチ</t>
    </rPh>
    <rPh sb="71" eb="73">
      <t>ツウカ</t>
    </rPh>
    <rPh sb="74" eb="76">
      <t>キゴウ</t>
    </rPh>
    <rPh sb="79" eb="81">
      <t>セッテイ</t>
    </rPh>
    <phoneticPr fontId="2"/>
  </si>
  <si>
    <t>一年間の総売上金額に対する各メニューの占める割合が把握できるグラフを、同シート内に作成しなさい。なお、下記の「作成条件」以外は自由に作成しなさい。
①割合の多い順に並ぶように作成しなさい。
②データラベルには「パーセンテージ」を表示し、フォントサイズを14ポイントにしなさい。
③グラフタイトルを作成しなさい。（入力文字列はご自身で考えること）
④グラフの左上角がセルA45になるように移動しなさい。</t>
    <rPh sb="0" eb="1">
      <t>イチ</t>
    </rPh>
    <rPh sb="1" eb="3">
      <t>ネンカン</t>
    </rPh>
    <rPh sb="4" eb="5">
      <t>ソウ</t>
    </rPh>
    <rPh sb="5" eb="7">
      <t>ウリアゲ</t>
    </rPh>
    <rPh sb="7" eb="9">
      <t>キンガク</t>
    </rPh>
    <rPh sb="10" eb="11">
      <t>タイ</t>
    </rPh>
    <rPh sb="13" eb="14">
      <t>カク</t>
    </rPh>
    <rPh sb="19" eb="20">
      <t>シ</t>
    </rPh>
    <rPh sb="22" eb="24">
      <t>ワリアイ</t>
    </rPh>
    <rPh sb="25" eb="27">
      <t>ハアク</t>
    </rPh>
    <rPh sb="35" eb="36">
      <t>ドウ</t>
    </rPh>
    <rPh sb="39" eb="40">
      <t>ナイ</t>
    </rPh>
    <rPh sb="41" eb="43">
      <t>サクセイ</t>
    </rPh>
    <rPh sb="51" eb="53">
      <t>カキ</t>
    </rPh>
    <rPh sb="55" eb="57">
      <t>サクセイ</t>
    </rPh>
    <rPh sb="57" eb="59">
      <t>ジョウケン</t>
    </rPh>
    <rPh sb="60" eb="62">
      <t>イガイ</t>
    </rPh>
    <rPh sb="63" eb="65">
      <t>ジユウ</t>
    </rPh>
    <rPh sb="66" eb="68">
      <t>サクセイ</t>
    </rPh>
    <phoneticPr fontId="2"/>
  </si>
  <si>
    <t>課題1-2</t>
    <rPh sb="0" eb="2">
      <t>カダイ</t>
    </rPh>
    <phoneticPr fontId="2"/>
  </si>
  <si>
    <t>事情があり勤務時間が9時から16時になりました。（本来の勤務時間は8時から17時。）
しかし、Webの勤務システムは、本来の8時から17時に対応しています。
そこで、独自に勤務時間を計算することとしました。
ところが、Webの勤務システムの画面をコピーして貼り付けたところ、1列に貼り付けられました。
勤務表の各項目は、いくつかのスペースで区切られています。
セルA1は勤務表の見出しです。
セルA2:A31は6月1日:30日の日付と出社時間と退社時間が入っています。</t>
    <phoneticPr fontId="2"/>
  </si>
  <si>
    <t>セルA1:A31を、「データ」タブの「区切り位置」を使って列に分割しなさい。
区切り文字はスペース、加えて「その他」に「:」を指定しなさい。
また、連続した区切り文字は 1 文字として扱うようにしなさい。</t>
    <phoneticPr fontId="2"/>
  </si>
  <si>
    <t>セルG2:G31に毎日の勤務時間の合計を計算しなさい。
勤務時間合計の時間の部分からは、12時:13時の昼休みの1時間を差し引きなさい。
勤務時間合計の分の部分については、出社時間は、CEILING.MATH関数を使って30分単位で切り上げ、退社時間は、FLOOR.MATH関数を使って30分単位で切り下げなさい。
また、勤務時間合計の時間の部分は整数で、分の部分は30分を0.5時間とする少数として合計しなさい。
また、B列の「勤務」が「休日」の場合は、勤務時間合計は0.0としなさい。
なお、セルの書式は「数値」で小数点以下の桁数は1としなさい。</t>
    <phoneticPr fontId="2"/>
  </si>
  <si>
    <t>セルH2:H31に毎日の16時以降の残業時間を計算しなさい。
残業時間の分の部分については、FLOOR.MATH関数を使って30分単位で切り下げなさい。
また、残業時間の時間の部分は整数で、分の部分は30分を0.5時間とする少数として合計しなさい。
また、B列の「勤務」が「休日」の場合は、残業時間は0.0としなさい。
なお、セルの書式は「数値」で小数点以下の桁数は1としなさい。</t>
    <phoneticPr fontId="2"/>
  </si>
  <si>
    <t>勤務時間合計と残業時間の集計を32行に算出しなさい。
セルH32の残業時間の集計は、「デザイン」タブの「集計行」で計算しなさい。
セルG32の勤務時間合計の集計の計算式は、セルH32の計算式を元にして作成しなさい。</t>
    <phoneticPr fontId="2"/>
  </si>
  <si>
    <t>記書き文の項目名について、文字列の幅5文字で文字の均等割り付けを設定しなさい。</t>
    <rPh sb="0" eb="2">
      <t>キガ</t>
    </rPh>
    <rPh sb="3" eb="4">
      <t>ブン</t>
    </rPh>
    <rPh sb="5" eb="8">
      <t>コウモクメイ</t>
    </rPh>
    <rPh sb="13" eb="16">
      <t>モジレツ</t>
    </rPh>
    <rPh sb="17" eb="18">
      <t>ハバ</t>
    </rPh>
    <rPh sb="19" eb="21">
      <t>モジ</t>
    </rPh>
    <rPh sb="22" eb="24">
      <t>モジ</t>
    </rPh>
    <rPh sb="25" eb="27">
      <t>キントウ</t>
    </rPh>
    <rPh sb="27" eb="28">
      <t>ワ</t>
    </rPh>
    <rPh sb="29" eb="30">
      <t>ツ</t>
    </rPh>
    <rPh sb="32" eb="34">
      <t>セッテイ</t>
    </rPh>
    <phoneticPr fontId="2"/>
  </si>
  <si>
    <t>シート「売上一覧」には、3つの表があります。1つ目はは、セルA2：B8に単価表で、列タイトルは、メニュー、単価(円)です。2つ目は、セルA11：O17に売上個数表、3つ目は、A20：O26に売上金額集計表で、列タイトルはともに、メニュー、1月、2月、3月、4月、5月、6月、上期合計、7月、8月、9月、10月、11月、12月、下期合計です。</t>
    <rPh sb="4" eb="6">
      <t>ウリアゲ</t>
    </rPh>
    <rPh sb="6" eb="8">
      <t>イチラン</t>
    </rPh>
    <rPh sb="15" eb="16">
      <t>ヒョウ</t>
    </rPh>
    <rPh sb="22" eb="25">
      <t>ヒトツメ</t>
    </rPh>
    <rPh sb="36" eb="38">
      <t>タンカ</t>
    </rPh>
    <rPh sb="38" eb="39">
      <t>ヒョウ</t>
    </rPh>
    <rPh sb="41" eb="42">
      <t>レツ</t>
    </rPh>
    <rPh sb="61" eb="64">
      <t>フタツメ</t>
    </rPh>
    <rPh sb="76" eb="78">
      <t>ウリアゲ</t>
    </rPh>
    <rPh sb="78" eb="80">
      <t>コスウ</t>
    </rPh>
    <rPh sb="80" eb="81">
      <t>ヒョウ</t>
    </rPh>
    <rPh sb="84" eb="85">
      <t>メ</t>
    </rPh>
    <rPh sb="104" eb="105">
      <t>レツ</t>
    </rPh>
    <rPh sb="120" eb="121">
      <t>ガツ</t>
    </rPh>
    <rPh sb="123" eb="124">
      <t>ガツ</t>
    </rPh>
    <rPh sb="126" eb="127">
      <t>ガツ</t>
    </rPh>
    <rPh sb="129" eb="130">
      <t>ガツ</t>
    </rPh>
    <rPh sb="132" eb="133">
      <t>ガツ</t>
    </rPh>
    <rPh sb="135" eb="136">
      <t>ガツ</t>
    </rPh>
    <rPh sb="137" eb="139">
      <t>カミキ</t>
    </rPh>
    <rPh sb="139" eb="141">
      <t>ゴウケイ</t>
    </rPh>
    <rPh sb="143" eb="144">
      <t>ガツ</t>
    </rPh>
    <rPh sb="146" eb="147">
      <t>ガツ</t>
    </rPh>
    <rPh sb="149" eb="150">
      <t>ガツ</t>
    </rPh>
    <rPh sb="153" eb="154">
      <t>ガツ</t>
    </rPh>
    <rPh sb="157" eb="158">
      <t>ガツ</t>
    </rPh>
    <rPh sb="161" eb="162">
      <t>ガツ</t>
    </rPh>
    <rPh sb="163" eb="165">
      <t>シモキ</t>
    </rPh>
    <rPh sb="165" eb="167">
      <t>ゴウケイ</t>
    </rPh>
    <phoneticPr fontId="2"/>
  </si>
  <si>
    <t>課題2-7</t>
    <rPh sb="0" eb="2">
      <t>カダイ</t>
    </rPh>
    <phoneticPr fontId="2"/>
  </si>
  <si>
    <t>課題2-9</t>
    <rPh sb="0" eb="2">
      <t>カダイ</t>
    </rPh>
    <phoneticPr fontId="2"/>
  </si>
  <si>
    <t>課題2-8</t>
    <rPh sb="0" eb="2">
      <t>カダイ</t>
    </rPh>
    <phoneticPr fontId="2"/>
  </si>
  <si>
    <t>課題2-10</t>
    <rPh sb="0" eb="2">
      <t>カダイ</t>
    </rPh>
    <phoneticPr fontId="2"/>
  </si>
  <si>
    <t>課題は全部で24題あります。
問題は、このExcelファイルのシート「勤務時間」「顧客名簿」「売上一覧」、このフォルダに保存しているWordファイル「案内状下書き」、インターネットからダウンロードしたファイルを使用します。</t>
    <rPh sb="0" eb="2">
      <t>カダイ</t>
    </rPh>
    <rPh sb="3" eb="5">
      <t>ゼンブ</t>
    </rPh>
    <rPh sb="8" eb="9">
      <t>ダイ</t>
    </rPh>
    <rPh sb="15" eb="17">
      <t>モンダイ</t>
    </rPh>
    <rPh sb="35" eb="37">
      <t>キンム</t>
    </rPh>
    <rPh sb="37" eb="39">
      <t>ジカン</t>
    </rPh>
    <rPh sb="41" eb="43">
      <t>コキャク</t>
    </rPh>
    <rPh sb="43" eb="45">
      <t>メイボ</t>
    </rPh>
    <rPh sb="47" eb="49">
      <t>ウリアゲ</t>
    </rPh>
    <rPh sb="49" eb="51">
      <t>イチラン</t>
    </rPh>
    <rPh sb="60" eb="62">
      <t>ホゾン</t>
    </rPh>
    <rPh sb="75" eb="78">
      <t>アンナイジョウ</t>
    </rPh>
    <rPh sb="78" eb="80">
      <t>シタガ</t>
    </rPh>
    <rPh sb="105" eb="107">
      <t>シヨウ</t>
    </rPh>
    <phoneticPr fontId="2"/>
  </si>
  <si>
    <t>ここまで作成したデータを、「ホーム」タブの「テーブルとして書式設定」でテーブルにしなさい。
使用するテーブルのスタイルは「白、テーブル スタイル (淡色) 1」にしなさい。</t>
    <rPh sb="4" eb="6">
      <t>サクセイ</t>
    </rPh>
    <phoneticPr fontId="2"/>
  </si>
  <si>
    <t>おすすめする商品は性別により異なります。
男性は「メンズクリーム」、女性は「ホワイトクリーム」です。
それぞれ該当するおすすめ商品をセルI2:I36に入力しなさい。</t>
    <rPh sb="6" eb="8">
      <t>ショウヒン</t>
    </rPh>
    <rPh sb="9" eb="11">
      <t>セイベツ</t>
    </rPh>
    <rPh sb="14" eb="15">
      <t>コト</t>
    </rPh>
    <rPh sb="21" eb="23">
      <t>ダンセイ</t>
    </rPh>
    <rPh sb="34" eb="36">
      <t>ジョセイ</t>
    </rPh>
    <rPh sb="55" eb="57">
      <t>ガイトウ</t>
    </rPh>
    <rPh sb="63" eb="65">
      <t>ショウヒン</t>
    </rPh>
    <rPh sb="75" eb="77">
      <t>ニュウリョク</t>
    </rPh>
    <phoneticPr fontId="2"/>
  </si>
  <si>
    <t>顧客が会員証を忘れた際には、新たに名簿に記載した上で会員証を発行しています。
重複している場合は、作業用列Jに「重複」と表示されるように設定しなさい。
また、「顧客名簿」として上書き保存しなさい。</t>
    <rPh sb="0" eb="2">
      <t>コキャク</t>
    </rPh>
    <rPh sb="3" eb="6">
      <t>カイインショウ</t>
    </rPh>
    <rPh sb="7" eb="8">
      <t>ワス</t>
    </rPh>
    <rPh sb="10" eb="11">
      <t>サイ</t>
    </rPh>
    <rPh sb="14" eb="15">
      <t>アラ</t>
    </rPh>
    <rPh sb="17" eb="19">
      <t>メイボ</t>
    </rPh>
    <rPh sb="20" eb="22">
      <t>キサイ</t>
    </rPh>
    <rPh sb="24" eb="25">
      <t>ウエ</t>
    </rPh>
    <rPh sb="26" eb="29">
      <t>カイインショウ</t>
    </rPh>
    <rPh sb="30" eb="32">
      <t>ハッコウ</t>
    </rPh>
    <rPh sb="80" eb="82">
      <t>コキャク</t>
    </rPh>
    <rPh sb="82" eb="84">
      <t>メイボ</t>
    </rPh>
    <rPh sb="88" eb="90">
      <t>ウワガ</t>
    </rPh>
    <rPh sb="91" eb="93">
      <t>ホゾン</t>
    </rPh>
    <phoneticPr fontId="2"/>
  </si>
  <si>
    <t>シート「送付名簿」で重複している顧客を削除しなさい。
なお、削除する際は登録番号の大きい方の名簿を行単位で削除しなさい。</t>
    <rPh sb="4" eb="6">
      <t>ソウフ</t>
    </rPh>
    <rPh sb="6" eb="8">
      <t>メイボ</t>
    </rPh>
    <rPh sb="10" eb="12">
      <t>チョウフク</t>
    </rPh>
    <rPh sb="16" eb="18">
      <t>コキャク</t>
    </rPh>
    <rPh sb="19" eb="21">
      <t>サクジョ</t>
    </rPh>
    <rPh sb="30" eb="32">
      <t>サクジョ</t>
    </rPh>
    <rPh sb="34" eb="35">
      <t>サイ</t>
    </rPh>
    <rPh sb="36" eb="38">
      <t>トウロク</t>
    </rPh>
    <rPh sb="38" eb="40">
      <t>バンゴウ</t>
    </rPh>
    <rPh sb="41" eb="42">
      <t>オオ</t>
    </rPh>
    <rPh sb="44" eb="45">
      <t>ホウ</t>
    </rPh>
    <rPh sb="46" eb="48">
      <t>メイボ</t>
    </rPh>
    <rPh sb="49" eb="50">
      <t>ギョウ</t>
    </rPh>
    <rPh sb="50" eb="52">
      <t>タンイ</t>
    </rPh>
    <rPh sb="53" eb="55">
      <t>サクジョ</t>
    </rPh>
    <phoneticPr fontId="2"/>
  </si>
  <si>
    <t>「顧客名簿」のシートをコピーして、「顧客名簿」の後ろに挿入しなさい。なお、挿入したシートは「送付名簿」に名前を変更しなさい。</t>
    <rPh sb="1" eb="3">
      <t>コキャク</t>
    </rPh>
    <rPh sb="3" eb="5">
      <t>メイボ</t>
    </rPh>
    <rPh sb="18" eb="20">
      <t>コキャク</t>
    </rPh>
    <rPh sb="20" eb="22">
      <t>メイボ</t>
    </rPh>
    <rPh sb="24" eb="25">
      <t>ウシ</t>
    </rPh>
    <rPh sb="27" eb="29">
      <t>ソウニュウ</t>
    </rPh>
    <rPh sb="37" eb="39">
      <t>ソウニュウ</t>
    </rPh>
    <rPh sb="46" eb="48">
      <t>ソウフ</t>
    </rPh>
    <rPh sb="48" eb="50">
      <t>メイボ</t>
    </rPh>
    <rPh sb="52" eb="54">
      <t>ナマエ</t>
    </rPh>
    <rPh sb="55" eb="57">
      <t>ヘンコウ</t>
    </rPh>
    <phoneticPr fontId="2"/>
  </si>
  <si>
    <t xml:space="preserve">セル：D3に順位の任意の数字が入力されたときには、平成28年度のその順位に該当する都道府県名が表示されるように設定しなさい。
なお、文字列が入力された場合には、「数字を入力してください」と表示するように設定しなさい。
</t>
    <rPh sb="6" eb="8">
      <t>ジュンイ</t>
    </rPh>
    <rPh sb="9" eb="11">
      <t>ニンイ</t>
    </rPh>
    <rPh sb="12" eb="14">
      <t>スウジ</t>
    </rPh>
    <rPh sb="15" eb="17">
      <t>ニュウリョク</t>
    </rPh>
    <rPh sb="25" eb="27">
      <t>ヘイセイ</t>
    </rPh>
    <rPh sb="29" eb="31">
      <t>ネンド</t>
    </rPh>
    <rPh sb="34" eb="36">
      <t>ジュンイ</t>
    </rPh>
    <rPh sb="37" eb="39">
      <t>ガイトウ</t>
    </rPh>
    <rPh sb="41" eb="45">
      <t>トドウフケン</t>
    </rPh>
    <rPh sb="45" eb="46">
      <t>メイ</t>
    </rPh>
    <rPh sb="47" eb="49">
      <t>ヒョウジ</t>
    </rPh>
    <rPh sb="55" eb="57">
      <t>セッテイ</t>
    </rPh>
    <rPh sb="66" eb="69">
      <t>モジレツ</t>
    </rPh>
    <rPh sb="70" eb="72">
      <t>ニュウリョク</t>
    </rPh>
    <rPh sb="75" eb="77">
      <t>バアイ</t>
    </rPh>
    <rPh sb="81" eb="83">
      <t>スウジ</t>
    </rPh>
    <rPh sb="84" eb="86">
      <t>ニュウリョク</t>
    </rPh>
    <rPh sb="94" eb="96">
      <t>ヒョウジ</t>
    </rPh>
    <rPh sb="101" eb="103">
      <t>セッテイ</t>
    </rPh>
    <phoneticPr fontId="6"/>
  </si>
  <si>
    <t>サンプルとして上司に提出するため、差し込み印刷を設定して結果のプレビューの状態で最初のレコードのみをPDFファイルとし、ファイル名「競技選手名」として保存しなさい。
なお、コメントは表示したままで保存しなさい。</t>
    <rPh sb="7" eb="9">
      <t>ジョウシ</t>
    </rPh>
    <rPh sb="10" eb="12">
      <t>テイシュツ</t>
    </rPh>
    <rPh sb="17" eb="18">
      <t>サ</t>
    </rPh>
    <rPh sb="19" eb="20">
      <t>コ</t>
    </rPh>
    <rPh sb="21" eb="23">
      <t>インサツ</t>
    </rPh>
    <rPh sb="24" eb="26">
      <t>セッテイ</t>
    </rPh>
    <rPh sb="28" eb="30">
      <t>ケッカ</t>
    </rPh>
    <rPh sb="37" eb="39">
      <t>ジョウタイ</t>
    </rPh>
    <rPh sb="40" eb="42">
      <t>サイショ</t>
    </rPh>
    <rPh sb="64" eb="65">
      <t>メイ</t>
    </rPh>
    <rPh sb="66" eb="68">
      <t>キョウギ</t>
    </rPh>
    <rPh sb="68" eb="71">
      <t>センシュメイ</t>
    </rPh>
    <rPh sb="74" eb="76">
      <t>ホゾン</t>
    </rPh>
    <rPh sb="90" eb="92">
      <t>ヒョウジ</t>
    </rPh>
    <rPh sb="97" eb="99">
      <t>ホゾン</t>
    </rPh>
    <phoneticPr fontId="2"/>
  </si>
  <si>
    <t>コピーしたシート「実数」のセル：D2に「順位」、E2に「都道府県名」と記入しなさい。</t>
    <rPh sb="9" eb="11">
      <t>ジッスウ</t>
    </rPh>
    <rPh sb="19" eb="21">
      <t>ジュンイ</t>
    </rPh>
    <rPh sb="27" eb="31">
      <t>トドウフケン</t>
    </rPh>
    <rPh sb="31" eb="32">
      <t>メイ</t>
    </rPh>
    <phoneticPr fontId="6"/>
  </si>
  <si>
    <t>列Pに平成28年度の都道府県（ブロック別や政令都市は順位に含めず）における順位を記載しなさい。セルP5には列タイトルとして「平成28年度順位」と入力しなさい。
なお、同一順位が発生した場合は、表の上位にある都道府県を優先した順位としなさい。</t>
    <rPh sb="0" eb="1">
      <t>レツ</t>
    </rPh>
    <rPh sb="3" eb="5">
      <t>ヘイセイ</t>
    </rPh>
    <rPh sb="7" eb="9">
      <t>ネンド</t>
    </rPh>
    <rPh sb="10" eb="14">
      <t>トドウフケン</t>
    </rPh>
    <rPh sb="37" eb="39">
      <t>ジュンイ</t>
    </rPh>
    <rPh sb="40" eb="42">
      <t>キサイ</t>
    </rPh>
    <rPh sb="53" eb="54">
      <t>レツ</t>
    </rPh>
    <rPh sb="62" eb="64">
      <t>ヘイセイ</t>
    </rPh>
    <rPh sb="66" eb="68">
      <t>ネンド</t>
    </rPh>
    <rPh sb="68" eb="70">
      <t>ジュンイ</t>
    </rPh>
    <rPh sb="72" eb="74">
      <t>ニュウリョク</t>
    </rPh>
    <rPh sb="83" eb="85">
      <t>ドウイツ</t>
    </rPh>
    <rPh sb="85" eb="87">
      <t>ジュンイ</t>
    </rPh>
    <rPh sb="88" eb="90">
      <t>ハッセイ</t>
    </rPh>
    <rPh sb="92" eb="94">
      <t>バアイ</t>
    </rPh>
    <rPh sb="96" eb="97">
      <t>ヒョウ</t>
    </rPh>
    <rPh sb="98" eb="100">
      <t>ジョウイ</t>
    </rPh>
    <rPh sb="103" eb="107">
      <t>トドウフケン</t>
    </rPh>
    <rPh sb="108" eb="110">
      <t>ユウセン</t>
    </rPh>
    <rPh sb="112" eb="114">
      <t>ジュンイ</t>
    </rPh>
    <phoneticPr fontId="6"/>
  </si>
  <si>
    <t>ファイル名「案内状下書き」に、差込印刷用データ　シート「送付名簿」を使って、
（1）あて先の【氏名】の文字列は、差込フィールド「氏名」を挿入して置き換えなさい。
（2）記書きの商品名の項目にある【お勧め】の文字列は、差し込みフィールドお勧め商品名を挿入して置き換えなさい。
なお、差し込み印刷を設定したWordファイルは「競技選手名」で名前をつけて保存しなさい。</t>
    <rPh sb="4" eb="5">
      <t>メイ</t>
    </rPh>
    <rPh sb="6" eb="9">
      <t>アンナイジョウ</t>
    </rPh>
    <rPh sb="9" eb="11">
      <t>シタガ</t>
    </rPh>
    <rPh sb="15" eb="17">
      <t>サシコミ</t>
    </rPh>
    <rPh sb="17" eb="20">
      <t>インサツヨウ</t>
    </rPh>
    <rPh sb="28" eb="30">
      <t>ソウフ</t>
    </rPh>
    <rPh sb="30" eb="32">
      <t>メイボ</t>
    </rPh>
    <rPh sb="34" eb="35">
      <t>ツカ</t>
    </rPh>
    <rPh sb="44" eb="45">
      <t>サキ</t>
    </rPh>
    <rPh sb="47" eb="49">
      <t>シメイ</t>
    </rPh>
    <rPh sb="51" eb="54">
      <t>モジレツ</t>
    </rPh>
    <rPh sb="56" eb="58">
      <t>サシコミ</t>
    </rPh>
    <rPh sb="64" eb="66">
      <t>シメイ</t>
    </rPh>
    <rPh sb="68" eb="70">
      <t>ソウニュウ</t>
    </rPh>
    <rPh sb="72" eb="73">
      <t>オ</t>
    </rPh>
    <rPh sb="74" eb="75">
      <t>カ</t>
    </rPh>
    <rPh sb="84" eb="86">
      <t>キガ</t>
    </rPh>
    <rPh sb="88" eb="91">
      <t>ショウヒンメイ</t>
    </rPh>
    <rPh sb="92" eb="94">
      <t>コウモク</t>
    </rPh>
    <rPh sb="99" eb="100">
      <t>スス</t>
    </rPh>
    <rPh sb="103" eb="105">
      <t>モジ</t>
    </rPh>
    <rPh sb="105" eb="106">
      <t>レツ</t>
    </rPh>
    <rPh sb="108" eb="109">
      <t>サ</t>
    </rPh>
    <rPh sb="110" eb="111">
      <t>コ</t>
    </rPh>
    <rPh sb="118" eb="119">
      <t>スス</t>
    </rPh>
    <rPh sb="120" eb="123">
      <t>ショウヒンメイ</t>
    </rPh>
    <rPh sb="124" eb="126">
      <t>ソウニュウ</t>
    </rPh>
    <rPh sb="128" eb="129">
      <t>オ</t>
    </rPh>
    <rPh sb="130" eb="131">
      <t>カ</t>
    </rPh>
    <rPh sb="140" eb="141">
      <t>サ</t>
    </rPh>
    <rPh sb="142" eb="143">
      <t>コ</t>
    </rPh>
    <rPh sb="144" eb="146">
      <t>インサツ</t>
    </rPh>
    <rPh sb="147" eb="149">
      <t>セッテイ</t>
    </rPh>
    <rPh sb="161" eb="163">
      <t>キョウギ</t>
    </rPh>
    <rPh sb="163" eb="166">
      <t>センシュメイ</t>
    </rPh>
    <rPh sb="168" eb="170">
      <t>ナマエ</t>
    </rPh>
    <rPh sb="174" eb="176">
      <t>ホゾン</t>
    </rPh>
    <phoneticPr fontId="2"/>
  </si>
  <si>
    <t>シート「顧客名簿」に記載している顧客の年齢をセルH2:H36に記入しなさい。
なお、基準日は令和2年8月1日とし、セルM1に記入しなさい。
また、年齢のあとに「歳」が表示されるように設定しなさい。</t>
    <rPh sb="4" eb="6">
      <t>コキャク</t>
    </rPh>
    <rPh sb="6" eb="8">
      <t>メイボ</t>
    </rPh>
    <rPh sb="10" eb="12">
      <t>キサイ</t>
    </rPh>
    <rPh sb="16" eb="18">
      <t>コキャク</t>
    </rPh>
    <rPh sb="19" eb="21">
      <t>ネンレイ</t>
    </rPh>
    <rPh sb="31" eb="33">
      <t>キニュウ</t>
    </rPh>
    <rPh sb="42" eb="45">
      <t>キジュンビ</t>
    </rPh>
    <rPh sb="46" eb="48">
      <t>レイワ</t>
    </rPh>
    <rPh sb="49" eb="50">
      <t>ネン</t>
    </rPh>
    <rPh sb="51" eb="52">
      <t>ガツ</t>
    </rPh>
    <rPh sb="53" eb="54">
      <t>ニチ</t>
    </rPh>
    <rPh sb="62" eb="64">
      <t>キニュウ</t>
    </rPh>
    <rPh sb="73" eb="75">
      <t>ネンレイ</t>
    </rPh>
    <rPh sb="80" eb="81">
      <t>サイ</t>
    </rPh>
    <rPh sb="83" eb="85">
      <t>ヒョウジ</t>
    </rPh>
    <rPh sb="91" eb="93">
      <t>セッテイ</t>
    </rPh>
    <phoneticPr fontId="2"/>
  </si>
  <si>
    <t>第４０回全国障害者技能競技大会
＜１２２＞パソコン操作　競技課題Ａ</t>
    <rPh sb="0" eb="1">
      <t>ダイ</t>
    </rPh>
    <rPh sb="3" eb="4">
      <t>カイ</t>
    </rPh>
    <rPh sb="4" eb="6">
      <t>ゼンコク</t>
    </rPh>
    <rPh sb="6" eb="9">
      <t>ショウガイシャ</t>
    </rPh>
    <rPh sb="9" eb="11">
      <t>ギノウ</t>
    </rPh>
    <rPh sb="11" eb="13">
      <t>キョウギ</t>
    </rPh>
    <rPh sb="13" eb="15">
      <t>タイカイ</t>
    </rPh>
    <rPh sb="25" eb="27">
      <t>ソウサ</t>
    </rPh>
    <rPh sb="28" eb="30">
      <t>キョウギ</t>
    </rPh>
    <rPh sb="30" eb="32">
      <t>カダイ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</si>
</sst>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yyyy&quot;年&quot;m&quot;月&quot;d&quot;日&quot;;@"/>
    <numFmt numFmtId="177" formatCode="0&quot;歳&quot;"/>
    <numFmt numFmtId="178" formatCode="0.0_ "/>
    <numFmt numFmtId="179" formatCode="#,##0_ "/>
    <numFmt numFmtId="180" formatCode="\ ###,###,###,###,##0;&quot;-&quot;###,###,###,###,##0"/>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ゴシック"/>
      <family val="3"/>
      <charset val="128"/>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ＭＳ 明朝"/>
      <family val="1"/>
      <charset val="128"/>
    </font>
    <font>
      <b/>
      <sz val="14"/>
      <color theme="1"/>
      <name val="ＭＳ 明朝"/>
      <family val="1"/>
      <charset val="128"/>
    </font>
    <font>
      <sz val="6"/>
      <name val="游ゴシック"/>
      <family val="3"/>
      <charset val="128"/>
    </font>
    <font>
      <u/>
      <sz val="11"/>
      <color theme="1"/>
      <name val="ＭＳ 明朝"/>
      <family val="1"/>
      <charset val="128"/>
    </font>
    <font>
      <sz val="9"/>
      <color theme="1"/>
      <name val="ＭＳ 明朝"/>
      <family val="1"/>
      <charset val="128"/>
    </font>
    <font>
      <sz val="8"/>
      <color theme="1"/>
      <name val="ＭＳ Ｐ明朝"/>
      <family val="1"/>
      <charset val="128"/>
    </font>
    <font>
      <sz val="8"/>
      <name val="ＭＳ Ｐ明朝"/>
      <family val="1"/>
      <charset val="128"/>
    </font>
    <font>
      <sz val="12"/>
      <color theme="1"/>
      <name val="ＭＳ ゴシック"/>
      <family val="3"/>
      <charset val="128"/>
    </font>
    <font>
      <sz val="11"/>
      <name val="ＭＳ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cellStyleXfs>
  <cellXfs count="97">
    <xf numFmtId="0" fontId="0" fillId="0" borderId="0" xfId="0">
      <alignment vertical="center"/>
    </xf>
    <xf numFmtId="0" fontId="0" fillId="0" borderId="1" xfId="0" applyBorder="1">
      <alignment vertical="center"/>
    </xf>
    <xf numFmtId="0" fontId="3" fillId="0" borderId="1" xfId="0" applyFont="1" applyBorder="1">
      <alignment vertical="center"/>
    </xf>
    <xf numFmtId="0" fontId="3" fillId="0" borderId="0" xfId="0" applyFont="1">
      <alignment vertical="center"/>
    </xf>
    <xf numFmtId="176" fontId="3" fillId="0" borderId="1" xfId="0" applyNumberFormat="1" applyFont="1" applyBorder="1">
      <alignment vertical="center"/>
    </xf>
    <xf numFmtId="14" fontId="0" fillId="0" borderId="1" xfId="0" applyNumberFormat="1" applyBorder="1">
      <alignment vertical="center"/>
    </xf>
    <xf numFmtId="0" fontId="3" fillId="0" borderId="2" xfId="0" applyFont="1" applyBorder="1">
      <alignment vertical="center"/>
    </xf>
    <xf numFmtId="0" fontId="0" fillId="0" borderId="0" xfId="0" applyAlignment="1">
      <alignment vertical="center" wrapText="1"/>
    </xf>
    <xf numFmtId="20" fontId="0" fillId="0" borderId="0" xfId="0" applyNumberFormat="1" applyAlignment="1">
      <alignment vertical="center" wrapText="1"/>
    </xf>
    <xf numFmtId="177" fontId="3" fillId="0" borderId="1" xfId="0" applyNumberFormat="1" applyFont="1" applyBorder="1">
      <alignment vertical="center"/>
    </xf>
    <xf numFmtId="0" fontId="3" fillId="0" borderId="3" xfId="0" applyFont="1" applyFill="1" applyBorder="1">
      <alignment vertical="center"/>
    </xf>
    <xf numFmtId="178" fontId="0" fillId="0" borderId="0" xfId="0" applyNumberFormat="1">
      <alignment vertical="center"/>
    </xf>
    <xf numFmtId="0" fontId="3" fillId="0" borderId="1" xfId="0" applyFont="1" applyBorder="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5" fillId="0" borderId="1" xfId="2" applyBorder="1" applyAlignment="1">
      <alignment vertical="center"/>
    </xf>
    <xf numFmtId="0" fontId="4" fillId="0" borderId="1" xfId="0" applyFont="1" applyBorder="1">
      <alignment vertical="center"/>
    </xf>
    <xf numFmtId="0" fontId="5" fillId="0" borderId="1" xfId="1" applyNumberFormat="1" applyFont="1" applyFill="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2" applyBorder="1" applyAlignment="1">
      <alignment vertical="center"/>
    </xf>
    <xf numFmtId="0" fontId="4" fillId="0" borderId="7" xfId="0" applyFont="1" applyBorder="1">
      <alignment vertical="center"/>
    </xf>
    <xf numFmtId="0" fontId="5" fillId="0" borderId="8" xfId="2" applyBorder="1" applyAlignment="1">
      <alignment vertical="center"/>
    </xf>
    <xf numFmtId="0" fontId="4" fillId="0" borderId="9" xfId="0" applyFont="1" applyBorder="1">
      <alignment vertical="center"/>
    </xf>
    <xf numFmtId="0" fontId="5" fillId="0" borderId="10" xfId="2" applyBorder="1" applyAlignment="1">
      <alignment vertical="center"/>
    </xf>
    <xf numFmtId="0" fontId="4" fillId="0" borderId="11" xfId="0" applyFont="1" applyBorder="1">
      <alignment vertical="center"/>
    </xf>
    <xf numFmtId="0" fontId="4" fillId="0" borderId="12" xfId="0" applyFont="1" applyBorder="1" applyAlignment="1">
      <alignment horizontal="center" vertical="center"/>
    </xf>
    <xf numFmtId="179" fontId="5" fillId="0" borderId="13" xfId="1" applyNumberFormat="1" applyFont="1" applyFill="1" applyBorder="1" applyAlignment="1">
      <alignment vertical="center"/>
    </xf>
    <xf numFmtId="179" fontId="4" fillId="0" borderId="13" xfId="0" applyNumberFormat="1" applyFont="1" applyBorder="1">
      <alignment vertical="center"/>
    </xf>
    <xf numFmtId="179" fontId="4" fillId="0" borderId="7" xfId="0" applyNumberFormat="1" applyFont="1" applyBorder="1">
      <alignment vertical="center"/>
    </xf>
    <xf numFmtId="179" fontId="5" fillId="0" borderId="1" xfId="1" applyNumberFormat="1" applyFont="1" applyFill="1" applyBorder="1" applyAlignment="1">
      <alignment vertical="center"/>
    </xf>
    <xf numFmtId="179" fontId="4" fillId="0" borderId="1" xfId="0" applyNumberFormat="1" applyFont="1" applyBorder="1">
      <alignment vertical="center"/>
    </xf>
    <xf numFmtId="179" fontId="4" fillId="0" borderId="9" xfId="0" applyNumberFormat="1" applyFont="1" applyBorder="1">
      <alignment vertical="center"/>
    </xf>
    <xf numFmtId="179" fontId="5" fillId="0" borderId="14" xfId="1" applyNumberFormat="1" applyFont="1" applyFill="1" applyBorder="1" applyAlignment="1">
      <alignment vertical="center"/>
    </xf>
    <xf numFmtId="179" fontId="4" fillId="0" borderId="14" xfId="0" applyNumberFormat="1" applyFont="1" applyBorder="1">
      <alignment vertical="center"/>
    </xf>
    <xf numFmtId="179" fontId="4" fillId="0" borderId="11" xfId="0" applyNumberFormat="1" applyFont="1" applyBorder="1">
      <alignment vertical="center"/>
    </xf>
    <xf numFmtId="5" fontId="4" fillId="0" borderId="13" xfId="0" applyNumberFormat="1" applyFont="1" applyBorder="1">
      <alignment vertical="center"/>
    </xf>
    <xf numFmtId="5" fontId="4" fillId="0" borderId="7" xfId="0" applyNumberFormat="1" applyFont="1" applyBorder="1">
      <alignment vertical="center"/>
    </xf>
    <xf numFmtId="5" fontId="4" fillId="0" borderId="1" xfId="0" applyNumberFormat="1" applyFont="1" applyBorder="1">
      <alignment vertical="center"/>
    </xf>
    <xf numFmtId="5" fontId="4" fillId="0" borderId="9" xfId="0" applyNumberFormat="1" applyFont="1" applyBorder="1">
      <alignment vertical="center"/>
    </xf>
    <xf numFmtId="5" fontId="4" fillId="0" borderId="14" xfId="0" applyNumberFormat="1" applyFont="1" applyBorder="1">
      <alignment vertical="center"/>
    </xf>
    <xf numFmtId="5" fontId="4" fillId="0" borderId="11" xfId="0" applyNumberFormat="1" applyFont="1" applyBorder="1">
      <alignment vertical="center"/>
    </xf>
    <xf numFmtId="0" fontId="8" fillId="0" borderId="0" xfId="3" applyFont="1">
      <alignment vertical="center"/>
    </xf>
    <xf numFmtId="0" fontId="9" fillId="0" borderId="0" xfId="3" applyFont="1">
      <alignment vertical="center"/>
    </xf>
    <xf numFmtId="0" fontId="11" fillId="0" borderId="0" xfId="3" applyFont="1" applyAlignment="1">
      <alignment horizontal="right" vertical="center"/>
    </xf>
    <xf numFmtId="0" fontId="8" fillId="0" borderId="0" xfId="3" quotePrefix="1" applyFont="1">
      <alignment vertical="center"/>
    </xf>
    <xf numFmtId="0" fontId="8" fillId="0" borderId="0" xfId="3" applyFont="1" applyAlignment="1">
      <alignment horizontal="right" vertical="center"/>
    </xf>
    <xf numFmtId="0" fontId="12" fillId="0" borderId="15" xfId="3" applyFont="1" applyBorder="1" applyAlignment="1">
      <alignment horizontal="center" vertical="center"/>
    </xf>
    <xf numFmtId="0" fontId="12" fillId="0" borderId="18" xfId="3" applyFont="1" applyBorder="1">
      <alignment vertical="center"/>
    </xf>
    <xf numFmtId="0" fontId="7" fillId="0" borderId="0" xfId="3">
      <alignment vertical="center"/>
    </xf>
    <xf numFmtId="0" fontId="12" fillId="0" borderId="19" xfId="3" applyFont="1" applyBorder="1">
      <alignment vertical="center"/>
    </xf>
    <xf numFmtId="0" fontId="12" fillId="0" borderId="13" xfId="3" applyFont="1" applyBorder="1">
      <alignment vertical="center"/>
    </xf>
    <xf numFmtId="0" fontId="7" fillId="0" borderId="22" xfId="3" applyBorder="1">
      <alignment vertical="center"/>
    </xf>
    <xf numFmtId="0" fontId="7" fillId="0" borderId="23" xfId="3" applyBorder="1">
      <alignment vertical="center"/>
    </xf>
    <xf numFmtId="0" fontId="7" fillId="0" borderId="3" xfId="3" applyBorder="1">
      <alignment vertical="center"/>
    </xf>
    <xf numFmtId="0" fontId="13" fillId="0" borderId="22" xfId="3" applyFont="1" applyBorder="1" applyAlignment="1"/>
    <xf numFmtId="0" fontId="13" fillId="0" borderId="0" xfId="3" applyFont="1" applyAlignment="1">
      <alignment horizontal="distributed" vertical="center"/>
    </xf>
    <xf numFmtId="0" fontId="13" fillId="0" borderId="23" xfId="3" applyFont="1" applyBorder="1">
      <alignment vertical="center"/>
    </xf>
    <xf numFmtId="180" fontId="13" fillId="0" borderId="0" xfId="3" applyNumberFormat="1" applyFont="1" applyAlignment="1">
      <alignment horizontal="right" vertical="center"/>
    </xf>
    <xf numFmtId="0" fontId="13" fillId="0" borderId="3" xfId="3" quotePrefix="1" applyFont="1" applyBorder="1">
      <alignment vertical="center"/>
    </xf>
    <xf numFmtId="0" fontId="13" fillId="0" borderId="24" xfId="3" applyFont="1" applyBorder="1" applyAlignment="1"/>
    <xf numFmtId="0" fontId="13" fillId="0" borderId="25" xfId="3" applyFont="1" applyBorder="1" applyAlignment="1">
      <alignment horizontal="distributed" vertical="center"/>
    </xf>
    <xf numFmtId="0" fontId="13" fillId="0" borderId="26" xfId="3" applyFont="1" applyBorder="1">
      <alignment vertical="center"/>
    </xf>
    <xf numFmtId="180" fontId="13" fillId="0" borderId="25" xfId="3" applyNumberFormat="1" applyFont="1" applyBorder="1" applyAlignment="1">
      <alignment horizontal="right" vertical="center"/>
    </xf>
    <xf numFmtId="0" fontId="13" fillId="0" borderId="27" xfId="3" quotePrefix="1" applyFont="1" applyBorder="1">
      <alignment vertical="center"/>
    </xf>
    <xf numFmtId="0" fontId="13" fillId="0" borderId="28" xfId="3" applyFont="1" applyBorder="1">
      <alignment vertical="center"/>
    </xf>
    <xf numFmtId="0" fontId="13" fillId="0" borderId="29" xfId="3" applyFont="1" applyBorder="1" applyAlignment="1">
      <alignment horizontal="distributed" vertical="center"/>
    </xf>
    <xf numFmtId="0" fontId="13" fillId="0" borderId="30" xfId="3" applyFont="1" applyBorder="1">
      <alignment vertical="center"/>
    </xf>
    <xf numFmtId="180" fontId="13" fillId="0" borderId="29" xfId="3" applyNumberFormat="1" applyFont="1" applyBorder="1" applyAlignment="1">
      <alignment horizontal="right" vertical="center"/>
    </xf>
    <xf numFmtId="0" fontId="7" fillId="0" borderId="31" xfId="3" applyBorder="1">
      <alignment vertical="center"/>
    </xf>
    <xf numFmtId="179" fontId="13" fillId="0" borderId="0" xfId="3" applyNumberFormat="1" applyFont="1">
      <alignment vertical="center"/>
    </xf>
    <xf numFmtId="0" fontId="13" fillId="0" borderId="22" xfId="3" applyFont="1" applyBorder="1">
      <alignment vertical="center"/>
    </xf>
    <xf numFmtId="0" fontId="13" fillId="0" borderId="24" xfId="3" applyFont="1" applyBorder="1">
      <alignment vertical="center"/>
    </xf>
    <xf numFmtId="0" fontId="7" fillId="0" borderId="27" xfId="3" applyBorder="1">
      <alignment vertical="center"/>
    </xf>
    <xf numFmtId="0" fontId="14" fillId="0" borderId="22" xfId="3" applyFont="1" applyBorder="1" applyAlignment="1">
      <alignment horizontal="left"/>
    </xf>
    <xf numFmtId="0" fontId="13" fillId="0" borderId="22" xfId="3" applyFont="1" applyBorder="1" applyAlignment="1">
      <alignment horizontal="left"/>
    </xf>
    <xf numFmtId="0" fontId="7" fillId="0" borderId="19" xfId="3" applyBorder="1">
      <alignment vertical="center"/>
    </xf>
    <xf numFmtId="0" fontId="7" fillId="0" borderId="20" xfId="3" applyBorder="1">
      <alignment vertical="center"/>
    </xf>
    <xf numFmtId="0" fontId="7" fillId="0" borderId="21" xfId="3" applyBorder="1">
      <alignment vertical="center"/>
    </xf>
    <xf numFmtId="0" fontId="7" fillId="0" borderId="13" xfId="3" applyBorder="1">
      <alignment vertical="center"/>
    </xf>
    <xf numFmtId="0" fontId="7" fillId="0" borderId="0" xfId="3" applyAlignment="1">
      <alignment horizontal="left" vertical="center"/>
    </xf>
    <xf numFmtId="0" fontId="16" fillId="0" borderId="1" xfId="0" applyFont="1" applyBorder="1" applyAlignment="1">
      <alignment vertical="center" wrapText="1"/>
    </xf>
    <xf numFmtId="56" fontId="3" fillId="0" borderId="1" xfId="0" applyNumberFormat="1" applyFont="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180" fontId="7" fillId="0" borderId="0" xfId="3" applyNumberFormat="1">
      <alignment vertical="center"/>
    </xf>
    <xf numFmtId="0" fontId="3"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15" xfId="3" applyFont="1" applyBorder="1" applyAlignment="1">
      <alignment horizontal="center" vertical="center"/>
    </xf>
    <xf numFmtId="0" fontId="12" fillId="0" borderId="16" xfId="3" applyFont="1" applyBorder="1" applyAlignment="1">
      <alignment horizontal="center" vertical="center"/>
    </xf>
    <xf numFmtId="0" fontId="12" fillId="0" borderId="17" xfId="3" applyFont="1" applyBorder="1" applyAlignment="1">
      <alignment horizontal="center" vertical="center"/>
    </xf>
    <xf numFmtId="0" fontId="12" fillId="0" borderId="19" xfId="3" applyFont="1" applyBorder="1" applyAlignment="1">
      <alignment horizontal="center" vertical="center"/>
    </xf>
    <xf numFmtId="0" fontId="12" fillId="0" borderId="20" xfId="3" applyFont="1" applyBorder="1" applyAlignment="1">
      <alignment horizontal="center" vertical="center"/>
    </xf>
    <xf numFmtId="0" fontId="12" fillId="0" borderId="21" xfId="3" applyFont="1" applyBorder="1" applyAlignment="1">
      <alignment horizontal="center" vertical="center"/>
    </xf>
    <xf numFmtId="0" fontId="13" fillId="0" borderId="32" xfId="3" applyFont="1" applyBorder="1">
      <alignment vertical="center"/>
    </xf>
    <xf numFmtId="0" fontId="13" fillId="0" borderId="33" xfId="3" applyFont="1" applyBorder="1">
      <alignment vertical="center"/>
    </xf>
  </cellXfs>
  <cellStyles count="4">
    <cellStyle name="桁区切り" xfId="1" builtinId="6"/>
    <cellStyle name="標準" xfId="0" builtinId="0"/>
    <cellStyle name="標準 2" xfId="3"/>
    <cellStyle name="標準_練習01問題" xfId="2"/>
  </cellStyles>
  <dxfs count="4">
    <dxf>
      <numFmt numFmtId="178" formatCode="0.0_ "/>
    </dxf>
    <dxf>
      <numFmt numFmtId="178" formatCode="0.0_ "/>
    </dxf>
    <dxf>
      <numFmt numFmtId="178" formatCode="0.0_ "/>
    </dxf>
    <dxf>
      <numFmt numFmtId="178" formatCode="0.0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メニュー別売り上げ推移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'3.売上一覧解答例'!$A$12</c:f>
              <c:strCache>
                <c:ptCount val="1"/>
                <c:pt idx="0">
                  <c:v>ポークソテー弁当</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('3.売上一覧解答例'!$B$11:$G$11,'3.売上一覧解答例'!$I$11:$N$11)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('3.売上一覧解答例'!$B$12:$G$12,'3.売上一覧解答例'!$I$12:$N$12)</c:f>
              <c:numCache>
                <c:formatCode>#,##0_ </c:formatCode>
                <c:ptCount val="12"/>
                <c:pt idx="0">
                  <c:v>800</c:v>
                </c:pt>
                <c:pt idx="1">
                  <c:v>1180</c:v>
                </c:pt>
                <c:pt idx="2">
                  <c:v>1100</c:v>
                </c:pt>
                <c:pt idx="3">
                  <c:v>1080</c:v>
                </c:pt>
                <c:pt idx="4">
                  <c:v>1070</c:v>
                </c:pt>
                <c:pt idx="5">
                  <c:v>1230</c:v>
                </c:pt>
                <c:pt idx="6">
                  <c:v>1110</c:v>
                </c:pt>
                <c:pt idx="7">
                  <c:v>1090</c:v>
                </c:pt>
                <c:pt idx="8">
                  <c:v>1230</c:v>
                </c:pt>
                <c:pt idx="9">
                  <c:v>1120</c:v>
                </c:pt>
                <c:pt idx="10">
                  <c:v>1090</c:v>
                </c:pt>
                <c:pt idx="11">
                  <c:v>930</c:v>
                </c:pt>
              </c:numCache>
            </c:numRef>
          </c:val>
          <c:smooth val="0"/>
          <c:extLst xmlns:c16r2="http://schemas.microsoft.com/office/drawing/2015/06/chart">
            <c:ext xmlns:c16="http://schemas.microsoft.com/office/drawing/2014/chart" uri="{C3380CC4-5D6E-409C-BE32-E72D297353CC}">
              <c16:uniqueId val="{00000000-DFBF-4934-B0C6-CAB369D86F44}"/>
            </c:ext>
          </c:extLst>
        </c:ser>
        <c:ser>
          <c:idx val="1"/>
          <c:order val="1"/>
          <c:tx>
            <c:strRef>
              <c:f>'3.売上一覧解答例'!$A$13</c:f>
              <c:strCache>
                <c:ptCount val="1"/>
                <c:pt idx="0">
                  <c:v>カツカレー弁当</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('3.売上一覧解答例'!$B$11:$G$11,'3.売上一覧解答例'!$I$11:$N$11)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('3.売上一覧解答例'!$B$13:$G$13,'3.売上一覧解答例'!$I$13:$N$13)</c:f>
              <c:numCache>
                <c:formatCode>#,##0_ </c:formatCode>
                <c:ptCount val="12"/>
                <c:pt idx="0">
                  <c:v>1050</c:v>
                </c:pt>
                <c:pt idx="1">
                  <c:v>1050</c:v>
                </c:pt>
                <c:pt idx="2">
                  <c:v>1050</c:v>
                </c:pt>
                <c:pt idx="3">
                  <c:v>1170</c:v>
                </c:pt>
                <c:pt idx="4">
                  <c:v>1300</c:v>
                </c:pt>
                <c:pt idx="5">
                  <c:v>1390</c:v>
                </c:pt>
                <c:pt idx="6">
                  <c:v>1400</c:v>
                </c:pt>
                <c:pt idx="7">
                  <c:v>1400</c:v>
                </c:pt>
                <c:pt idx="8">
                  <c:v>1390</c:v>
                </c:pt>
                <c:pt idx="9">
                  <c:v>1250</c:v>
                </c:pt>
                <c:pt idx="10">
                  <c:v>1130</c:v>
                </c:pt>
                <c:pt idx="11">
                  <c:v>890</c:v>
                </c:pt>
              </c:numCache>
            </c:numRef>
          </c:val>
          <c:smooth val="0"/>
          <c:extLst xmlns:c16r2="http://schemas.microsoft.com/office/drawing/2015/06/chart">
            <c:ext xmlns:c16="http://schemas.microsoft.com/office/drawing/2014/chart" uri="{C3380CC4-5D6E-409C-BE32-E72D297353CC}">
              <c16:uniqueId val="{00000001-DFBF-4934-B0C6-CAB369D86F44}"/>
            </c:ext>
          </c:extLst>
        </c:ser>
        <c:ser>
          <c:idx val="2"/>
          <c:order val="2"/>
          <c:tx>
            <c:strRef>
              <c:f>'3.売上一覧解答例'!$A$14</c:f>
              <c:strCache>
                <c:ptCount val="1"/>
                <c:pt idx="0">
                  <c:v>定番唐揚げ弁当</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('3.売上一覧解答例'!$B$11:$G$11,'3.売上一覧解答例'!$I$11:$N$11)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('3.売上一覧解答例'!$B$14:$G$14,'3.売上一覧解答例'!$I$14:$N$14)</c:f>
              <c:numCache>
                <c:formatCode>#,##0_ </c:formatCode>
                <c:ptCount val="12"/>
                <c:pt idx="0">
                  <c:v>950</c:v>
                </c:pt>
                <c:pt idx="1">
                  <c:v>890</c:v>
                </c:pt>
                <c:pt idx="2">
                  <c:v>930</c:v>
                </c:pt>
                <c:pt idx="3">
                  <c:v>980</c:v>
                </c:pt>
                <c:pt idx="4">
                  <c:v>900</c:v>
                </c:pt>
                <c:pt idx="5">
                  <c:v>950</c:v>
                </c:pt>
                <c:pt idx="6">
                  <c:v>1000</c:v>
                </c:pt>
                <c:pt idx="7">
                  <c:v>980</c:v>
                </c:pt>
                <c:pt idx="8">
                  <c:v>900</c:v>
                </c:pt>
                <c:pt idx="9">
                  <c:v>860</c:v>
                </c:pt>
                <c:pt idx="10">
                  <c:v>850</c:v>
                </c:pt>
                <c:pt idx="11">
                  <c:v>900</c:v>
                </c:pt>
              </c:numCache>
            </c:numRef>
          </c:val>
          <c:smooth val="0"/>
          <c:extLst xmlns:c16r2="http://schemas.microsoft.com/office/drawing/2015/06/chart">
            <c:ext xmlns:c16="http://schemas.microsoft.com/office/drawing/2014/chart" uri="{C3380CC4-5D6E-409C-BE32-E72D297353CC}">
              <c16:uniqueId val="{00000002-DFBF-4934-B0C6-CAB369D86F44}"/>
            </c:ext>
          </c:extLst>
        </c:ser>
        <c:ser>
          <c:idx val="3"/>
          <c:order val="3"/>
          <c:tx>
            <c:strRef>
              <c:f>'3.売上一覧解答例'!$A$15</c:f>
              <c:strCache>
                <c:ptCount val="1"/>
                <c:pt idx="0">
                  <c:v>カップ豚汁弁当</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('3.売上一覧解答例'!$B$11:$G$11,'3.売上一覧解答例'!$I$11:$N$11)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('3.売上一覧解答例'!$B$15:$G$15,'3.売上一覧解答例'!$I$15:$N$15)</c:f>
              <c:numCache>
                <c:formatCode>#,##0_ </c:formatCode>
                <c:ptCount val="12"/>
                <c:pt idx="0">
                  <c:v>1210</c:v>
                </c:pt>
                <c:pt idx="1">
                  <c:v>1250</c:v>
                </c:pt>
                <c:pt idx="2">
                  <c:v>1190</c:v>
                </c:pt>
                <c:pt idx="3">
                  <c:v>900</c:v>
                </c:pt>
                <c:pt idx="4">
                  <c:v>790</c:v>
                </c:pt>
                <c:pt idx="5">
                  <c:v>600</c:v>
                </c:pt>
                <c:pt idx="6">
                  <c:v>510</c:v>
                </c:pt>
                <c:pt idx="7">
                  <c:v>490</c:v>
                </c:pt>
                <c:pt idx="8">
                  <c:v>530</c:v>
                </c:pt>
                <c:pt idx="9">
                  <c:v>600</c:v>
                </c:pt>
                <c:pt idx="10">
                  <c:v>1200</c:v>
                </c:pt>
                <c:pt idx="11">
                  <c:v>1230</c:v>
                </c:pt>
              </c:numCache>
            </c:numRef>
          </c:val>
          <c:smooth val="0"/>
          <c:extLst xmlns:c16r2="http://schemas.microsoft.com/office/drawing/2015/06/chart">
            <c:ext xmlns:c16="http://schemas.microsoft.com/office/drawing/2014/chart" uri="{C3380CC4-5D6E-409C-BE32-E72D297353CC}">
              <c16:uniqueId val="{00000003-DFBF-4934-B0C6-CAB369D86F44}"/>
            </c:ext>
          </c:extLst>
        </c:ser>
        <c:ser>
          <c:idx val="4"/>
          <c:order val="4"/>
          <c:tx>
            <c:strRef>
              <c:f>'3.売上一覧解答例'!$A$16</c:f>
              <c:strCache>
                <c:ptCount val="1"/>
                <c:pt idx="0">
                  <c:v>チキンサラダ弁当</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('3.売上一覧解答例'!$B$11:$G$11,'3.売上一覧解答例'!$I$11:$N$11)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('3.売上一覧解答例'!$B$16:$G$16,'3.売上一覧解答例'!$I$16:$N$16)</c:f>
              <c:numCache>
                <c:formatCode>#,##0_ </c:formatCode>
                <c:ptCount val="12"/>
                <c:pt idx="0">
                  <c:v>450</c:v>
                </c:pt>
                <c:pt idx="1">
                  <c:v>360</c:v>
                </c:pt>
                <c:pt idx="2">
                  <c:v>500</c:v>
                </c:pt>
                <c:pt idx="3">
                  <c:v>660</c:v>
                </c:pt>
                <c:pt idx="4">
                  <c:v>690</c:v>
                </c:pt>
                <c:pt idx="5">
                  <c:v>880</c:v>
                </c:pt>
                <c:pt idx="6">
                  <c:v>900</c:v>
                </c:pt>
                <c:pt idx="7">
                  <c:v>850</c:v>
                </c:pt>
                <c:pt idx="8">
                  <c:v>720</c:v>
                </c:pt>
                <c:pt idx="9">
                  <c:v>650</c:v>
                </c:pt>
                <c:pt idx="10">
                  <c:v>620</c:v>
                </c:pt>
                <c:pt idx="11">
                  <c:v>680</c:v>
                </c:pt>
              </c:numCache>
            </c:numRef>
          </c:val>
          <c:smooth val="0"/>
          <c:extLst xmlns:c16r2="http://schemas.microsoft.com/office/drawing/2015/06/chart">
            <c:ext xmlns:c16="http://schemas.microsoft.com/office/drawing/2014/chart" uri="{C3380CC4-5D6E-409C-BE32-E72D297353CC}">
              <c16:uniqueId val="{00000004-DFBF-4934-B0C6-CAB369D86F44}"/>
            </c:ext>
          </c:extLst>
        </c:ser>
        <c:ser>
          <c:idx val="5"/>
          <c:order val="5"/>
          <c:tx>
            <c:strRef>
              <c:f>'3.売上一覧解答例'!$A$17</c:f>
              <c:strCache>
                <c:ptCount val="1"/>
                <c:pt idx="0">
                  <c:v>ツナオムレツ弁当</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('3.売上一覧解答例'!$B$11:$G$11,'3.売上一覧解答例'!$I$11:$N$11)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('3.売上一覧解答例'!$B$17:$G$17,'3.売上一覧解答例'!$I$17:$N$17)</c:f>
              <c:numCache>
                <c:formatCode>#,##0_ </c:formatCode>
                <c:ptCount val="12"/>
                <c:pt idx="0">
                  <c:v>300</c:v>
                </c:pt>
                <c:pt idx="1">
                  <c:v>350</c:v>
                </c:pt>
                <c:pt idx="2">
                  <c:v>340</c:v>
                </c:pt>
                <c:pt idx="3">
                  <c:v>380</c:v>
                </c:pt>
                <c:pt idx="4">
                  <c:v>360</c:v>
                </c:pt>
                <c:pt idx="5">
                  <c:v>390</c:v>
                </c:pt>
                <c:pt idx="6">
                  <c:v>350</c:v>
                </c:pt>
                <c:pt idx="7">
                  <c:v>310</c:v>
                </c:pt>
                <c:pt idx="8">
                  <c:v>340</c:v>
                </c:pt>
                <c:pt idx="9">
                  <c:v>340</c:v>
                </c:pt>
                <c:pt idx="10">
                  <c:v>310</c:v>
                </c:pt>
                <c:pt idx="11">
                  <c:v>320</c:v>
                </c:pt>
              </c:numCache>
            </c:numRef>
          </c:val>
          <c:smooth val="0"/>
          <c:extLst xmlns:c16r2="http://schemas.microsoft.com/office/drawing/2015/06/chart">
            <c:ext xmlns:c16="http://schemas.microsoft.com/office/drawing/2014/chart" uri="{C3380CC4-5D6E-409C-BE32-E72D297353CC}">
              <c16:uniqueId val="{00000005-DFBF-4934-B0C6-CAB369D86F44}"/>
            </c:ext>
          </c:extLst>
        </c:ser>
        <c:dLbls>
          <c:showLegendKey val="0"/>
          <c:showVal val="0"/>
          <c:showCatName val="0"/>
          <c:showSerName val="0"/>
          <c:showPercent val="0"/>
          <c:showBubbleSize val="0"/>
        </c:dLbls>
        <c:marker val="1"/>
        <c:smooth val="0"/>
        <c:axId val="147112064"/>
        <c:axId val="147105400"/>
      </c:lineChart>
      <c:catAx>
        <c:axId val="14711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105400"/>
        <c:crosses val="autoZero"/>
        <c:auto val="1"/>
        <c:lblAlgn val="ctr"/>
        <c:lblOffset val="100"/>
        <c:noMultiLvlLbl val="0"/>
      </c:catAx>
      <c:valAx>
        <c:axId val="147105400"/>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1120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38100" cap="flat" cmpd="sng" algn="ctr">
      <a:solidFill>
        <a:srgbClr val="00206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メニュー別売り上げ金額割合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954-4FC8-8FB2-9CCB704AB66F}"/>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954-4FC8-8FB2-9CCB704AB66F}"/>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954-4FC8-8FB2-9CCB704AB66F}"/>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954-4FC8-8FB2-9CCB704AB66F}"/>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954-4FC8-8FB2-9CCB704AB66F}"/>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954-4FC8-8FB2-9CCB704AB66F}"/>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'3.売上一覧解答例'!$R$21:$R$26</c:f>
              <c:strCache>
                <c:ptCount val="6"/>
                <c:pt idx="0">
                  <c:v>カツカレー弁当</c:v>
                </c:pt>
                <c:pt idx="1">
                  <c:v>ポークソテー弁当</c:v>
                </c:pt>
                <c:pt idx="2">
                  <c:v>定番唐揚げ弁当</c:v>
                </c:pt>
                <c:pt idx="3">
                  <c:v>カップ豚汁弁当</c:v>
                </c:pt>
                <c:pt idx="4">
                  <c:v>チキンサラダ弁当</c:v>
                </c:pt>
                <c:pt idx="5">
                  <c:v>ツナオムレツ弁当</c:v>
                </c:pt>
              </c:strCache>
            </c:strRef>
          </c:cat>
          <c:val>
            <c:numRef>
              <c:f>'3.売上一覧解答例'!$U$21:$U$26</c:f>
              <c:numCache>
                <c:formatCode>General</c:formatCode>
                <c:ptCount val="6"/>
                <c:pt idx="0">
                  <c:v>10852500</c:v>
                </c:pt>
                <c:pt idx="1">
                  <c:v>8469500</c:v>
                </c:pt>
                <c:pt idx="2">
                  <c:v>6432200</c:v>
                </c:pt>
                <c:pt idx="3">
                  <c:v>5775000</c:v>
                </c:pt>
                <c:pt idx="4">
                  <c:v>3980000</c:v>
                </c:pt>
                <c:pt idx="5">
                  <c:v>2045000</c:v>
                </c:pt>
              </c:numCache>
            </c:numRef>
          </c:val>
          <c:extLst xmlns:c16r2="http://schemas.microsoft.com/office/drawing/2015/06/chart">
            <c:ext xmlns:c16="http://schemas.microsoft.com/office/drawing/2014/chart" uri="{C3380CC4-5D6E-409C-BE32-E72D297353CC}">
              <c16:uniqueId val="{0000000C-5954-4FC8-8FB2-9CCB704AB66F}"/>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0</xdr:rowOff>
    </xdr:from>
    <xdr:to>
      <xdr:col>6</xdr:col>
      <xdr:colOff>129500</xdr:colOff>
      <xdr:row>41</xdr:row>
      <xdr:rowOff>12700</xdr:rowOff>
    </xdr:to>
    <xdr:graphicFrame macro="">
      <xdr:nvGraphicFramePr>
        <xdr:cNvPr id="2" name="グラフ 1">
          <a:extLst>
            <a:ext uri="{FF2B5EF4-FFF2-40B4-BE49-F238E27FC236}">
              <a16:creationId xmlns:a16="http://schemas.microsoft.com/office/drawing/2014/main" xmlns="" id="{BBBDCB9C-BBD5-4BD0-BAD7-59060C11D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5</xdr:col>
      <xdr:colOff>116417</xdr:colOff>
      <xdr:row>56</xdr:row>
      <xdr:rowOff>12700</xdr:rowOff>
    </xdr:to>
    <xdr:graphicFrame macro="">
      <xdr:nvGraphicFramePr>
        <xdr:cNvPr id="3" name="グラフ 2">
          <a:extLst>
            <a:ext uri="{FF2B5EF4-FFF2-40B4-BE49-F238E27FC236}">
              <a16:creationId xmlns:a16="http://schemas.microsoft.com/office/drawing/2014/main" xmlns="" id="{21DA7DC3-C12F-43B1-903C-75CD25D89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テーブル1" displayName="テーブル1" ref="A1:H32" totalsRowCount="1">
  <autoFilter ref="A1:H31"/>
  <tableColumns count="8">
    <tableColumn id="1" name="日付（曜日）" totalsRowLabel="集計"/>
    <tableColumn id="2" name="勤務"/>
    <tableColumn id="3" name="出社時"/>
    <tableColumn id="4" name="出社分"/>
    <tableColumn id="5" name="退社時"/>
    <tableColumn id="6" name="退社分"/>
    <tableColumn id="7" name="勤務時間合計" totalsRowFunction="sum" dataDxfId="3" totalsRowDxfId="2">
      <calculatedColumnFormula>IF(B2="休日",0,(E2-C2-1)+(_xlfn.FLOOR.MATH(F2,30,30)-_xlfn.CEILING.MATH(D2,30))/30*0.5)</calculatedColumnFormula>
    </tableColumn>
    <tableColumn id="8" name="残業時間" totalsRowFunction="sum" dataDxfId="1" totalsRowDxfId="0">
      <calculatedColumnFormula>IF(B2="休日",0,(E2-16)+_xlfn.FLOOR.MATH(F2,30)/30*0.5)</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zoomScaleNormal="100" workbookViewId="0">
      <selection sqref="A1:B1"/>
    </sheetView>
  </sheetViews>
  <sheetFormatPr defaultRowHeight="18.75"/>
  <cols>
    <col min="1" max="1" width="20.625" customWidth="1"/>
    <col min="2" max="2" width="67.625" customWidth="1"/>
    <col min="3" max="3" width="43" customWidth="1"/>
    <col min="4" max="4" width="46.25" customWidth="1"/>
  </cols>
  <sheetData>
    <row r="1" spans="1:3" ht="36.950000000000003" customHeight="1">
      <c r="A1" s="87" t="s">
        <v>406</v>
      </c>
      <c r="B1" s="88"/>
    </row>
    <row r="2" spans="1:3">
      <c r="A2" s="86" t="s">
        <v>366</v>
      </c>
      <c r="B2" s="86"/>
    </row>
    <row r="3" spans="1:3">
      <c r="A3" s="12" t="s">
        <v>367</v>
      </c>
      <c r="B3" s="2" t="s">
        <v>373</v>
      </c>
    </row>
    <row r="4" spans="1:3" ht="27">
      <c r="A4" s="12" t="s">
        <v>368</v>
      </c>
      <c r="B4" s="12" t="s">
        <v>369</v>
      </c>
    </row>
    <row r="5" spans="1:3" ht="54">
      <c r="A5" s="12" t="s">
        <v>370</v>
      </c>
      <c r="B5" s="81" t="s">
        <v>394</v>
      </c>
    </row>
    <row r="6" spans="1:3" ht="81">
      <c r="A6" s="12" t="s">
        <v>371</v>
      </c>
      <c r="B6" s="81" t="s">
        <v>372</v>
      </c>
    </row>
    <row r="7" spans="1:3" ht="121.5">
      <c r="A7" s="12" t="s">
        <v>374</v>
      </c>
      <c r="B7" s="12" t="s">
        <v>383</v>
      </c>
    </row>
    <row r="8" spans="1:3" ht="54">
      <c r="A8" s="12" t="s">
        <v>107</v>
      </c>
      <c r="B8" s="12" t="s">
        <v>384</v>
      </c>
    </row>
    <row r="9" spans="1:3" ht="148.5">
      <c r="A9" s="12" t="s">
        <v>382</v>
      </c>
      <c r="B9" s="12" t="s">
        <v>385</v>
      </c>
    </row>
    <row r="10" spans="1:3" ht="94.5">
      <c r="A10" s="12" t="s">
        <v>108</v>
      </c>
      <c r="B10" s="12" t="s">
        <v>386</v>
      </c>
    </row>
    <row r="11" spans="1:3" ht="54">
      <c r="A11" s="12" t="s">
        <v>109</v>
      </c>
      <c r="B11" s="12" t="s">
        <v>395</v>
      </c>
    </row>
    <row r="12" spans="1:3" ht="67.5">
      <c r="A12" s="12" t="s">
        <v>110</v>
      </c>
      <c r="B12" s="12" t="s">
        <v>387</v>
      </c>
    </row>
    <row r="13" spans="1:3" ht="40.5">
      <c r="A13" s="82" t="s">
        <v>375</v>
      </c>
      <c r="B13" s="12" t="s">
        <v>378</v>
      </c>
    </row>
    <row r="14" spans="1:3" ht="54">
      <c r="A14" s="12" t="s">
        <v>75</v>
      </c>
      <c r="B14" s="12" t="s">
        <v>379</v>
      </c>
      <c r="C14" s="7"/>
    </row>
    <row r="15" spans="1:3" ht="27">
      <c r="A15" s="12" t="s">
        <v>76</v>
      </c>
      <c r="B15" s="12" t="s">
        <v>74</v>
      </c>
      <c r="C15" s="8"/>
    </row>
    <row r="16" spans="1:3" ht="27">
      <c r="A16" s="12" t="s">
        <v>77</v>
      </c>
      <c r="B16" s="12" t="s">
        <v>388</v>
      </c>
      <c r="C16" s="7"/>
    </row>
    <row r="17" spans="1:4" ht="54">
      <c r="A17" s="12" t="s">
        <v>111</v>
      </c>
      <c r="B17" s="12" t="s">
        <v>405</v>
      </c>
    </row>
    <row r="18" spans="1:4" ht="40.5">
      <c r="A18" s="12" t="s">
        <v>78</v>
      </c>
      <c r="B18" s="12" t="s">
        <v>396</v>
      </c>
    </row>
    <row r="19" spans="1:4" ht="67.5">
      <c r="A19" s="12" t="s">
        <v>79</v>
      </c>
      <c r="B19" s="12" t="s">
        <v>397</v>
      </c>
      <c r="C19" s="7"/>
    </row>
    <row r="20" spans="1:4" ht="27">
      <c r="A20" s="12" t="s">
        <v>390</v>
      </c>
      <c r="B20" s="84" t="s">
        <v>399</v>
      </c>
      <c r="C20" s="7"/>
    </row>
    <row r="21" spans="1:4" ht="27">
      <c r="A21" s="12" t="s">
        <v>392</v>
      </c>
      <c r="B21" s="84" t="s">
        <v>398</v>
      </c>
      <c r="C21" s="7"/>
    </row>
    <row r="22" spans="1:4" ht="108">
      <c r="A22" s="12" t="s">
        <v>391</v>
      </c>
      <c r="B22" s="12" t="s">
        <v>404</v>
      </c>
      <c r="C22" s="7"/>
      <c r="D22" s="7"/>
    </row>
    <row r="23" spans="1:4" ht="54">
      <c r="A23" s="12" t="s">
        <v>393</v>
      </c>
      <c r="B23" s="12" t="s">
        <v>401</v>
      </c>
      <c r="C23" s="7"/>
    </row>
    <row r="24" spans="1:4" ht="67.5">
      <c r="A24" s="12" t="s">
        <v>376</v>
      </c>
      <c r="B24" s="12" t="s">
        <v>389</v>
      </c>
      <c r="C24" s="7"/>
    </row>
    <row r="25" spans="1:4" ht="27">
      <c r="A25" s="83" t="s">
        <v>188</v>
      </c>
      <c r="B25" s="12" t="s">
        <v>184</v>
      </c>
    </row>
    <row r="26" spans="1:4" ht="27">
      <c r="A26" s="83" t="s">
        <v>189</v>
      </c>
      <c r="B26" s="12" t="s">
        <v>185</v>
      </c>
    </row>
    <row r="27" spans="1:4" ht="40.5">
      <c r="A27" s="83" t="s">
        <v>190</v>
      </c>
      <c r="B27" s="12" t="s">
        <v>380</v>
      </c>
    </row>
    <row r="28" spans="1:4" ht="40.5">
      <c r="A28" s="83" t="s">
        <v>191</v>
      </c>
      <c r="B28" s="12" t="s">
        <v>186</v>
      </c>
    </row>
    <row r="29" spans="1:4" ht="121.5">
      <c r="A29" s="83" t="s">
        <v>192</v>
      </c>
      <c r="B29" s="12" t="s">
        <v>187</v>
      </c>
    </row>
    <row r="30" spans="1:4" ht="108">
      <c r="A30" s="83" t="s">
        <v>193</v>
      </c>
      <c r="B30" s="12" t="s">
        <v>381</v>
      </c>
    </row>
    <row r="31" spans="1:4" ht="67.5">
      <c r="A31" s="83" t="s">
        <v>194</v>
      </c>
      <c r="B31" s="12" t="s">
        <v>377</v>
      </c>
    </row>
    <row r="32" spans="1:4" ht="27">
      <c r="A32" s="83" t="s">
        <v>195</v>
      </c>
      <c r="B32" s="12" t="s">
        <v>402</v>
      </c>
    </row>
    <row r="33" spans="1:3" ht="67.5">
      <c r="A33" s="83" t="s">
        <v>196</v>
      </c>
      <c r="B33" s="12" t="s">
        <v>403</v>
      </c>
    </row>
    <row r="34" spans="1:3" ht="67.5">
      <c r="A34" s="83" t="s">
        <v>197</v>
      </c>
      <c r="B34" s="12" t="s">
        <v>400</v>
      </c>
    </row>
    <row r="36" spans="1:3">
      <c r="C36" s="7"/>
    </row>
  </sheetData>
  <mergeCells count="2">
    <mergeCell ref="A2:B2"/>
    <mergeCell ref="A1:B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heetViews>
  <sheetFormatPr defaultRowHeight="18.75"/>
  <cols>
    <col min="1" max="1" width="31.125" bestFit="1" customWidth="1"/>
  </cols>
  <sheetData>
    <row r="1" spans="1:1">
      <c r="A1" t="s">
        <v>112</v>
      </c>
    </row>
    <row r="2" spans="1:1">
      <c r="A2" t="s">
        <v>113</v>
      </c>
    </row>
    <row r="3" spans="1:1">
      <c r="A3" t="s">
        <v>114</v>
      </c>
    </row>
    <row r="4" spans="1:1">
      <c r="A4" t="s">
        <v>115</v>
      </c>
    </row>
    <row r="5" spans="1:1">
      <c r="A5" t="s">
        <v>116</v>
      </c>
    </row>
    <row r="6" spans="1:1">
      <c r="A6" t="s">
        <v>117</v>
      </c>
    </row>
    <row r="7" spans="1:1">
      <c r="A7" t="s">
        <v>118</v>
      </c>
    </row>
    <row r="8" spans="1:1">
      <c r="A8" t="s">
        <v>119</v>
      </c>
    </row>
    <row r="9" spans="1:1">
      <c r="A9" t="s">
        <v>120</v>
      </c>
    </row>
    <row r="10" spans="1:1">
      <c r="A10" t="s">
        <v>121</v>
      </c>
    </row>
    <row r="11" spans="1:1">
      <c r="A11" t="s">
        <v>122</v>
      </c>
    </row>
    <row r="12" spans="1:1">
      <c r="A12" t="s">
        <v>123</v>
      </c>
    </row>
    <row r="13" spans="1:1">
      <c r="A13" t="s">
        <v>124</v>
      </c>
    </row>
    <row r="14" spans="1:1">
      <c r="A14" t="s">
        <v>125</v>
      </c>
    </row>
    <row r="15" spans="1:1">
      <c r="A15" t="s">
        <v>126</v>
      </c>
    </row>
    <row r="16" spans="1:1">
      <c r="A16" t="s">
        <v>127</v>
      </c>
    </row>
    <row r="17" spans="1:1">
      <c r="A17" t="s">
        <v>128</v>
      </c>
    </row>
    <row r="18" spans="1:1">
      <c r="A18" t="s">
        <v>129</v>
      </c>
    </row>
    <row r="19" spans="1:1">
      <c r="A19" t="s">
        <v>130</v>
      </c>
    </row>
    <row r="20" spans="1:1">
      <c r="A20" t="s">
        <v>131</v>
      </c>
    </row>
    <row r="21" spans="1:1">
      <c r="A21" t="s">
        <v>132</v>
      </c>
    </row>
    <row r="22" spans="1:1">
      <c r="A22" t="s">
        <v>133</v>
      </c>
    </row>
    <row r="23" spans="1:1">
      <c r="A23" t="s">
        <v>134</v>
      </c>
    </row>
    <row r="24" spans="1:1">
      <c r="A24" t="s">
        <v>135</v>
      </c>
    </row>
    <row r="25" spans="1:1">
      <c r="A25" t="s">
        <v>136</v>
      </c>
    </row>
    <row r="26" spans="1:1">
      <c r="A26" t="s">
        <v>137</v>
      </c>
    </row>
    <row r="27" spans="1:1">
      <c r="A27" t="s">
        <v>138</v>
      </c>
    </row>
    <row r="28" spans="1:1">
      <c r="A28" t="s">
        <v>139</v>
      </c>
    </row>
    <row r="29" spans="1:1">
      <c r="A29" t="s">
        <v>140</v>
      </c>
    </row>
    <row r="30" spans="1:1">
      <c r="A30" t="s">
        <v>141</v>
      </c>
    </row>
    <row r="31" spans="1:1">
      <c r="A31" t="s">
        <v>142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8.75"/>
  <cols>
    <col min="1" max="1" width="31.125" bestFit="1" customWidth="1"/>
    <col min="7" max="7" width="12.875" customWidth="1"/>
    <col min="8" max="8" width="9.375" customWidth="1"/>
  </cols>
  <sheetData>
    <row r="1" spans="1:8">
      <c r="A1" t="s">
        <v>183</v>
      </c>
      <c r="B1" t="s">
        <v>143</v>
      </c>
      <c r="C1" t="s">
        <v>144</v>
      </c>
      <c r="D1" t="s">
        <v>145</v>
      </c>
      <c r="E1" t="s">
        <v>146</v>
      </c>
      <c r="F1" t="s">
        <v>147</v>
      </c>
      <c r="G1" t="s">
        <v>148</v>
      </c>
      <c r="H1" t="s">
        <v>149</v>
      </c>
    </row>
    <row r="2" spans="1:8">
      <c r="A2" t="s">
        <v>150</v>
      </c>
      <c r="B2" t="s">
        <v>151</v>
      </c>
      <c r="C2">
        <v>9</v>
      </c>
      <c r="D2">
        <v>0</v>
      </c>
      <c r="E2">
        <v>16</v>
      </c>
      <c r="F2">
        <v>0</v>
      </c>
      <c r="G2" s="11">
        <f>IF(B2="休日",0,(E2-C2-1)+(_xlfn.FLOOR.MATH(F2,30,30)-_xlfn.CEILING.MATH(D2,30))/30*0.5)</f>
        <v>6</v>
      </c>
      <c r="H2" s="11">
        <f t="shared" ref="H2:H31" si="0">IF(B2="休日",0,(E2-16)+_xlfn.FLOOR.MATH(F2,30)/30*0.5)</f>
        <v>0</v>
      </c>
    </row>
    <row r="3" spans="1:8">
      <c r="A3" t="s">
        <v>152</v>
      </c>
      <c r="B3" t="s">
        <v>151</v>
      </c>
      <c r="C3">
        <v>8</v>
      </c>
      <c r="D3">
        <v>35</v>
      </c>
      <c r="E3">
        <v>16</v>
      </c>
      <c r="F3">
        <v>19</v>
      </c>
      <c r="G3" s="11">
        <f t="shared" ref="G3:G31" si="1">IF(B3="休日",0,(E3-C3-1)+(_xlfn.FLOOR.MATH(F3,30,30)-_xlfn.CEILING.MATH(D3,30))/30*0.5)</f>
        <v>6</v>
      </c>
      <c r="H3" s="11">
        <f t="shared" si="0"/>
        <v>0</v>
      </c>
    </row>
    <row r="4" spans="1:8">
      <c r="A4" t="s">
        <v>153</v>
      </c>
      <c r="B4" t="s">
        <v>151</v>
      </c>
      <c r="C4">
        <v>8</v>
      </c>
      <c r="D4">
        <v>51</v>
      </c>
      <c r="E4">
        <v>16</v>
      </c>
      <c r="F4">
        <v>7</v>
      </c>
      <c r="G4" s="11">
        <f t="shared" si="1"/>
        <v>6</v>
      </c>
      <c r="H4" s="11">
        <f t="shared" si="0"/>
        <v>0</v>
      </c>
    </row>
    <row r="5" spans="1:8">
      <c r="A5" t="s">
        <v>154</v>
      </c>
      <c r="B5" t="s">
        <v>151</v>
      </c>
      <c r="C5">
        <v>8</v>
      </c>
      <c r="D5">
        <v>51</v>
      </c>
      <c r="E5">
        <v>16</v>
      </c>
      <c r="F5">
        <v>40</v>
      </c>
      <c r="G5" s="11">
        <f t="shared" si="1"/>
        <v>6.5</v>
      </c>
      <c r="H5" s="11">
        <f t="shared" si="0"/>
        <v>0.5</v>
      </c>
    </row>
    <row r="6" spans="1:8">
      <c r="A6" t="s">
        <v>155</v>
      </c>
      <c r="B6" t="s">
        <v>151</v>
      </c>
      <c r="C6">
        <v>8</v>
      </c>
      <c r="D6">
        <v>31</v>
      </c>
      <c r="E6">
        <v>16</v>
      </c>
      <c r="F6">
        <v>7</v>
      </c>
      <c r="G6" s="11">
        <f t="shared" si="1"/>
        <v>6</v>
      </c>
      <c r="H6" s="11">
        <f t="shared" si="0"/>
        <v>0</v>
      </c>
    </row>
    <row r="7" spans="1:8">
      <c r="A7" t="s">
        <v>156</v>
      </c>
      <c r="B7" t="s">
        <v>157</v>
      </c>
      <c r="C7">
        <v>0</v>
      </c>
      <c r="D7">
        <v>0</v>
      </c>
      <c r="E7">
        <v>0</v>
      </c>
      <c r="F7">
        <v>0</v>
      </c>
      <c r="G7" s="11">
        <f t="shared" si="1"/>
        <v>0</v>
      </c>
      <c r="H7" s="11">
        <f t="shared" si="0"/>
        <v>0</v>
      </c>
    </row>
    <row r="8" spans="1:8">
      <c r="A8" t="s">
        <v>158</v>
      </c>
      <c r="B8" t="s">
        <v>157</v>
      </c>
      <c r="C8">
        <v>0</v>
      </c>
      <c r="D8">
        <v>0</v>
      </c>
      <c r="E8">
        <v>0</v>
      </c>
      <c r="F8">
        <v>0</v>
      </c>
      <c r="G8" s="11">
        <f t="shared" si="1"/>
        <v>0</v>
      </c>
      <c r="H8" s="11">
        <f t="shared" si="0"/>
        <v>0</v>
      </c>
    </row>
    <row r="9" spans="1:8">
      <c r="A9" t="s">
        <v>159</v>
      </c>
      <c r="B9" t="s">
        <v>151</v>
      </c>
      <c r="C9">
        <v>8</v>
      </c>
      <c r="D9">
        <v>47</v>
      </c>
      <c r="E9">
        <v>16</v>
      </c>
      <c r="F9">
        <v>12</v>
      </c>
      <c r="G9" s="11">
        <f t="shared" si="1"/>
        <v>6</v>
      </c>
      <c r="H9" s="11">
        <f t="shared" si="0"/>
        <v>0</v>
      </c>
    </row>
    <row r="10" spans="1:8">
      <c r="A10" t="s">
        <v>160</v>
      </c>
      <c r="B10" t="s">
        <v>151</v>
      </c>
      <c r="C10">
        <v>8</v>
      </c>
      <c r="D10">
        <v>33</v>
      </c>
      <c r="E10">
        <v>16</v>
      </c>
      <c r="F10">
        <v>6</v>
      </c>
      <c r="G10" s="11">
        <f t="shared" si="1"/>
        <v>6</v>
      </c>
      <c r="H10" s="11">
        <f t="shared" si="0"/>
        <v>0</v>
      </c>
    </row>
    <row r="11" spans="1:8">
      <c r="A11" t="s">
        <v>161</v>
      </c>
      <c r="B11" t="s">
        <v>151</v>
      </c>
      <c r="C11">
        <v>8</v>
      </c>
      <c r="D11">
        <v>41</v>
      </c>
      <c r="E11">
        <v>16</v>
      </c>
      <c r="F11">
        <v>3</v>
      </c>
      <c r="G11" s="11">
        <f t="shared" si="1"/>
        <v>6</v>
      </c>
      <c r="H11" s="11">
        <f t="shared" si="0"/>
        <v>0</v>
      </c>
    </row>
    <row r="12" spans="1:8">
      <c r="A12" t="s">
        <v>162</v>
      </c>
      <c r="B12" t="s">
        <v>151</v>
      </c>
      <c r="C12">
        <v>8</v>
      </c>
      <c r="D12">
        <v>45</v>
      </c>
      <c r="E12">
        <v>16</v>
      </c>
      <c r="F12">
        <v>32</v>
      </c>
      <c r="G12" s="11">
        <f t="shared" si="1"/>
        <v>6.5</v>
      </c>
      <c r="H12" s="11">
        <f t="shared" si="0"/>
        <v>0.5</v>
      </c>
    </row>
    <row r="13" spans="1:8">
      <c r="A13" t="s">
        <v>163</v>
      </c>
      <c r="B13" t="s">
        <v>151</v>
      </c>
      <c r="C13">
        <v>8</v>
      </c>
      <c r="D13">
        <v>48</v>
      </c>
      <c r="E13">
        <v>16</v>
      </c>
      <c r="F13">
        <v>11</v>
      </c>
      <c r="G13" s="11">
        <f t="shared" si="1"/>
        <v>6</v>
      </c>
      <c r="H13" s="11">
        <f t="shared" si="0"/>
        <v>0</v>
      </c>
    </row>
    <row r="14" spans="1:8">
      <c r="A14" t="s">
        <v>164</v>
      </c>
      <c r="B14" t="s">
        <v>157</v>
      </c>
      <c r="C14">
        <v>0</v>
      </c>
      <c r="D14">
        <v>0</v>
      </c>
      <c r="E14">
        <v>0</v>
      </c>
      <c r="F14">
        <v>0</v>
      </c>
      <c r="G14" s="11">
        <f t="shared" si="1"/>
        <v>0</v>
      </c>
      <c r="H14" s="11">
        <f t="shared" si="0"/>
        <v>0</v>
      </c>
    </row>
    <row r="15" spans="1:8">
      <c r="A15" t="s">
        <v>165</v>
      </c>
      <c r="B15" t="s">
        <v>157</v>
      </c>
      <c r="C15">
        <v>0</v>
      </c>
      <c r="D15">
        <v>0</v>
      </c>
      <c r="E15">
        <v>0</v>
      </c>
      <c r="F15">
        <v>0</v>
      </c>
      <c r="G15" s="11">
        <f t="shared" si="1"/>
        <v>0</v>
      </c>
      <c r="H15" s="11">
        <f t="shared" si="0"/>
        <v>0</v>
      </c>
    </row>
    <row r="16" spans="1:8">
      <c r="A16" t="s">
        <v>166</v>
      </c>
      <c r="B16" t="s">
        <v>151</v>
      </c>
      <c r="C16">
        <v>8</v>
      </c>
      <c r="D16">
        <v>41</v>
      </c>
      <c r="E16">
        <v>16</v>
      </c>
      <c r="F16">
        <v>7</v>
      </c>
      <c r="G16" s="11">
        <f t="shared" si="1"/>
        <v>6</v>
      </c>
      <c r="H16" s="11">
        <f t="shared" si="0"/>
        <v>0</v>
      </c>
    </row>
    <row r="17" spans="1:8">
      <c r="A17" t="s">
        <v>167</v>
      </c>
      <c r="B17" t="s">
        <v>151</v>
      </c>
      <c r="C17">
        <v>8</v>
      </c>
      <c r="D17">
        <v>32</v>
      </c>
      <c r="E17">
        <v>16</v>
      </c>
      <c r="F17">
        <v>9</v>
      </c>
      <c r="G17" s="11">
        <f t="shared" si="1"/>
        <v>6</v>
      </c>
      <c r="H17" s="11">
        <f t="shared" si="0"/>
        <v>0</v>
      </c>
    </row>
    <row r="18" spans="1:8">
      <c r="A18" t="s">
        <v>168</v>
      </c>
      <c r="B18" t="s">
        <v>151</v>
      </c>
      <c r="C18">
        <v>8</v>
      </c>
      <c r="D18">
        <v>55</v>
      </c>
      <c r="E18">
        <v>16</v>
      </c>
      <c r="F18">
        <v>5</v>
      </c>
      <c r="G18" s="11">
        <f t="shared" si="1"/>
        <v>6</v>
      </c>
      <c r="H18" s="11">
        <f t="shared" si="0"/>
        <v>0</v>
      </c>
    </row>
    <row r="19" spans="1:8">
      <c r="A19" t="s">
        <v>169</v>
      </c>
      <c r="B19" t="s">
        <v>151</v>
      </c>
      <c r="C19">
        <v>8</v>
      </c>
      <c r="D19">
        <v>37</v>
      </c>
      <c r="E19">
        <v>16</v>
      </c>
      <c r="F19">
        <v>9</v>
      </c>
      <c r="G19" s="11">
        <f t="shared" si="1"/>
        <v>6</v>
      </c>
      <c r="H19" s="11">
        <f t="shared" si="0"/>
        <v>0</v>
      </c>
    </row>
    <row r="20" spans="1:8">
      <c r="A20" t="s">
        <v>170</v>
      </c>
      <c r="B20" t="s">
        <v>151</v>
      </c>
      <c r="C20">
        <v>8</v>
      </c>
      <c r="D20">
        <v>56</v>
      </c>
      <c r="E20">
        <v>16</v>
      </c>
      <c r="F20">
        <v>11</v>
      </c>
      <c r="G20" s="11">
        <f t="shared" si="1"/>
        <v>6</v>
      </c>
      <c r="H20" s="11">
        <f t="shared" si="0"/>
        <v>0</v>
      </c>
    </row>
    <row r="21" spans="1:8">
      <c r="A21" t="s">
        <v>171</v>
      </c>
      <c r="B21" t="s">
        <v>157</v>
      </c>
      <c r="C21">
        <v>0</v>
      </c>
      <c r="D21">
        <v>0</v>
      </c>
      <c r="E21">
        <v>0</v>
      </c>
      <c r="F21">
        <v>0</v>
      </c>
      <c r="G21" s="11">
        <f t="shared" si="1"/>
        <v>0</v>
      </c>
      <c r="H21" s="11">
        <f t="shared" si="0"/>
        <v>0</v>
      </c>
    </row>
    <row r="22" spans="1:8">
      <c r="A22" t="s">
        <v>172</v>
      </c>
      <c r="B22" t="s">
        <v>157</v>
      </c>
      <c r="C22">
        <v>0</v>
      </c>
      <c r="D22">
        <v>0</v>
      </c>
      <c r="E22">
        <v>0</v>
      </c>
      <c r="F22">
        <v>0</v>
      </c>
      <c r="G22" s="11">
        <f t="shared" si="1"/>
        <v>0</v>
      </c>
      <c r="H22" s="11">
        <f t="shared" si="0"/>
        <v>0</v>
      </c>
    </row>
    <row r="23" spans="1:8">
      <c r="A23" t="s">
        <v>173</v>
      </c>
      <c r="B23" t="s">
        <v>151</v>
      </c>
      <c r="C23">
        <v>8</v>
      </c>
      <c r="D23">
        <v>50</v>
      </c>
      <c r="E23">
        <v>16</v>
      </c>
      <c r="F23">
        <v>8</v>
      </c>
      <c r="G23" s="11">
        <f t="shared" si="1"/>
        <v>6</v>
      </c>
      <c r="H23" s="11">
        <f t="shared" si="0"/>
        <v>0</v>
      </c>
    </row>
    <row r="24" spans="1:8">
      <c r="A24" t="s">
        <v>174</v>
      </c>
      <c r="B24" t="s">
        <v>151</v>
      </c>
      <c r="C24">
        <v>8</v>
      </c>
      <c r="D24">
        <v>41</v>
      </c>
      <c r="E24">
        <v>16</v>
      </c>
      <c r="F24">
        <v>1</v>
      </c>
      <c r="G24" s="11">
        <f t="shared" si="1"/>
        <v>6</v>
      </c>
      <c r="H24" s="11">
        <f t="shared" si="0"/>
        <v>0</v>
      </c>
    </row>
    <row r="25" spans="1:8">
      <c r="A25" t="s">
        <v>175</v>
      </c>
      <c r="B25" t="s">
        <v>151</v>
      </c>
      <c r="C25">
        <v>8</v>
      </c>
      <c r="D25">
        <v>31</v>
      </c>
      <c r="E25">
        <v>16</v>
      </c>
      <c r="F25">
        <v>1</v>
      </c>
      <c r="G25" s="11">
        <f t="shared" si="1"/>
        <v>6</v>
      </c>
      <c r="H25" s="11">
        <f t="shared" si="0"/>
        <v>0</v>
      </c>
    </row>
    <row r="26" spans="1:8">
      <c r="A26" t="s">
        <v>176</v>
      </c>
      <c r="B26" t="s">
        <v>151</v>
      </c>
      <c r="C26">
        <v>8</v>
      </c>
      <c r="D26">
        <v>43</v>
      </c>
      <c r="E26">
        <v>16</v>
      </c>
      <c r="F26">
        <v>7</v>
      </c>
      <c r="G26" s="11">
        <f t="shared" si="1"/>
        <v>6</v>
      </c>
      <c r="H26" s="11">
        <f t="shared" si="0"/>
        <v>0</v>
      </c>
    </row>
    <row r="27" spans="1:8">
      <c r="A27" t="s">
        <v>177</v>
      </c>
      <c r="B27" t="s">
        <v>151</v>
      </c>
      <c r="C27">
        <v>8</v>
      </c>
      <c r="D27">
        <v>34</v>
      </c>
      <c r="E27">
        <v>16</v>
      </c>
      <c r="F27">
        <v>0</v>
      </c>
      <c r="G27" s="11">
        <f t="shared" si="1"/>
        <v>6</v>
      </c>
      <c r="H27" s="11">
        <f t="shared" si="0"/>
        <v>0</v>
      </c>
    </row>
    <row r="28" spans="1:8">
      <c r="A28" t="s">
        <v>178</v>
      </c>
      <c r="B28" t="s">
        <v>157</v>
      </c>
      <c r="C28">
        <v>0</v>
      </c>
      <c r="D28">
        <v>0</v>
      </c>
      <c r="E28">
        <v>0</v>
      </c>
      <c r="F28">
        <v>0</v>
      </c>
      <c r="G28" s="11">
        <f t="shared" si="1"/>
        <v>0</v>
      </c>
      <c r="H28" s="11">
        <f t="shared" si="0"/>
        <v>0</v>
      </c>
    </row>
    <row r="29" spans="1:8">
      <c r="A29" t="s">
        <v>179</v>
      </c>
      <c r="B29" t="s">
        <v>157</v>
      </c>
      <c r="C29">
        <v>0</v>
      </c>
      <c r="D29">
        <v>0</v>
      </c>
      <c r="E29">
        <v>0</v>
      </c>
      <c r="F29">
        <v>0</v>
      </c>
      <c r="G29" s="11">
        <f t="shared" si="1"/>
        <v>0</v>
      </c>
      <c r="H29" s="11">
        <f t="shared" si="0"/>
        <v>0</v>
      </c>
    </row>
    <row r="30" spans="1:8">
      <c r="A30" t="s">
        <v>180</v>
      </c>
      <c r="B30" t="s">
        <v>151</v>
      </c>
      <c r="C30">
        <v>8</v>
      </c>
      <c r="D30">
        <v>58</v>
      </c>
      <c r="E30">
        <v>17</v>
      </c>
      <c r="F30">
        <v>4</v>
      </c>
      <c r="G30" s="11">
        <f t="shared" si="1"/>
        <v>7</v>
      </c>
      <c r="H30" s="11">
        <f t="shared" si="0"/>
        <v>1</v>
      </c>
    </row>
    <row r="31" spans="1:8">
      <c r="A31" t="s">
        <v>181</v>
      </c>
      <c r="B31" t="s">
        <v>151</v>
      </c>
      <c r="C31">
        <v>8</v>
      </c>
      <c r="D31">
        <v>45</v>
      </c>
      <c r="E31">
        <v>16</v>
      </c>
      <c r="F31">
        <v>18</v>
      </c>
      <c r="G31" s="11">
        <f t="shared" si="1"/>
        <v>6</v>
      </c>
      <c r="H31" s="11">
        <f t="shared" si="0"/>
        <v>0</v>
      </c>
    </row>
    <row r="32" spans="1:8">
      <c r="A32" t="s">
        <v>182</v>
      </c>
      <c r="G32" s="11">
        <f>SUBTOTAL(109,テーブル1[勤務時間合計])</f>
        <v>134</v>
      </c>
      <c r="H32" s="11">
        <f>SUBTOTAL(109,テーブル1[残業時間])</f>
        <v>2</v>
      </c>
    </row>
  </sheetData>
  <phoneticPr fontId="2"/>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16" workbookViewId="0"/>
  </sheetViews>
  <sheetFormatPr defaultRowHeight="18.75"/>
  <cols>
    <col min="2" max="2" width="12.375" bestFit="1" customWidth="1"/>
    <col min="3" max="3" width="16.25" bestFit="1" customWidth="1"/>
    <col min="4" max="4" width="22.375" bestFit="1" customWidth="1"/>
    <col min="5" max="5" width="12" bestFit="1" customWidth="1"/>
    <col min="6" max="6" width="15" bestFit="1" customWidth="1"/>
    <col min="9" max="9" width="10.375" bestFit="1" customWidth="1"/>
  </cols>
  <sheetData>
    <row r="1" spans="1:13">
      <c r="A1" t="s">
        <v>10</v>
      </c>
      <c r="B1" t="s">
        <v>12</v>
      </c>
      <c r="C1" t="s">
        <v>73</v>
      </c>
      <c r="D1" s="2" t="s">
        <v>0</v>
      </c>
      <c r="E1" s="2" t="s">
        <v>1</v>
      </c>
      <c r="F1" s="2" t="s">
        <v>2</v>
      </c>
      <c r="G1" s="2" t="s">
        <v>3</v>
      </c>
      <c r="H1" s="2" t="s">
        <v>4</v>
      </c>
      <c r="I1" s="2" t="s">
        <v>8</v>
      </c>
      <c r="J1" s="10" t="s">
        <v>80</v>
      </c>
      <c r="L1" s="1" t="s">
        <v>9</v>
      </c>
      <c r="M1" s="1"/>
    </row>
    <row r="2" spans="1:13">
      <c r="A2" s="1">
        <v>1101</v>
      </c>
      <c r="B2" s="1" t="s">
        <v>13</v>
      </c>
      <c r="C2" s="1" t="s">
        <v>43</v>
      </c>
      <c r="D2" s="2" t="s">
        <v>81</v>
      </c>
      <c r="E2" s="2" t="s">
        <v>5</v>
      </c>
      <c r="F2" s="4">
        <v>29223</v>
      </c>
      <c r="G2" s="2" t="s">
        <v>6</v>
      </c>
      <c r="H2" s="2"/>
      <c r="I2" s="2"/>
      <c r="J2" s="1"/>
    </row>
    <row r="3" spans="1:13">
      <c r="A3" s="1">
        <v>1102</v>
      </c>
      <c r="B3" s="1" t="s">
        <v>14</v>
      </c>
      <c r="C3" s="1" t="s">
        <v>44</v>
      </c>
      <c r="D3" s="2" t="s">
        <v>82</v>
      </c>
      <c r="E3" s="2" t="s">
        <v>5</v>
      </c>
      <c r="F3" s="4">
        <v>27690</v>
      </c>
      <c r="G3" s="2" t="s">
        <v>6</v>
      </c>
      <c r="H3" s="2"/>
      <c r="I3" s="2"/>
      <c r="J3" s="1"/>
    </row>
    <row r="4" spans="1:13">
      <c r="A4" s="1">
        <v>1103</v>
      </c>
      <c r="B4" s="1" t="s">
        <v>15</v>
      </c>
      <c r="C4" s="1" t="s">
        <v>45</v>
      </c>
      <c r="D4" s="2" t="s">
        <v>83</v>
      </c>
      <c r="E4" s="2" t="s">
        <v>5</v>
      </c>
      <c r="F4" s="4">
        <v>32968</v>
      </c>
      <c r="G4" s="2" t="s">
        <v>7</v>
      </c>
      <c r="H4" s="2"/>
      <c r="I4" s="2"/>
      <c r="J4" s="1"/>
    </row>
    <row r="5" spans="1:13">
      <c r="A5" s="1">
        <v>1104</v>
      </c>
      <c r="B5" s="1" t="s">
        <v>16</v>
      </c>
      <c r="C5" s="1" t="s">
        <v>46</v>
      </c>
      <c r="D5" s="2" t="s">
        <v>84</v>
      </c>
      <c r="E5" s="2" t="s">
        <v>5</v>
      </c>
      <c r="F5" s="4">
        <v>33758</v>
      </c>
      <c r="G5" s="2" t="s">
        <v>7</v>
      </c>
      <c r="H5" s="2"/>
      <c r="I5" s="2"/>
      <c r="J5" s="1"/>
    </row>
    <row r="6" spans="1:13">
      <c r="A6" s="1">
        <v>1105</v>
      </c>
      <c r="B6" s="1" t="s">
        <v>17</v>
      </c>
      <c r="C6" s="1" t="s">
        <v>47</v>
      </c>
      <c r="D6" s="2" t="s">
        <v>85</v>
      </c>
      <c r="E6" s="2" t="s">
        <v>5</v>
      </c>
      <c r="F6" s="4">
        <v>20615</v>
      </c>
      <c r="G6" s="2" t="s">
        <v>6</v>
      </c>
      <c r="H6" s="2"/>
      <c r="I6" s="2"/>
      <c r="J6" s="1"/>
    </row>
    <row r="7" spans="1:13">
      <c r="A7" s="1">
        <v>1106</v>
      </c>
      <c r="B7" s="1" t="s">
        <v>18</v>
      </c>
      <c r="C7" s="1" t="s">
        <v>48</v>
      </c>
      <c r="D7" s="2" t="s">
        <v>86</v>
      </c>
      <c r="E7" s="2" t="s">
        <v>5</v>
      </c>
      <c r="F7" s="4">
        <v>24874</v>
      </c>
      <c r="G7" s="2" t="s">
        <v>6</v>
      </c>
      <c r="H7" s="2"/>
      <c r="I7" s="2"/>
      <c r="J7" s="1"/>
    </row>
    <row r="8" spans="1:13">
      <c r="A8" s="1">
        <v>1107</v>
      </c>
      <c r="B8" s="1" t="s">
        <v>19</v>
      </c>
      <c r="C8" s="1" t="s">
        <v>49</v>
      </c>
      <c r="D8" s="2" t="s">
        <v>87</v>
      </c>
      <c r="E8" s="2" t="s">
        <v>5</v>
      </c>
      <c r="F8" s="4">
        <v>28735</v>
      </c>
      <c r="G8" s="2" t="s">
        <v>6</v>
      </c>
      <c r="H8" s="2"/>
      <c r="I8" s="2"/>
      <c r="J8" s="1"/>
    </row>
    <row r="9" spans="1:13">
      <c r="A9" s="1">
        <v>1108</v>
      </c>
      <c r="B9" s="1" t="s">
        <v>20</v>
      </c>
      <c r="C9" s="1" t="s">
        <v>50</v>
      </c>
      <c r="D9" s="2" t="s">
        <v>88</v>
      </c>
      <c r="E9" s="2" t="s">
        <v>5</v>
      </c>
      <c r="F9" s="4">
        <v>22137</v>
      </c>
      <c r="G9" s="2" t="s">
        <v>6</v>
      </c>
      <c r="H9" s="2"/>
      <c r="I9" s="2"/>
      <c r="J9" s="1"/>
    </row>
    <row r="10" spans="1:13">
      <c r="A10" s="1">
        <v>1109</v>
      </c>
      <c r="B10" s="1" t="s">
        <v>21</v>
      </c>
      <c r="C10" s="1" t="s">
        <v>51</v>
      </c>
      <c r="D10" s="2" t="s">
        <v>89</v>
      </c>
      <c r="E10" s="2" t="s">
        <v>5</v>
      </c>
      <c r="F10" s="4">
        <v>19197</v>
      </c>
      <c r="G10" s="2" t="s">
        <v>7</v>
      </c>
      <c r="H10" s="2"/>
      <c r="I10" s="2"/>
      <c r="J10" s="1"/>
    </row>
    <row r="11" spans="1:13">
      <c r="A11" s="1">
        <v>1110</v>
      </c>
      <c r="B11" s="1" t="s">
        <v>22</v>
      </c>
      <c r="C11" s="1" t="s">
        <v>52</v>
      </c>
      <c r="D11" s="2" t="s">
        <v>83</v>
      </c>
      <c r="E11" s="2" t="s">
        <v>5</v>
      </c>
      <c r="F11" s="4">
        <v>16669</v>
      </c>
      <c r="G11" s="2" t="s">
        <v>6</v>
      </c>
      <c r="H11" s="2"/>
      <c r="I11" s="2"/>
      <c r="J11" s="1"/>
    </row>
    <row r="12" spans="1:13">
      <c r="A12" s="1">
        <v>1111</v>
      </c>
      <c r="B12" s="1" t="s">
        <v>23</v>
      </c>
      <c r="C12" s="1" t="s">
        <v>53</v>
      </c>
      <c r="D12" s="2" t="s">
        <v>90</v>
      </c>
      <c r="E12" s="2" t="s">
        <v>5</v>
      </c>
      <c r="F12" s="4">
        <v>33150</v>
      </c>
      <c r="G12" s="2" t="s">
        <v>7</v>
      </c>
      <c r="H12" s="2"/>
      <c r="I12" s="2"/>
      <c r="J12" s="1"/>
    </row>
    <row r="13" spans="1:13">
      <c r="A13" s="1">
        <v>1112</v>
      </c>
      <c r="B13" s="1" t="s">
        <v>24</v>
      </c>
      <c r="C13" s="1" t="s">
        <v>54</v>
      </c>
      <c r="D13" s="2" t="s">
        <v>91</v>
      </c>
      <c r="E13" s="2" t="s">
        <v>5</v>
      </c>
      <c r="F13" s="4">
        <v>24840</v>
      </c>
      <c r="G13" s="2" t="s">
        <v>6</v>
      </c>
      <c r="H13" s="2"/>
      <c r="I13" s="2"/>
      <c r="J13" s="1"/>
    </row>
    <row r="14" spans="1:13">
      <c r="A14" s="1">
        <v>1113</v>
      </c>
      <c r="B14" s="1" t="s">
        <v>25</v>
      </c>
      <c r="C14" s="1" t="s">
        <v>55</v>
      </c>
      <c r="D14" s="2" t="s">
        <v>92</v>
      </c>
      <c r="E14" s="2" t="s">
        <v>5</v>
      </c>
      <c r="F14" s="4">
        <v>27857</v>
      </c>
      <c r="G14" s="2" t="s">
        <v>6</v>
      </c>
      <c r="H14" s="2"/>
      <c r="I14" s="2"/>
      <c r="J14" s="1"/>
    </row>
    <row r="15" spans="1:13">
      <c r="A15" s="1">
        <v>1114</v>
      </c>
      <c r="B15" s="1" t="s">
        <v>26</v>
      </c>
      <c r="C15" s="1" t="s">
        <v>56</v>
      </c>
      <c r="D15" s="2" t="s">
        <v>93</v>
      </c>
      <c r="E15" s="2" t="s">
        <v>5</v>
      </c>
      <c r="F15" s="4">
        <v>34095</v>
      </c>
      <c r="G15" s="2" t="s">
        <v>6</v>
      </c>
      <c r="H15" s="2"/>
      <c r="I15" s="2"/>
      <c r="J15" s="1"/>
    </row>
    <row r="16" spans="1:13">
      <c r="A16" s="1">
        <v>1115</v>
      </c>
      <c r="B16" s="1" t="s">
        <v>27</v>
      </c>
      <c r="C16" s="1" t="s">
        <v>57</v>
      </c>
      <c r="D16" s="2" t="s">
        <v>94</v>
      </c>
      <c r="E16" s="2" t="s">
        <v>5</v>
      </c>
      <c r="F16" s="4">
        <v>31022</v>
      </c>
      <c r="G16" s="2" t="s">
        <v>7</v>
      </c>
      <c r="H16" s="2"/>
      <c r="I16" s="2"/>
      <c r="J16" s="1"/>
    </row>
    <row r="17" spans="1:10">
      <c r="A17" s="1">
        <v>1116</v>
      </c>
      <c r="B17" s="1" t="s">
        <v>28</v>
      </c>
      <c r="C17" s="1" t="s">
        <v>58</v>
      </c>
      <c r="D17" s="2" t="s">
        <v>95</v>
      </c>
      <c r="E17" s="2" t="s">
        <v>5</v>
      </c>
      <c r="F17" s="4">
        <v>28954</v>
      </c>
      <c r="G17" s="2" t="s">
        <v>6</v>
      </c>
      <c r="H17" s="2"/>
      <c r="I17" s="2"/>
      <c r="J17" s="1"/>
    </row>
    <row r="18" spans="1:10">
      <c r="A18" s="1">
        <v>1117</v>
      </c>
      <c r="B18" s="1" t="s">
        <v>29</v>
      </c>
      <c r="C18" s="1" t="s">
        <v>59</v>
      </c>
      <c r="D18" s="2" t="s">
        <v>96</v>
      </c>
      <c r="E18" s="2" t="s">
        <v>5</v>
      </c>
      <c r="F18" s="4">
        <v>24641</v>
      </c>
      <c r="G18" s="2" t="s">
        <v>7</v>
      </c>
      <c r="H18" s="2"/>
      <c r="I18" s="2"/>
      <c r="J18" s="1"/>
    </row>
    <row r="19" spans="1:10">
      <c r="A19" s="1">
        <v>1118</v>
      </c>
      <c r="B19" s="1" t="s">
        <v>30</v>
      </c>
      <c r="C19" s="1" t="s">
        <v>60</v>
      </c>
      <c r="D19" s="2" t="s">
        <v>97</v>
      </c>
      <c r="E19" s="2" t="s">
        <v>5</v>
      </c>
      <c r="F19" s="4">
        <v>26881</v>
      </c>
      <c r="G19" s="2" t="s">
        <v>6</v>
      </c>
      <c r="H19" s="2"/>
      <c r="I19" s="2"/>
      <c r="J19" s="1"/>
    </row>
    <row r="20" spans="1:10">
      <c r="A20" s="1">
        <v>1119</v>
      </c>
      <c r="B20" s="1" t="s">
        <v>31</v>
      </c>
      <c r="C20" s="1" t="s">
        <v>61</v>
      </c>
      <c r="D20" s="2" t="s">
        <v>98</v>
      </c>
      <c r="E20" s="2" t="s">
        <v>5</v>
      </c>
      <c r="F20" s="4">
        <v>15893</v>
      </c>
      <c r="G20" s="2" t="s">
        <v>7</v>
      </c>
      <c r="H20" s="2"/>
      <c r="I20" s="2"/>
      <c r="J20" s="1"/>
    </row>
    <row r="21" spans="1:10">
      <c r="A21" s="1">
        <v>1120</v>
      </c>
      <c r="B21" s="1" t="s">
        <v>32</v>
      </c>
      <c r="C21" s="1" t="s">
        <v>62</v>
      </c>
      <c r="D21" s="2" t="s">
        <v>99</v>
      </c>
      <c r="E21" s="2" t="s">
        <v>5</v>
      </c>
      <c r="F21" s="4">
        <v>21876</v>
      </c>
      <c r="G21" s="2" t="s">
        <v>6</v>
      </c>
      <c r="H21" s="2"/>
      <c r="I21" s="2"/>
      <c r="J21" s="1"/>
    </row>
    <row r="22" spans="1:10">
      <c r="A22" s="1">
        <v>1121</v>
      </c>
      <c r="B22" s="1" t="s">
        <v>33</v>
      </c>
      <c r="C22" s="1" t="s">
        <v>63</v>
      </c>
      <c r="D22" s="2" t="s">
        <v>100</v>
      </c>
      <c r="E22" s="2" t="s">
        <v>5</v>
      </c>
      <c r="F22" s="4">
        <v>32668</v>
      </c>
      <c r="G22" s="2" t="s">
        <v>7</v>
      </c>
      <c r="H22" s="2"/>
      <c r="I22" s="2"/>
      <c r="J22" s="1"/>
    </row>
    <row r="23" spans="1:10">
      <c r="A23" s="1">
        <v>1122</v>
      </c>
      <c r="B23" s="1" t="s">
        <v>17</v>
      </c>
      <c r="C23" s="1" t="s">
        <v>47</v>
      </c>
      <c r="D23" s="2" t="s">
        <v>85</v>
      </c>
      <c r="E23" s="2" t="s">
        <v>5</v>
      </c>
      <c r="F23" s="4">
        <v>20615</v>
      </c>
      <c r="G23" s="2" t="s">
        <v>6</v>
      </c>
      <c r="H23" s="2"/>
      <c r="I23" s="2"/>
      <c r="J23" s="1"/>
    </row>
    <row r="24" spans="1:10">
      <c r="A24" s="1">
        <v>1123</v>
      </c>
      <c r="B24" s="1" t="s">
        <v>34</v>
      </c>
      <c r="C24" s="1" t="s">
        <v>64</v>
      </c>
      <c r="D24" s="2" t="s">
        <v>101</v>
      </c>
      <c r="E24" s="2" t="s">
        <v>5</v>
      </c>
      <c r="F24" s="4">
        <v>20308</v>
      </c>
      <c r="G24" s="2" t="s">
        <v>7</v>
      </c>
      <c r="H24" s="2"/>
      <c r="I24" s="2"/>
      <c r="J24" s="1"/>
    </row>
    <row r="25" spans="1:10">
      <c r="A25" s="1">
        <v>1124</v>
      </c>
      <c r="B25" s="1" t="s">
        <v>35</v>
      </c>
      <c r="C25" s="1" t="s">
        <v>65</v>
      </c>
      <c r="D25" s="2" t="s">
        <v>95</v>
      </c>
      <c r="E25" s="2" t="s">
        <v>5</v>
      </c>
      <c r="F25" s="4">
        <v>25402</v>
      </c>
      <c r="G25" s="2" t="s">
        <v>6</v>
      </c>
      <c r="H25" s="2"/>
      <c r="I25" s="2"/>
      <c r="J25" s="1"/>
    </row>
    <row r="26" spans="1:10">
      <c r="A26" s="1">
        <v>1125</v>
      </c>
      <c r="B26" s="1" t="s">
        <v>15</v>
      </c>
      <c r="C26" s="1" t="s">
        <v>45</v>
      </c>
      <c r="D26" s="2" t="s">
        <v>83</v>
      </c>
      <c r="E26" s="2" t="s">
        <v>5</v>
      </c>
      <c r="F26" s="4">
        <v>32968</v>
      </c>
      <c r="G26" s="2" t="s">
        <v>7</v>
      </c>
      <c r="H26" s="2"/>
      <c r="I26" s="2"/>
      <c r="J26" s="1"/>
    </row>
    <row r="27" spans="1:10">
      <c r="A27" s="1">
        <v>1126</v>
      </c>
      <c r="B27" s="1" t="s">
        <v>36</v>
      </c>
      <c r="C27" s="1" t="s">
        <v>66</v>
      </c>
      <c r="D27" s="2" t="s">
        <v>102</v>
      </c>
      <c r="E27" s="2" t="s">
        <v>5</v>
      </c>
      <c r="F27" s="4">
        <v>31766</v>
      </c>
      <c r="G27" s="2" t="s">
        <v>6</v>
      </c>
      <c r="H27" s="2"/>
      <c r="I27" s="2"/>
      <c r="J27" s="1"/>
    </row>
    <row r="28" spans="1:10">
      <c r="A28" s="1">
        <v>1127</v>
      </c>
      <c r="B28" s="1" t="s">
        <v>37</v>
      </c>
      <c r="C28" s="1" t="s">
        <v>67</v>
      </c>
      <c r="D28" s="2" t="s">
        <v>103</v>
      </c>
      <c r="E28" s="2" t="s">
        <v>5</v>
      </c>
      <c r="F28" s="4">
        <v>25874</v>
      </c>
      <c r="G28" s="2" t="s">
        <v>6</v>
      </c>
      <c r="H28" s="2"/>
      <c r="I28" s="2"/>
      <c r="J28" s="1"/>
    </row>
    <row r="29" spans="1:10">
      <c r="A29" s="1">
        <v>1128</v>
      </c>
      <c r="B29" s="1" t="s">
        <v>38</v>
      </c>
      <c r="C29" s="1" t="s">
        <v>68</v>
      </c>
      <c r="D29" s="2" t="s">
        <v>104</v>
      </c>
      <c r="E29" s="2" t="s">
        <v>5</v>
      </c>
      <c r="F29" s="4">
        <v>34880</v>
      </c>
      <c r="G29" s="2" t="s">
        <v>7</v>
      </c>
      <c r="H29" s="2"/>
      <c r="I29" s="2"/>
      <c r="J29" s="1"/>
    </row>
    <row r="30" spans="1:10">
      <c r="A30" s="1">
        <v>1129</v>
      </c>
      <c r="B30" s="1" t="s">
        <v>22</v>
      </c>
      <c r="C30" s="1" t="s">
        <v>52</v>
      </c>
      <c r="D30" s="2" t="s">
        <v>83</v>
      </c>
      <c r="E30" s="2" t="s">
        <v>5</v>
      </c>
      <c r="F30" s="4">
        <v>16669</v>
      </c>
      <c r="G30" s="2" t="s">
        <v>6</v>
      </c>
      <c r="H30" s="2"/>
      <c r="I30" s="2"/>
      <c r="J30" s="1"/>
    </row>
    <row r="31" spans="1:10">
      <c r="A31" s="1">
        <v>1130</v>
      </c>
      <c r="B31" s="1" t="s">
        <v>39</v>
      </c>
      <c r="C31" s="1" t="s">
        <v>69</v>
      </c>
      <c r="D31" s="2" t="s">
        <v>96</v>
      </c>
      <c r="E31" s="2" t="s">
        <v>5</v>
      </c>
      <c r="F31" s="4">
        <v>31875</v>
      </c>
      <c r="G31" s="2" t="s">
        <v>6</v>
      </c>
      <c r="H31" s="2"/>
      <c r="I31" s="2"/>
      <c r="J31" s="1"/>
    </row>
    <row r="32" spans="1:10">
      <c r="A32" s="1">
        <v>1131</v>
      </c>
      <c r="B32" s="1" t="s">
        <v>33</v>
      </c>
      <c r="C32" s="1" t="s">
        <v>63</v>
      </c>
      <c r="D32" s="2" t="s">
        <v>100</v>
      </c>
      <c r="E32" s="2" t="s">
        <v>5</v>
      </c>
      <c r="F32" s="4">
        <v>32668</v>
      </c>
      <c r="G32" s="2" t="s">
        <v>7</v>
      </c>
      <c r="H32" s="2"/>
      <c r="I32" s="2"/>
      <c r="J32" s="1"/>
    </row>
    <row r="33" spans="1:10">
      <c r="A33" s="1">
        <v>1132</v>
      </c>
      <c r="B33" s="1" t="s">
        <v>20</v>
      </c>
      <c r="C33" s="1" t="s">
        <v>50</v>
      </c>
      <c r="D33" s="2" t="s">
        <v>88</v>
      </c>
      <c r="E33" s="2" t="s">
        <v>5</v>
      </c>
      <c r="F33" s="4">
        <v>22137</v>
      </c>
      <c r="G33" s="2" t="s">
        <v>6</v>
      </c>
      <c r="H33" s="2"/>
      <c r="I33" s="2"/>
      <c r="J33" s="1"/>
    </row>
    <row r="34" spans="1:10">
      <c r="A34" s="1">
        <v>1133</v>
      </c>
      <c r="B34" s="1" t="s">
        <v>40</v>
      </c>
      <c r="C34" s="1" t="s">
        <v>70</v>
      </c>
      <c r="D34" s="2" t="s">
        <v>105</v>
      </c>
      <c r="E34" s="2" t="s">
        <v>5</v>
      </c>
      <c r="F34" s="4">
        <v>24154</v>
      </c>
      <c r="G34" s="2" t="s">
        <v>6</v>
      </c>
      <c r="H34" s="2"/>
      <c r="I34" s="2"/>
      <c r="J34" s="1"/>
    </row>
    <row r="35" spans="1:10">
      <c r="A35" s="1">
        <v>1134</v>
      </c>
      <c r="B35" s="1" t="s">
        <v>41</v>
      </c>
      <c r="C35" s="1" t="s">
        <v>71</v>
      </c>
      <c r="D35" s="2" t="s">
        <v>104</v>
      </c>
      <c r="E35" s="2" t="s">
        <v>5</v>
      </c>
      <c r="F35" s="4">
        <v>33886</v>
      </c>
      <c r="G35" s="2" t="s">
        <v>7</v>
      </c>
      <c r="H35" s="2"/>
      <c r="I35" s="2"/>
      <c r="J35" s="1"/>
    </row>
    <row r="36" spans="1:10">
      <c r="A36" s="1">
        <v>1135</v>
      </c>
      <c r="B36" s="1" t="s">
        <v>42</v>
      </c>
      <c r="C36" s="1" t="s">
        <v>72</v>
      </c>
      <c r="D36" s="2" t="s">
        <v>106</v>
      </c>
      <c r="E36" s="2" t="s">
        <v>5</v>
      </c>
      <c r="F36" s="4">
        <v>27766</v>
      </c>
      <c r="G36" s="2" t="s">
        <v>6</v>
      </c>
      <c r="H36" s="2"/>
      <c r="I36" s="2"/>
      <c r="J36" s="1"/>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ColWidth="8.625" defaultRowHeight="18" customHeight="1"/>
  <cols>
    <col min="1" max="1" width="8.5" style="3" bestFit="1" customWidth="1"/>
    <col min="2" max="2" width="12.375" style="3" bestFit="1" customWidth="1"/>
    <col min="3" max="3" width="16.25" style="3" bestFit="1" customWidth="1"/>
    <col min="4" max="4" width="23.125" style="3" bestFit="1" customWidth="1"/>
    <col min="5" max="5" width="11.375" style="3" bestFit="1" customWidth="1"/>
    <col min="6" max="6" width="14.375" style="3" bestFit="1" customWidth="1"/>
    <col min="7" max="8" width="4.875" style="3" bestFit="1" customWidth="1"/>
    <col min="9" max="9" width="16.25" style="3" bestFit="1" customWidth="1"/>
    <col min="10" max="16384" width="8.625" style="3"/>
  </cols>
  <sheetData>
    <row r="1" spans="1:13" ht="18" customHeight="1">
      <c r="A1" s="1" t="s">
        <v>10</v>
      </c>
      <c r="B1" s="1" t="s">
        <v>12</v>
      </c>
      <c r="C1" s="1" t="s">
        <v>73</v>
      </c>
      <c r="D1" s="2" t="s">
        <v>0</v>
      </c>
      <c r="E1" s="2" t="s">
        <v>1</v>
      </c>
      <c r="F1" s="2" t="s">
        <v>2</v>
      </c>
      <c r="G1" s="2" t="s">
        <v>3</v>
      </c>
      <c r="H1" s="2" t="s">
        <v>4</v>
      </c>
      <c r="I1" s="2" t="s">
        <v>8</v>
      </c>
      <c r="J1" s="2" t="s">
        <v>11</v>
      </c>
      <c r="L1" s="1" t="s">
        <v>9</v>
      </c>
      <c r="M1" s="5">
        <v>44044</v>
      </c>
    </row>
    <row r="2" spans="1:13" ht="18" customHeight="1">
      <c r="A2" s="1">
        <v>1101</v>
      </c>
      <c r="B2" s="1" t="s">
        <v>13</v>
      </c>
      <c r="C2" s="1" t="s">
        <v>43</v>
      </c>
      <c r="D2" s="2" t="s">
        <v>81</v>
      </c>
      <c r="E2" s="2" t="s">
        <v>5</v>
      </c>
      <c r="F2" s="4">
        <v>29223</v>
      </c>
      <c r="G2" s="2" t="s">
        <v>6</v>
      </c>
      <c r="H2" s="9">
        <f t="shared" ref="H2:H36" si="0">DATEDIF(F2,$M$1,"y")</f>
        <v>40</v>
      </c>
      <c r="I2" s="6" t="str">
        <f t="shared" ref="I2:I36" si="1">IF(G2="男","メンズクリーム","ホワイトクリーム")</f>
        <v>メンズクリーム</v>
      </c>
      <c r="J2" s="2" t="str">
        <f>IF(COUNTIF($B$2:B2,B2)&gt;1,"重複","")</f>
        <v/>
      </c>
    </row>
    <row r="3" spans="1:13" ht="18" customHeight="1">
      <c r="A3" s="1">
        <v>1102</v>
      </c>
      <c r="B3" s="1" t="s">
        <v>14</v>
      </c>
      <c r="C3" s="1" t="s">
        <v>44</v>
      </c>
      <c r="D3" s="2" t="s">
        <v>82</v>
      </c>
      <c r="E3" s="2" t="s">
        <v>5</v>
      </c>
      <c r="F3" s="4">
        <v>27690</v>
      </c>
      <c r="G3" s="2" t="s">
        <v>6</v>
      </c>
      <c r="H3" s="9">
        <f t="shared" si="0"/>
        <v>44</v>
      </c>
      <c r="I3" s="6" t="str">
        <f t="shared" si="1"/>
        <v>メンズクリーム</v>
      </c>
      <c r="J3" s="2" t="str">
        <f>IF(COUNTIF($B$2:B3,B3)&gt;1,"重複","")</f>
        <v/>
      </c>
    </row>
    <row r="4" spans="1:13" ht="18" customHeight="1">
      <c r="A4" s="1">
        <v>1103</v>
      </c>
      <c r="B4" s="1" t="s">
        <v>15</v>
      </c>
      <c r="C4" s="1" t="s">
        <v>45</v>
      </c>
      <c r="D4" s="2" t="s">
        <v>83</v>
      </c>
      <c r="E4" s="2" t="s">
        <v>5</v>
      </c>
      <c r="F4" s="4">
        <v>32968</v>
      </c>
      <c r="G4" s="2" t="s">
        <v>7</v>
      </c>
      <c r="H4" s="9">
        <f t="shared" si="0"/>
        <v>30</v>
      </c>
      <c r="I4" s="6" t="str">
        <f t="shared" si="1"/>
        <v>ホワイトクリーム</v>
      </c>
      <c r="J4" s="2" t="str">
        <f>IF(COUNTIF($B$2:B4,B4)&gt;1,"重複","")</f>
        <v/>
      </c>
    </row>
    <row r="5" spans="1:13" ht="18" customHeight="1">
      <c r="A5" s="1">
        <v>1104</v>
      </c>
      <c r="B5" s="1" t="s">
        <v>16</v>
      </c>
      <c r="C5" s="1" t="s">
        <v>46</v>
      </c>
      <c r="D5" s="2" t="s">
        <v>84</v>
      </c>
      <c r="E5" s="2" t="s">
        <v>5</v>
      </c>
      <c r="F5" s="4">
        <v>33758</v>
      </c>
      <c r="G5" s="2" t="s">
        <v>7</v>
      </c>
      <c r="H5" s="9">
        <f t="shared" si="0"/>
        <v>28</v>
      </c>
      <c r="I5" s="6" t="str">
        <f t="shared" si="1"/>
        <v>ホワイトクリーム</v>
      </c>
      <c r="J5" s="2" t="str">
        <f>IF(COUNTIF($B$2:B5,B5)&gt;1,"重複","")</f>
        <v/>
      </c>
    </row>
    <row r="6" spans="1:13" ht="18" customHeight="1">
      <c r="A6" s="1">
        <v>1105</v>
      </c>
      <c r="B6" s="1" t="s">
        <v>17</v>
      </c>
      <c r="C6" s="1" t="s">
        <v>47</v>
      </c>
      <c r="D6" s="2" t="s">
        <v>85</v>
      </c>
      <c r="E6" s="2" t="s">
        <v>5</v>
      </c>
      <c r="F6" s="4">
        <v>20615</v>
      </c>
      <c r="G6" s="2" t="s">
        <v>6</v>
      </c>
      <c r="H6" s="9">
        <f t="shared" si="0"/>
        <v>64</v>
      </c>
      <c r="I6" s="6" t="str">
        <f t="shared" si="1"/>
        <v>メンズクリーム</v>
      </c>
      <c r="J6" s="2" t="str">
        <f>IF(COUNTIF($B$2:B6,B6)&gt;1,"重複","")</f>
        <v/>
      </c>
    </row>
    <row r="7" spans="1:13" ht="18" customHeight="1">
      <c r="A7" s="1">
        <v>1106</v>
      </c>
      <c r="B7" s="1" t="s">
        <v>18</v>
      </c>
      <c r="C7" s="1" t="s">
        <v>48</v>
      </c>
      <c r="D7" s="2" t="s">
        <v>86</v>
      </c>
      <c r="E7" s="2" t="s">
        <v>5</v>
      </c>
      <c r="F7" s="4">
        <v>24874</v>
      </c>
      <c r="G7" s="2" t="s">
        <v>6</v>
      </c>
      <c r="H7" s="9">
        <f t="shared" si="0"/>
        <v>52</v>
      </c>
      <c r="I7" s="6" t="str">
        <f t="shared" si="1"/>
        <v>メンズクリーム</v>
      </c>
      <c r="J7" s="2" t="str">
        <f>IF(COUNTIF($B$2:B7,B7)&gt;1,"重複","")</f>
        <v/>
      </c>
    </row>
    <row r="8" spans="1:13" ht="18" customHeight="1">
      <c r="A8" s="1">
        <v>1107</v>
      </c>
      <c r="B8" s="1" t="s">
        <v>19</v>
      </c>
      <c r="C8" s="1" t="s">
        <v>49</v>
      </c>
      <c r="D8" s="2" t="s">
        <v>87</v>
      </c>
      <c r="E8" s="2" t="s">
        <v>5</v>
      </c>
      <c r="F8" s="4">
        <v>28735</v>
      </c>
      <c r="G8" s="2" t="s">
        <v>6</v>
      </c>
      <c r="H8" s="9">
        <f t="shared" si="0"/>
        <v>41</v>
      </c>
      <c r="I8" s="6" t="str">
        <f t="shared" si="1"/>
        <v>メンズクリーム</v>
      </c>
      <c r="J8" s="2" t="str">
        <f>IF(COUNTIF($B$2:B8,B8)&gt;1,"重複","")</f>
        <v/>
      </c>
    </row>
    <row r="9" spans="1:13" ht="18" customHeight="1">
      <c r="A9" s="1">
        <v>1108</v>
      </c>
      <c r="B9" s="1" t="s">
        <v>20</v>
      </c>
      <c r="C9" s="1" t="s">
        <v>50</v>
      </c>
      <c r="D9" s="2" t="s">
        <v>88</v>
      </c>
      <c r="E9" s="2" t="s">
        <v>5</v>
      </c>
      <c r="F9" s="4">
        <v>22137</v>
      </c>
      <c r="G9" s="2" t="s">
        <v>6</v>
      </c>
      <c r="H9" s="9">
        <f t="shared" si="0"/>
        <v>59</v>
      </c>
      <c r="I9" s="6" t="str">
        <f t="shared" si="1"/>
        <v>メンズクリーム</v>
      </c>
      <c r="J9" s="2" t="str">
        <f>IF(COUNTIF($B$2:B9,B9)&gt;1,"重複","")</f>
        <v/>
      </c>
    </row>
    <row r="10" spans="1:13" ht="18" customHeight="1">
      <c r="A10" s="1">
        <v>1109</v>
      </c>
      <c r="B10" s="1" t="s">
        <v>21</v>
      </c>
      <c r="C10" s="1" t="s">
        <v>51</v>
      </c>
      <c r="D10" s="2" t="s">
        <v>89</v>
      </c>
      <c r="E10" s="2" t="s">
        <v>5</v>
      </c>
      <c r="F10" s="4">
        <v>19197</v>
      </c>
      <c r="G10" s="2" t="s">
        <v>7</v>
      </c>
      <c r="H10" s="9">
        <f t="shared" si="0"/>
        <v>68</v>
      </c>
      <c r="I10" s="6" t="str">
        <f t="shared" si="1"/>
        <v>ホワイトクリーム</v>
      </c>
      <c r="J10" s="2" t="str">
        <f>IF(COUNTIF($B$2:B10,B10)&gt;1,"重複","")</f>
        <v/>
      </c>
    </row>
    <row r="11" spans="1:13" ht="18" customHeight="1">
      <c r="A11" s="1">
        <v>1110</v>
      </c>
      <c r="B11" s="1" t="s">
        <v>22</v>
      </c>
      <c r="C11" s="1" t="s">
        <v>52</v>
      </c>
      <c r="D11" s="2" t="s">
        <v>83</v>
      </c>
      <c r="E11" s="2" t="s">
        <v>5</v>
      </c>
      <c r="F11" s="4">
        <v>16669</v>
      </c>
      <c r="G11" s="2" t="s">
        <v>6</v>
      </c>
      <c r="H11" s="9">
        <f t="shared" si="0"/>
        <v>74</v>
      </c>
      <c r="I11" s="6" t="str">
        <f t="shared" si="1"/>
        <v>メンズクリーム</v>
      </c>
      <c r="J11" s="2" t="str">
        <f>IF(COUNTIF($B$2:B11,B11)&gt;1,"重複","")</f>
        <v/>
      </c>
    </row>
    <row r="12" spans="1:13" ht="18" customHeight="1">
      <c r="A12" s="1">
        <v>1111</v>
      </c>
      <c r="B12" s="1" t="s">
        <v>23</v>
      </c>
      <c r="C12" s="1" t="s">
        <v>53</v>
      </c>
      <c r="D12" s="2" t="s">
        <v>90</v>
      </c>
      <c r="E12" s="2" t="s">
        <v>5</v>
      </c>
      <c r="F12" s="4">
        <v>33150</v>
      </c>
      <c r="G12" s="2" t="s">
        <v>7</v>
      </c>
      <c r="H12" s="9">
        <f t="shared" si="0"/>
        <v>29</v>
      </c>
      <c r="I12" s="6" t="str">
        <f t="shared" si="1"/>
        <v>ホワイトクリーム</v>
      </c>
      <c r="J12" s="2" t="str">
        <f>IF(COUNTIF($B$2:B12,B12)&gt;1,"重複","")</f>
        <v/>
      </c>
    </row>
    <row r="13" spans="1:13" ht="18" customHeight="1">
      <c r="A13" s="1">
        <v>1112</v>
      </c>
      <c r="B13" s="1" t="s">
        <v>24</v>
      </c>
      <c r="C13" s="1" t="s">
        <v>54</v>
      </c>
      <c r="D13" s="2" t="s">
        <v>91</v>
      </c>
      <c r="E13" s="2" t="s">
        <v>5</v>
      </c>
      <c r="F13" s="4">
        <v>24840</v>
      </c>
      <c r="G13" s="2" t="s">
        <v>6</v>
      </c>
      <c r="H13" s="9">
        <f t="shared" si="0"/>
        <v>52</v>
      </c>
      <c r="I13" s="6" t="str">
        <f t="shared" si="1"/>
        <v>メンズクリーム</v>
      </c>
      <c r="J13" s="2" t="str">
        <f>IF(COUNTIF($B$2:B13,B13)&gt;1,"重複","")</f>
        <v/>
      </c>
    </row>
    <row r="14" spans="1:13" ht="18" customHeight="1">
      <c r="A14" s="1">
        <v>1113</v>
      </c>
      <c r="B14" s="1" t="s">
        <v>25</v>
      </c>
      <c r="C14" s="1" t="s">
        <v>55</v>
      </c>
      <c r="D14" s="2" t="s">
        <v>92</v>
      </c>
      <c r="E14" s="2" t="s">
        <v>5</v>
      </c>
      <c r="F14" s="4">
        <v>27857</v>
      </c>
      <c r="G14" s="2" t="s">
        <v>6</v>
      </c>
      <c r="H14" s="9">
        <f t="shared" si="0"/>
        <v>44</v>
      </c>
      <c r="I14" s="6" t="str">
        <f t="shared" si="1"/>
        <v>メンズクリーム</v>
      </c>
      <c r="J14" s="2" t="str">
        <f>IF(COUNTIF($B$2:B14,B14)&gt;1,"重複","")</f>
        <v/>
      </c>
    </row>
    <row r="15" spans="1:13" ht="18" customHeight="1">
      <c r="A15" s="1">
        <v>1114</v>
      </c>
      <c r="B15" s="1" t="s">
        <v>26</v>
      </c>
      <c r="C15" s="1" t="s">
        <v>56</v>
      </c>
      <c r="D15" s="2" t="s">
        <v>93</v>
      </c>
      <c r="E15" s="2" t="s">
        <v>5</v>
      </c>
      <c r="F15" s="4">
        <v>34095</v>
      </c>
      <c r="G15" s="2" t="s">
        <v>6</v>
      </c>
      <c r="H15" s="9">
        <f t="shared" si="0"/>
        <v>27</v>
      </c>
      <c r="I15" s="6" t="str">
        <f t="shared" si="1"/>
        <v>メンズクリーム</v>
      </c>
      <c r="J15" s="2" t="str">
        <f>IF(COUNTIF($B$2:B15,B15)&gt;1,"重複","")</f>
        <v/>
      </c>
    </row>
    <row r="16" spans="1:13" ht="18" customHeight="1">
      <c r="A16" s="1">
        <v>1115</v>
      </c>
      <c r="B16" s="1" t="s">
        <v>27</v>
      </c>
      <c r="C16" s="1" t="s">
        <v>57</v>
      </c>
      <c r="D16" s="2" t="s">
        <v>94</v>
      </c>
      <c r="E16" s="2" t="s">
        <v>5</v>
      </c>
      <c r="F16" s="4">
        <v>31022</v>
      </c>
      <c r="G16" s="2" t="s">
        <v>7</v>
      </c>
      <c r="H16" s="9">
        <f t="shared" si="0"/>
        <v>35</v>
      </c>
      <c r="I16" s="6" t="str">
        <f t="shared" si="1"/>
        <v>ホワイトクリーム</v>
      </c>
      <c r="J16" s="2" t="str">
        <f>IF(COUNTIF($B$2:B16,B16)&gt;1,"重複","")</f>
        <v/>
      </c>
    </row>
    <row r="17" spans="1:10" ht="18" customHeight="1">
      <c r="A17" s="1">
        <v>1116</v>
      </c>
      <c r="B17" s="1" t="s">
        <v>28</v>
      </c>
      <c r="C17" s="1" t="s">
        <v>58</v>
      </c>
      <c r="D17" s="2" t="s">
        <v>95</v>
      </c>
      <c r="E17" s="2" t="s">
        <v>5</v>
      </c>
      <c r="F17" s="4">
        <v>28954</v>
      </c>
      <c r="G17" s="2" t="s">
        <v>6</v>
      </c>
      <c r="H17" s="9">
        <f t="shared" si="0"/>
        <v>41</v>
      </c>
      <c r="I17" s="6" t="str">
        <f t="shared" si="1"/>
        <v>メンズクリーム</v>
      </c>
      <c r="J17" s="2" t="str">
        <f>IF(COUNTIF($B$2:B17,B17)&gt;1,"重複","")</f>
        <v/>
      </c>
    </row>
    <row r="18" spans="1:10" ht="18" customHeight="1">
      <c r="A18" s="1">
        <v>1117</v>
      </c>
      <c r="B18" s="1" t="s">
        <v>29</v>
      </c>
      <c r="C18" s="1" t="s">
        <v>59</v>
      </c>
      <c r="D18" s="2" t="s">
        <v>96</v>
      </c>
      <c r="E18" s="2" t="s">
        <v>5</v>
      </c>
      <c r="F18" s="4">
        <v>24641</v>
      </c>
      <c r="G18" s="2" t="s">
        <v>7</v>
      </c>
      <c r="H18" s="9">
        <f t="shared" si="0"/>
        <v>53</v>
      </c>
      <c r="I18" s="6" t="str">
        <f t="shared" si="1"/>
        <v>ホワイトクリーム</v>
      </c>
      <c r="J18" s="2" t="str">
        <f>IF(COUNTIF($B$2:B18,B18)&gt;1,"重複","")</f>
        <v/>
      </c>
    </row>
    <row r="19" spans="1:10" ht="18" customHeight="1">
      <c r="A19" s="1">
        <v>1118</v>
      </c>
      <c r="B19" s="1" t="s">
        <v>30</v>
      </c>
      <c r="C19" s="1" t="s">
        <v>60</v>
      </c>
      <c r="D19" s="2" t="s">
        <v>97</v>
      </c>
      <c r="E19" s="2" t="s">
        <v>5</v>
      </c>
      <c r="F19" s="4">
        <v>26881</v>
      </c>
      <c r="G19" s="2" t="s">
        <v>6</v>
      </c>
      <c r="H19" s="9">
        <f t="shared" si="0"/>
        <v>46</v>
      </c>
      <c r="I19" s="6" t="str">
        <f t="shared" si="1"/>
        <v>メンズクリーム</v>
      </c>
      <c r="J19" s="2" t="str">
        <f>IF(COUNTIF($B$2:B19,B19)&gt;1,"重複","")</f>
        <v/>
      </c>
    </row>
    <row r="20" spans="1:10" ht="18" customHeight="1">
      <c r="A20" s="1">
        <v>1119</v>
      </c>
      <c r="B20" s="1" t="s">
        <v>31</v>
      </c>
      <c r="C20" s="1" t="s">
        <v>61</v>
      </c>
      <c r="D20" s="2" t="s">
        <v>98</v>
      </c>
      <c r="E20" s="2" t="s">
        <v>5</v>
      </c>
      <c r="F20" s="4">
        <v>15893</v>
      </c>
      <c r="G20" s="2" t="s">
        <v>7</v>
      </c>
      <c r="H20" s="9">
        <f t="shared" si="0"/>
        <v>77</v>
      </c>
      <c r="I20" s="6" t="str">
        <f t="shared" si="1"/>
        <v>ホワイトクリーム</v>
      </c>
      <c r="J20" s="2" t="str">
        <f>IF(COUNTIF($B$2:B20,B20)&gt;1,"重複","")</f>
        <v/>
      </c>
    </row>
    <row r="21" spans="1:10" ht="18" customHeight="1">
      <c r="A21" s="1">
        <v>1120</v>
      </c>
      <c r="B21" s="1" t="s">
        <v>32</v>
      </c>
      <c r="C21" s="1" t="s">
        <v>62</v>
      </c>
      <c r="D21" s="2" t="s">
        <v>99</v>
      </c>
      <c r="E21" s="2" t="s">
        <v>5</v>
      </c>
      <c r="F21" s="4">
        <v>21876</v>
      </c>
      <c r="G21" s="2" t="s">
        <v>6</v>
      </c>
      <c r="H21" s="9">
        <f t="shared" si="0"/>
        <v>60</v>
      </c>
      <c r="I21" s="6" t="str">
        <f t="shared" si="1"/>
        <v>メンズクリーム</v>
      </c>
      <c r="J21" s="2" t="str">
        <f>IF(COUNTIF($B$2:B21,B21)&gt;1,"重複","")</f>
        <v/>
      </c>
    </row>
    <row r="22" spans="1:10" ht="18" customHeight="1">
      <c r="A22" s="1">
        <v>1121</v>
      </c>
      <c r="B22" s="1" t="s">
        <v>33</v>
      </c>
      <c r="C22" s="1" t="s">
        <v>63</v>
      </c>
      <c r="D22" s="2" t="s">
        <v>100</v>
      </c>
      <c r="E22" s="2" t="s">
        <v>5</v>
      </c>
      <c r="F22" s="4">
        <v>32668</v>
      </c>
      <c r="G22" s="2" t="s">
        <v>7</v>
      </c>
      <c r="H22" s="9">
        <f t="shared" si="0"/>
        <v>31</v>
      </c>
      <c r="I22" s="6" t="str">
        <f t="shared" si="1"/>
        <v>ホワイトクリーム</v>
      </c>
      <c r="J22" s="2" t="str">
        <f>IF(COUNTIF($B$2:B22,B22)&gt;1,"重複","")</f>
        <v/>
      </c>
    </row>
    <row r="23" spans="1:10" ht="18" customHeight="1">
      <c r="A23" s="1">
        <v>1122</v>
      </c>
      <c r="B23" s="1" t="s">
        <v>17</v>
      </c>
      <c r="C23" s="1" t="s">
        <v>47</v>
      </c>
      <c r="D23" s="2" t="s">
        <v>85</v>
      </c>
      <c r="E23" s="2" t="s">
        <v>5</v>
      </c>
      <c r="F23" s="4">
        <v>20615</v>
      </c>
      <c r="G23" s="2" t="s">
        <v>6</v>
      </c>
      <c r="H23" s="9">
        <f t="shared" si="0"/>
        <v>64</v>
      </c>
      <c r="I23" s="6" t="str">
        <f t="shared" si="1"/>
        <v>メンズクリーム</v>
      </c>
      <c r="J23" s="2" t="str">
        <f>IF(COUNTIF($B$2:B23,B23)&gt;1,"重複","")</f>
        <v>重複</v>
      </c>
    </row>
    <row r="24" spans="1:10" ht="18" customHeight="1">
      <c r="A24" s="1">
        <v>1123</v>
      </c>
      <c r="B24" s="1" t="s">
        <v>34</v>
      </c>
      <c r="C24" s="1" t="s">
        <v>64</v>
      </c>
      <c r="D24" s="2" t="s">
        <v>101</v>
      </c>
      <c r="E24" s="2" t="s">
        <v>5</v>
      </c>
      <c r="F24" s="4">
        <v>20308</v>
      </c>
      <c r="G24" s="2" t="s">
        <v>7</v>
      </c>
      <c r="H24" s="9">
        <f t="shared" si="0"/>
        <v>64</v>
      </c>
      <c r="I24" s="6" t="str">
        <f t="shared" si="1"/>
        <v>ホワイトクリーム</v>
      </c>
      <c r="J24" s="2" t="str">
        <f>IF(COUNTIF($B$2:B24,B24)&gt;1,"重複","")</f>
        <v/>
      </c>
    </row>
    <row r="25" spans="1:10" ht="18" customHeight="1">
      <c r="A25" s="1">
        <v>1124</v>
      </c>
      <c r="B25" s="1" t="s">
        <v>35</v>
      </c>
      <c r="C25" s="1" t="s">
        <v>65</v>
      </c>
      <c r="D25" s="2" t="s">
        <v>95</v>
      </c>
      <c r="E25" s="2" t="s">
        <v>5</v>
      </c>
      <c r="F25" s="4">
        <v>25402</v>
      </c>
      <c r="G25" s="2" t="s">
        <v>6</v>
      </c>
      <c r="H25" s="9">
        <f t="shared" si="0"/>
        <v>51</v>
      </c>
      <c r="I25" s="6" t="str">
        <f t="shared" si="1"/>
        <v>メンズクリーム</v>
      </c>
      <c r="J25" s="2" t="str">
        <f>IF(COUNTIF($B$2:B25,B25)&gt;1,"重複","")</f>
        <v/>
      </c>
    </row>
    <row r="26" spans="1:10" ht="18" customHeight="1">
      <c r="A26" s="1">
        <v>1125</v>
      </c>
      <c r="B26" s="1" t="s">
        <v>15</v>
      </c>
      <c r="C26" s="1" t="s">
        <v>45</v>
      </c>
      <c r="D26" s="2" t="s">
        <v>83</v>
      </c>
      <c r="E26" s="2" t="s">
        <v>5</v>
      </c>
      <c r="F26" s="4">
        <v>32968</v>
      </c>
      <c r="G26" s="2" t="s">
        <v>7</v>
      </c>
      <c r="H26" s="9">
        <f t="shared" si="0"/>
        <v>30</v>
      </c>
      <c r="I26" s="6" t="str">
        <f t="shared" si="1"/>
        <v>ホワイトクリーム</v>
      </c>
      <c r="J26" s="2" t="str">
        <f>IF(COUNTIF($B$2:B26,B26)&gt;1,"重複","")</f>
        <v>重複</v>
      </c>
    </row>
    <row r="27" spans="1:10" ht="18" customHeight="1">
      <c r="A27" s="1">
        <v>1126</v>
      </c>
      <c r="B27" s="1" t="s">
        <v>36</v>
      </c>
      <c r="C27" s="1" t="s">
        <v>66</v>
      </c>
      <c r="D27" s="2" t="s">
        <v>102</v>
      </c>
      <c r="E27" s="2" t="s">
        <v>5</v>
      </c>
      <c r="F27" s="4">
        <v>31766</v>
      </c>
      <c r="G27" s="2" t="s">
        <v>6</v>
      </c>
      <c r="H27" s="9">
        <f t="shared" si="0"/>
        <v>33</v>
      </c>
      <c r="I27" s="6" t="str">
        <f t="shared" si="1"/>
        <v>メンズクリーム</v>
      </c>
      <c r="J27" s="2" t="str">
        <f>IF(COUNTIF($B$2:B27,B27)&gt;1,"重複","")</f>
        <v/>
      </c>
    </row>
    <row r="28" spans="1:10" ht="18" customHeight="1">
      <c r="A28" s="1">
        <v>1127</v>
      </c>
      <c r="B28" s="1" t="s">
        <v>37</v>
      </c>
      <c r="C28" s="1" t="s">
        <v>67</v>
      </c>
      <c r="D28" s="2" t="s">
        <v>103</v>
      </c>
      <c r="E28" s="2" t="s">
        <v>5</v>
      </c>
      <c r="F28" s="4">
        <v>25874</v>
      </c>
      <c r="G28" s="2" t="s">
        <v>6</v>
      </c>
      <c r="H28" s="9">
        <f t="shared" si="0"/>
        <v>49</v>
      </c>
      <c r="I28" s="6" t="str">
        <f t="shared" si="1"/>
        <v>メンズクリーム</v>
      </c>
      <c r="J28" s="2" t="str">
        <f>IF(COUNTIF($B$2:B28,B28)&gt;1,"重複","")</f>
        <v/>
      </c>
    </row>
    <row r="29" spans="1:10" ht="18" customHeight="1">
      <c r="A29" s="1">
        <v>1128</v>
      </c>
      <c r="B29" s="1" t="s">
        <v>38</v>
      </c>
      <c r="C29" s="1" t="s">
        <v>68</v>
      </c>
      <c r="D29" s="2" t="s">
        <v>104</v>
      </c>
      <c r="E29" s="2" t="s">
        <v>5</v>
      </c>
      <c r="F29" s="4">
        <v>34880</v>
      </c>
      <c r="G29" s="2" t="s">
        <v>7</v>
      </c>
      <c r="H29" s="9">
        <f t="shared" si="0"/>
        <v>25</v>
      </c>
      <c r="I29" s="6" t="str">
        <f t="shared" si="1"/>
        <v>ホワイトクリーム</v>
      </c>
      <c r="J29" s="2" t="str">
        <f>IF(COUNTIF($B$2:B29,B29)&gt;1,"重複","")</f>
        <v/>
      </c>
    </row>
    <row r="30" spans="1:10" ht="18" customHeight="1">
      <c r="A30" s="1">
        <v>1129</v>
      </c>
      <c r="B30" s="1" t="s">
        <v>22</v>
      </c>
      <c r="C30" s="1" t="s">
        <v>52</v>
      </c>
      <c r="D30" s="2" t="s">
        <v>83</v>
      </c>
      <c r="E30" s="2" t="s">
        <v>5</v>
      </c>
      <c r="F30" s="4">
        <v>16669</v>
      </c>
      <c r="G30" s="2" t="s">
        <v>6</v>
      </c>
      <c r="H30" s="9">
        <f t="shared" si="0"/>
        <v>74</v>
      </c>
      <c r="I30" s="6" t="str">
        <f t="shared" si="1"/>
        <v>メンズクリーム</v>
      </c>
      <c r="J30" s="2" t="str">
        <f>IF(COUNTIF($B$2:B30,B30)&gt;1,"重複","")</f>
        <v>重複</v>
      </c>
    </row>
    <row r="31" spans="1:10" ht="18" customHeight="1">
      <c r="A31" s="1">
        <v>1130</v>
      </c>
      <c r="B31" s="1" t="s">
        <v>39</v>
      </c>
      <c r="C31" s="1" t="s">
        <v>69</v>
      </c>
      <c r="D31" s="2" t="s">
        <v>96</v>
      </c>
      <c r="E31" s="2" t="s">
        <v>5</v>
      </c>
      <c r="F31" s="4">
        <v>31875</v>
      </c>
      <c r="G31" s="2" t="s">
        <v>6</v>
      </c>
      <c r="H31" s="9">
        <f t="shared" si="0"/>
        <v>33</v>
      </c>
      <c r="I31" s="6" t="str">
        <f t="shared" si="1"/>
        <v>メンズクリーム</v>
      </c>
      <c r="J31" s="2" t="str">
        <f>IF(COUNTIF($B$2:B31,B31)&gt;1,"重複","")</f>
        <v/>
      </c>
    </row>
    <row r="32" spans="1:10" ht="18" customHeight="1">
      <c r="A32" s="1">
        <v>1131</v>
      </c>
      <c r="B32" s="1" t="s">
        <v>33</v>
      </c>
      <c r="C32" s="1" t="s">
        <v>63</v>
      </c>
      <c r="D32" s="2" t="s">
        <v>100</v>
      </c>
      <c r="E32" s="2" t="s">
        <v>5</v>
      </c>
      <c r="F32" s="4">
        <v>32668</v>
      </c>
      <c r="G32" s="2" t="s">
        <v>7</v>
      </c>
      <c r="H32" s="9">
        <f t="shared" si="0"/>
        <v>31</v>
      </c>
      <c r="I32" s="6" t="str">
        <f t="shared" si="1"/>
        <v>ホワイトクリーム</v>
      </c>
      <c r="J32" s="2" t="str">
        <f>IF(COUNTIF($B$2:B32,B32)&gt;1,"重複","")</f>
        <v>重複</v>
      </c>
    </row>
    <row r="33" spans="1:10" ht="18" customHeight="1">
      <c r="A33" s="1">
        <v>1132</v>
      </c>
      <c r="B33" s="1" t="s">
        <v>20</v>
      </c>
      <c r="C33" s="1" t="s">
        <v>50</v>
      </c>
      <c r="D33" s="2" t="s">
        <v>88</v>
      </c>
      <c r="E33" s="2" t="s">
        <v>5</v>
      </c>
      <c r="F33" s="4">
        <v>22137</v>
      </c>
      <c r="G33" s="2" t="s">
        <v>6</v>
      </c>
      <c r="H33" s="9">
        <f t="shared" si="0"/>
        <v>59</v>
      </c>
      <c r="I33" s="6" t="str">
        <f t="shared" si="1"/>
        <v>メンズクリーム</v>
      </c>
      <c r="J33" s="2" t="str">
        <f>IF(COUNTIF($B$2:B33,B33)&gt;1,"重複","")</f>
        <v>重複</v>
      </c>
    </row>
    <row r="34" spans="1:10" ht="18" customHeight="1">
      <c r="A34" s="1">
        <v>1133</v>
      </c>
      <c r="B34" s="1" t="s">
        <v>40</v>
      </c>
      <c r="C34" s="1" t="s">
        <v>70</v>
      </c>
      <c r="D34" s="2" t="s">
        <v>105</v>
      </c>
      <c r="E34" s="2" t="s">
        <v>5</v>
      </c>
      <c r="F34" s="4">
        <v>24154</v>
      </c>
      <c r="G34" s="2" t="s">
        <v>6</v>
      </c>
      <c r="H34" s="9">
        <f t="shared" si="0"/>
        <v>54</v>
      </c>
      <c r="I34" s="6" t="str">
        <f t="shared" si="1"/>
        <v>メンズクリーム</v>
      </c>
      <c r="J34" s="2" t="str">
        <f>IF(COUNTIF($B$2:B34,B34)&gt;1,"重複","")</f>
        <v/>
      </c>
    </row>
    <row r="35" spans="1:10" ht="18" customHeight="1">
      <c r="A35" s="1">
        <v>1134</v>
      </c>
      <c r="B35" s="1" t="s">
        <v>41</v>
      </c>
      <c r="C35" s="1" t="s">
        <v>71</v>
      </c>
      <c r="D35" s="2" t="s">
        <v>104</v>
      </c>
      <c r="E35" s="2" t="s">
        <v>5</v>
      </c>
      <c r="F35" s="4">
        <v>33886</v>
      </c>
      <c r="G35" s="2" t="s">
        <v>7</v>
      </c>
      <c r="H35" s="9">
        <f t="shared" si="0"/>
        <v>27</v>
      </c>
      <c r="I35" s="6" t="str">
        <f t="shared" si="1"/>
        <v>ホワイトクリーム</v>
      </c>
      <c r="J35" s="2" t="str">
        <f>IF(COUNTIF($B$2:B35,B35)&gt;1,"重複","")</f>
        <v/>
      </c>
    </row>
    <row r="36" spans="1:10" ht="18" customHeight="1">
      <c r="A36" s="1">
        <v>1135</v>
      </c>
      <c r="B36" s="1" t="s">
        <v>42</v>
      </c>
      <c r="C36" s="1" t="s">
        <v>72</v>
      </c>
      <c r="D36" s="2" t="s">
        <v>106</v>
      </c>
      <c r="E36" s="2" t="s">
        <v>5</v>
      </c>
      <c r="F36" s="4">
        <v>27766</v>
      </c>
      <c r="G36" s="2" t="s">
        <v>6</v>
      </c>
      <c r="H36" s="9">
        <f t="shared" si="0"/>
        <v>44</v>
      </c>
      <c r="I36" s="6" t="str">
        <f t="shared" si="1"/>
        <v>メンズクリーム</v>
      </c>
      <c r="J36" s="2" t="str">
        <f>IF(COUNTIF($B$2:B36,B36)&gt;1,"重複","")</f>
        <v/>
      </c>
    </row>
  </sheetData>
  <autoFilter ref="J1:J36"/>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heetViews>
  <sheetFormatPr defaultColWidth="8.625" defaultRowHeight="18" customHeight="1"/>
  <cols>
    <col min="1" max="1" width="8.5" style="3" bestFit="1" customWidth="1"/>
    <col min="2" max="2" width="12.375" style="3" bestFit="1" customWidth="1"/>
    <col min="3" max="3" width="16.25" style="3" bestFit="1" customWidth="1"/>
    <col min="4" max="4" width="23.125" style="3" bestFit="1" customWidth="1"/>
    <col min="5" max="5" width="11.375" style="3" bestFit="1" customWidth="1"/>
    <col min="6" max="6" width="14.375" style="3" bestFit="1" customWidth="1"/>
    <col min="7" max="8" width="4.875" style="3" bestFit="1" customWidth="1"/>
    <col min="9" max="9" width="16.25" style="3" bestFit="1" customWidth="1"/>
    <col min="10" max="16384" width="8.625" style="3"/>
  </cols>
  <sheetData>
    <row r="1" spans="1:13" ht="18" customHeight="1">
      <c r="A1" s="1" t="s">
        <v>10</v>
      </c>
      <c r="B1" s="1" t="s">
        <v>12</v>
      </c>
      <c r="C1" s="1" t="s">
        <v>73</v>
      </c>
      <c r="D1" s="2" t="s">
        <v>0</v>
      </c>
      <c r="E1" s="2" t="s">
        <v>1</v>
      </c>
      <c r="F1" s="2" t="s">
        <v>2</v>
      </c>
      <c r="G1" s="2" t="s">
        <v>3</v>
      </c>
      <c r="H1" s="2" t="s">
        <v>4</v>
      </c>
      <c r="I1" s="2" t="s">
        <v>8</v>
      </c>
      <c r="J1" s="2" t="s">
        <v>11</v>
      </c>
      <c r="L1" s="1" t="s">
        <v>9</v>
      </c>
      <c r="M1" s="5">
        <v>44044</v>
      </c>
    </row>
    <row r="2" spans="1:13" ht="18" customHeight="1">
      <c r="A2" s="1">
        <v>1101</v>
      </c>
      <c r="B2" s="1" t="s">
        <v>13</v>
      </c>
      <c r="C2" s="1" t="s">
        <v>43</v>
      </c>
      <c r="D2" s="2" t="s">
        <v>81</v>
      </c>
      <c r="E2" s="2" t="s">
        <v>5</v>
      </c>
      <c r="F2" s="4">
        <v>29223</v>
      </c>
      <c r="G2" s="2" t="s">
        <v>6</v>
      </c>
      <c r="H2" s="9">
        <f t="shared" ref="H2:H31" si="0">DATEDIF(F2,$M$1,"y")</f>
        <v>40</v>
      </c>
      <c r="I2" s="6" t="str">
        <f t="shared" ref="I2:I31" si="1">IF(G2="男","メンズクリーム","ホワイトクリーム")</f>
        <v>メンズクリーム</v>
      </c>
      <c r="J2" s="2" t="str">
        <f>IF(COUNTIF($B$2:B2,B2)&gt;1,"重複","")</f>
        <v/>
      </c>
    </row>
    <row r="3" spans="1:13" ht="18" customHeight="1">
      <c r="A3" s="1">
        <v>1102</v>
      </c>
      <c r="B3" s="1" t="s">
        <v>14</v>
      </c>
      <c r="C3" s="1" t="s">
        <v>44</v>
      </c>
      <c r="D3" s="2" t="s">
        <v>82</v>
      </c>
      <c r="E3" s="2" t="s">
        <v>5</v>
      </c>
      <c r="F3" s="4">
        <v>27690</v>
      </c>
      <c r="G3" s="2" t="s">
        <v>6</v>
      </c>
      <c r="H3" s="9">
        <f t="shared" si="0"/>
        <v>44</v>
      </c>
      <c r="I3" s="6" t="str">
        <f t="shared" si="1"/>
        <v>メンズクリーム</v>
      </c>
      <c r="J3" s="2" t="str">
        <f>IF(COUNTIF($B$2:B3,B3)&gt;1,"重複","")</f>
        <v/>
      </c>
    </row>
    <row r="4" spans="1:13" ht="18" customHeight="1">
      <c r="A4" s="1">
        <v>1103</v>
      </c>
      <c r="B4" s="1" t="s">
        <v>15</v>
      </c>
      <c r="C4" s="1" t="s">
        <v>45</v>
      </c>
      <c r="D4" s="2" t="s">
        <v>83</v>
      </c>
      <c r="E4" s="2" t="s">
        <v>5</v>
      </c>
      <c r="F4" s="4">
        <v>32968</v>
      </c>
      <c r="G4" s="2" t="s">
        <v>7</v>
      </c>
      <c r="H4" s="9">
        <f t="shared" si="0"/>
        <v>30</v>
      </c>
      <c r="I4" s="6" t="str">
        <f t="shared" si="1"/>
        <v>ホワイトクリーム</v>
      </c>
      <c r="J4" s="2" t="str">
        <f>IF(COUNTIF($B$2:B4,B4)&gt;1,"重複","")</f>
        <v/>
      </c>
    </row>
    <row r="5" spans="1:13" ht="18" customHeight="1">
      <c r="A5" s="1">
        <v>1104</v>
      </c>
      <c r="B5" s="1" t="s">
        <v>16</v>
      </c>
      <c r="C5" s="1" t="s">
        <v>46</v>
      </c>
      <c r="D5" s="2" t="s">
        <v>84</v>
      </c>
      <c r="E5" s="2" t="s">
        <v>5</v>
      </c>
      <c r="F5" s="4">
        <v>33758</v>
      </c>
      <c r="G5" s="2" t="s">
        <v>7</v>
      </c>
      <c r="H5" s="9">
        <f t="shared" si="0"/>
        <v>28</v>
      </c>
      <c r="I5" s="6" t="str">
        <f t="shared" si="1"/>
        <v>ホワイトクリーム</v>
      </c>
      <c r="J5" s="2" t="str">
        <f>IF(COUNTIF($B$2:B5,B5)&gt;1,"重複","")</f>
        <v/>
      </c>
    </row>
    <row r="6" spans="1:13" ht="18" customHeight="1">
      <c r="A6" s="1">
        <v>1105</v>
      </c>
      <c r="B6" s="1" t="s">
        <v>17</v>
      </c>
      <c r="C6" s="1" t="s">
        <v>47</v>
      </c>
      <c r="D6" s="2" t="s">
        <v>85</v>
      </c>
      <c r="E6" s="2" t="s">
        <v>5</v>
      </c>
      <c r="F6" s="4">
        <v>20615</v>
      </c>
      <c r="G6" s="2" t="s">
        <v>6</v>
      </c>
      <c r="H6" s="9">
        <f t="shared" si="0"/>
        <v>64</v>
      </c>
      <c r="I6" s="6" t="str">
        <f t="shared" si="1"/>
        <v>メンズクリーム</v>
      </c>
      <c r="J6" s="2" t="str">
        <f>IF(COUNTIF($B$2:B6,B6)&gt;1,"重複","")</f>
        <v/>
      </c>
    </row>
    <row r="7" spans="1:13" ht="18" customHeight="1">
      <c r="A7" s="1">
        <v>1106</v>
      </c>
      <c r="B7" s="1" t="s">
        <v>18</v>
      </c>
      <c r="C7" s="1" t="s">
        <v>48</v>
      </c>
      <c r="D7" s="2" t="s">
        <v>86</v>
      </c>
      <c r="E7" s="2" t="s">
        <v>5</v>
      </c>
      <c r="F7" s="4">
        <v>24874</v>
      </c>
      <c r="G7" s="2" t="s">
        <v>6</v>
      </c>
      <c r="H7" s="9">
        <f t="shared" si="0"/>
        <v>52</v>
      </c>
      <c r="I7" s="6" t="str">
        <f t="shared" si="1"/>
        <v>メンズクリーム</v>
      </c>
      <c r="J7" s="2" t="str">
        <f>IF(COUNTIF($B$2:B7,B7)&gt;1,"重複","")</f>
        <v/>
      </c>
    </row>
    <row r="8" spans="1:13" ht="18" customHeight="1">
      <c r="A8" s="1">
        <v>1107</v>
      </c>
      <c r="B8" s="1" t="s">
        <v>19</v>
      </c>
      <c r="C8" s="1" t="s">
        <v>49</v>
      </c>
      <c r="D8" s="2" t="s">
        <v>87</v>
      </c>
      <c r="E8" s="2" t="s">
        <v>5</v>
      </c>
      <c r="F8" s="4">
        <v>28735</v>
      </c>
      <c r="G8" s="2" t="s">
        <v>6</v>
      </c>
      <c r="H8" s="9">
        <f t="shared" si="0"/>
        <v>41</v>
      </c>
      <c r="I8" s="6" t="str">
        <f t="shared" si="1"/>
        <v>メンズクリーム</v>
      </c>
      <c r="J8" s="2" t="str">
        <f>IF(COUNTIF($B$2:B8,B8)&gt;1,"重複","")</f>
        <v/>
      </c>
    </row>
    <row r="9" spans="1:13" ht="18" customHeight="1">
      <c r="A9" s="1">
        <v>1108</v>
      </c>
      <c r="B9" s="1" t="s">
        <v>20</v>
      </c>
      <c r="C9" s="1" t="s">
        <v>50</v>
      </c>
      <c r="D9" s="2" t="s">
        <v>88</v>
      </c>
      <c r="E9" s="2" t="s">
        <v>5</v>
      </c>
      <c r="F9" s="4">
        <v>22137</v>
      </c>
      <c r="G9" s="2" t="s">
        <v>6</v>
      </c>
      <c r="H9" s="9">
        <f t="shared" si="0"/>
        <v>59</v>
      </c>
      <c r="I9" s="6" t="str">
        <f t="shared" si="1"/>
        <v>メンズクリーム</v>
      </c>
      <c r="J9" s="2" t="str">
        <f>IF(COUNTIF($B$2:B9,B9)&gt;1,"重複","")</f>
        <v/>
      </c>
    </row>
    <row r="10" spans="1:13" ht="18" customHeight="1">
      <c r="A10" s="1">
        <v>1109</v>
      </c>
      <c r="B10" s="1" t="s">
        <v>21</v>
      </c>
      <c r="C10" s="1" t="s">
        <v>51</v>
      </c>
      <c r="D10" s="2" t="s">
        <v>89</v>
      </c>
      <c r="E10" s="2" t="s">
        <v>5</v>
      </c>
      <c r="F10" s="4">
        <v>19197</v>
      </c>
      <c r="G10" s="2" t="s">
        <v>7</v>
      </c>
      <c r="H10" s="9">
        <f t="shared" si="0"/>
        <v>68</v>
      </c>
      <c r="I10" s="6" t="str">
        <f t="shared" si="1"/>
        <v>ホワイトクリーム</v>
      </c>
      <c r="J10" s="2" t="str">
        <f>IF(COUNTIF($B$2:B10,B10)&gt;1,"重複","")</f>
        <v/>
      </c>
    </row>
    <row r="11" spans="1:13" ht="18" customHeight="1">
      <c r="A11" s="1">
        <v>1110</v>
      </c>
      <c r="B11" s="1" t="s">
        <v>22</v>
      </c>
      <c r="C11" s="1" t="s">
        <v>52</v>
      </c>
      <c r="D11" s="2" t="s">
        <v>83</v>
      </c>
      <c r="E11" s="2" t="s">
        <v>5</v>
      </c>
      <c r="F11" s="4">
        <v>16669</v>
      </c>
      <c r="G11" s="2" t="s">
        <v>6</v>
      </c>
      <c r="H11" s="9">
        <f t="shared" si="0"/>
        <v>74</v>
      </c>
      <c r="I11" s="6" t="str">
        <f t="shared" si="1"/>
        <v>メンズクリーム</v>
      </c>
      <c r="J11" s="2" t="str">
        <f>IF(COUNTIF($B$2:B11,B11)&gt;1,"重複","")</f>
        <v/>
      </c>
    </row>
    <row r="12" spans="1:13" ht="18" customHeight="1">
      <c r="A12" s="1">
        <v>1111</v>
      </c>
      <c r="B12" s="1" t="s">
        <v>23</v>
      </c>
      <c r="C12" s="1" t="s">
        <v>53</v>
      </c>
      <c r="D12" s="2" t="s">
        <v>90</v>
      </c>
      <c r="E12" s="2" t="s">
        <v>5</v>
      </c>
      <c r="F12" s="4">
        <v>33150</v>
      </c>
      <c r="G12" s="2" t="s">
        <v>7</v>
      </c>
      <c r="H12" s="9">
        <f t="shared" si="0"/>
        <v>29</v>
      </c>
      <c r="I12" s="6" t="str">
        <f t="shared" si="1"/>
        <v>ホワイトクリーム</v>
      </c>
      <c r="J12" s="2" t="str">
        <f>IF(COUNTIF($B$2:B12,B12)&gt;1,"重複","")</f>
        <v/>
      </c>
    </row>
    <row r="13" spans="1:13" ht="18" customHeight="1">
      <c r="A13" s="1">
        <v>1112</v>
      </c>
      <c r="B13" s="1" t="s">
        <v>24</v>
      </c>
      <c r="C13" s="1" t="s">
        <v>54</v>
      </c>
      <c r="D13" s="2" t="s">
        <v>91</v>
      </c>
      <c r="E13" s="2" t="s">
        <v>5</v>
      </c>
      <c r="F13" s="4">
        <v>24840</v>
      </c>
      <c r="G13" s="2" t="s">
        <v>6</v>
      </c>
      <c r="H13" s="9">
        <f t="shared" si="0"/>
        <v>52</v>
      </c>
      <c r="I13" s="6" t="str">
        <f t="shared" si="1"/>
        <v>メンズクリーム</v>
      </c>
      <c r="J13" s="2" t="str">
        <f>IF(COUNTIF($B$2:B13,B13)&gt;1,"重複","")</f>
        <v/>
      </c>
    </row>
    <row r="14" spans="1:13" ht="18" customHeight="1">
      <c r="A14" s="1">
        <v>1113</v>
      </c>
      <c r="B14" s="1" t="s">
        <v>25</v>
      </c>
      <c r="C14" s="1" t="s">
        <v>55</v>
      </c>
      <c r="D14" s="2" t="s">
        <v>92</v>
      </c>
      <c r="E14" s="2" t="s">
        <v>5</v>
      </c>
      <c r="F14" s="4">
        <v>27857</v>
      </c>
      <c r="G14" s="2" t="s">
        <v>6</v>
      </c>
      <c r="H14" s="9">
        <f t="shared" si="0"/>
        <v>44</v>
      </c>
      <c r="I14" s="6" t="str">
        <f t="shared" si="1"/>
        <v>メンズクリーム</v>
      </c>
      <c r="J14" s="2" t="str">
        <f>IF(COUNTIF($B$2:B14,B14)&gt;1,"重複","")</f>
        <v/>
      </c>
    </row>
    <row r="15" spans="1:13" ht="18" customHeight="1">
      <c r="A15" s="1">
        <v>1114</v>
      </c>
      <c r="B15" s="1" t="s">
        <v>26</v>
      </c>
      <c r="C15" s="1" t="s">
        <v>56</v>
      </c>
      <c r="D15" s="2" t="s">
        <v>93</v>
      </c>
      <c r="E15" s="2" t="s">
        <v>5</v>
      </c>
      <c r="F15" s="4">
        <v>34095</v>
      </c>
      <c r="G15" s="2" t="s">
        <v>6</v>
      </c>
      <c r="H15" s="9">
        <f t="shared" si="0"/>
        <v>27</v>
      </c>
      <c r="I15" s="6" t="str">
        <f t="shared" si="1"/>
        <v>メンズクリーム</v>
      </c>
      <c r="J15" s="2" t="str">
        <f>IF(COUNTIF($B$2:B15,B15)&gt;1,"重複","")</f>
        <v/>
      </c>
    </row>
    <row r="16" spans="1:13" ht="18" customHeight="1">
      <c r="A16" s="1">
        <v>1115</v>
      </c>
      <c r="B16" s="1" t="s">
        <v>27</v>
      </c>
      <c r="C16" s="1" t="s">
        <v>57</v>
      </c>
      <c r="D16" s="2" t="s">
        <v>94</v>
      </c>
      <c r="E16" s="2" t="s">
        <v>5</v>
      </c>
      <c r="F16" s="4">
        <v>31022</v>
      </c>
      <c r="G16" s="2" t="s">
        <v>7</v>
      </c>
      <c r="H16" s="9">
        <f t="shared" si="0"/>
        <v>35</v>
      </c>
      <c r="I16" s="6" t="str">
        <f t="shared" si="1"/>
        <v>ホワイトクリーム</v>
      </c>
      <c r="J16" s="2" t="str">
        <f>IF(COUNTIF($B$2:B16,B16)&gt;1,"重複","")</f>
        <v/>
      </c>
    </row>
    <row r="17" spans="1:10" ht="18" customHeight="1">
      <c r="A17" s="1">
        <v>1116</v>
      </c>
      <c r="B17" s="1" t="s">
        <v>28</v>
      </c>
      <c r="C17" s="1" t="s">
        <v>58</v>
      </c>
      <c r="D17" s="2" t="s">
        <v>95</v>
      </c>
      <c r="E17" s="2" t="s">
        <v>5</v>
      </c>
      <c r="F17" s="4">
        <v>28954</v>
      </c>
      <c r="G17" s="2" t="s">
        <v>6</v>
      </c>
      <c r="H17" s="9">
        <f t="shared" si="0"/>
        <v>41</v>
      </c>
      <c r="I17" s="6" t="str">
        <f t="shared" si="1"/>
        <v>メンズクリーム</v>
      </c>
      <c r="J17" s="2" t="str">
        <f>IF(COUNTIF($B$2:B17,B17)&gt;1,"重複","")</f>
        <v/>
      </c>
    </row>
    <row r="18" spans="1:10" ht="18" customHeight="1">
      <c r="A18" s="1">
        <v>1117</v>
      </c>
      <c r="B18" s="1" t="s">
        <v>29</v>
      </c>
      <c r="C18" s="1" t="s">
        <v>59</v>
      </c>
      <c r="D18" s="2" t="s">
        <v>96</v>
      </c>
      <c r="E18" s="2" t="s">
        <v>5</v>
      </c>
      <c r="F18" s="4">
        <v>24641</v>
      </c>
      <c r="G18" s="2" t="s">
        <v>7</v>
      </c>
      <c r="H18" s="9">
        <f t="shared" si="0"/>
        <v>53</v>
      </c>
      <c r="I18" s="6" t="str">
        <f t="shared" si="1"/>
        <v>ホワイトクリーム</v>
      </c>
      <c r="J18" s="2" t="str">
        <f>IF(COUNTIF($B$2:B18,B18)&gt;1,"重複","")</f>
        <v/>
      </c>
    </row>
    <row r="19" spans="1:10" ht="18" customHeight="1">
      <c r="A19" s="1">
        <v>1118</v>
      </c>
      <c r="B19" s="1" t="s">
        <v>30</v>
      </c>
      <c r="C19" s="1" t="s">
        <v>60</v>
      </c>
      <c r="D19" s="2" t="s">
        <v>97</v>
      </c>
      <c r="E19" s="2" t="s">
        <v>5</v>
      </c>
      <c r="F19" s="4">
        <v>26881</v>
      </c>
      <c r="G19" s="2" t="s">
        <v>6</v>
      </c>
      <c r="H19" s="9">
        <f t="shared" si="0"/>
        <v>46</v>
      </c>
      <c r="I19" s="6" t="str">
        <f t="shared" si="1"/>
        <v>メンズクリーム</v>
      </c>
      <c r="J19" s="2" t="str">
        <f>IF(COUNTIF($B$2:B19,B19)&gt;1,"重複","")</f>
        <v/>
      </c>
    </row>
    <row r="20" spans="1:10" ht="18" customHeight="1">
      <c r="A20" s="1">
        <v>1119</v>
      </c>
      <c r="B20" s="1" t="s">
        <v>31</v>
      </c>
      <c r="C20" s="1" t="s">
        <v>61</v>
      </c>
      <c r="D20" s="2" t="s">
        <v>98</v>
      </c>
      <c r="E20" s="2" t="s">
        <v>5</v>
      </c>
      <c r="F20" s="4">
        <v>15893</v>
      </c>
      <c r="G20" s="2" t="s">
        <v>7</v>
      </c>
      <c r="H20" s="9">
        <f t="shared" si="0"/>
        <v>77</v>
      </c>
      <c r="I20" s="6" t="str">
        <f t="shared" si="1"/>
        <v>ホワイトクリーム</v>
      </c>
      <c r="J20" s="2" t="str">
        <f>IF(COUNTIF($B$2:B20,B20)&gt;1,"重複","")</f>
        <v/>
      </c>
    </row>
    <row r="21" spans="1:10" ht="18" customHeight="1">
      <c r="A21" s="1">
        <v>1120</v>
      </c>
      <c r="B21" s="1" t="s">
        <v>32</v>
      </c>
      <c r="C21" s="1" t="s">
        <v>62</v>
      </c>
      <c r="D21" s="2" t="s">
        <v>99</v>
      </c>
      <c r="E21" s="2" t="s">
        <v>5</v>
      </c>
      <c r="F21" s="4">
        <v>21876</v>
      </c>
      <c r="G21" s="2" t="s">
        <v>6</v>
      </c>
      <c r="H21" s="9">
        <f t="shared" si="0"/>
        <v>60</v>
      </c>
      <c r="I21" s="6" t="str">
        <f t="shared" si="1"/>
        <v>メンズクリーム</v>
      </c>
      <c r="J21" s="2" t="str">
        <f>IF(COUNTIF($B$2:B21,B21)&gt;1,"重複","")</f>
        <v/>
      </c>
    </row>
    <row r="22" spans="1:10" ht="18" customHeight="1">
      <c r="A22" s="1">
        <v>1121</v>
      </c>
      <c r="B22" s="1" t="s">
        <v>33</v>
      </c>
      <c r="C22" s="1" t="s">
        <v>63</v>
      </c>
      <c r="D22" s="2" t="s">
        <v>100</v>
      </c>
      <c r="E22" s="2" t="s">
        <v>5</v>
      </c>
      <c r="F22" s="4">
        <v>32668</v>
      </c>
      <c r="G22" s="2" t="s">
        <v>7</v>
      </c>
      <c r="H22" s="9">
        <f t="shared" si="0"/>
        <v>31</v>
      </c>
      <c r="I22" s="6" t="str">
        <f t="shared" si="1"/>
        <v>ホワイトクリーム</v>
      </c>
      <c r="J22" s="2" t="str">
        <f>IF(COUNTIF($B$2:B22,B22)&gt;1,"重複","")</f>
        <v/>
      </c>
    </row>
    <row r="23" spans="1:10" ht="18" customHeight="1">
      <c r="A23" s="1">
        <v>1123</v>
      </c>
      <c r="B23" s="1" t="s">
        <v>34</v>
      </c>
      <c r="C23" s="1" t="s">
        <v>64</v>
      </c>
      <c r="D23" s="2" t="s">
        <v>101</v>
      </c>
      <c r="E23" s="2" t="s">
        <v>5</v>
      </c>
      <c r="F23" s="4">
        <v>20308</v>
      </c>
      <c r="G23" s="2" t="s">
        <v>7</v>
      </c>
      <c r="H23" s="9">
        <f t="shared" si="0"/>
        <v>64</v>
      </c>
      <c r="I23" s="6" t="str">
        <f t="shared" si="1"/>
        <v>ホワイトクリーム</v>
      </c>
      <c r="J23" s="2" t="str">
        <f>IF(COUNTIF($B$2:B23,B23)&gt;1,"重複","")</f>
        <v/>
      </c>
    </row>
    <row r="24" spans="1:10" ht="18" customHeight="1">
      <c r="A24" s="1">
        <v>1124</v>
      </c>
      <c r="B24" s="1" t="s">
        <v>35</v>
      </c>
      <c r="C24" s="1" t="s">
        <v>65</v>
      </c>
      <c r="D24" s="2" t="s">
        <v>95</v>
      </c>
      <c r="E24" s="2" t="s">
        <v>5</v>
      </c>
      <c r="F24" s="4">
        <v>25402</v>
      </c>
      <c r="G24" s="2" t="s">
        <v>6</v>
      </c>
      <c r="H24" s="9">
        <f t="shared" si="0"/>
        <v>51</v>
      </c>
      <c r="I24" s="6" t="str">
        <f t="shared" si="1"/>
        <v>メンズクリーム</v>
      </c>
      <c r="J24" s="2" t="str">
        <f>IF(COUNTIF($B$2:B24,B24)&gt;1,"重複","")</f>
        <v/>
      </c>
    </row>
    <row r="25" spans="1:10" ht="18" customHeight="1">
      <c r="A25" s="1">
        <v>1126</v>
      </c>
      <c r="B25" s="1" t="s">
        <v>36</v>
      </c>
      <c r="C25" s="1" t="s">
        <v>66</v>
      </c>
      <c r="D25" s="2" t="s">
        <v>102</v>
      </c>
      <c r="E25" s="2" t="s">
        <v>5</v>
      </c>
      <c r="F25" s="4">
        <v>31766</v>
      </c>
      <c r="G25" s="2" t="s">
        <v>6</v>
      </c>
      <c r="H25" s="9">
        <f t="shared" si="0"/>
        <v>33</v>
      </c>
      <c r="I25" s="6" t="str">
        <f t="shared" si="1"/>
        <v>メンズクリーム</v>
      </c>
      <c r="J25" s="2" t="str">
        <f>IF(COUNTIF($B$2:B25,B25)&gt;1,"重複","")</f>
        <v/>
      </c>
    </row>
    <row r="26" spans="1:10" ht="18" customHeight="1">
      <c r="A26" s="1">
        <v>1127</v>
      </c>
      <c r="B26" s="1" t="s">
        <v>37</v>
      </c>
      <c r="C26" s="1" t="s">
        <v>67</v>
      </c>
      <c r="D26" s="2" t="s">
        <v>103</v>
      </c>
      <c r="E26" s="2" t="s">
        <v>5</v>
      </c>
      <c r="F26" s="4">
        <v>25874</v>
      </c>
      <c r="G26" s="2" t="s">
        <v>6</v>
      </c>
      <c r="H26" s="9">
        <f t="shared" si="0"/>
        <v>49</v>
      </c>
      <c r="I26" s="6" t="str">
        <f t="shared" si="1"/>
        <v>メンズクリーム</v>
      </c>
      <c r="J26" s="2" t="str">
        <f>IF(COUNTIF($B$2:B26,B26)&gt;1,"重複","")</f>
        <v/>
      </c>
    </row>
    <row r="27" spans="1:10" ht="18" customHeight="1">
      <c r="A27" s="1">
        <v>1128</v>
      </c>
      <c r="B27" s="1" t="s">
        <v>38</v>
      </c>
      <c r="C27" s="1" t="s">
        <v>68</v>
      </c>
      <c r="D27" s="2" t="s">
        <v>104</v>
      </c>
      <c r="E27" s="2" t="s">
        <v>5</v>
      </c>
      <c r="F27" s="4">
        <v>34880</v>
      </c>
      <c r="G27" s="2" t="s">
        <v>7</v>
      </c>
      <c r="H27" s="9">
        <f t="shared" si="0"/>
        <v>25</v>
      </c>
      <c r="I27" s="6" t="str">
        <f t="shared" si="1"/>
        <v>ホワイトクリーム</v>
      </c>
      <c r="J27" s="2" t="str">
        <f>IF(COUNTIF($B$2:B27,B27)&gt;1,"重複","")</f>
        <v/>
      </c>
    </row>
    <row r="28" spans="1:10" ht="18" customHeight="1">
      <c r="A28" s="1">
        <v>1130</v>
      </c>
      <c r="B28" s="1" t="s">
        <v>39</v>
      </c>
      <c r="C28" s="1" t="s">
        <v>69</v>
      </c>
      <c r="D28" s="2" t="s">
        <v>96</v>
      </c>
      <c r="E28" s="2" t="s">
        <v>5</v>
      </c>
      <c r="F28" s="4">
        <v>31875</v>
      </c>
      <c r="G28" s="2" t="s">
        <v>6</v>
      </c>
      <c r="H28" s="9">
        <f t="shared" si="0"/>
        <v>33</v>
      </c>
      <c r="I28" s="6" t="str">
        <f t="shared" si="1"/>
        <v>メンズクリーム</v>
      </c>
      <c r="J28" s="2" t="str">
        <f>IF(COUNTIF($B$2:B28,B28)&gt;1,"重複","")</f>
        <v/>
      </c>
    </row>
    <row r="29" spans="1:10" ht="18" customHeight="1">
      <c r="A29" s="1">
        <v>1133</v>
      </c>
      <c r="B29" s="1" t="s">
        <v>40</v>
      </c>
      <c r="C29" s="1" t="s">
        <v>70</v>
      </c>
      <c r="D29" s="2" t="s">
        <v>105</v>
      </c>
      <c r="E29" s="2" t="s">
        <v>5</v>
      </c>
      <c r="F29" s="4">
        <v>24154</v>
      </c>
      <c r="G29" s="2" t="s">
        <v>6</v>
      </c>
      <c r="H29" s="9">
        <f t="shared" si="0"/>
        <v>54</v>
      </c>
      <c r="I29" s="6" t="str">
        <f t="shared" si="1"/>
        <v>メンズクリーム</v>
      </c>
      <c r="J29" s="2" t="str">
        <f>IF(COUNTIF($B$2:B29,B29)&gt;1,"重複","")</f>
        <v/>
      </c>
    </row>
    <row r="30" spans="1:10" ht="18" customHeight="1">
      <c r="A30" s="1">
        <v>1134</v>
      </c>
      <c r="B30" s="1" t="s">
        <v>41</v>
      </c>
      <c r="C30" s="1" t="s">
        <v>71</v>
      </c>
      <c r="D30" s="2" t="s">
        <v>104</v>
      </c>
      <c r="E30" s="2" t="s">
        <v>5</v>
      </c>
      <c r="F30" s="4">
        <v>33886</v>
      </c>
      <c r="G30" s="2" t="s">
        <v>7</v>
      </c>
      <c r="H30" s="9">
        <f t="shared" si="0"/>
        <v>27</v>
      </c>
      <c r="I30" s="6" t="str">
        <f t="shared" si="1"/>
        <v>ホワイトクリーム</v>
      </c>
      <c r="J30" s="2" t="str">
        <f>IF(COUNTIF($B$2:B30,B30)&gt;1,"重複","")</f>
        <v/>
      </c>
    </row>
    <row r="31" spans="1:10" ht="18" customHeight="1">
      <c r="A31" s="1">
        <v>1135</v>
      </c>
      <c r="B31" s="1" t="s">
        <v>42</v>
      </c>
      <c r="C31" s="1" t="s">
        <v>72</v>
      </c>
      <c r="D31" s="2" t="s">
        <v>106</v>
      </c>
      <c r="E31" s="2" t="s">
        <v>5</v>
      </c>
      <c r="F31" s="4">
        <v>27766</v>
      </c>
      <c r="G31" s="2" t="s">
        <v>6</v>
      </c>
      <c r="H31" s="9">
        <f t="shared" si="0"/>
        <v>44</v>
      </c>
      <c r="I31" s="6" t="str">
        <f t="shared" si="1"/>
        <v>メンズクリーム</v>
      </c>
      <c r="J31" s="2" t="str">
        <f>IF(COUNTIF($B$2:B31,B31)&gt;1,"重複","")</f>
        <v/>
      </c>
    </row>
  </sheetData>
  <autoFilter ref="J1:J31"/>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100" workbookViewId="0"/>
  </sheetViews>
  <sheetFormatPr defaultColWidth="8.625" defaultRowHeight="18" customHeight="1"/>
  <cols>
    <col min="1" max="1" width="16.25" style="13" bestFit="1" customWidth="1"/>
    <col min="2" max="15" width="10.625" style="13" customWidth="1"/>
    <col min="16" max="16384" width="8.625" style="13"/>
  </cols>
  <sheetData>
    <row r="1" spans="1:15" ht="18" customHeight="1">
      <c r="A1" s="13" t="s">
        <v>198</v>
      </c>
    </row>
    <row r="2" spans="1:15" ht="18" customHeight="1">
      <c r="A2" s="14" t="s">
        <v>199</v>
      </c>
      <c r="B2" s="14" t="s">
        <v>200</v>
      </c>
    </row>
    <row r="3" spans="1:15" ht="18" customHeight="1">
      <c r="A3" s="15" t="s">
        <v>201</v>
      </c>
      <c r="B3" s="16">
        <v>650</v>
      </c>
    </row>
    <row r="4" spans="1:15" ht="18" customHeight="1">
      <c r="A4" s="15" t="s">
        <v>202</v>
      </c>
      <c r="B4" s="16">
        <v>750</v>
      </c>
    </row>
    <row r="5" spans="1:15" ht="18" customHeight="1">
      <c r="A5" s="15" t="s">
        <v>203</v>
      </c>
      <c r="B5" s="16">
        <v>580</v>
      </c>
    </row>
    <row r="6" spans="1:15" ht="18" customHeight="1">
      <c r="A6" s="15" t="s">
        <v>204</v>
      </c>
      <c r="B6" s="16">
        <v>550</v>
      </c>
    </row>
    <row r="7" spans="1:15" ht="18" customHeight="1">
      <c r="A7" s="15" t="s">
        <v>205</v>
      </c>
      <c r="B7" s="16">
        <v>500</v>
      </c>
    </row>
    <row r="8" spans="1:15" ht="18" customHeight="1">
      <c r="A8" s="15" t="s">
        <v>206</v>
      </c>
      <c r="B8" s="16">
        <v>500</v>
      </c>
    </row>
    <row r="10" spans="1:15" ht="18" customHeight="1">
      <c r="A10" s="13" t="s">
        <v>207</v>
      </c>
    </row>
    <row r="11" spans="1:15" ht="18" customHeight="1">
      <c r="A11" s="14" t="s">
        <v>199</v>
      </c>
      <c r="B11" s="14" t="s">
        <v>208</v>
      </c>
      <c r="C11" s="14" t="s">
        <v>209</v>
      </c>
      <c r="D11" s="14" t="s">
        <v>210</v>
      </c>
      <c r="E11" s="14" t="s">
        <v>211</v>
      </c>
      <c r="F11" s="14" t="s">
        <v>212</v>
      </c>
      <c r="G11" s="14" t="s">
        <v>213</v>
      </c>
      <c r="H11" s="14" t="s">
        <v>214</v>
      </c>
      <c r="I11" s="14" t="s">
        <v>215</v>
      </c>
      <c r="J11" s="14" t="s">
        <v>216</v>
      </c>
      <c r="K11" s="14" t="s">
        <v>217</v>
      </c>
      <c r="L11" s="14" t="s">
        <v>218</v>
      </c>
      <c r="M11" s="14" t="s">
        <v>219</v>
      </c>
      <c r="N11" s="14" t="s">
        <v>220</v>
      </c>
      <c r="O11" s="14" t="s">
        <v>221</v>
      </c>
    </row>
    <row r="12" spans="1:15" ht="18" customHeight="1">
      <c r="A12" s="15" t="s">
        <v>201</v>
      </c>
      <c r="B12" s="17">
        <v>800</v>
      </c>
      <c r="C12" s="17">
        <v>1180</v>
      </c>
      <c r="D12" s="17">
        <v>1100</v>
      </c>
      <c r="E12" s="17">
        <v>1080</v>
      </c>
      <c r="F12" s="17">
        <v>1070</v>
      </c>
      <c r="G12" s="17">
        <v>1230</v>
      </c>
      <c r="H12" s="16"/>
      <c r="I12" s="16">
        <v>1110</v>
      </c>
      <c r="J12" s="16">
        <v>1090</v>
      </c>
      <c r="K12" s="16">
        <v>1230</v>
      </c>
      <c r="L12" s="16">
        <v>1120</v>
      </c>
      <c r="M12" s="16">
        <v>1090</v>
      </c>
      <c r="N12" s="16">
        <v>930</v>
      </c>
      <c r="O12" s="16"/>
    </row>
    <row r="13" spans="1:15" ht="18" customHeight="1">
      <c r="A13" s="15" t="s">
        <v>202</v>
      </c>
      <c r="B13" s="17">
        <v>1050</v>
      </c>
      <c r="C13" s="17">
        <v>1050</v>
      </c>
      <c r="D13" s="17">
        <v>1050</v>
      </c>
      <c r="E13" s="17">
        <v>1170</v>
      </c>
      <c r="F13" s="17">
        <v>1300</v>
      </c>
      <c r="G13" s="17">
        <v>1390</v>
      </c>
      <c r="H13" s="16"/>
      <c r="I13" s="16">
        <v>1400</v>
      </c>
      <c r="J13" s="16">
        <v>1400</v>
      </c>
      <c r="K13" s="16">
        <v>1390</v>
      </c>
      <c r="L13" s="16">
        <v>1250</v>
      </c>
      <c r="M13" s="16">
        <v>1130</v>
      </c>
      <c r="N13" s="16">
        <v>890</v>
      </c>
      <c r="O13" s="16"/>
    </row>
    <row r="14" spans="1:15" ht="18" customHeight="1">
      <c r="A14" s="15" t="s">
        <v>203</v>
      </c>
      <c r="B14" s="17">
        <v>950</v>
      </c>
      <c r="C14" s="17">
        <v>890</v>
      </c>
      <c r="D14" s="17">
        <v>930</v>
      </c>
      <c r="E14" s="17">
        <v>980</v>
      </c>
      <c r="F14" s="17">
        <v>900</v>
      </c>
      <c r="G14" s="17">
        <v>950</v>
      </c>
      <c r="H14" s="16"/>
      <c r="I14" s="16">
        <v>1000</v>
      </c>
      <c r="J14" s="16">
        <v>980</v>
      </c>
      <c r="K14" s="16">
        <v>900</v>
      </c>
      <c r="L14" s="16">
        <v>860</v>
      </c>
      <c r="M14" s="16">
        <v>850</v>
      </c>
      <c r="N14" s="16">
        <v>900</v>
      </c>
      <c r="O14" s="16"/>
    </row>
    <row r="15" spans="1:15" ht="18" customHeight="1">
      <c r="A15" s="15" t="s">
        <v>204</v>
      </c>
      <c r="B15" s="17">
        <v>1210</v>
      </c>
      <c r="C15" s="17">
        <v>1250</v>
      </c>
      <c r="D15" s="17">
        <v>1190</v>
      </c>
      <c r="E15" s="17">
        <v>900</v>
      </c>
      <c r="F15" s="17">
        <v>790</v>
      </c>
      <c r="G15" s="17">
        <v>600</v>
      </c>
      <c r="H15" s="16"/>
      <c r="I15" s="16">
        <v>510</v>
      </c>
      <c r="J15" s="16">
        <v>490</v>
      </c>
      <c r="K15" s="16">
        <v>530</v>
      </c>
      <c r="L15" s="16">
        <v>600</v>
      </c>
      <c r="M15" s="16">
        <v>1200</v>
      </c>
      <c r="N15" s="16">
        <v>1230</v>
      </c>
      <c r="O15" s="16"/>
    </row>
    <row r="16" spans="1:15" ht="18" customHeight="1">
      <c r="A16" s="15" t="s">
        <v>205</v>
      </c>
      <c r="B16" s="17">
        <v>450</v>
      </c>
      <c r="C16" s="17">
        <v>360</v>
      </c>
      <c r="D16" s="17">
        <v>500</v>
      </c>
      <c r="E16" s="17">
        <v>660</v>
      </c>
      <c r="F16" s="17">
        <v>690</v>
      </c>
      <c r="G16" s="17">
        <v>880</v>
      </c>
      <c r="H16" s="16"/>
      <c r="I16" s="16">
        <v>900</v>
      </c>
      <c r="J16" s="16">
        <v>850</v>
      </c>
      <c r="K16" s="16">
        <v>720</v>
      </c>
      <c r="L16" s="16">
        <v>650</v>
      </c>
      <c r="M16" s="16">
        <v>620</v>
      </c>
      <c r="N16" s="16">
        <v>680</v>
      </c>
      <c r="O16" s="16"/>
    </row>
    <row r="17" spans="1:15" ht="18" customHeight="1">
      <c r="A17" s="15" t="s">
        <v>206</v>
      </c>
      <c r="B17" s="17">
        <v>300</v>
      </c>
      <c r="C17" s="17">
        <v>350</v>
      </c>
      <c r="D17" s="17">
        <v>340</v>
      </c>
      <c r="E17" s="17">
        <v>380</v>
      </c>
      <c r="F17" s="17">
        <v>360</v>
      </c>
      <c r="G17" s="17">
        <v>390</v>
      </c>
      <c r="H17" s="16"/>
      <c r="I17" s="16">
        <v>350</v>
      </c>
      <c r="J17" s="16">
        <v>310</v>
      </c>
      <c r="K17" s="16">
        <v>340</v>
      </c>
      <c r="L17" s="16">
        <v>340</v>
      </c>
      <c r="M17" s="16">
        <v>310</v>
      </c>
      <c r="N17" s="16">
        <v>320</v>
      </c>
      <c r="O17" s="16"/>
    </row>
    <row r="18" spans="1:15" ht="18" customHeight="1">
      <c r="B18"/>
      <c r="C18"/>
      <c r="D18"/>
      <c r="E18"/>
      <c r="F18"/>
      <c r="G18"/>
      <c r="H18"/>
      <c r="I18"/>
      <c r="J18"/>
      <c r="K18"/>
      <c r="L18"/>
      <c r="M18"/>
      <c r="N18"/>
    </row>
    <row r="19" spans="1:15" ht="18" customHeight="1">
      <c r="A19" s="13" t="s">
        <v>222</v>
      </c>
    </row>
    <row r="20" spans="1:15" ht="18" customHeight="1">
      <c r="A20" s="14" t="s">
        <v>199</v>
      </c>
      <c r="B20" s="14" t="s">
        <v>208</v>
      </c>
      <c r="C20" s="14" t="s">
        <v>209</v>
      </c>
      <c r="D20" s="14" t="s">
        <v>210</v>
      </c>
      <c r="E20" s="14" t="s">
        <v>211</v>
      </c>
      <c r="F20" s="14" t="s">
        <v>212</v>
      </c>
      <c r="G20" s="14" t="s">
        <v>213</v>
      </c>
      <c r="H20" s="14" t="s">
        <v>214</v>
      </c>
      <c r="I20" s="14" t="s">
        <v>215</v>
      </c>
      <c r="J20" s="14" t="s">
        <v>216</v>
      </c>
      <c r="K20" s="14" t="s">
        <v>217</v>
      </c>
      <c r="L20" s="14" t="s">
        <v>218</v>
      </c>
      <c r="M20" s="14" t="s">
        <v>219</v>
      </c>
      <c r="N20" s="14" t="s">
        <v>220</v>
      </c>
      <c r="O20" s="14" t="s">
        <v>221</v>
      </c>
    </row>
    <row r="21" spans="1:15" ht="18" customHeight="1">
      <c r="A21" s="15" t="s">
        <v>201</v>
      </c>
      <c r="B21" s="16"/>
      <c r="C21" s="16"/>
      <c r="D21" s="16"/>
      <c r="E21" s="16"/>
      <c r="F21" s="16"/>
      <c r="G21" s="16"/>
      <c r="H21" s="16"/>
      <c r="I21" s="16"/>
      <c r="J21" s="16"/>
      <c r="K21" s="16"/>
      <c r="L21" s="16"/>
      <c r="M21" s="16"/>
      <c r="N21" s="16"/>
      <c r="O21" s="16"/>
    </row>
    <row r="22" spans="1:15" ht="18" customHeight="1">
      <c r="A22" s="15" t="s">
        <v>202</v>
      </c>
      <c r="B22" s="16"/>
      <c r="C22" s="16"/>
      <c r="D22" s="16"/>
      <c r="E22" s="16"/>
      <c r="F22" s="16"/>
      <c r="G22" s="16"/>
      <c r="H22" s="16"/>
      <c r="I22" s="16"/>
      <c r="J22" s="16"/>
      <c r="K22" s="16"/>
      <c r="L22" s="16"/>
      <c r="M22" s="16"/>
      <c r="N22" s="16"/>
      <c r="O22" s="16"/>
    </row>
    <row r="23" spans="1:15" ht="18" customHeight="1">
      <c r="A23" s="15" t="s">
        <v>203</v>
      </c>
      <c r="B23" s="16"/>
      <c r="C23" s="16"/>
      <c r="D23" s="16"/>
      <c r="E23" s="16"/>
      <c r="F23" s="16"/>
      <c r="G23" s="16"/>
      <c r="H23" s="16"/>
      <c r="I23" s="16"/>
      <c r="J23" s="16"/>
      <c r="K23" s="16"/>
      <c r="L23" s="16"/>
      <c r="M23" s="16"/>
      <c r="N23" s="16"/>
      <c r="O23" s="16"/>
    </row>
    <row r="24" spans="1:15" ht="18" customHeight="1">
      <c r="A24" s="15" t="s">
        <v>204</v>
      </c>
      <c r="B24" s="16"/>
      <c r="C24" s="16"/>
      <c r="D24" s="16"/>
      <c r="E24" s="16"/>
      <c r="F24" s="16"/>
      <c r="G24" s="16"/>
      <c r="H24" s="16"/>
      <c r="I24" s="16"/>
      <c r="J24" s="16"/>
      <c r="K24" s="16"/>
      <c r="L24" s="16"/>
      <c r="M24" s="16"/>
      <c r="N24" s="16"/>
      <c r="O24" s="16"/>
    </row>
    <row r="25" spans="1:15" ht="18" customHeight="1">
      <c r="A25" s="15" t="s">
        <v>205</v>
      </c>
      <c r="B25" s="16"/>
      <c r="C25" s="16"/>
      <c r="D25" s="16"/>
      <c r="E25" s="16"/>
      <c r="F25" s="16"/>
      <c r="G25" s="16"/>
      <c r="H25" s="16"/>
      <c r="I25" s="16"/>
      <c r="J25" s="16"/>
      <c r="K25" s="16"/>
      <c r="L25" s="16"/>
      <c r="M25" s="16"/>
      <c r="N25" s="16"/>
      <c r="O25" s="16"/>
    </row>
    <row r="26" spans="1:15" ht="18" customHeight="1">
      <c r="A26" s="15" t="s">
        <v>206</v>
      </c>
      <c r="B26" s="16"/>
      <c r="C26" s="16"/>
      <c r="D26" s="16"/>
      <c r="E26" s="16"/>
      <c r="F26" s="16"/>
      <c r="G26" s="16"/>
      <c r="H26" s="16"/>
      <c r="I26" s="16"/>
      <c r="J26" s="16"/>
      <c r="K26" s="16"/>
      <c r="L26" s="16"/>
      <c r="M26" s="16"/>
      <c r="N26" s="16"/>
      <c r="O26" s="16"/>
    </row>
  </sheetData>
  <phoneticPr fontId="2"/>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heetViews>
  <sheetFormatPr defaultColWidth="8.625" defaultRowHeight="18" customHeight="1"/>
  <cols>
    <col min="1" max="1" width="16.25" style="13" bestFit="1" customWidth="1"/>
    <col min="2" max="15" width="10.625" style="13" customWidth="1"/>
    <col min="16" max="17" width="8.625" style="13"/>
    <col min="18" max="18" width="14.875" style="13" bestFit="1" customWidth="1"/>
    <col min="19" max="16384" width="8.625" style="13"/>
  </cols>
  <sheetData>
    <row r="1" spans="1:15" ht="18" customHeight="1" thickBot="1">
      <c r="A1" s="13" t="s">
        <v>198</v>
      </c>
    </row>
    <row r="2" spans="1:15" ht="18" customHeight="1" thickTop="1" thickBot="1">
      <c r="A2" s="18" t="s">
        <v>199</v>
      </c>
      <c r="B2" s="19" t="s">
        <v>200</v>
      </c>
    </row>
    <row r="3" spans="1:15" ht="18" customHeight="1" thickTop="1">
      <c r="A3" s="20" t="s">
        <v>201</v>
      </c>
      <c r="B3" s="21">
        <v>650</v>
      </c>
    </row>
    <row r="4" spans="1:15" ht="18" customHeight="1">
      <c r="A4" s="22" t="s">
        <v>202</v>
      </c>
      <c r="B4" s="23">
        <v>750</v>
      </c>
    </row>
    <row r="5" spans="1:15" ht="18" customHeight="1">
      <c r="A5" s="22" t="s">
        <v>203</v>
      </c>
      <c r="B5" s="23">
        <v>580</v>
      </c>
    </row>
    <row r="6" spans="1:15" ht="18" customHeight="1">
      <c r="A6" s="22" t="s">
        <v>204</v>
      </c>
      <c r="B6" s="23">
        <v>550</v>
      </c>
    </row>
    <row r="7" spans="1:15" ht="18" customHeight="1">
      <c r="A7" s="22" t="s">
        <v>205</v>
      </c>
      <c r="B7" s="23">
        <v>500</v>
      </c>
    </row>
    <row r="8" spans="1:15" ht="18" customHeight="1" thickBot="1">
      <c r="A8" s="24" t="s">
        <v>206</v>
      </c>
      <c r="B8" s="25">
        <v>500</v>
      </c>
    </row>
    <row r="9" spans="1:15" ht="18" customHeight="1" thickTop="1"/>
    <row r="10" spans="1:15" ht="18" customHeight="1" thickBot="1">
      <c r="A10" s="13" t="s">
        <v>207</v>
      </c>
    </row>
    <row r="11" spans="1:15" ht="18" customHeight="1" thickTop="1" thickBot="1">
      <c r="A11" s="18" t="s">
        <v>199</v>
      </c>
      <c r="B11" s="26" t="s">
        <v>208</v>
      </c>
      <c r="C11" s="26" t="s">
        <v>209</v>
      </c>
      <c r="D11" s="26" t="s">
        <v>210</v>
      </c>
      <c r="E11" s="26" t="s">
        <v>211</v>
      </c>
      <c r="F11" s="26" t="s">
        <v>212</v>
      </c>
      <c r="G11" s="26" t="s">
        <v>213</v>
      </c>
      <c r="H11" s="26" t="s">
        <v>214</v>
      </c>
      <c r="I11" s="26" t="s">
        <v>215</v>
      </c>
      <c r="J11" s="26" t="s">
        <v>216</v>
      </c>
      <c r="K11" s="26" t="s">
        <v>217</v>
      </c>
      <c r="L11" s="26" t="s">
        <v>218</v>
      </c>
      <c r="M11" s="26" t="s">
        <v>219</v>
      </c>
      <c r="N11" s="26" t="s">
        <v>220</v>
      </c>
      <c r="O11" s="19" t="s">
        <v>221</v>
      </c>
    </row>
    <row r="12" spans="1:15" ht="18" customHeight="1" thickTop="1">
      <c r="A12" s="20" t="s">
        <v>201</v>
      </c>
      <c r="B12" s="27">
        <v>800</v>
      </c>
      <c r="C12" s="27">
        <v>1180</v>
      </c>
      <c r="D12" s="27">
        <v>1100</v>
      </c>
      <c r="E12" s="27">
        <v>1080</v>
      </c>
      <c r="F12" s="27">
        <v>1070</v>
      </c>
      <c r="G12" s="27">
        <v>1230</v>
      </c>
      <c r="H12" s="28">
        <f>SUM(B12:G12)</f>
        <v>6460</v>
      </c>
      <c r="I12" s="28">
        <v>1110</v>
      </c>
      <c r="J12" s="28">
        <v>1090</v>
      </c>
      <c r="K12" s="28">
        <v>1230</v>
      </c>
      <c r="L12" s="28">
        <v>1120</v>
      </c>
      <c r="M12" s="28">
        <v>1090</v>
      </c>
      <c r="N12" s="28">
        <v>930</v>
      </c>
      <c r="O12" s="29">
        <f>SUM(I12:N12)</f>
        <v>6570</v>
      </c>
    </row>
    <row r="13" spans="1:15" ht="18" customHeight="1">
      <c r="A13" s="22" t="s">
        <v>202</v>
      </c>
      <c r="B13" s="30">
        <v>1050</v>
      </c>
      <c r="C13" s="30">
        <v>1050</v>
      </c>
      <c r="D13" s="30">
        <v>1050</v>
      </c>
      <c r="E13" s="30">
        <v>1170</v>
      </c>
      <c r="F13" s="30">
        <v>1300</v>
      </c>
      <c r="G13" s="30">
        <v>1390</v>
      </c>
      <c r="H13" s="31">
        <f t="shared" ref="H13:H17" si="0">SUM(B13:G13)</f>
        <v>7010</v>
      </c>
      <c r="I13" s="31">
        <v>1400</v>
      </c>
      <c r="J13" s="31">
        <v>1400</v>
      </c>
      <c r="K13" s="31">
        <v>1390</v>
      </c>
      <c r="L13" s="31">
        <v>1250</v>
      </c>
      <c r="M13" s="31">
        <v>1130</v>
      </c>
      <c r="N13" s="31">
        <v>890</v>
      </c>
      <c r="O13" s="32">
        <f t="shared" ref="O13:O17" si="1">SUM(I13:N13)</f>
        <v>7460</v>
      </c>
    </row>
    <row r="14" spans="1:15" ht="18" customHeight="1">
      <c r="A14" s="22" t="s">
        <v>203</v>
      </c>
      <c r="B14" s="30">
        <v>950</v>
      </c>
      <c r="C14" s="30">
        <v>890</v>
      </c>
      <c r="D14" s="30">
        <v>930</v>
      </c>
      <c r="E14" s="30">
        <v>980</v>
      </c>
      <c r="F14" s="30">
        <v>900</v>
      </c>
      <c r="G14" s="30">
        <v>950</v>
      </c>
      <c r="H14" s="31">
        <f t="shared" si="0"/>
        <v>5600</v>
      </c>
      <c r="I14" s="31">
        <v>1000</v>
      </c>
      <c r="J14" s="31">
        <v>980</v>
      </c>
      <c r="K14" s="31">
        <v>900</v>
      </c>
      <c r="L14" s="31">
        <v>860</v>
      </c>
      <c r="M14" s="31">
        <v>850</v>
      </c>
      <c r="N14" s="31">
        <v>900</v>
      </c>
      <c r="O14" s="32">
        <f t="shared" si="1"/>
        <v>5490</v>
      </c>
    </row>
    <row r="15" spans="1:15" ht="18" customHeight="1">
      <c r="A15" s="22" t="s">
        <v>204</v>
      </c>
      <c r="B15" s="30">
        <v>1210</v>
      </c>
      <c r="C15" s="30">
        <v>1250</v>
      </c>
      <c r="D15" s="30">
        <v>1190</v>
      </c>
      <c r="E15" s="30">
        <v>900</v>
      </c>
      <c r="F15" s="30">
        <v>790</v>
      </c>
      <c r="G15" s="30">
        <v>600</v>
      </c>
      <c r="H15" s="31">
        <f t="shared" si="0"/>
        <v>5940</v>
      </c>
      <c r="I15" s="31">
        <v>510</v>
      </c>
      <c r="J15" s="31">
        <v>490</v>
      </c>
      <c r="K15" s="31">
        <v>530</v>
      </c>
      <c r="L15" s="31">
        <v>600</v>
      </c>
      <c r="M15" s="31">
        <v>1200</v>
      </c>
      <c r="N15" s="31">
        <v>1230</v>
      </c>
      <c r="O15" s="32">
        <f t="shared" si="1"/>
        <v>4560</v>
      </c>
    </row>
    <row r="16" spans="1:15" ht="18" customHeight="1">
      <c r="A16" s="22" t="s">
        <v>205</v>
      </c>
      <c r="B16" s="30">
        <v>450</v>
      </c>
      <c r="C16" s="30">
        <v>360</v>
      </c>
      <c r="D16" s="30">
        <v>500</v>
      </c>
      <c r="E16" s="30">
        <v>660</v>
      </c>
      <c r="F16" s="30">
        <v>690</v>
      </c>
      <c r="G16" s="30">
        <v>880</v>
      </c>
      <c r="H16" s="31">
        <f t="shared" si="0"/>
        <v>3540</v>
      </c>
      <c r="I16" s="31">
        <v>900</v>
      </c>
      <c r="J16" s="31">
        <v>850</v>
      </c>
      <c r="K16" s="31">
        <v>720</v>
      </c>
      <c r="L16" s="31">
        <v>650</v>
      </c>
      <c r="M16" s="31">
        <v>620</v>
      </c>
      <c r="N16" s="31">
        <v>680</v>
      </c>
      <c r="O16" s="32">
        <f t="shared" si="1"/>
        <v>4420</v>
      </c>
    </row>
    <row r="17" spans="1:21" ht="18" customHeight="1" thickBot="1">
      <c r="A17" s="24" t="s">
        <v>206</v>
      </c>
      <c r="B17" s="33">
        <v>300</v>
      </c>
      <c r="C17" s="33">
        <v>350</v>
      </c>
      <c r="D17" s="33">
        <v>340</v>
      </c>
      <c r="E17" s="33">
        <v>380</v>
      </c>
      <c r="F17" s="33">
        <v>360</v>
      </c>
      <c r="G17" s="33">
        <v>390</v>
      </c>
      <c r="H17" s="34">
        <f t="shared" si="0"/>
        <v>2120</v>
      </c>
      <c r="I17" s="34">
        <v>350</v>
      </c>
      <c r="J17" s="34">
        <v>310</v>
      </c>
      <c r="K17" s="34">
        <v>340</v>
      </c>
      <c r="L17" s="34">
        <v>340</v>
      </c>
      <c r="M17" s="34">
        <v>310</v>
      </c>
      <c r="N17" s="34">
        <v>320</v>
      </c>
      <c r="O17" s="35">
        <f t="shared" si="1"/>
        <v>1970</v>
      </c>
    </row>
    <row r="18" spans="1:21" ht="18" customHeight="1" thickTop="1">
      <c r="B18"/>
      <c r="C18"/>
      <c r="D18"/>
      <c r="E18"/>
      <c r="F18"/>
      <c r="G18"/>
      <c r="H18"/>
      <c r="I18"/>
      <c r="J18"/>
      <c r="K18"/>
      <c r="L18"/>
      <c r="M18"/>
      <c r="N18"/>
    </row>
    <row r="19" spans="1:21" ht="18" customHeight="1" thickBot="1">
      <c r="A19" s="13" t="s">
        <v>222</v>
      </c>
    </row>
    <row r="20" spans="1:21" ht="18" customHeight="1" thickTop="1" thickBot="1">
      <c r="A20" s="18" t="s">
        <v>199</v>
      </c>
      <c r="B20" s="26" t="s">
        <v>208</v>
      </c>
      <c r="C20" s="26" t="s">
        <v>209</v>
      </c>
      <c r="D20" s="26" t="s">
        <v>210</v>
      </c>
      <c r="E20" s="26" t="s">
        <v>211</v>
      </c>
      <c r="F20" s="26" t="s">
        <v>212</v>
      </c>
      <c r="G20" s="26" t="s">
        <v>213</v>
      </c>
      <c r="H20" s="26" t="s">
        <v>214</v>
      </c>
      <c r="I20" s="26" t="s">
        <v>215</v>
      </c>
      <c r="J20" s="26" t="s">
        <v>216</v>
      </c>
      <c r="K20" s="26" t="s">
        <v>217</v>
      </c>
      <c r="L20" s="26" t="s">
        <v>218</v>
      </c>
      <c r="M20" s="26" t="s">
        <v>219</v>
      </c>
      <c r="N20" s="26" t="s">
        <v>220</v>
      </c>
      <c r="O20" s="19" t="s">
        <v>221</v>
      </c>
      <c r="R20" s="13" t="s">
        <v>223</v>
      </c>
      <c r="S20" s="13" t="s">
        <v>214</v>
      </c>
      <c r="T20" s="13" t="s">
        <v>221</v>
      </c>
      <c r="U20" s="13" t="s">
        <v>224</v>
      </c>
    </row>
    <row r="21" spans="1:21" ht="18" customHeight="1" thickTop="1">
      <c r="A21" s="20" t="s">
        <v>201</v>
      </c>
      <c r="B21" s="36">
        <f>VLOOKUP($A$21,$A$3:$B$8,2,FALSE)*B12</f>
        <v>520000</v>
      </c>
      <c r="C21" s="36">
        <f>VLOOKUP($A$21,$A$3:$B$8,2,FALSE)*C12</f>
        <v>767000</v>
      </c>
      <c r="D21" s="36">
        <f t="shared" ref="D21:O21" si="2">VLOOKUP($A$21,$A$3:$B$8,2,FALSE)*D12</f>
        <v>715000</v>
      </c>
      <c r="E21" s="36">
        <f t="shared" si="2"/>
        <v>702000</v>
      </c>
      <c r="F21" s="36">
        <f t="shared" si="2"/>
        <v>695500</v>
      </c>
      <c r="G21" s="36">
        <f t="shared" si="2"/>
        <v>799500</v>
      </c>
      <c r="H21" s="36">
        <f t="shared" si="2"/>
        <v>4199000</v>
      </c>
      <c r="I21" s="36">
        <f t="shared" si="2"/>
        <v>721500</v>
      </c>
      <c r="J21" s="36">
        <f t="shared" si="2"/>
        <v>708500</v>
      </c>
      <c r="K21" s="36">
        <f t="shared" si="2"/>
        <v>799500</v>
      </c>
      <c r="L21" s="36">
        <f t="shared" si="2"/>
        <v>728000</v>
      </c>
      <c r="M21" s="36">
        <f t="shared" si="2"/>
        <v>708500</v>
      </c>
      <c r="N21" s="36">
        <f t="shared" si="2"/>
        <v>604500</v>
      </c>
      <c r="O21" s="37">
        <f t="shared" si="2"/>
        <v>4270500</v>
      </c>
      <c r="R21" s="13" t="s">
        <v>202</v>
      </c>
      <c r="S21" s="13">
        <v>5257500</v>
      </c>
      <c r="T21" s="13">
        <v>5595000</v>
      </c>
      <c r="U21" s="13">
        <f t="shared" ref="U21:U26" si="3">S21+T21</f>
        <v>10852500</v>
      </c>
    </row>
    <row r="22" spans="1:21" ht="18" customHeight="1">
      <c r="A22" s="22" t="s">
        <v>202</v>
      </c>
      <c r="B22" s="38">
        <f>VLOOKUP($A$22,$A$3:$B$8,2,FALSE)*B13</f>
        <v>787500</v>
      </c>
      <c r="C22" s="38">
        <f t="shared" ref="C22:O22" si="4">VLOOKUP($A$22,$A$3:$B$8,2,FALSE)*C13</f>
        <v>787500</v>
      </c>
      <c r="D22" s="38">
        <f t="shared" si="4"/>
        <v>787500</v>
      </c>
      <c r="E22" s="38">
        <f t="shared" si="4"/>
        <v>877500</v>
      </c>
      <c r="F22" s="38">
        <f t="shared" si="4"/>
        <v>975000</v>
      </c>
      <c r="G22" s="38">
        <f t="shared" si="4"/>
        <v>1042500</v>
      </c>
      <c r="H22" s="38">
        <f t="shared" si="4"/>
        <v>5257500</v>
      </c>
      <c r="I22" s="38">
        <f t="shared" si="4"/>
        <v>1050000</v>
      </c>
      <c r="J22" s="38">
        <f t="shared" si="4"/>
        <v>1050000</v>
      </c>
      <c r="K22" s="38">
        <f t="shared" si="4"/>
        <v>1042500</v>
      </c>
      <c r="L22" s="38">
        <f t="shared" si="4"/>
        <v>937500</v>
      </c>
      <c r="M22" s="38">
        <f t="shared" si="4"/>
        <v>847500</v>
      </c>
      <c r="N22" s="38">
        <f t="shared" si="4"/>
        <v>667500</v>
      </c>
      <c r="O22" s="39">
        <f t="shared" si="4"/>
        <v>5595000</v>
      </c>
      <c r="R22" s="13" t="s">
        <v>201</v>
      </c>
      <c r="S22" s="13">
        <v>4199000</v>
      </c>
      <c r="T22" s="13">
        <v>4270500</v>
      </c>
      <c r="U22" s="13">
        <f t="shared" si="3"/>
        <v>8469500</v>
      </c>
    </row>
    <row r="23" spans="1:21" ht="18" customHeight="1">
      <c r="A23" s="22" t="s">
        <v>203</v>
      </c>
      <c r="B23" s="38">
        <f>VLOOKUP($A$23,$A$3:$B$8,2,FALSE)*B14</f>
        <v>551000</v>
      </c>
      <c r="C23" s="38">
        <f t="shared" ref="C23:O23" si="5">VLOOKUP($A$23,$A$3:$B$8,2,FALSE)*C14</f>
        <v>516200</v>
      </c>
      <c r="D23" s="38">
        <f t="shared" si="5"/>
        <v>539400</v>
      </c>
      <c r="E23" s="38">
        <f t="shared" si="5"/>
        <v>568400</v>
      </c>
      <c r="F23" s="38">
        <f t="shared" si="5"/>
        <v>522000</v>
      </c>
      <c r="G23" s="38">
        <f t="shared" si="5"/>
        <v>551000</v>
      </c>
      <c r="H23" s="38">
        <f t="shared" si="5"/>
        <v>3248000</v>
      </c>
      <c r="I23" s="38">
        <f t="shared" si="5"/>
        <v>580000</v>
      </c>
      <c r="J23" s="38">
        <f t="shared" si="5"/>
        <v>568400</v>
      </c>
      <c r="K23" s="38">
        <f t="shared" si="5"/>
        <v>522000</v>
      </c>
      <c r="L23" s="38">
        <f t="shared" si="5"/>
        <v>498800</v>
      </c>
      <c r="M23" s="38">
        <f t="shared" si="5"/>
        <v>493000</v>
      </c>
      <c r="N23" s="38">
        <f t="shared" si="5"/>
        <v>522000</v>
      </c>
      <c r="O23" s="39">
        <f t="shared" si="5"/>
        <v>3184200</v>
      </c>
      <c r="R23" s="13" t="s">
        <v>203</v>
      </c>
      <c r="S23" s="13">
        <v>3248000</v>
      </c>
      <c r="T23" s="13">
        <v>3184200</v>
      </c>
      <c r="U23" s="13">
        <f t="shared" si="3"/>
        <v>6432200</v>
      </c>
    </row>
    <row r="24" spans="1:21" ht="18" customHeight="1">
      <c r="A24" s="22" t="s">
        <v>204</v>
      </c>
      <c r="B24" s="38">
        <f>VLOOKUP($A$24,$A$3:$B$8,2,FALSE)*B15</f>
        <v>665500</v>
      </c>
      <c r="C24" s="38">
        <f t="shared" ref="C24:O24" si="6">VLOOKUP($A$24,$A$3:$B$8,2,FALSE)*C15</f>
        <v>687500</v>
      </c>
      <c r="D24" s="38">
        <f t="shared" si="6"/>
        <v>654500</v>
      </c>
      <c r="E24" s="38">
        <f t="shared" si="6"/>
        <v>495000</v>
      </c>
      <c r="F24" s="38">
        <f t="shared" si="6"/>
        <v>434500</v>
      </c>
      <c r="G24" s="38">
        <f t="shared" si="6"/>
        <v>330000</v>
      </c>
      <c r="H24" s="38">
        <f t="shared" si="6"/>
        <v>3267000</v>
      </c>
      <c r="I24" s="38">
        <f t="shared" si="6"/>
        <v>280500</v>
      </c>
      <c r="J24" s="38">
        <f t="shared" si="6"/>
        <v>269500</v>
      </c>
      <c r="K24" s="38">
        <f t="shared" si="6"/>
        <v>291500</v>
      </c>
      <c r="L24" s="38">
        <f t="shared" si="6"/>
        <v>330000</v>
      </c>
      <c r="M24" s="38">
        <f t="shared" si="6"/>
        <v>660000</v>
      </c>
      <c r="N24" s="38">
        <f t="shared" si="6"/>
        <v>676500</v>
      </c>
      <c r="O24" s="39">
        <f t="shared" si="6"/>
        <v>2508000</v>
      </c>
      <c r="R24" s="13" t="s">
        <v>204</v>
      </c>
      <c r="S24" s="13">
        <v>3267000</v>
      </c>
      <c r="T24" s="13">
        <v>2508000</v>
      </c>
      <c r="U24" s="13">
        <f t="shared" si="3"/>
        <v>5775000</v>
      </c>
    </row>
    <row r="25" spans="1:21" ht="18" customHeight="1">
      <c r="A25" s="22" t="s">
        <v>205</v>
      </c>
      <c r="B25" s="38">
        <f>VLOOKUP($A$25,$A$3:$B$8,2,FALSE)*B16</f>
        <v>225000</v>
      </c>
      <c r="C25" s="38">
        <f t="shared" ref="C25:O25" si="7">VLOOKUP($A$25,$A$3:$B$8,2,FALSE)*C16</f>
        <v>180000</v>
      </c>
      <c r="D25" s="38">
        <f t="shared" si="7"/>
        <v>250000</v>
      </c>
      <c r="E25" s="38">
        <f t="shared" si="7"/>
        <v>330000</v>
      </c>
      <c r="F25" s="38">
        <f t="shared" si="7"/>
        <v>345000</v>
      </c>
      <c r="G25" s="38">
        <f t="shared" si="7"/>
        <v>440000</v>
      </c>
      <c r="H25" s="38">
        <f t="shared" si="7"/>
        <v>1770000</v>
      </c>
      <c r="I25" s="38">
        <f t="shared" si="7"/>
        <v>450000</v>
      </c>
      <c r="J25" s="38">
        <f t="shared" si="7"/>
        <v>425000</v>
      </c>
      <c r="K25" s="38">
        <f t="shared" si="7"/>
        <v>360000</v>
      </c>
      <c r="L25" s="38">
        <f t="shared" si="7"/>
        <v>325000</v>
      </c>
      <c r="M25" s="38">
        <f t="shared" si="7"/>
        <v>310000</v>
      </c>
      <c r="N25" s="38">
        <f t="shared" si="7"/>
        <v>340000</v>
      </c>
      <c r="O25" s="39">
        <f t="shared" si="7"/>
        <v>2210000</v>
      </c>
      <c r="R25" s="13" t="s">
        <v>205</v>
      </c>
      <c r="S25" s="13">
        <v>1770000</v>
      </c>
      <c r="T25" s="13">
        <v>2210000</v>
      </c>
      <c r="U25" s="13">
        <f t="shared" si="3"/>
        <v>3980000</v>
      </c>
    </row>
    <row r="26" spans="1:21" ht="18" customHeight="1" thickBot="1">
      <c r="A26" s="24" t="s">
        <v>206</v>
      </c>
      <c r="B26" s="40">
        <f>VLOOKUP($A$26,$A$3:$B$8,2,FALSE)*B17</f>
        <v>150000</v>
      </c>
      <c r="C26" s="40">
        <f t="shared" ref="C26:O26" si="8">VLOOKUP($A$26,$A$3:$B$8,2,FALSE)*C17</f>
        <v>175000</v>
      </c>
      <c r="D26" s="40">
        <f t="shared" si="8"/>
        <v>170000</v>
      </c>
      <c r="E26" s="40">
        <f t="shared" si="8"/>
        <v>190000</v>
      </c>
      <c r="F26" s="40">
        <f t="shared" si="8"/>
        <v>180000</v>
      </c>
      <c r="G26" s="40">
        <f t="shared" si="8"/>
        <v>195000</v>
      </c>
      <c r="H26" s="40">
        <f t="shared" si="8"/>
        <v>1060000</v>
      </c>
      <c r="I26" s="40">
        <f t="shared" si="8"/>
        <v>175000</v>
      </c>
      <c r="J26" s="40">
        <f t="shared" si="8"/>
        <v>155000</v>
      </c>
      <c r="K26" s="40">
        <f t="shared" si="8"/>
        <v>170000</v>
      </c>
      <c r="L26" s="40">
        <f t="shared" si="8"/>
        <v>170000</v>
      </c>
      <c r="M26" s="40">
        <f t="shared" si="8"/>
        <v>155000</v>
      </c>
      <c r="N26" s="40">
        <f t="shared" si="8"/>
        <v>160000</v>
      </c>
      <c r="O26" s="41">
        <f t="shared" si="8"/>
        <v>985000</v>
      </c>
      <c r="R26" s="13" t="s">
        <v>206</v>
      </c>
      <c r="S26" s="13">
        <v>1060000</v>
      </c>
      <c r="T26" s="13">
        <v>985000</v>
      </c>
      <c r="U26" s="13">
        <f t="shared" si="3"/>
        <v>2045000</v>
      </c>
    </row>
    <row r="27" spans="1:21" ht="18" customHeight="1" thickTop="1"/>
  </sheetData>
  <phoneticPr fontId="2"/>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workbookViewId="0"/>
  </sheetViews>
  <sheetFormatPr defaultColWidth="8.625" defaultRowHeight="18.75"/>
  <cols>
    <col min="1" max="1" width="3.125" style="49" customWidth="1"/>
    <col min="2" max="2" width="15" style="49" customWidth="1"/>
    <col min="3" max="3" width="1" style="49" customWidth="1"/>
    <col min="4" max="14" width="13.125" style="49" customWidth="1"/>
    <col min="15" max="15" width="3.125" style="49" customWidth="1"/>
    <col min="16" max="16384" width="8.625" style="49"/>
  </cols>
  <sheetData>
    <row r="1" spans="1:15" s="42" customFormat="1" ht="17.25">
      <c r="G1" s="43"/>
      <c r="H1" s="43" t="s">
        <v>225</v>
      </c>
    </row>
    <row r="2" spans="1:15" s="42" customFormat="1" ht="13.5">
      <c r="O2" s="44" t="s">
        <v>226</v>
      </c>
    </row>
    <row r="3" spans="1:15" s="42" customFormat="1" ht="13.5">
      <c r="L3" s="45" t="s">
        <v>227</v>
      </c>
      <c r="O3" s="46" t="s">
        <v>228</v>
      </c>
    </row>
    <row r="4" spans="1:15" ht="16.350000000000001" customHeight="1">
      <c r="A4" s="89" t="s">
        <v>229</v>
      </c>
      <c r="B4" s="90"/>
      <c r="C4" s="91"/>
      <c r="D4" s="47" t="s">
        <v>230</v>
      </c>
      <c r="E4" s="47" t="s">
        <v>231</v>
      </c>
      <c r="F4" s="47" t="s">
        <v>232</v>
      </c>
      <c r="G4" s="47" t="s">
        <v>233</v>
      </c>
      <c r="H4" s="47" t="s">
        <v>234</v>
      </c>
      <c r="I4" s="47" t="s">
        <v>235</v>
      </c>
      <c r="J4" s="47" t="s">
        <v>236</v>
      </c>
      <c r="K4" s="47" t="s">
        <v>237</v>
      </c>
      <c r="L4" s="47" t="s">
        <v>238</v>
      </c>
      <c r="M4" s="47" t="s">
        <v>239</v>
      </c>
      <c r="N4" s="47" t="s">
        <v>240</v>
      </c>
      <c r="O4" s="48"/>
    </row>
    <row r="5" spans="1:15">
      <c r="A5" s="92"/>
      <c r="B5" s="93"/>
      <c r="C5" s="94"/>
      <c r="D5" s="50">
        <v>2006</v>
      </c>
      <c r="E5" s="50">
        <v>2007</v>
      </c>
      <c r="F5" s="50">
        <v>2008</v>
      </c>
      <c r="G5" s="50">
        <v>2009</v>
      </c>
      <c r="H5" s="50">
        <v>2010</v>
      </c>
      <c r="I5" s="50">
        <v>2011</v>
      </c>
      <c r="J5" s="50">
        <v>2012</v>
      </c>
      <c r="K5" s="50">
        <v>2013</v>
      </c>
      <c r="L5" s="50">
        <v>2014</v>
      </c>
      <c r="M5" s="50">
        <v>2015</v>
      </c>
      <c r="N5" s="50">
        <v>2016</v>
      </c>
      <c r="O5" s="51"/>
    </row>
    <row r="6" spans="1:15" ht="3.6" customHeight="1">
      <c r="A6" s="52"/>
      <c r="C6" s="53"/>
      <c r="O6" s="54"/>
    </row>
    <row r="7" spans="1:15" ht="9.75" customHeight="1">
      <c r="A7" s="55" t="s">
        <v>241</v>
      </c>
      <c r="B7" s="56" t="s">
        <v>242</v>
      </c>
      <c r="C7" s="57"/>
      <c r="D7" s="58">
        <v>14195474</v>
      </c>
      <c r="E7" s="58">
        <v>14217292</v>
      </c>
      <c r="F7" s="58">
        <v>13614863</v>
      </c>
      <c r="G7" s="58">
        <v>13361772</v>
      </c>
      <c r="H7" s="58">
        <v>13327032</v>
      </c>
      <c r="I7" s="58">
        <v>13334684</v>
      </c>
      <c r="J7" s="58">
        <v>13250839</v>
      </c>
      <c r="K7" s="58">
        <v>13557009</v>
      </c>
      <c r="L7" s="58">
        <v>13732805</v>
      </c>
      <c r="M7" s="58">
        <v>14112162</v>
      </c>
      <c r="N7" s="58">
        <v>14004677</v>
      </c>
      <c r="O7" s="59" t="s">
        <v>241</v>
      </c>
    </row>
    <row r="8" spans="1:15" ht="9.75" customHeight="1">
      <c r="A8" s="55" t="s">
        <v>243</v>
      </c>
      <c r="B8" s="56" t="s">
        <v>244</v>
      </c>
      <c r="C8" s="57"/>
      <c r="D8" s="58">
        <v>3370233</v>
      </c>
      <c r="E8" s="58">
        <v>3305122</v>
      </c>
      <c r="F8" s="58">
        <v>3029274</v>
      </c>
      <c r="G8" s="58">
        <v>2984717</v>
      </c>
      <c r="H8" s="58">
        <v>3115241</v>
      </c>
      <c r="I8" s="58">
        <v>3151404</v>
      </c>
      <c r="J8" s="58">
        <v>3141925</v>
      </c>
      <c r="K8" s="58">
        <v>3156902</v>
      </c>
      <c r="L8" s="58">
        <v>3119420</v>
      </c>
      <c r="M8" s="58">
        <v>3280154</v>
      </c>
      <c r="N8" s="58">
        <v>3309119</v>
      </c>
      <c r="O8" s="59" t="s">
        <v>243</v>
      </c>
    </row>
    <row r="9" spans="1:15" ht="9.75" customHeight="1">
      <c r="A9" s="55" t="s">
        <v>245</v>
      </c>
      <c r="B9" s="56" t="s">
        <v>246</v>
      </c>
      <c r="C9" s="57"/>
      <c r="D9" s="58">
        <v>3272596</v>
      </c>
      <c r="E9" s="58">
        <v>3240811</v>
      </c>
      <c r="F9" s="58">
        <v>3052087</v>
      </c>
      <c r="G9" s="58">
        <v>2988093</v>
      </c>
      <c r="H9" s="58">
        <v>3026556</v>
      </c>
      <c r="I9" s="58">
        <v>3080440</v>
      </c>
      <c r="J9" s="58">
        <v>3241075</v>
      </c>
      <c r="K9" s="58">
        <v>3408242</v>
      </c>
      <c r="L9" s="58">
        <v>3445291</v>
      </c>
      <c r="M9" s="58">
        <v>3483541</v>
      </c>
      <c r="N9" s="58">
        <v>3470116</v>
      </c>
      <c r="O9" s="59" t="s">
        <v>245</v>
      </c>
    </row>
    <row r="10" spans="1:15" ht="9.75" customHeight="1">
      <c r="A10" s="55" t="s">
        <v>247</v>
      </c>
      <c r="B10" s="56" t="s">
        <v>248</v>
      </c>
      <c r="C10" s="57"/>
      <c r="D10" s="58">
        <v>6277945</v>
      </c>
      <c r="E10" s="58">
        <v>6164146</v>
      </c>
      <c r="F10" s="58">
        <v>5858022</v>
      </c>
      <c r="G10" s="58">
        <v>5665375</v>
      </c>
      <c r="H10" s="58">
        <v>5627136</v>
      </c>
      <c r="I10" s="58">
        <v>5715782</v>
      </c>
      <c r="J10" s="58">
        <v>6225800</v>
      </c>
      <c r="K10" s="58">
        <v>6427937</v>
      </c>
      <c r="L10" s="58">
        <v>6684447</v>
      </c>
      <c r="M10" s="58">
        <v>6932392</v>
      </c>
      <c r="N10" s="58">
        <v>6818995</v>
      </c>
      <c r="O10" s="59" t="s">
        <v>247</v>
      </c>
    </row>
    <row r="11" spans="1:15" ht="9.75" customHeight="1">
      <c r="A11" s="55" t="s">
        <v>249</v>
      </c>
      <c r="B11" s="56" t="s">
        <v>250</v>
      </c>
      <c r="C11" s="57"/>
      <c r="D11" s="58">
        <v>2646660</v>
      </c>
      <c r="E11" s="58">
        <v>2590420</v>
      </c>
      <c r="F11" s="58">
        <v>2375437</v>
      </c>
      <c r="G11" s="58">
        <v>2351348</v>
      </c>
      <c r="H11" s="58">
        <v>2429011</v>
      </c>
      <c r="I11" s="58">
        <v>2462266</v>
      </c>
      <c r="J11" s="58">
        <v>2446008</v>
      </c>
      <c r="K11" s="58">
        <v>2509935</v>
      </c>
      <c r="L11" s="58">
        <v>2498140</v>
      </c>
      <c r="M11" s="58">
        <v>2535683</v>
      </c>
      <c r="N11" s="58">
        <v>2577903</v>
      </c>
      <c r="O11" s="59" t="s">
        <v>249</v>
      </c>
    </row>
    <row r="12" spans="1:15" ht="9.75" customHeight="1">
      <c r="A12" s="55" t="s">
        <v>251</v>
      </c>
      <c r="B12" s="56" t="s">
        <v>252</v>
      </c>
      <c r="C12" s="57"/>
      <c r="D12" s="58">
        <v>3129415</v>
      </c>
      <c r="E12" s="58">
        <v>3229023</v>
      </c>
      <c r="F12" s="58">
        <v>2844164</v>
      </c>
      <c r="G12" s="58">
        <v>2743542</v>
      </c>
      <c r="H12" s="58">
        <v>2819824</v>
      </c>
      <c r="I12" s="58">
        <v>2801223</v>
      </c>
      <c r="J12" s="58">
        <v>2807192</v>
      </c>
      <c r="K12" s="58">
        <v>2954382</v>
      </c>
      <c r="L12" s="58">
        <v>2880031</v>
      </c>
      <c r="M12" s="58">
        <v>3000780</v>
      </c>
      <c r="N12" s="58">
        <v>3070056</v>
      </c>
      <c r="O12" s="59" t="s">
        <v>251</v>
      </c>
    </row>
    <row r="13" spans="1:15" ht="9.75" customHeight="1">
      <c r="A13" s="55" t="s">
        <v>253</v>
      </c>
      <c r="B13" s="56" t="s">
        <v>254</v>
      </c>
      <c r="C13" s="57"/>
      <c r="D13" s="58">
        <v>6177921</v>
      </c>
      <c r="E13" s="58">
        <v>6018367</v>
      </c>
      <c r="F13" s="58">
        <v>5535105</v>
      </c>
      <c r="G13" s="58">
        <v>5349623</v>
      </c>
      <c r="H13" s="58">
        <v>5338394</v>
      </c>
      <c r="I13" s="58">
        <v>4982235</v>
      </c>
      <c r="J13" s="58">
        <v>5232942</v>
      </c>
      <c r="K13" s="58">
        <v>5596218</v>
      </c>
      <c r="L13" s="58">
        <v>5674783</v>
      </c>
      <c r="M13" s="58">
        <v>5661356</v>
      </c>
      <c r="N13" s="58">
        <v>5712479</v>
      </c>
      <c r="O13" s="59" t="s">
        <v>253</v>
      </c>
    </row>
    <row r="14" spans="1:15" ht="9.75" customHeight="1">
      <c r="A14" s="55" t="s">
        <v>255</v>
      </c>
      <c r="B14" s="56" t="s">
        <v>256</v>
      </c>
      <c r="C14" s="57"/>
      <c r="D14" s="58">
        <v>8530225</v>
      </c>
      <c r="E14" s="58">
        <v>8904541</v>
      </c>
      <c r="F14" s="58">
        <v>8511127</v>
      </c>
      <c r="G14" s="58">
        <v>7820275</v>
      </c>
      <c r="H14" s="58">
        <v>8379128</v>
      </c>
      <c r="I14" s="58">
        <v>8680643</v>
      </c>
      <c r="J14" s="58">
        <v>8452234</v>
      </c>
      <c r="K14" s="58">
        <v>8435969</v>
      </c>
      <c r="L14" s="58">
        <v>8573167</v>
      </c>
      <c r="M14" s="58">
        <v>9053192</v>
      </c>
      <c r="N14" s="58">
        <v>9049322</v>
      </c>
      <c r="O14" s="59" t="s">
        <v>255</v>
      </c>
    </row>
    <row r="15" spans="1:15" ht="9.75" customHeight="1">
      <c r="A15" s="55" t="s">
        <v>257</v>
      </c>
      <c r="B15" s="56" t="s">
        <v>258</v>
      </c>
      <c r="C15" s="57"/>
      <c r="D15" s="58">
        <v>6505765</v>
      </c>
      <c r="E15" s="58">
        <v>6511513</v>
      </c>
      <c r="F15" s="58">
        <v>6048984</v>
      </c>
      <c r="G15" s="58">
        <v>5772315</v>
      </c>
      <c r="H15" s="58">
        <v>6048813</v>
      </c>
      <c r="I15" s="58">
        <v>6019734</v>
      </c>
      <c r="J15" s="58">
        <v>5906383</v>
      </c>
      <c r="K15" s="58">
        <v>6311691</v>
      </c>
      <c r="L15" s="58">
        <v>6254837</v>
      </c>
      <c r="M15" s="58">
        <v>6611961</v>
      </c>
      <c r="N15" s="58">
        <v>6524144</v>
      </c>
      <c r="O15" s="59" t="s">
        <v>257</v>
      </c>
    </row>
    <row r="16" spans="1:15" ht="9.75" customHeight="1">
      <c r="A16" s="60" t="s">
        <v>259</v>
      </c>
      <c r="B16" s="61" t="s">
        <v>260</v>
      </c>
      <c r="C16" s="62"/>
      <c r="D16" s="63">
        <v>5659880</v>
      </c>
      <c r="E16" s="63">
        <v>5827134</v>
      </c>
      <c r="F16" s="63">
        <v>5492784</v>
      </c>
      <c r="G16" s="63">
        <v>5239649</v>
      </c>
      <c r="H16" s="63">
        <v>5498030</v>
      </c>
      <c r="I16" s="63">
        <v>5499212</v>
      </c>
      <c r="J16" s="63">
        <v>5572569</v>
      </c>
      <c r="K16" s="63">
        <v>5888095</v>
      </c>
      <c r="L16" s="63">
        <v>5924323</v>
      </c>
      <c r="M16" s="63">
        <v>6110125</v>
      </c>
      <c r="N16" s="63">
        <v>6094335</v>
      </c>
      <c r="O16" s="64" t="s">
        <v>259</v>
      </c>
    </row>
    <row r="17" spans="1:15" ht="9.75" customHeight="1">
      <c r="A17" s="55" t="s">
        <v>261</v>
      </c>
      <c r="B17" s="56" t="s">
        <v>262</v>
      </c>
      <c r="C17" s="57"/>
      <c r="D17" s="58">
        <v>20439527</v>
      </c>
      <c r="E17" s="58">
        <v>20740858</v>
      </c>
      <c r="F17" s="58">
        <v>19945556</v>
      </c>
      <c r="G17" s="58">
        <v>19104182</v>
      </c>
      <c r="H17" s="58">
        <v>19529443</v>
      </c>
      <c r="I17" s="58">
        <v>20187881</v>
      </c>
      <c r="J17" s="58">
        <v>20044515</v>
      </c>
      <c r="K17" s="58">
        <v>20612938</v>
      </c>
      <c r="L17" s="58">
        <v>20703706</v>
      </c>
      <c r="M17" s="58">
        <v>21423047</v>
      </c>
      <c r="N17" s="58">
        <v>21559051</v>
      </c>
      <c r="O17" s="59" t="s">
        <v>261</v>
      </c>
    </row>
    <row r="18" spans="1:15" ht="9.75" customHeight="1">
      <c r="A18" s="55" t="s">
        <v>263</v>
      </c>
      <c r="B18" s="56" t="s">
        <v>264</v>
      </c>
      <c r="C18" s="57"/>
      <c r="D18" s="58">
        <v>18228827</v>
      </c>
      <c r="E18" s="58">
        <v>18745103</v>
      </c>
      <c r="F18" s="58">
        <v>17966400</v>
      </c>
      <c r="G18" s="58">
        <v>17192076</v>
      </c>
      <c r="H18" s="58">
        <v>17344842</v>
      </c>
      <c r="I18" s="58">
        <v>17450210</v>
      </c>
      <c r="J18" s="58">
        <v>17312099</v>
      </c>
      <c r="K18" s="58">
        <v>18176018</v>
      </c>
      <c r="L18" s="58">
        <v>18219326</v>
      </c>
      <c r="M18" s="58">
        <v>18728036</v>
      </c>
      <c r="N18" s="58">
        <v>18829478</v>
      </c>
      <c r="O18" s="59" t="s">
        <v>263</v>
      </c>
    </row>
    <row r="19" spans="1:15" ht="9.75" customHeight="1">
      <c r="A19" s="55" t="s">
        <v>265</v>
      </c>
      <c r="B19" s="56" t="s">
        <v>266</v>
      </c>
      <c r="C19" s="57"/>
      <c r="D19" s="58">
        <v>75886821</v>
      </c>
      <c r="E19" s="58">
        <v>75728366</v>
      </c>
      <c r="F19" s="58">
        <v>70455969</v>
      </c>
      <c r="G19" s="58">
        <v>64872266</v>
      </c>
      <c r="H19" s="58">
        <v>67433104</v>
      </c>
      <c r="I19" s="58">
        <v>69324337</v>
      </c>
      <c r="J19" s="58">
        <v>69161983</v>
      </c>
      <c r="K19" s="58">
        <v>71955112</v>
      </c>
      <c r="L19" s="58">
        <v>72446921</v>
      </c>
      <c r="M19" s="58">
        <v>74100123</v>
      </c>
      <c r="N19" s="58">
        <v>72856269</v>
      </c>
      <c r="O19" s="59" t="s">
        <v>265</v>
      </c>
    </row>
    <row r="20" spans="1:15" ht="9.75" customHeight="1">
      <c r="A20" s="55" t="s">
        <v>267</v>
      </c>
      <c r="B20" s="56" t="s">
        <v>268</v>
      </c>
      <c r="C20" s="57"/>
      <c r="D20" s="58">
        <v>28812926</v>
      </c>
      <c r="E20" s="58">
        <v>29302960</v>
      </c>
      <c r="F20" s="58">
        <v>28077885</v>
      </c>
      <c r="G20" s="58">
        <v>25727625</v>
      </c>
      <c r="H20" s="58">
        <v>27271735</v>
      </c>
      <c r="I20" s="58">
        <v>27362015</v>
      </c>
      <c r="J20" s="58">
        <v>27211738</v>
      </c>
      <c r="K20" s="58">
        <v>27873098</v>
      </c>
      <c r="L20" s="58">
        <v>27782380</v>
      </c>
      <c r="M20" s="58">
        <v>28590534</v>
      </c>
      <c r="N20" s="58">
        <v>29076198</v>
      </c>
      <c r="O20" s="59" t="s">
        <v>267</v>
      </c>
    </row>
    <row r="21" spans="1:15" ht="9.75" customHeight="1">
      <c r="A21" s="55" t="s">
        <v>269</v>
      </c>
      <c r="B21" s="56" t="s">
        <v>270</v>
      </c>
      <c r="C21" s="57"/>
      <c r="D21" s="58">
        <v>6577584</v>
      </c>
      <c r="E21" s="58">
        <v>6570349</v>
      </c>
      <c r="F21" s="58">
        <v>6162935</v>
      </c>
      <c r="G21" s="58">
        <v>5972651</v>
      </c>
      <c r="H21" s="58">
        <v>6113401</v>
      </c>
      <c r="I21" s="58">
        <v>6097539</v>
      </c>
      <c r="J21" s="58">
        <v>6139585</v>
      </c>
      <c r="K21" s="58">
        <v>6374395</v>
      </c>
      <c r="L21" s="58">
        <v>6259450</v>
      </c>
      <c r="M21" s="58">
        <v>6397470</v>
      </c>
      <c r="N21" s="58">
        <v>6459625</v>
      </c>
      <c r="O21" s="59" t="s">
        <v>269</v>
      </c>
    </row>
    <row r="22" spans="1:15" ht="9.75" customHeight="1">
      <c r="A22" s="55" t="s">
        <v>271</v>
      </c>
      <c r="B22" s="56" t="s">
        <v>272</v>
      </c>
      <c r="C22" s="57"/>
      <c r="D22" s="58">
        <v>3663857</v>
      </c>
      <c r="E22" s="58">
        <v>3711522</v>
      </c>
      <c r="F22" s="58">
        <v>3436282</v>
      </c>
      <c r="G22" s="58">
        <v>3223272</v>
      </c>
      <c r="H22" s="58">
        <v>3431666</v>
      </c>
      <c r="I22" s="58">
        <v>3433473</v>
      </c>
      <c r="J22" s="58">
        <v>3389623</v>
      </c>
      <c r="K22" s="58">
        <v>3480890</v>
      </c>
      <c r="L22" s="58">
        <v>3471744</v>
      </c>
      <c r="M22" s="58">
        <v>3560224</v>
      </c>
      <c r="N22" s="58">
        <v>3496464</v>
      </c>
      <c r="O22" s="59" t="s">
        <v>271</v>
      </c>
    </row>
    <row r="23" spans="1:15" ht="9.75" customHeight="1">
      <c r="A23" s="55" t="s">
        <v>273</v>
      </c>
      <c r="B23" s="56" t="s">
        <v>274</v>
      </c>
      <c r="C23" s="57"/>
      <c r="D23" s="58">
        <v>3374841</v>
      </c>
      <c r="E23" s="58">
        <v>3408004</v>
      </c>
      <c r="F23" s="58">
        <v>3234635</v>
      </c>
      <c r="G23" s="58">
        <v>2993294</v>
      </c>
      <c r="H23" s="58">
        <v>2990527</v>
      </c>
      <c r="I23" s="58">
        <v>3010139</v>
      </c>
      <c r="J23" s="58">
        <v>3046058</v>
      </c>
      <c r="K23" s="58">
        <v>3167813</v>
      </c>
      <c r="L23" s="58">
        <v>3209836</v>
      </c>
      <c r="M23" s="58">
        <v>3330503</v>
      </c>
      <c r="N23" s="58">
        <v>3347307</v>
      </c>
      <c r="O23" s="59" t="s">
        <v>273</v>
      </c>
    </row>
    <row r="24" spans="1:15" ht="9.75" customHeight="1">
      <c r="A24" s="55" t="s">
        <v>275</v>
      </c>
      <c r="B24" s="56" t="s">
        <v>276</v>
      </c>
      <c r="C24" s="57"/>
      <c r="D24" s="58">
        <v>2743896</v>
      </c>
      <c r="E24" s="58">
        <v>2745770</v>
      </c>
      <c r="F24" s="58">
        <v>2580417</v>
      </c>
      <c r="G24" s="58">
        <v>2472213</v>
      </c>
      <c r="H24" s="58">
        <v>2577344</v>
      </c>
      <c r="I24" s="58">
        <v>2566718</v>
      </c>
      <c r="J24" s="58">
        <v>2396136</v>
      </c>
      <c r="K24" s="58">
        <v>2477661</v>
      </c>
      <c r="L24" s="58">
        <v>2393132</v>
      </c>
      <c r="M24" s="58">
        <v>2514953</v>
      </c>
      <c r="N24" s="58">
        <v>2470330</v>
      </c>
      <c r="O24" s="59" t="s">
        <v>275</v>
      </c>
    </row>
    <row r="25" spans="1:15" ht="9.75" customHeight="1">
      <c r="A25" s="55" t="s">
        <v>277</v>
      </c>
      <c r="B25" s="56" t="s">
        <v>278</v>
      </c>
      <c r="C25" s="57"/>
      <c r="D25" s="58">
        <v>2526173</v>
      </c>
      <c r="E25" s="58">
        <v>2502077</v>
      </c>
      <c r="F25" s="58">
        <v>2332503</v>
      </c>
      <c r="G25" s="58">
        <v>2176525</v>
      </c>
      <c r="H25" s="58">
        <v>2367582</v>
      </c>
      <c r="I25" s="58">
        <v>2377451</v>
      </c>
      <c r="J25" s="58">
        <v>2273237</v>
      </c>
      <c r="K25" s="58">
        <v>2369640</v>
      </c>
      <c r="L25" s="58">
        <v>2293888</v>
      </c>
      <c r="M25" s="58">
        <v>2360341</v>
      </c>
      <c r="N25" s="58">
        <v>2383467</v>
      </c>
      <c r="O25" s="59" t="s">
        <v>277</v>
      </c>
    </row>
    <row r="26" spans="1:15" ht="9.75" customHeight="1">
      <c r="A26" s="60" t="s">
        <v>279</v>
      </c>
      <c r="B26" s="61" t="s">
        <v>280</v>
      </c>
      <c r="C26" s="62"/>
      <c r="D26" s="63">
        <v>6141664</v>
      </c>
      <c r="E26" s="63">
        <v>6180144</v>
      </c>
      <c r="F26" s="63">
        <v>5756793</v>
      </c>
      <c r="G26" s="63">
        <v>5480158</v>
      </c>
      <c r="H26" s="63">
        <v>5639763</v>
      </c>
      <c r="I26" s="63">
        <v>5722714</v>
      </c>
      <c r="J26" s="63">
        <v>5564819</v>
      </c>
      <c r="K26" s="63">
        <v>5733121</v>
      </c>
      <c r="L26" s="63">
        <v>5756864</v>
      </c>
      <c r="M26" s="63">
        <v>6035262</v>
      </c>
      <c r="N26" s="63">
        <v>6017568</v>
      </c>
      <c r="O26" s="64" t="s">
        <v>279</v>
      </c>
    </row>
    <row r="27" spans="1:15" ht="9.75" customHeight="1">
      <c r="A27" s="55" t="s">
        <v>281</v>
      </c>
      <c r="B27" s="56" t="s">
        <v>282</v>
      </c>
      <c r="C27" s="57"/>
      <c r="D27" s="58">
        <v>5936982</v>
      </c>
      <c r="E27" s="58">
        <v>5950690</v>
      </c>
      <c r="F27" s="58">
        <v>5628029</v>
      </c>
      <c r="G27" s="58">
        <v>5268259</v>
      </c>
      <c r="H27" s="58">
        <v>5351222</v>
      </c>
      <c r="I27" s="58">
        <v>5351408</v>
      </c>
      <c r="J27" s="58">
        <v>5388166</v>
      </c>
      <c r="K27" s="58">
        <v>5385437</v>
      </c>
      <c r="L27" s="58">
        <v>5483117</v>
      </c>
      <c r="M27" s="58">
        <v>5610336</v>
      </c>
      <c r="N27" s="58">
        <v>5667239</v>
      </c>
      <c r="O27" s="59" t="s">
        <v>281</v>
      </c>
    </row>
    <row r="28" spans="1:15" ht="9.75" customHeight="1">
      <c r="A28" s="55" t="s">
        <v>283</v>
      </c>
      <c r="B28" s="56" t="s">
        <v>284</v>
      </c>
      <c r="C28" s="57"/>
      <c r="D28" s="58">
        <v>12807920</v>
      </c>
      <c r="E28" s="58">
        <v>12951241</v>
      </c>
      <c r="F28" s="58">
        <v>11912291</v>
      </c>
      <c r="G28" s="58">
        <v>10870463</v>
      </c>
      <c r="H28" s="58">
        <v>11453317</v>
      </c>
      <c r="I28" s="58">
        <v>11602831</v>
      </c>
      <c r="J28" s="58">
        <v>11470946</v>
      </c>
      <c r="K28" s="58">
        <v>11906918</v>
      </c>
      <c r="L28" s="58">
        <v>11933520</v>
      </c>
      <c r="M28" s="58">
        <v>12211454</v>
      </c>
      <c r="N28" s="58">
        <v>12168024</v>
      </c>
      <c r="O28" s="59" t="s">
        <v>283</v>
      </c>
    </row>
    <row r="29" spans="1:15" ht="9.75" customHeight="1">
      <c r="A29" s="55" t="s">
        <v>285</v>
      </c>
      <c r="B29" s="56" t="s">
        <v>286</v>
      </c>
      <c r="C29" s="57"/>
      <c r="D29" s="58">
        <v>27272956</v>
      </c>
      <c r="E29" s="58">
        <v>28449002</v>
      </c>
      <c r="F29" s="58">
        <v>24584998</v>
      </c>
      <c r="G29" s="58">
        <v>22693402</v>
      </c>
      <c r="H29" s="58">
        <v>23122164</v>
      </c>
      <c r="I29" s="58">
        <v>24069191</v>
      </c>
      <c r="J29" s="58">
        <v>25727372</v>
      </c>
      <c r="K29" s="58">
        <v>26683656</v>
      </c>
      <c r="L29" s="58">
        <v>26871888</v>
      </c>
      <c r="M29" s="58">
        <v>27690405</v>
      </c>
      <c r="N29" s="58">
        <v>27270625</v>
      </c>
      <c r="O29" s="59" t="s">
        <v>285</v>
      </c>
    </row>
    <row r="30" spans="1:15" ht="9.75" customHeight="1">
      <c r="A30" s="55" t="s">
        <v>287</v>
      </c>
      <c r="B30" s="56" t="s">
        <v>288</v>
      </c>
      <c r="C30" s="57"/>
      <c r="D30" s="58">
        <v>6053790</v>
      </c>
      <c r="E30" s="58">
        <v>6183415</v>
      </c>
      <c r="F30" s="58">
        <v>5473485</v>
      </c>
      <c r="G30" s="58">
        <v>4974964</v>
      </c>
      <c r="H30" s="58">
        <v>5376213</v>
      </c>
      <c r="I30" s="58">
        <v>5186377</v>
      </c>
      <c r="J30" s="58">
        <v>5244993</v>
      </c>
      <c r="K30" s="58">
        <v>5510562</v>
      </c>
      <c r="L30" s="58">
        <v>5478852</v>
      </c>
      <c r="M30" s="58">
        <v>5493000</v>
      </c>
      <c r="N30" s="58">
        <v>5705314</v>
      </c>
      <c r="O30" s="59" t="s">
        <v>287</v>
      </c>
    </row>
    <row r="31" spans="1:15" ht="9.75" customHeight="1">
      <c r="A31" s="55" t="s">
        <v>289</v>
      </c>
      <c r="B31" s="56" t="s">
        <v>290</v>
      </c>
      <c r="C31" s="57"/>
      <c r="D31" s="58">
        <v>4366497</v>
      </c>
      <c r="E31" s="58">
        <v>4448658</v>
      </c>
      <c r="F31" s="58">
        <v>4193193</v>
      </c>
      <c r="G31" s="58">
        <v>4017102</v>
      </c>
      <c r="H31" s="58">
        <v>4250921</v>
      </c>
      <c r="I31" s="58">
        <v>4179023</v>
      </c>
      <c r="J31" s="58">
        <v>4069637</v>
      </c>
      <c r="K31" s="58">
        <v>4195891</v>
      </c>
      <c r="L31" s="58">
        <v>4212185</v>
      </c>
      <c r="M31" s="58">
        <v>4378602</v>
      </c>
      <c r="N31" s="58">
        <v>4493590</v>
      </c>
      <c r="O31" s="59" t="s">
        <v>289</v>
      </c>
    </row>
    <row r="32" spans="1:15" ht="9.75" customHeight="1">
      <c r="A32" s="55" t="s">
        <v>291</v>
      </c>
      <c r="B32" s="56" t="s">
        <v>292</v>
      </c>
      <c r="C32" s="57"/>
      <c r="D32" s="58">
        <v>7335363</v>
      </c>
      <c r="E32" s="58">
        <v>7809509</v>
      </c>
      <c r="F32" s="58">
        <v>7260341</v>
      </c>
      <c r="G32" s="58">
        <v>6871461</v>
      </c>
      <c r="H32" s="58">
        <v>7017461</v>
      </c>
      <c r="I32" s="58">
        <v>7067839</v>
      </c>
      <c r="J32" s="58">
        <v>6922621</v>
      </c>
      <c r="K32" s="58">
        <v>6947316</v>
      </c>
      <c r="L32" s="58">
        <v>7184497</v>
      </c>
      <c r="M32" s="58">
        <v>7491370</v>
      </c>
      <c r="N32" s="58">
        <v>7623060</v>
      </c>
      <c r="O32" s="59" t="s">
        <v>291</v>
      </c>
    </row>
    <row r="33" spans="1:15" ht="9.75" customHeight="1">
      <c r="A33" s="55" t="s">
        <v>293</v>
      </c>
      <c r="B33" s="56" t="s">
        <v>294</v>
      </c>
      <c r="C33" s="57"/>
      <c r="D33" s="58">
        <v>28604676</v>
      </c>
      <c r="E33" s="58">
        <v>28635898</v>
      </c>
      <c r="F33" s="58">
        <v>26801583</v>
      </c>
      <c r="G33" s="58">
        <v>25151535</v>
      </c>
      <c r="H33" s="58">
        <v>25608577</v>
      </c>
      <c r="I33" s="58">
        <v>26165483</v>
      </c>
      <c r="J33" s="58">
        <v>25842033</v>
      </c>
      <c r="K33" s="58">
        <v>26330089</v>
      </c>
      <c r="L33" s="58">
        <v>26470322</v>
      </c>
      <c r="M33" s="58">
        <v>27274588</v>
      </c>
      <c r="N33" s="58">
        <v>26993313</v>
      </c>
      <c r="O33" s="59" t="s">
        <v>293</v>
      </c>
    </row>
    <row r="34" spans="1:15" ht="9.75" customHeight="1">
      <c r="A34" s="55" t="s">
        <v>295</v>
      </c>
      <c r="B34" s="56" t="s">
        <v>296</v>
      </c>
      <c r="C34" s="57"/>
      <c r="D34" s="58">
        <v>16375026</v>
      </c>
      <c r="E34" s="58">
        <v>16073439</v>
      </c>
      <c r="F34" s="58">
        <v>15557447</v>
      </c>
      <c r="G34" s="58">
        <v>14411246</v>
      </c>
      <c r="H34" s="58">
        <v>14975162</v>
      </c>
      <c r="I34" s="58">
        <v>14599708</v>
      </c>
      <c r="J34" s="58">
        <v>14926186</v>
      </c>
      <c r="K34" s="58">
        <v>15246183</v>
      </c>
      <c r="L34" s="58">
        <v>15376927</v>
      </c>
      <c r="M34" s="58">
        <v>15739974</v>
      </c>
      <c r="N34" s="58">
        <v>15983414</v>
      </c>
      <c r="O34" s="59" t="s">
        <v>295</v>
      </c>
    </row>
    <row r="35" spans="1:15" ht="9.75" customHeight="1">
      <c r="A35" s="55" t="s">
        <v>297</v>
      </c>
      <c r="B35" s="56" t="s">
        <v>298</v>
      </c>
      <c r="C35" s="57"/>
      <c r="D35" s="58">
        <v>3646186</v>
      </c>
      <c r="E35" s="58">
        <v>3671457</v>
      </c>
      <c r="F35" s="58">
        <v>3387162</v>
      </c>
      <c r="G35" s="58">
        <v>3215830</v>
      </c>
      <c r="H35" s="58">
        <v>3342399</v>
      </c>
      <c r="I35" s="58">
        <v>3259332</v>
      </c>
      <c r="J35" s="58">
        <v>3269518</v>
      </c>
      <c r="K35" s="58">
        <v>3376002</v>
      </c>
      <c r="L35" s="58">
        <v>3336977</v>
      </c>
      <c r="M35" s="58">
        <v>3371879</v>
      </c>
      <c r="N35" s="58">
        <v>3421265</v>
      </c>
      <c r="O35" s="59" t="s">
        <v>297</v>
      </c>
    </row>
    <row r="36" spans="1:15" ht="9.75" customHeight="1">
      <c r="A36" s="60" t="s">
        <v>299</v>
      </c>
      <c r="B36" s="61" t="s">
        <v>300</v>
      </c>
      <c r="C36" s="62"/>
      <c r="D36" s="63">
        <v>2848875</v>
      </c>
      <c r="E36" s="63">
        <v>2798313</v>
      </c>
      <c r="F36" s="63">
        <v>2621638</v>
      </c>
      <c r="G36" s="63">
        <v>2462142</v>
      </c>
      <c r="H36" s="63">
        <v>2669753</v>
      </c>
      <c r="I36" s="63">
        <v>2743726</v>
      </c>
      <c r="J36" s="63">
        <v>2738132</v>
      </c>
      <c r="K36" s="63">
        <v>2817004</v>
      </c>
      <c r="L36" s="63">
        <v>2743282</v>
      </c>
      <c r="M36" s="63">
        <v>2694004</v>
      </c>
      <c r="N36" s="63">
        <v>2813369</v>
      </c>
      <c r="O36" s="64" t="s">
        <v>299</v>
      </c>
    </row>
    <row r="37" spans="1:15" ht="9.75" customHeight="1">
      <c r="A37" s="55" t="s">
        <v>301</v>
      </c>
      <c r="B37" s="56" t="s">
        <v>302</v>
      </c>
      <c r="C37" s="57"/>
      <c r="D37" s="58">
        <v>1478926</v>
      </c>
      <c r="E37" s="58">
        <v>1394218</v>
      </c>
      <c r="F37" s="58">
        <v>1302700</v>
      </c>
      <c r="G37" s="58">
        <v>1246289</v>
      </c>
      <c r="H37" s="58">
        <v>1243743</v>
      </c>
      <c r="I37" s="58">
        <v>1247348</v>
      </c>
      <c r="J37" s="58">
        <v>1269265</v>
      </c>
      <c r="K37" s="58">
        <v>1309130</v>
      </c>
      <c r="L37" s="58">
        <v>1305047</v>
      </c>
      <c r="M37" s="58">
        <v>1357958</v>
      </c>
      <c r="N37" s="58">
        <v>1370810</v>
      </c>
      <c r="O37" s="59" t="s">
        <v>301</v>
      </c>
    </row>
    <row r="38" spans="1:15" ht="9.75" customHeight="1">
      <c r="A38" s="55" t="s">
        <v>303</v>
      </c>
      <c r="B38" s="56" t="s">
        <v>304</v>
      </c>
      <c r="C38" s="57"/>
      <c r="D38" s="58">
        <v>1822667</v>
      </c>
      <c r="E38" s="58">
        <v>1836335</v>
      </c>
      <c r="F38" s="58">
        <v>1688503</v>
      </c>
      <c r="G38" s="58">
        <v>1658875</v>
      </c>
      <c r="H38" s="58">
        <v>1694446</v>
      </c>
      <c r="I38" s="58">
        <v>1715965</v>
      </c>
      <c r="J38" s="58">
        <v>1691104</v>
      </c>
      <c r="K38" s="58">
        <v>1724230</v>
      </c>
      <c r="L38" s="58">
        <v>1732232</v>
      </c>
      <c r="M38" s="58">
        <v>1801839</v>
      </c>
      <c r="N38" s="58">
        <v>1806666</v>
      </c>
      <c r="O38" s="59" t="s">
        <v>303</v>
      </c>
    </row>
    <row r="39" spans="1:15" ht="9.75" customHeight="1">
      <c r="A39" s="55" t="s">
        <v>305</v>
      </c>
      <c r="B39" s="56" t="s">
        <v>306</v>
      </c>
      <c r="C39" s="57"/>
      <c r="D39" s="58">
        <v>5615056</v>
      </c>
      <c r="E39" s="58">
        <v>5460352</v>
      </c>
      <c r="F39" s="58">
        <v>4972658</v>
      </c>
      <c r="G39" s="58">
        <v>4675137</v>
      </c>
      <c r="H39" s="58">
        <v>4748385</v>
      </c>
      <c r="I39" s="58">
        <v>5025914</v>
      </c>
      <c r="J39" s="58">
        <v>4888138</v>
      </c>
      <c r="K39" s="58">
        <v>5114280</v>
      </c>
      <c r="L39" s="58">
        <v>4933953</v>
      </c>
      <c r="M39" s="58">
        <v>5297326</v>
      </c>
      <c r="N39" s="58">
        <v>5231583</v>
      </c>
      <c r="O39" s="59" t="s">
        <v>305</v>
      </c>
    </row>
    <row r="40" spans="1:15" ht="9.75" customHeight="1">
      <c r="A40" s="55" t="s">
        <v>307</v>
      </c>
      <c r="B40" s="56" t="s">
        <v>308</v>
      </c>
      <c r="C40" s="57"/>
      <c r="D40" s="58">
        <v>8695500</v>
      </c>
      <c r="E40" s="58">
        <v>9138735</v>
      </c>
      <c r="F40" s="58">
        <v>8203548</v>
      </c>
      <c r="G40" s="58">
        <v>7601745</v>
      </c>
      <c r="H40" s="58">
        <v>7777890</v>
      </c>
      <c r="I40" s="58">
        <v>8087628</v>
      </c>
      <c r="J40" s="58">
        <v>7773004</v>
      </c>
      <c r="K40" s="58">
        <v>7959913</v>
      </c>
      <c r="L40" s="58">
        <v>8300343</v>
      </c>
      <c r="M40" s="58">
        <v>8633803</v>
      </c>
      <c r="N40" s="58">
        <v>8705833</v>
      </c>
      <c r="O40" s="59" t="s">
        <v>307</v>
      </c>
    </row>
    <row r="41" spans="1:15" ht="9.75" customHeight="1">
      <c r="A41" s="55" t="s">
        <v>309</v>
      </c>
      <c r="B41" s="56" t="s">
        <v>310</v>
      </c>
      <c r="C41" s="57"/>
      <c r="D41" s="58">
        <v>4276678</v>
      </c>
      <c r="E41" s="58">
        <v>4299867</v>
      </c>
      <c r="F41" s="58">
        <v>4062197</v>
      </c>
      <c r="G41" s="58">
        <v>3817211</v>
      </c>
      <c r="H41" s="58">
        <v>4033284</v>
      </c>
      <c r="I41" s="58">
        <v>4073843</v>
      </c>
      <c r="J41" s="58">
        <v>3986504</v>
      </c>
      <c r="K41" s="58">
        <v>4149231</v>
      </c>
      <c r="L41" s="58">
        <v>4164585</v>
      </c>
      <c r="M41" s="58">
        <v>4048818</v>
      </c>
      <c r="N41" s="58">
        <v>4250354</v>
      </c>
      <c r="O41" s="59" t="s">
        <v>309</v>
      </c>
    </row>
    <row r="42" spans="1:15" ht="9.75" customHeight="1">
      <c r="A42" s="55" t="s">
        <v>311</v>
      </c>
      <c r="B42" s="56" t="s">
        <v>312</v>
      </c>
      <c r="C42" s="57"/>
      <c r="D42" s="58">
        <v>2197547</v>
      </c>
      <c r="E42" s="58">
        <v>2183508</v>
      </c>
      <c r="F42" s="58">
        <v>2097444</v>
      </c>
      <c r="G42" s="58">
        <v>2022393</v>
      </c>
      <c r="H42" s="58">
        <v>2150442</v>
      </c>
      <c r="I42" s="58">
        <v>2156775</v>
      </c>
      <c r="J42" s="58">
        <v>2090008</v>
      </c>
      <c r="K42" s="58">
        <v>2187847</v>
      </c>
      <c r="L42" s="58">
        <v>2221595</v>
      </c>
      <c r="M42" s="58">
        <v>2272003</v>
      </c>
      <c r="N42" s="58">
        <v>2230185</v>
      </c>
      <c r="O42" s="59" t="s">
        <v>311</v>
      </c>
    </row>
    <row r="43" spans="1:15" ht="9.75" customHeight="1">
      <c r="A43" s="55" t="s">
        <v>313</v>
      </c>
      <c r="B43" s="56" t="s">
        <v>314</v>
      </c>
      <c r="C43" s="57"/>
      <c r="D43" s="58">
        <v>2863806</v>
      </c>
      <c r="E43" s="58">
        <v>2907655</v>
      </c>
      <c r="F43" s="58">
        <v>2715565</v>
      </c>
      <c r="G43" s="58">
        <v>2685823</v>
      </c>
      <c r="H43" s="58">
        <v>2652003</v>
      </c>
      <c r="I43" s="58">
        <v>2785786</v>
      </c>
      <c r="J43" s="58">
        <v>2746288</v>
      </c>
      <c r="K43" s="58">
        <v>2755678</v>
      </c>
      <c r="L43" s="58">
        <v>2766649</v>
      </c>
      <c r="M43" s="58">
        <v>2850049</v>
      </c>
      <c r="N43" s="58">
        <v>2863326</v>
      </c>
      <c r="O43" s="59" t="s">
        <v>313</v>
      </c>
    </row>
    <row r="44" spans="1:15" ht="9.75" customHeight="1">
      <c r="A44" s="55" t="s">
        <v>315</v>
      </c>
      <c r="B44" s="56" t="s">
        <v>316</v>
      </c>
      <c r="C44" s="57"/>
      <c r="D44" s="58">
        <v>3677465</v>
      </c>
      <c r="E44" s="58">
        <v>3566555</v>
      </c>
      <c r="F44" s="58">
        <v>3332750</v>
      </c>
      <c r="G44" s="58">
        <v>3291806</v>
      </c>
      <c r="H44" s="58">
        <v>3402504</v>
      </c>
      <c r="I44" s="58">
        <v>3588890</v>
      </c>
      <c r="J44" s="58">
        <v>3306683</v>
      </c>
      <c r="K44" s="58">
        <v>3406139</v>
      </c>
      <c r="L44" s="58">
        <v>3432822</v>
      </c>
      <c r="M44" s="58">
        <v>3513707</v>
      </c>
      <c r="N44" s="58">
        <v>3651939</v>
      </c>
      <c r="O44" s="59" t="s">
        <v>315</v>
      </c>
    </row>
    <row r="45" spans="1:15" ht="9.75" customHeight="1">
      <c r="A45" s="55" t="s">
        <v>317</v>
      </c>
      <c r="B45" s="56" t="s">
        <v>318</v>
      </c>
      <c r="C45" s="57"/>
      <c r="D45" s="58">
        <v>1837971</v>
      </c>
      <c r="E45" s="58">
        <v>1823466</v>
      </c>
      <c r="F45" s="58">
        <v>1711849</v>
      </c>
      <c r="G45" s="58">
        <v>1687245</v>
      </c>
      <c r="H45" s="58">
        <v>1718433</v>
      </c>
      <c r="I45" s="58">
        <v>1737574</v>
      </c>
      <c r="J45" s="58">
        <v>1717745</v>
      </c>
      <c r="K45" s="58">
        <v>1782083</v>
      </c>
      <c r="L45" s="58">
        <v>1792336</v>
      </c>
      <c r="M45" s="58">
        <v>1841167</v>
      </c>
      <c r="N45" s="58">
        <v>1850915</v>
      </c>
      <c r="O45" s="59" t="s">
        <v>317</v>
      </c>
    </row>
    <row r="46" spans="1:15" ht="9.75" customHeight="1">
      <c r="A46" s="60" t="s">
        <v>319</v>
      </c>
      <c r="B46" s="61" t="s">
        <v>320</v>
      </c>
      <c r="C46" s="62"/>
      <c r="D46" s="63">
        <v>13565022</v>
      </c>
      <c r="E46" s="63">
        <v>13992697</v>
      </c>
      <c r="F46" s="63">
        <v>13224005</v>
      </c>
      <c r="G46" s="63">
        <v>13066171</v>
      </c>
      <c r="H46" s="63">
        <v>13621926</v>
      </c>
      <c r="I46" s="63">
        <v>13627237</v>
      </c>
      <c r="J46" s="63">
        <v>13436838</v>
      </c>
      <c r="K46" s="63">
        <v>13625435</v>
      </c>
      <c r="L46" s="63">
        <v>13672805</v>
      </c>
      <c r="M46" s="63">
        <v>14183484</v>
      </c>
      <c r="N46" s="63">
        <v>14291693</v>
      </c>
      <c r="O46" s="64" t="s">
        <v>319</v>
      </c>
    </row>
    <row r="47" spans="1:15" ht="9.75" customHeight="1">
      <c r="A47" s="55" t="s">
        <v>321</v>
      </c>
      <c r="B47" s="56" t="s">
        <v>322</v>
      </c>
      <c r="C47" s="57"/>
      <c r="D47" s="58">
        <v>2152603</v>
      </c>
      <c r="E47" s="58">
        <v>2188240</v>
      </c>
      <c r="F47" s="58">
        <v>2052816</v>
      </c>
      <c r="G47" s="58">
        <v>1915337</v>
      </c>
      <c r="H47" s="58">
        <v>2050869</v>
      </c>
      <c r="I47" s="58">
        <v>1997139</v>
      </c>
      <c r="J47" s="58">
        <v>1947445</v>
      </c>
      <c r="K47" s="58">
        <v>2000075</v>
      </c>
      <c r="L47" s="58">
        <v>2018640</v>
      </c>
      <c r="M47" s="58">
        <v>2092538</v>
      </c>
      <c r="N47" s="58">
        <v>2078629</v>
      </c>
      <c r="O47" s="59" t="s">
        <v>321</v>
      </c>
    </row>
    <row r="48" spans="1:15" ht="9.75" customHeight="1">
      <c r="A48" s="55" t="s">
        <v>323</v>
      </c>
      <c r="B48" s="56" t="s">
        <v>324</v>
      </c>
      <c r="C48" s="57"/>
      <c r="D48" s="58">
        <v>3350595</v>
      </c>
      <c r="E48" s="58">
        <v>3398731</v>
      </c>
      <c r="F48" s="58">
        <v>3246714</v>
      </c>
      <c r="G48" s="58">
        <v>3205436</v>
      </c>
      <c r="H48" s="58">
        <v>3307381</v>
      </c>
      <c r="I48" s="58">
        <v>3300590</v>
      </c>
      <c r="J48" s="58">
        <v>3185843</v>
      </c>
      <c r="K48" s="58">
        <v>3187954</v>
      </c>
      <c r="L48" s="58">
        <v>3117984</v>
      </c>
      <c r="M48" s="58">
        <v>3342246</v>
      </c>
      <c r="N48" s="58">
        <v>3443316</v>
      </c>
      <c r="O48" s="59" t="s">
        <v>323</v>
      </c>
    </row>
    <row r="49" spans="1:15" ht="9.75" customHeight="1">
      <c r="A49" s="55" t="s">
        <v>325</v>
      </c>
      <c r="B49" s="56" t="s">
        <v>326</v>
      </c>
      <c r="C49" s="57"/>
      <c r="D49" s="58">
        <v>4258474</v>
      </c>
      <c r="E49" s="58">
        <v>4321358</v>
      </c>
      <c r="F49" s="58">
        <v>4072545</v>
      </c>
      <c r="G49" s="58">
        <v>3910265</v>
      </c>
      <c r="H49" s="58">
        <v>4044753</v>
      </c>
      <c r="I49" s="58">
        <v>4138683</v>
      </c>
      <c r="J49" s="58">
        <v>4141125</v>
      </c>
      <c r="K49" s="58">
        <v>4224679</v>
      </c>
      <c r="L49" s="58">
        <v>4200160</v>
      </c>
      <c r="M49" s="58">
        <v>4301678</v>
      </c>
      <c r="N49" s="58">
        <v>4465933</v>
      </c>
      <c r="O49" s="59" t="s">
        <v>325</v>
      </c>
    </row>
    <row r="50" spans="1:15" ht="9.75" customHeight="1">
      <c r="A50" s="55" t="s">
        <v>327</v>
      </c>
      <c r="B50" s="56" t="s">
        <v>328</v>
      </c>
      <c r="C50" s="57"/>
      <c r="D50" s="58">
        <v>3052996</v>
      </c>
      <c r="E50" s="58">
        <v>3073264</v>
      </c>
      <c r="F50" s="58">
        <v>2955977</v>
      </c>
      <c r="G50" s="58">
        <v>2686734</v>
      </c>
      <c r="H50" s="58">
        <v>2927998</v>
      </c>
      <c r="I50" s="58">
        <v>2866260</v>
      </c>
      <c r="J50" s="58">
        <v>2848567</v>
      </c>
      <c r="K50" s="58">
        <v>2865210</v>
      </c>
      <c r="L50" s="58">
        <v>2903415</v>
      </c>
      <c r="M50" s="58">
        <v>3022291</v>
      </c>
      <c r="N50" s="58">
        <v>3020718</v>
      </c>
      <c r="O50" s="59" t="s">
        <v>327</v>
      </c>
    </row>
    <row r="51" spans="1:15" ht="9.75" customHeight="1">
      <c r="A51" s="55" t="s">
        <v>329</v>
      </c>
      <c r="B51" s="56" t="s">
        <v>330</v>
      </c>
      <c r="C51" s="57"/>
      <c r="D51" s="58">
        <v>2505683</v>
      </c>
      <c r="E51" s="58">
        <v>2549981</v>
      </c>
      <c r="F51" s="58">
        <v>2427718</v>
      </c>
      <c r="G51" s="58">
        <v>2391857</v>
      </c>
      <c r="H51" s="58">
        <v>2428470</v>
      </c>
      <c r="I51" s="58">
        <v>2489407</v>
      </c>
      <c r="J51" s="58">
        <v>2476801</v>
      </c>
      <c r="K51" s="58">
        <v>2573332</v>
      </c>
      <c r="L51" s="58">
        <v>2528233</v>
      </c>
      <c r="M51" s="58">
        <v>2585152</v>
      </c>
      <c r="N51" s="58">
        <v>2638189</v>
      </c>
      <c r="O51" s="59" t="s">
        <v>329</v>
      </c>
    </row>
    <row r="52" spans="1:15" ht="9.75" customHeight="1">
      <c r="A52" s="55" t="s">
        <v>331</v>
      </c>
      <c r="B52" s="56" t="s">
        <v>332</v>
      </c>
      <c r="C52" s="57"/>
      <c r="D52" s="58">
        <v>3934610</v>
      </c>
      <c r="E52" s="58">
        <v>4078919</v>
      </c>
      <c r="F52" s="58">
        <v>3767461</v>
      </c>
      <c r="G52" s="58">
        <v>3672012</v>
      </c>
      <c r="H52" s="58">
        <v>3785961</v>
      </c>
      <c r="I52" s="58">
        <v>3762158</v>
      </c>
      <c r="J52" s="58">
        <v>3705092</v>
      </c>
      <c r="K52" s="58">
        <v>3813401</v>
      </c>
      <c r="L52" s="58">
        <v>3813969</v>
      </c>
      <c r="M52" s="58">
        <v>3888657</v>
      </c>
      <c r="N52" s="58">
        <v>3951529</v>
      </c>
      <c r="O52" s="59" t="s">
        <v>331</v>
      </c>
    </row>
    <row r="53" spans="1:15" ht="9.75" customHeight="1">
      <c r="A53" s="60" t="s">
        <v>333</v>
      </c>
      <c r="B53" s="61" t="s">
        <v>334</v>
      </c>
      <c r="C53" s="62"/>
      <c r="D53" s="63">
        <v>2769535</v>
      </c>
      <c r="E53" s="63">
        <v>2752169</v>
      </c>
      <c r="F53" s="63">
        <v>2661394</v>
      </c>
      <c r="G53" s="63">
        <v>2694153</v>
      </c>
      <c r="H53" s="63">
        <v>2750532</v>
      </c>
      <c r="I53" s="63">
        <v>2782602</v>
      </c>
      <c r="J53" s="63">
        <v>2791142</v>
      </c>
      <c r="K53" s="63">
        <v>2926034</v>
      </c>
      <c r="L53" s="63">
        <v>2948472</v>
      </c>
      <c r="M53" s="63">
        <v>3086731</v>
      </c>
      <c r="N53" s="63">
        <v>3271371</v>
      </c>
      <c r="O53" s="64" t="s">
        <v>333</v>
      </c>
    </row>
    <row r="54" spans="1:15" ht="9.75" customHeight="1">
      <c r="A54" s="65"/>
      <c r="B54" s="66" t="s">
        <v>335</v>
      </c>
      <c r="C54" s="67"/>
      <c r="D54" s="68">
        <v>411465635</v>
      </c>
      <c r="E54" s="68">
        <v>415581194</v>
      </c>
      <c r="F54" s="68">
        <v>388227233</v>
      </c>
      <c r="G54" s="68">
        <v>365655864</v>
      </c>
      <c r="H54" s="68">
        <v>377814781</v>
      </c>
      <c r="I54" s="68">
        <v>382868817</v>
      </c>
      <c r="J54" s="68">
        <v>382417956</v>
      </c>
      <c r="K54" s="68">
        <v>394470775</v>
      </c>
      <c r="L54" s="68">
        <v>396269298</v>
      </c>
      <c r="M54" s="68">
        <v>407896898</v>
      </c>
      <c r="N54" s="68">
        <v>408389105</v>
      </c>
      <c r="O54" s="69"/>
    </row>
    <row r="55" spans="1:15" ht="9.75" customHeight="1">
      <c r="A55" s="95" t="s">
        <v>336</v>
      </c>
      <c r="B55" s="96"/>
      <c r="C55" s="57"/>
      <c r="D55" s="70"/>
      <c r="E55" s="70"/>
      <c r="F55" s="70"/>
      <c r="G55" s="70"/>
      <c r="H55" s="70"/>
      <c r="I55" s="70"/>
      <c r="J55" s="70"/>
      <c r="K55" s="70"/>
      <c r="L55" s="70"/>
      <c r="M55" s="70"/>
      <c r="N55" s="70"/>
      <c r="O55" s="54"/>
    </row>
    <row r="56" spans="1:15" ht="9.75" customHeight="1">
      <c r="A56" s="71"/>
      <c r="B56" s="56" t="s">
        <v>337</v>
      </c>
      <c r="C56" s="57"/>
      <c r="D56" s="58">
        <v>45647828</v>
      </c>
      <c r="E56" s="58">
        <v>45335530</v>
      </c>
      <c r="F56" s="58">
        <v>42471887</v>
      </c>
      <c r="G56" s="58">
        <v>41417121</v>
      </c>
      <c r="H56" s="58">
        <v>41796595</v>
      </c>
      <c r="I56" s="58">
        <v>41625573</v>
      </c>
      <c r="J56" s="58">
        <v>42485366</v>
      </c>
      <c r="K56" s="58">
        <v>43985020</v>
      </c>
      <c r="L56" s="58">
        <v>44294367</v>
      </c>
      <c r="M56" s="58">
        <v>45403538</v>
      </c>
      <c r="N56" s="58">
        <v>45422970</v>
      </c>
      <c r="O56" s="54"/>
    </row>
    <row r="57" spans="1:15" ht="9.75" customHeight="1">
      <c r="A57" s="71"/>
      <c r="B57" s="56" t="s">
        <v>338</v>
      </c>
      <c r="C57" s="57"/>
      <c r="D57" s="58">
        <v>172731808</v>
      </c>
      <c r="E57" s="58">
        <v>174442696</v>
      </c>
      <c r="F57" s="58">
        <v>164588001</v>
      </c>
      <c r="G57" s="58">
        <v>153385071</v>
      </c>
      <c r="H57" s="58">
        <v>159512440</v>
      </c>
      <c r="I57" s="58">
        <v>162624197</v>
      </c>
      <c r="J57" s="58">
        <v>161499577</v>
      </c>
      <c r="K57" s="58">
        <v>167355682</v>
      </c>
      <c r="L57" s="58">
        <v>167955412</v>
      </c>
      <c r="M57" s="58">
        <v>173012621</v>
      </c>
      <c r="N57" s="58">
        <v>172389832</v>
      </c>
      <c r="O57" s="54"/>
    </row>
    <row r="58" spans="1:15" ht="9.75" customHeight="1">
      <c r="A58" s="71"/>
      <c r="B58" s="56" t="s">
        <v>339</v>
      </c>
      <c r="C58" s="57"/>
      <c r="D58" s="58">
        <v>61854242</v>
      </c>
      <c r="E58" s="58">
        <v>63399644</v>
      </c>
      <c r="F58" s="58">
        <v>56850137</v>
      </c>
      <c r="G58" s="58">
        <v>52495867</v>
      </c>
      <c r="H58" s="58">
        <v>54302453</v>
      </c>
      <c r="I58" s="58">
        <v>55220137</v>
      </c>
      <c r="J58" s="58">
        <v>56663294</v>
      </c>
      <c r="K58" s="58">
        <v>58612937</v>
      </c>
      <c r="L58" s="58">
        <v>58842089</v>
      </c>
      <c r="M58" s="58">
        <v>60410875</v>
      </c>
      <c r="N58" s="58">
        <v>60125303</v>
      </c>
      <c r="O58" s="54"/>
    </row>
    <row r="59" spans="1:15" ht="9.75" customHeight="1">
      <c r="A59" s="71"/>
      <c r="B59" s="56" t="s">
        <v>340</v>
      </c>
      <c r="C59" s="57"/>
      <c r="D59" s="58">
        <v>63176623</v>
      </c>
      <c r="E59" s="58">
        <v>63437274</v>
      </c>
      <c r="F59" s="58">
        <v>59821364</v>
      </c>
      <c r="G59" s="58">
        <v>56129316</v>
      </c>
      <c r="H59" s="58">
        <v>57864273</v>
      </c>
      <c r="I59" s="58">
        <v>58015111</v>
      </c>
      <c r="J59" s="58">
        <v>57768127</v>
      </c>
      <c r="K59" s="58">
        <v>58912485</v>
      </c>
      <c r="L59" s="58">
        <v>59324190</v>
      </c>
      <c r="M59" s="58">
        <v>60950417</v>
      </c>
      <c r="N59" s="58">
        <v>61328011</v>
      </c>
      <c r="O59" s="54"/>
    </row>
    <row r="60" spans="1:15" ht="9.75" customHeight="1">
      <c r="A60" s="71"/>
      <c r="B60" s="56" t="s">
        <v>341</v>
      </c>
      <c r="C60" s="57"/>
      <c r="D60" s="58">
        <v>21888827</v>
      </c>
      <c r="E60" s="58">
        <v>22129507</v>
      </c>
      <c r="F60" s="58">
        <v>20229606</v>
      </c>
      <c r="G60" s="58">
        <v>18999257</v>
      </c>
      <c r="H60" s="58">
        <v>19497748</v>
      </c>
      <c r="I60" s="58">
        <v>20150698</v>
      </c>
      <c r="J60" s="58">
        <v>19608015</v>
      </c>
      <c r="K60" s="58">
        <v>20256784</v>
      </c>
      <c r="L60" s="58">
        <v>20436160</v>
      </c>
      <c r="M60" s="58">
        <v>21139744</v>
      </c>
      <c r="N60" s="58">
        <v>21365246</v>
      </c>
      <c r="O60" s="54"/>
    </row>
    <row r="61" spans="1:15" ht="9.75" customHeight="1">
      <c r="A61" s="71"/>
      <c r="B61" s="56" t="s">
        <v>342</v>
      </c>
      <c r="C61" s="57"/>
      <c r="D61" s="58">
        <v>10576789</v>
      </c>
      <c r="E61" s="58">
        <v>10481184</v>
      </c>
      <c r="F61" s="58">
        <v>9857608</v>
      </c>
      <c r="G61" s="58">
        <v>9687267</v>
      </c>
      <c r="H61" s="58">
        <v>9923382</v>
      </c>
      <c r="I61" s="58">
        <v>10269025</v>
      </c>
      <c r="J61" s="58">
        <v>9860724</v>
      </c>
      <c r="K61" s="58">
        <v>10131747</v>
      </c>
      <c r="L61" s="58">
        <v>10213402</v>
      </c>
      <c r="M61" s="58">
        <v>10476926</v>
      </c>
      <c r="N61" s="58">
        <v>10596365</v>
      </c>
      <c r="O61" s="54"/>
    </row>
    <row r="62" spans="1:15" ht="9.75" customHeight="1">
      <c r="A62" s="72"/>
      <c r="B62" s="61" t="s">
        <v>343</v>
      </c>
      <c r="C62" s="62"/>
      <c r="D62" s="63">
        <v>35589518</v>
      </c>
      <c r="E62" s="63">
        <v>36355359</v>
      </c>
      <c r="F62" s="63">
        <v>34408630</v>
      </c>
      <c r="G62" s="63">
        <v>33541965</v>
      </c>
      <c r="H62" s="63">
        <v>34917890</v>
      </c>
      <c r="I62" s="63">
        <v>34964076</v>
      </c>
      <c r="J62" s="63">
        <v>34532853</v>
      </c>
      <c r="K62" s="63">
        <v>35216120</v>
      </c>
      <c r="L62" s="63">
        <v>35203678</v>
      </c>
      <c r="M62" s="63">
        <v>36502777</v>
      </c>
      <c r="N62" s="63">
        <v>37161378</v>
      </c>
      <c r="O62" s="73"/>
    </row>
    <row r="63" spans="1:15" ht="9.75" customHeight="1">
      <c r="A63" s="95" t="s">
        <v>344</v>
      </c>
      <c r="B63" s="96"/>
      <c r="C63" s="57"/>
      <c r="D63" s="70"/>
      <c r="E63" s="70"/>
      <c r="F63" s="70"/>
      <c r="G63" s="70"/>
      <c r="H63" s="70"/>
      <c r="I63" s="70"/>
      <c r="J63" s="70"/>
      <c r="K63" s="70"/>
      <c r="L63" s="70"/>
      <c r="M63" s="70"/>
      <c r="N63" s="70"/>
      <c r="O63" s="54"/>
    </row>
    <row r="64" spans="1:15" ht="9.75" customHeight="1">
      <c r="A64" s="74"/>
      <c r="B64" s="56" t="s">
        <v>345</v>
      </c>
      <c r="C64" s="57"/>
      <c r="D64" s="58">
        <v>5151371</v>
      </c>
      <c r="E64" s="58">
        <v>5198081</v>
      </c>
      <c r="F64" s="58">
        <v>4945436</v>
      </c>
      <c r="G64" s="58">
        <v>4825847</v>
      </c>
      <c r="H64" s="58">
        <v>4862324</v>
      </c>
      <c r="I64" s="58">
        <v>4924713</v>
      </c>
      <c r="J64" s="58">
        <v>4916811</v>
      </c>
      <c r="K64" s="58">
        <v>5148077</v>
      </c>
      <c r="L64" s="58">
        <v>5149131</v>
      </c>
      <c r="M64" s="58">
        <v>5197453</v>
      </c>
      <c r="N64" s="58">
        <v>5203517</v>
      </c>
      <c r="O64" s="54"/>
    </row>
    <row r="65" spans="1:15" ht="9.75" customHeight="1">
      <c r="A65" s="74"/>
      <c r="B65" s="56" t="s">
        <v>346</v>
      </c>
      <c r="C65" s="57"/>
      <c r="D65" s="58">
        <v>2970209</v>
      </c>
      <c r="E65" s="58">
        <v>2946138</v>
      </c>
      <c r="F65" s="58">
        <v>2744595</v>
      </c>
      <c r="G65" s="58">
        <v>2768092</v>
      </c>
      <c r="H65" s="58">
        <v>2953351</v>
      </c>
      <c r="I65" s="58">
        <v>3033325</v>
      </c>
      <c r="J65" s="58">
        <v>3399802</v>
      </c>
      <c r="K65" s="58">
        <v>3534869</v>
      </c>
      <c r="L65" s="58">
        <v>3549877</v>
      </c>
      <c r="M65" s="58">
        <v>3720187</v>
      </c>
      <c r="N65" s="58">
        <v>3703553</v>
      </c>
      <c r="O65" s="54"/>
    </row>
    <row r="66" spans="1:15" ht="9.75" customHeight="1">
      <c r="A66" s="75"/>
      <c r="B66" s="56" t="s">
        <v>347</v>
      </c>
      <c r="C66" s="57"/>
      <c r="D66" s="58">
        <v>3715916</v>
      </c>
      <c r="E66" s="58">
        <v>3772083</v>
      </c>
      <c r="F66" s="58">
        <v>3640852</v>
      </c>
      <c r="G66" s="58">
        <v>3623467</v>
      </c>
      <c r="H66" s="58">
        <v>3707966</v>
      </c>
      <c r="I66" s="58">
        <v>3840523</v>
      </c>
      <c r="J66" s="58">
        <v>3828986</v>
      </c>
      <c r="K66" s="58">
        <v>3967822</v>
      </c>
      <c r="L66" s="58">
        <v>3948712</v>
      </c>
      <c r="M66" s="58">
        <v>4067817</v>
      </c>
      <c r="N66" s="58">
        <v>4077782</v>
      </c>
      <c r="O66" s="54"/>
    </row>
    <row r="67" spans="1:15" ht="9.75" customHeight="1">
      <c r="A67" s="75"/>
      <c r="B67" s="56" t="s">
        <v>348</v>
      </c>
      <c r="C67" s="57"/>
      <c r="D67" s="58">
        <v>3103951</v>
      </c>
      <c r="E67" s="58">
        <v>3140217</v>
      </c>
      <c r="F67" s="58">
        <v>3004193</v>
      </c>
      <c r="G67" s="58">
        <v>2871449</v>
      </c>
      <c r="H67" s="58">
        <v>2906211</v>
      </c>
      <c r="I67" s="58">
        <v>2867282</v>
      </c>
      <c r="J67" s="58">
        <v>2774330</v>
      </c>
      <c r="K67" s="58">
        <v>2835807</v>
      </c>
      <c r="L67" s="58">
        <v>2884240</v>
      </c>
      <c r="M67" s="58">
        <v>2915543</v>
      </c>
      <c r="N67" s="58">
        <v>2944488</v>
      </c>
      <c r="O67" s="54"/>
    </row>
    <row r="68" spans="1:15" ht="9.75" customHeight="1">
      <c r="A68" s="75"/>
      <c r="B68" s="56" t="s">
        <v>349</v>
      </c>
      <c r="C68" s="57"/>
      <c r="D68" s="58">
        <v>11991688</v>
      </c>
      <c r="E68" s="58">
        <v>12264154</v>
      </c>
      <c r="F68" s="58">
        <v>11931177</v>
      </c>
      <c r="G68" s="58">
        <v>11309511</v>
      </c>
      <c r="H68" s="58">
        <v>11402834</v>
      </c>
      <c r="I68" s="58">
        <v>11387498</v>
      </c>
      <c r="J68" s="58">
        <v>11161012</v>
      </c>
      <c r="K68" s="58">
        <v>11433952</v>
      </c>
      <c r="L68" s="58">
        <v>11437387</v>
      </c>
      <c r="M68" s="58">
        <v>11895480</v>
      </c>
      <c r="N68" s="58">
        <v>11880561</v>
      </c>
      <c r="O68" s="54"/>
    </row>
    <row r="69" spans="1:15" ht="9.75" customHeight="1">
      <c r="A69" s="75"/>
      <c r="B69" s="56" t="s">
        <v>350</v>
      </c>
      <c r="C69" s="57"/>
      <c r="D69" s="58">
        <v>4664038</v>
      </c>
      <c r="E69" s="58">
        <v>4836366</v>
      </c>
      <c r="F69" s="58">
        <v>4867881</v>
      </c>
      <c r="G69" s="58">
        <v>4477202</v>
      </c>
      <c r="H69" s="58">
        <v>4576297</v>
      </c>
      <c r="I69" s="58">
        <v>4526945</v>
      </c>
      <c r="J69" s="58">
        <v>4529248</v>
      </c>
      <c r="K69" s="58">
        <v>4725269</v>
      </c>
      <c r="L69" s="58">
        <v>4728562</v>
      </c>
      <c r="M69" s="58">
        <v>4974259</v>
      </c>
      <c r="N69" s="58">
        <v>4942295</v>
      </c>
      <c r="O69" s="54"/>
    </row>
    <row r="70" spans="1:15" ht="9.75" customHeight="1">
      <c r="A70" s="75"/>
      <c r="B70" s="56" t="s">
        <v>351</v>
      </c>
      <c r="C70" s="57"/>
      <c r="D70" s="58">
        <v>2329607</v>
      </c>
      <c r="E70" s="58">
        <v>2353469</v>
      </c>
      <c r="F70" s="58">
        <v>2252924</v>
      </c>
      <c r="G70" s="58">
        <v>2216764</v>
      </c>
      <c r="H70" s="58">
        <v>2262749</v>
      </c>
      <c r="I70" s="58">
        <v>2295412</v>
      </c>
      <c r="J70" s="58">
        <v>2288752</v>
      </c>
      <c r="K70" s="58">
        <v>2356359</v>
      </c>
      <c r="L70" s="58">
        <v>2343728</v>
      </c>
      <c r="M70" s="58">
        <v>2367243</v>
      </c>
      <c r="N70" s="58">
        <v>2371940</v>
      </c>
      <c r="O70" s="54"/>
    </row>
    <row r="71" spans="1:15" ht="9.75" customHeight="1">
      <c r="A71" s="75"/>
      <c r="B71" s="56" t="s">
        <v>352</v>
      </c>
      <c r="C71" s="57"/>
      <c r="D71" s="58" t="s">
        <v>353</v>
      </c>
      <c r="E71" s="58">
        <v>2425594</v>
      </c>
      <c r="F71" s="58">
        <v>2153703</v>
      </c>
      <c r="G71" s="58">
        <v>2087169</v>
      </c>
      <c r="H71" s="58">
        <v>2112956</v>
      </c>
      <c r="I71" s="58">
        <v>2226616</v>
      </c>
      <c r="J71" s="58">
        <v>2249348</v>
      </c>
      <c r="K71" s="58">
        <v>2400037</v>
      </c>
      <c r="L71" s="58">
        <v>2324764</v>
      </c>
      <c r="M71" s="58">
        <v>2371633</v>
      </c>
      <c r="N71" s="58">
        <v>2369446</v>
      </c>
      <c r="O71" s="54"/>
    </row>
    <row r="72" spans="1:15" ht="9.75" customHeight="1">
      <c r="A72" s="75"/>
      <c r="B72" s="56" t="s">
        <v>354</v>
      </c>
      <c r="C72" s="57"/>
      <c r="D72" s="58">
        <v>8553275</v>
      </c>
      <c r="E72" s="58">
        <v>8602814</v>
      </c>
      <c r="F72" s="58">
        <v>7792089</v>
      </c>
      <c r="G72" s="58">
        <v>7222017</v>
      </c>
      <c r="H72" s="58">
        <v>7651349</v>
      </c>
      <c r="I72" s="58">
        <v>8077104</v>
      </c>
      <c r="J72" s="58">
        <v>7960886</v>
      </c>
      <c r="K72" s="58">
        <v>8214520</v>
      </c>
      <c r="L72" s="58">
        <v>8280776</v>
      </c>
      <c r="M72" s="58">
        <v>8561335</v>
      </c>
      <c r="N72" s="58">
        <v>8348044</v>
      </c>
      <c r="O72" s="54"/>
    </row>
    <row r="73" spans="1:15" ht="9.75" customHeight="1">
      <c r="A73" s="75"/>
      <c r="B73" s="56" t="s">
        <v>355</v>
      </c>
      <c r="C73" s="57"/>
      <c r="D73" s="58">
        <v>4209642</v>
      </c>
      <c r="E73" s="58">
        <v>4641331</v>
      </c>
      <c r="F73" s="58">
        <v>4249193</v>
      </c>
      <c r="G73" s="58">
        <v>4082048</v>
      </c>
      <c r="H73" s="58">
        <v>4175306</v>
      </c>
      <c r="I73" s="58">
        <v>4205468</v>
      </c>
      <c r="J73" s="58">
        <v>4193136</v>
      </c>
      <c r="K73" s="58">
        <v>4171243</v>
      </c>
      <c r="L73" s="58">
        <v>4257469</v>
      </c>
      <c r="M73" s="58">
        <v>4470524</v>
      </c>
      <c r="N73" s="58">
        <v>4607394</v>
      </c>
      <c r="O73" s="54"/>
    </row>
    <row r="74" spans="1:15" ht="9.75" customHeight="1">
      <c r="A74" s="75"/>
      <c r="B74" s="56" t="s">
        <v>356</v>
      </c>
      <c r="C74" s="57"/>
      <c r="D74" s="58">
        <v>13559995</v>
      </c>
      <c r="E74" s="58">
        <v>13764215</v>
      </c>
      <c r="F74" s="58">
        <v>12504002</v>
      </c>
      <c r="G74" s="58">
        <v>11534817</v>
      </c>
      <c r="H74" s="58">
        <v>11985813</v>
      </c>
      <c r="I74" s="58">
        <v>12378917</v>
      </c>
      <c r="J74" s="58">
        <v>12084708</v>
      </c>
      <c r="K74" s="58">
        <v>12425731</v>
      </c>
      <c r="L74" s="58">
        <v>12656454</v>
      </c>
      <c r="M74" s="58">
        <v>12819653</v>
      </c>
      <c r="N74" s="58">
        <v>12558688</v>
      </c>
      <c r="O74" s="54"/>
    </row>
    <row r="75" spans="1:15" ht="9.75" customHeight="1">
      <c r="A75" s="75"/>
      <c r="B75" s="56" t="s">
        <v>357</v>
      </c>
      <c r="C75" s="57"/>
      <c r="D75" s="58" t="s">
        <v>353</v>
      </c>
      <c r="E75" s="58" t="s">
        <v>353</v>
      </c>
      <c r="F75" s="58" t="s">
        <v>353</v>
      </c>
      <c r="G75" s="58" t="s">
        <v>353</v>
      </c>
      <c r="H75" s="58" t="s">
        <v>353</v>
      </c>
      <c r="I75" s="58" t="s">
        <v>353</v>
      </c>
      <c r="J75" s="58" t="s">
        <v>353</v>
      </c>
      <c r="K75" s="58" t="s">
        <v>353</v>
      </c>
      <c r="L75" s="58" t="s">
        <v>353</v>
      </c>
      <c r="M75" s="58" t="s">
        <v>353</v>
      </c>
      <c r="N75" s="58" t="s">
        <v>353</v>
      </c>
      <c r="O75" s="54"/>
    </row>
    <row r="76" spans="1:15" ht="9.75" customHeight="1">
      <c r="A76" s="75"/>
      <c r="B76" s="56" t="s">
        <v>358</v>
      </c>
      <c r="C76" s="57"/>
      <c r="D76" s="58">
        <v>4654671</v>
      </c>
      <c r="E76" s="58">
        <v>4678300</v>
      </c>
      <c r="F76" s="58">
        <v>4433693</v>
      </c>
      <c r="G76" s="58">
        <v>4268293</v>
      </c>
      <c r="H76" s="58">
        <v>4434730</v>
      </c>
      <c r="I76" s="58">
        <v>4379152</v>
      </c>
      <c r="J76" s="58">
        <v>4418187</v>
      </c>
      <c r="K76" s="58">
        <v>4456214</v>
      </c>
      <c r="L76" s="58">
        <v>4612728</v>
      </c>
      <c r="M76" s="58">
        <v>4799146</v>
      </c>
      <c r="N76" s="58">
        <v>4833289</v>
      </c>
      <c r="O76" s="54"/>
    </row>
    <row r="77" spans="1:15" ht="9.75" customHeight="1">
      <c r="A77" s="75"/>
      <c r="B77" s="56" t="s">
        <v>359</v>
      </c>
      <c r="C77" s="57"/>
      <c r="D77" s="58" t="s">
        <v>353</v>
      </c>
      <c r="E77" s="58">
        <v>1992198</v>
      </c>
      <c r="F77" s="58">
        <v>1893322</v>
      </c>
      <c r="G77" s="58">
        <v>1855337</v>
      </c>
      <c r="H77" s="58">
        <v>1874623</v>
      </c>
      <c r="I77" s="58">
        <v>1928379</v>
      </c>
      <c r="J77" s="58">
        <v>1954438</v>
      </c>
      <c r="K77" s="58">
        <v>1995588</v>
      </c>
      <c r="L77" s="58">
        <v>2006113</v>
      </c>
      <c r="M77" s="58">
        <v>2097442</v>
      </c>
      <c r="N77" s="58">
        <v>2111730</v>
      </c>
      <c r="O77" s="54"/>
    </row>
    <row r="78" spans="1:15" ht="9.75" customHeight="1">
      <c r="A78" s="75"/>
      <c r="B78" s="56" t="s">
        <v>360</v>
      </c>
      <c r="C78" s="57"/>
      <c r="D78" s="58">
        <v>3641995</v>
      </c>
      <c r="E78" s="58">
        <v>3813115</v>
      </c>
      <c r="F78" s="58">
        <v>3720843</v>
      </c>
      <c r="G78" s="58">
        <v>3509196</v>
      </c>
      <c r="H78" s="58">
        <v>3618082</v>
      </c>
      <c r="I78" s="58">
        <v>3727560</v>
      </c>
      <c r="J78" s="58">
        <v>3723850</v>
      </c>
      <c r="K78" s="58">
        <v>3772660</v>
      </c>
      <c r="L78" s="58">
        <v>3901949</v>
      </c>
      <c r="M78" s="58">
        <v>3996517</v>
      </c>
      <c r="N78" s="58">
        <v>4057067</v>
      </c>
      <c r="O78" s="54"/>
    </row>
    <row r="79" spans="1:15" ht="9.75" customHeight="1">
      <c r="A79" s="75"/>
      <c r="B79" s="56" t="s">
        <v>361</v>
      </c>
      <c r="C79" s="57"/>
      <c r="D79" s="58">
        <v>2759584</v>
      </c>
      <c r="E79" s="58">
        <v>2863432</v>
      </c>
      <c r="F79" s="58">
        <v>2690711</v>
      </c>
      <c r="G79" s="58">
        <v>2542118</v>
      </c>
      <c r="H79" s="58">
        <v>2658281</v>
      </c>
      <c r="I79" s="58">
        <v>2662785</v>
      </c>
      <c r="J79" s="58">
        <v>2557702</v>
      </c>
      <c r="K79" s="58">
        <v>2651689</v>
      </c>
      <c r="L79" s="58">
        <v>2722828</v>
      </c>
      <c r="M79" s="58">
        <v>2770924</v>
      </c>
      <c r="N79" s="58">
        <v>2776583</v>
      </c>
      <c r="O79" s="54"/>
    </row>
    <row r="80" spans="1:15" ht="9.75" customHeight="1">
      <c r="A80" s="75"/>
      <c r="B80" s="56" t="s">
        <v>362</v>
      </c>
      <c r="C80" s="57"/>
      <c r="D80" s="58">
        <v>4704926</v>
      </c>
      <c r="E80" s="58">
        <v>4758403</v>
      </c>
      <c r="F80" s="58">
        <v>4579339</v>
      </c>
      <c r="G80" s="58">
        <v>4448338</v>
      </c>
      <c r="H80" s="58">
        <v>4570829</v>
      </c>
      <c r="I80" s="58">
        <v>4853454</v>
      </c>
      <c r="J80" s="58">
        <v>4805234</v>
      </c>
      <c r="K80" s="58">
        <v>4947851</v>
      </c>
      <c r="L80" s="58">
        <v>4964423</v>
      </c>
      <c r="M80" s="58">
        <v>5161654</v>
      </c>
      <c r="N80" s="58">
        <v>5172868</v>
      </c>
      <c r="O80" s="54"/>
    </row>
    <row r="81" spans="1:15" ht="3.6" customHeight="1">
      <c r="A81" s="76"/>
      <c r="B81" s="77"/>
      <c r="C81" s="78"/>
      <c r="D81" s="77"/>
      <c r="E81" s="77"/>
      <c r="F81" s="77"/>
      <c r="G81" s="77"/>
      <c r="H81" s="77"/>
      <c r="I81" s="77"/>
      <c r="J81" s="77"/>
      <c r="K81" s="77"/>
      <c r="L81" s="77"/>
      <c r="M81" s="77"/>
      <c r="N81" s="77"/>
      <c r="O81" s="79"/>
    </row>
    <row r="82" spans="1:15">
      <c r="A82" s="80"/>
    </row>
  </sheetData>
  <mergeCells count="3">
    <mergeCell ref="A4:C5"/>
    <mergeCell ref="A55:B55"/>
    <mergeCell ref="A63:B63"/>
  </mergeCells>
  <phoneticPr fontId="2"/>
  <pageMargins left="0.78740157480314998" right="0.78740157480314998" top="0.98425196850393704" bottom="0.78740157480314998" header="0.511811023622047" footer="0.511811023622047"/>
  <pageSetup paperSize="8" scale="84"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topLeftCell="E1" workbookViewId="0">
      <selection activeCell="E1" sqref="E1"/>
    </sheetView>
  </sheetViews>
  <sheetFormatPr defaultColWidth="8.625" defaultRowHeight="18.75"/>
  <cols>
    <col min="1" max="1" width="3.125" style="49" customWidth="1"/>
    <col min="2" max="2" width="15" style="49" customWidth="1"/>
    <col min="3" max="3" width="1" style="49" customWidth="1"/>
    <col min="4" max="14" width="13.125" style="49" customWidth="1"/>
    <col min="15" max="15" width="3.125" style="49" customWidth="1"/>
    <col min="16" max="16384" width="8.625" style="49"/>
  </cols>
  <sheetData>
    <row r="1" spans="1:16" s="42" customFormat="1" ht="17.25">
      <c r="G1" s="43"/>
      <c r="H1" s="43" t="s">
        <v>225</v>
      </c>
    </row>
    <row r="2" spans="1:16" s="42" customFormat="1" ht="13.5">
      <c r="D2" s="42" t="s">
        <v>364</v>
      </c>
      <c r="E2" s="42" t="s">
        <v>365</v>
      </c>
      <c r="N2" s="42" t="str">
        <f>IF(M2="","",(INDEX(P7:P80,(MATCH(M2,B7:B80,0)))))</f>
        <v/>
      </c>
      <c r="O2" s="44" t="s">
        <v>226</v>
      </c>
    </row>
    <row r="3" spans="1:16" s="42" customFormat="1" ht="13.5">
      <c r="D3" s="42">
        <v>1</v>
      </c>
      <c r="E3" s="42" t="str" cm="1">
        <f t="array" ref="E3">IF(ISNUMBER(D3),INDEX(B7:B53,MATCH(D3,P7:P53,0),0),"数字を入力してください")</f>
        <v>東京都</v>
      </c>
      <c r="L3" s="45" t="s">
        <v>227</v>
      </c>
      <c r="O3" s="46" t="s">
        <v>228</v>
      </c>
    </row>
    <row r="4" spans="1:16" ht="16.350000000000001" customHeight="1">
      <c r="A4" s="89" t="s">
        <v>229</v>
      </c>
      <c r="B4" s="90"/>
      <c r="C4" s="91"/>
      <c r="D4" s="47" t="s">
        <v>230</v>
      </c>
      <c r="E4" s="47" t="s">
        <v>231</v>
      </c>
      <c r="F4" s="47" t="s">
        <v>232</v>
      </c>
      <c r="G4" s="47" t="s">
        <v>233</v>
      </c>
      <c r="H4" s="47" t="s">
        <v>234</v>
      </c>
      <c r="I4" s="47" t="s">
        <v>235</v>
      </c>
      <c r="J4" s="47" t="s">
        <v>236</v>
      </c>
      <c r="K4" s="47" t="s">
        <v>237</v>
      </c>
      <c r="L4" s="47" t="s">
        <v>238</v>
      </c>
      <c r="M4" s="47" t="s">
        <v>239</v>
      </c>
      <c r="N4" s="47" t="s">
        <v>240</v>
      </c>
      <c r="O4" s="48"/>
    </row>
    <row r="5" spans="1:16">
      <c r="A5" s="92"/>
      <c r="B5" s="93"/>
      <c r="C5" s="94"/>
      <c r="D5" s="50">
        <v>2006</v>
      </c>
      <c r="E5" s="50">
        <v>2007</v>
      </c>
      <c r="F5" s="50">
        <v>2008</v>
      </c>
      <c r="G5" s="50">
        <v>2009</v>
      </c>
      <c r="H5" s="50">
        <v>2010</v>
      </c>
      <c r="I5" s="50">
        <v>2011</v>
      </c>
      <c r="J5" s="50">
        <v>2012</v>
      </c>
      <c r="K5" s="50">
        <v>2013</v>
      </c>
      <c r="L5" s="50">
        <v>2014</v>
      </c>
      <c r="M5" s="50">
        <v>2015</v>
      </c>
      <c r="N5" s="50">
        <v>2016</v>
      </c>
      <c r="O5" s="51"/>
      <c r="P5" s="49" t="s">
        <v>363</v>
      </c>
    </row>
    <row r="6" spans="1:16" ht="3.6" customHeight="1">
      <c r="A6" s="52"/>
      <c r="C6" s="53"/>
      <c r="O6" s="54"/>
    </row>
    <row r="7" spans="1:16" ht="9.75" customHeight="1">
      <c r="A7" s="55" t="s">
        <v>241</v>
      </c>
      <c r="B7" s="56" t="s">
        <v>242</v>
      </c>
      <c r="C7" s="57"/>
      <c r="D7" s="58">
        <v>14195474</v>
      </c>
      <c r="E7" s="58">
        <v>14217292</v>
      </c>
      <c r="F7" s="58">
        <v>13614863</v>
      </c>
      <c r="G7" s="58">
        <v>13361772</v>
      </c>
      <c r="H7" s="58">
        <v>13327032</v>
      </c>
      <c r="I7" s="58">
        <v>13334684</v>
      </c>
      <c r="J7" s="58">
        <v>13250839</v>
      </c>
      <c r="K7" s="58">
        <v>13557009</v>
      </c>
      <c r="L7" s="58">
        <v>13732805</v>
      </c>
      <c r="M7" s="58">
        <v>14112162</v>
      </c>
      <c r="N7" s="58">
        <v>14004677</v>
      </c>
      <c r="O7" s="59" t="s">
        <v>241</v>
      </c>
      <c r="P7" s="85">
        <f>RANK(N7,$N$7:$N$53,0)+COUNTIF(N7:$N$53,N7)-1</f>
        <v>9</v>
      </c>
    </row>
    <row r="8" spans="1:16" ht="9.75" customHeight="1">
      <c r="A8" s="55" t="s">
        <v>243</v>
      </c>
      <c r="B8" s="56" t="s">
        <v>244</v>
      </c>
      <c r="C8" s="57"/>
      <c r="D8" s="58">
        <v>3370233</v>
      </c>
      <c r="E8" s="58">
        <v>3305122</v>
      </c>
      <c r="F8" s="58">
        <v>3029274</v>
      </c>
      <c r="G8" s="58">
        <v>2984717</v>
      </c>
      <c r="H8" s="58">
        <v>3115241</v>
      </c>
      <c r="I8" s="58">
        <v>3151404</v>
      </c>
      <c r="J8" s="58">
        <v>3141925</v>
      </c>
      <c r="K8" s="58">
        <v>3156902</v>
      </c>
      <c r="L8" s="58">
        <v>3119420</v>
      </c>
      <c r="M8" s="58">
        <v>3280154</v>
      </c>
      <c r="N8" s="58">
        <v>3309119</v>
      </c>
      <c r="O8" s="59" t="s">
        <v>243</v>
      </c>
      <c r="P8" s="85">
        <f>RANK(N8,$N$7:$N$53,0)+COUNTIF(N8:$N$53,N8)-1</f>
        <v>33</v>
      </c>
    </row>
    <row r="9" spans="1:16" ht="9.75" customHeight="1">
      <c r="A9" s="55" t="s">
        <v>245</v>
      </c>
      <c r="B9" s="56" t="s">
        <v>246</v>
      </c>
      <c r="C9" s="57"/>
      <c r="D9" s="58">
        <v>3272596</v>
      </c>
      <c r="E9" s="58">
        <v>3240811</v>
      </c>
      <c r="F9" s="58">
        <v>3052087</v>
      </c>
      <c r="G9" s="58">
        <v>2988093</v>
      </c>
      <c r="H9" s="58">
        <v>3026556</v>
      </c>
      <c r="I9" s="58">
        <v>3080440</v>
      </c>
      <c r="J9" s="58">
        <v>3241075</v>
      </c>
      <c r="K9" s="58">
        <v>3408242</v>
      </c>
      <c r="L9" s="58">
        <v>3445291</v>
      </c>
      <c r="M9" s="58">
        <v>3483541</v>
      </c>
      <c r="N9" s="58">
        <v>3470116</v>
      </c>
      <c r="O9" s="59" t="s">
        <v>245</v>
      </c>
      <c r="P9" s="85">
        <f>RANK(N9,$N$7:$N$53,0)+COUNTIF(N9:$N$53,N9)-1</f>
        <v>29</v>
      </c>
    </row>
    <row r="10" spans="1:16" ht="9.75" customHeight="1">
      <c r="A10" s="55" t="s">
        <v>247</v>
      </c>
      <c r="B10" s="56" t="s">
        <v>248</v>
      </c>
      <c r="C10" s="57"/>
      <c r="D10" s="58">
        <v>6277945</v>
      </c>
      <c r="E10" s="58">
        <v>6164146</v>
      </c>
      <c r="F10" s="58">
        <v>5858022</v>
      </c>
      <c r="G10" s="58">
        <v>5665375</v>
      </c>
      <c r="H10" s="58">
        <v>5627136</v>
      </c>
      <c r="I10" s="58">
        <v>5715782</v>
      </c>
      <c r="J10" s="58">
        <v>6225800</v>
      </c>
      <c r="K10" s="58">
        <v>6427937</v>
      </c>
      <c r="L10" s="58">
        <v>6684447</v>
      </c>
      <c r="M10" s="58">
        <v>6932392</v>
      </c>
      <c r="N10" s="58">
        <v>6818995</v>
      </c>
      <c r="O10" s="59" t="s">
        <v>247</v>
      </c>
      <c r="P10" s="85">
        <f>RANK(N10,$N$7:$N$53,0)+COUNTIF(N10:$N$53,N10)-1</f>
        <v>14</v>
      </c>
    </row>
    <row r="11" spans="1:16" ht="9.75" customHeight="1">
      <c r="A11" s="55" t="s">
        <v>249</v>
      </c>
      <c r="B11" s="56" t="s">
        <v>250</v>
      </c>
      <c r="C11" s="57"/>
      <c r="D11" s="58">
        <v>2646660</v>
      </c>
      <c r="E11" s="58">
        <v>2590420</v>
      </c>
      <c r="F11" s="58">
        <v>2375437</v>
      </c>
      <c r="G11" s="58">
        <v>2351348</v>
      </c>
      <c r="H11" s="58">
        <v>2429011</v>
      </c>
      <c r="I11" s="58">
        <v>2462266</v>
      </c>
      <c r="J11" s="58">
        <v>2446008</v>
      </c>
      <c r="K11" s="58">
        <v>2509935</v>
      </c>
      <c r="L11" s="58">
        <v>2498140</v>
      </c>
      <c r="M11" s="58">
        <v>2535683</v>
      </c>
      <c r="N11" s="58">
        <v>2577903</v>
      </c>
      <c r="O11" s="59" t="s">
        <v>249</v>
      </c>
      <c r="P11" s="85">
        <f>RANK(N11,$N$7:$N$53,0)+COUNTIF(N11:$N$53,N11)-1</f>
        <v>40</v>
      </c>
    </row>
    <row r="12" spans="1:16" ht="9.75" customHeight="1">
      <c r="A12" s="55" t="s">
        <v>251</v>
      </c>
      <c r="B12" s="56" t="s">
        <v>252</v>
      </c>
      <c r="C12" s="57"/>
      <c r="D12" s="58">
        <v>3129415</v>
      </c>
      <c r="E12" s="58">
        <v>3229023</v>
      </c>
      <c r="F12" s="58">
        <v>2844164</v>
      </c>
      <c r="G12" s="58">
        <v>2743542</v>
      </c>
      <c r="H12" s="58">
        <v>2819824</v>
      </c>
      <c r="I12" s="58">
        <v>2801223</v>
      </c>
      <c r="J12" s="58">
        <v>2807192</v>
      </c>
      <c r="K12" s="58">
        <v>2954382</v>
      </c>
      <c r="L12" s="58">
        <v>2880031</v>
      </c>
      <c r="M12" s="58">
        <v>3000780</v>
      </c>
      <c r="N12" s="58">
        <v>3070056</v>
      </c>
      <c r="O12" s="59" t="s">
        <v>251</v>
      </c>
      <c r="P12" s="85">
        <f>RANK(N12,$N$7:$N$53,0)+COUNTIF(N12:$N$53,N12)-1</f>
        <v>35</v>
      </c>
    </row>
    <row r="13" spans="1:16" ht="9.75" customHeight="1">
      <c r="A13" s="55" t="s">
        <v>253</v>
      </c>
      <c r="B13" s="56" t="s">
        <v>254</v>
      </c>
      <c r="C13" s="57"/>
      <c r="D13" s="58">
        <v>6177921</v>
      </c>
      <c r="E13" s="58">
        <v>6018367</v>
      </c>
      <c r="F13" s="58">
        <v>5535105</v>
      </c>
      <c r="G13" s="58">
        <v>5349623</v>
      </c>
      <c r="H13" s="58">
        <v>5338394</v>
      </c>
      <c r="I13" s="58">
        <v>4982235</v>
      </c>
      <c r="J13" s="58">
        <v>5232942</v>
      </c>
      <c r="K13" s="58">
        <v>5596218</v>
      </c>
      <c r="L13" s="58">
        <v>5674783</v>
      </c>
      <c r="M13" s="58">
        <v>5661356</v>
      </c>
      <c r="N13" s="58">
        <v>5712479</v>
      </c>
      <c r="O13" s="59" t="s">
        <v>253</v>
      </c>
      <c r="P13" s="85">
        <f>RANK(N13,$N$7:$N$53,0)+COUNTIF(N13:$N$53,N13)-1</f>
        <v>19</v>
      </c>
    </row>
    <row r="14" spans="1:16" ht="9.75" customHeight="1">
      <c r="A14" s="55" t="s">
        <v>255</v>
      </c>
      <c r="B14" s="56" t="s">
        <v>256</v>
      </c>
      <c r="C14" s="57"/>
      <c r="D14" s="58">
        <v>8530225</v>
      </c>
      <c r="E14" s="58">
        <v>8904541</v>
      </c>
      <c r="F14" s="58">
        <v>8511127</v>
      </c>
      <c r="G14" s="58">
        <v>7820275</v>
      </c>
      <c r="H14" s="58">
        <v>8379128</v>
      </c>
      <c r="I14" s="58">
        <v>8680643</v>
      </c>
      <c r="J14" s="58">
        <v>8452234</v>
      </c>
      <c r="K14" s="58">
        <v>8435969</v>
      </c>
      <c r="L14" s="58">
        <v>8573167</v>
      </c>
      <c r="M14" s="58">
        <v>9053192</v>
      </c>
      <c r="N14" s="58">
        <v>9049322</v>
      </c>
      <c r="O14" s="59" t="s">
        <v>255</v>
      </c>
      <c r="P14" s="85">
        <f>RANK(N14,$N$7:$N$53,0)+COUNTIF(N14:$N$53,N14)-1</f>
        <v>11</v>
      </c>
    </row>
    <row r="15" spans="1:16" ht="9.75" customHeight="1">
      <c r="A15" s="55" t="s">
        <v>257</v>
      </c>
      <c r="B15" s="56" t="s">
        <v>258</v>
      </c>
      <c r="C15" s="57"/>
      <c r="D15" s="58">
        <v>6505765</v>
      </c>
      <c r="E15" s="58">
        <v>6511513</v>
      </c>
      <c r="F15" s="58">
        <v>6048984</v>
      </c>
      <c r="G15" s="58">
        <v>5772315</v>
      </c>
      <c r="H15" s="58">
        <v>6048813</v>
      </c>
      <c r="I15" s="58">
        <v>6019734</v>
      </c>
      <c r="J15" s="58">
        <v>5906383</v>
      </c>
      <c r="K15" s="58">
        <v>6311691</v>
      </c>
      <c r="L15" s="58">
        <v>6254837</v>
      </c>
      <c r="M15" s="58">
        <v>6611961</v>
      </c>
      <c r="N15" s="58">
        <v>6524144</v>
      </c>
      <c r="O15" s="59" t="s">
        <v>257</v>
      </c>
      <c r="P15" s="85">
        <f>RANK(N15,$N$7:$N$53,0)+COUNTIF(N15:$N$53,N15)-1</f>
        <v>15</v>
      </c>
    </row>
    <row r="16" spans="1:16" ht="9.75" customHeight="1">
      <c r="A16" s="60" t="s">
        <v>259</v>
      </c>
      <c r="B16" s="61" t="s">
        <v>260</v>
      </c>
      <c r="C16" s="62"/>
      <c r="D16" s="63">
        <v>5659880</v>
      </c>
      <c r="E16" s="63">
        <v>5827134</v>
      </c>
      <c r="F16" s="63">
        <v>5492784</v>
      </c>
      <c r="G16" s="63">
        <v>5239649</v>
      </c>
      <c r="H16" s="63">
        <v>5498030</v>
      </c>
      <c r="I16" s="63">
        <v>5499212</v>
      </c>
      <c r="J16" s="63">
        <v>5572569</v>
      </c>
      <c r="K16" s="63">
        <v>5888095</v>
      </c>
      <c r="L16" s="63">
        <v>5924323</v>
      </c>
      <c r="M16" s="63">
        <v>6110125</v>
      </c>
      <c r="N16" s="63">
        <v>6094335</v>
      </c>
      <c r="O16" s="64" t="s">
        <v>259</v>
      </c>
      <c r="P16" s="85">
        <f>RANK(N16,$N$7:$N$53,0)+COUNTIF(N16:$N$53,N16)-1</f>
        <v>17</v>
      </c>
    </row>
    <row r="17" spans="1:16" ht="9.75" customHeight="1">
      <c r="A17" s="55" t="s">
        <v>261</v>
      </c>
      <c r="B17" s="56" t="s">
        <v>262</v>
      </c>
      <c r="C17" s="57"/>
      <c r="D17" s="58">
        <v>20439527</v>
      </c>
      <c r="E17" s="58">
        <v>20740858</v>
      </c>
      <c r="F17" s="58">
        <v>19945556</v>
      </c>
      <c r="G17" s="58">
        <v>19104182</v>
      </c>
      <c r="H17" s="58">
        <v>19529443</v>
      </c>
      <c r="I17" s="58">
        <v>20187881</v>
      </c>
      <c r="J17" s="58">
        <v>20044515</v>
      </c>
      <c r="K17" s="58">
        <v>20612938</v>
      </c>
      <c r="L17" s="58">
        <v>20703706</v>
      </c>
      <c r="M17" s="58">
        <v>21423047</v>
      </c>
      <c r="N17" s="58">
        <v>21559051</v>
      </c>
      <c r="O17" s="59" t="s">
        <v>261</v>
      </c>
      <c r="P17" s="85">
        <f>RANK(N17,$N$7:$N$53,0)+COUNTIF(N17:$N$53,N17)-1</f>
        <v>5</v>
      </c>
    </row>
    <row r="18" spans="1:16" ht="9.75" customHeight="1">
      <c r="A18" s="55" t="s">
        <v>263</v>
      </c>
      <c r="B18" s="56" t="s">
        <v>264</v>
      </c>
      <c r="C18" s="57"/>
      <c r="D18" s="58">
        <v>18228827</v>
      </c>
      <c r="E18" s="58">
        <v>18745103</v>
      </c>
      <c r="F18" s="58">
        <v>17966400</v>
      </c>
      <c r="G18" s="58">
        <v>17192076</v>
      </c>
      <c r="H18" s="58">
        <v>17344842</v>
      </c>
      <c r="I18" s="58">
        <v>17450210</v>
      </c>
      <c r="J18" s="58">
        <v>17312099</v>
      </c>
      <c r="K18" s="58">
        <v>18176018</v>
      </c>
      <c r="L18" s="58">
        <v>18219326</v>
      </c>
      <c r="M18" s="58">
        <v>18728036</v>
      </c>
      <c r="N18" s="58">
        <v>18829478</v>
      </c>
      <c r="O18" s="59" t="s">
        <v>263</v>
      </c>
      <c r="P18" s="85">
        <f>RANK(N18,$N$7:$N$53,0)+COUNTIF(N18:$N$53,N18)-1</f>
        <v>6</v>
      </c>
    </row>
    <row r="19" spans="1:16" ht="9.75" customHeight="1">
      <c r="A19" s="55" t="s">
        <v>265</v>
      </c>
      <c r="B19" s="56" t="s">
        <v>266</v>
      </c>
      <c r="C19" s="57"/>
      <c r="D19" s="58">
        <v>75886821</v>
      </c>
      <c r="E19" s="58">
        <v>75728366</v>
      </c>
      <c r="F19" s="58">
        <v>70455969</v>
      </c>
      <c r="G19" s="58">
        <v>64872266</v>
      </c>
      <c r="H19" s="58">
        <v>67433104</v>
      </c>
      <c r="I19" s="58">
        <v>69324337</v>
      </c>
      <c r="J19" s="58">
        <v>69161983</v>
      </c>
      <c r="K19" s="58">
        <v>71955112</v>
      </c>
      <c r="L19" s="58">
        <v>72446921</v>
      </c>
      <c r="M19" s="58">
        <v>74100123</v>
      </c>
      <c r="N19" s="58">
        <v>72856269</v>
      </c>
      <c r="O19" s="59" t="s">
        <v>265</v>
      </c>
      <c r="P19" s="85">
        <f>RANK(N19,$N$7:$N$53,0)+COUNTIF(N19:$N$53,N19)-1</f>
        <v>1</v>
      </c>
    </row>
    <row r="20" spans="1:16" ht="9.75" customHeight="1">
      <c r="A20" s="55" t="s">
        <v>267</v>
      </c>
      <c r="B20" s="56" t="s">
        <v>268</v>
      </c>
      <c r="C20" s="57"/>
      <c r="D20" s="58">
        <v>28812926</v>
      </c>
      <c r="E20" s="58">
        <v>29302960</v>
      </c>
      <c r="F20" s="58">
        <v>28077885</v>
      </c>
      <c r="G20" s="58">
        <v>25727625</v>
      </c>
      <c r="H20" s="58">
        <v>27271735</v>
      </c>
      <c r="I20" s="58">
        <v>27362015</v>
      </c>
      <c r="J20" s="58">
        <v>27211738</v>
      </c>
      <c r="K20" s="58">
        <v>27873098</v>
      </c>
      <c r="L20" s="58">
        <v>27782380</v>
      </c>
      <c r="M20" s="58">
        <v>28590534</v>
      </c>
      <c r="N20" s="58">
        <v>29076198</v>
      </c>
      <c r="O20" s="59" t="s">
        <v>267</v>
      </c>
      <c r="P20" s="85">
        <f>RANK(N20,$N$7:$N$53,0)+COUNTIF(N20:$N$53,N20)-1</f>
        <v>2</v>
      </c>
    </row>
    <row r="21" spans="1:16" ht="9.75" customHeight="1">
      <c r="A21" s="55" t="s">
        <v>269</v>
      </c>
      <c r="B21" s="56" t="s">
        <v>270</v>
      </c>
      <c r="C21" s="57"/>
      <c r="D21" s="58">
        <v>6577584</v>
      </c>
      <c r="E21" s="58">
        <v>6570349</v>
      </c>
      <c r="F21" s="58">
        <v>6162935</v>
      </c>
      <c r="G21" s="58">
        <v>5972651</v>
      </c>
      <c r="H21" s="58">
        <v>6113401</v>
      </c>
      <c r="I21" s="58">
        <v>6097539</v>
      </c>
      <c r="J21" s="58">
        <v>6139585</v>
      </c>
      <c r="K21" s="58">
        <v>6374395</v>
      </c>
      <c r="L21" s="58">
        <v>6259450</v>
      </c>
      <c r="M21" s="58">
        <v>6397470</v>
      </c>
      <c r="N21" s="58">
        <v>6459625</v>
      </c>
      <c r="O21" s="59" t="s">
        <v>269</v>
      </c>
      <c r="P21" s="85">
        <f>RANK(N21,$N$7:$N$53,0)+COUNTIF(N21:$N$53,N21)-1</f>
        <v>16</v>
      </c>
    </row>
    <row r="22" spans="1:16" ht="9.75" customHeight="1">
      <c r="A22" s="55" t="s">
        <v>271</v>
      </c>
      <c r="B22" s="56" t="s">
        <v>272</v>
      </c>
      <c r="C22" s="57"/>
      <c r="D22" s="58">
        <v>3663857</v>
      </c>
      <c r="E22" s="58">
        <v>3711522</v>
      </c>
      <c r="F22" s="58">
        <v>3436282</v>
      </c>
      <c r="G22" s="58">
        <v>3223272</v>
      </c>
      <c r="H22" s="58">
        <v>3431666</v>
      </c>
      <c r="I22" s="58">
        <v>3433473</v>
      </c>
      <c r="J22" s="58">
        <v>3389623</v>
      </c>
      <c r="K22" s="58">
        <v>3480890</v>
      </c>
      <c r="L22" s="58">
        <v>3471744</v>
      </c>
      <c r="M22" s="58">
        <v>3560224</v>
      </c>
      <c r="N22" s="58">
        <v>3496464</v>
      </c>
      <c r="O22" s="59" t="s">
        <v>271</v>
      </c>
      <c r="P22" s="85">
        <f>RANK(N22,$N$7:$N$53,0)+COUNTIF(N22:$N$53,N22)-1</f>
        <v>28</v>
      </c>
    </row>
    <row r="23" spans="1:16" ht="9.75" customHeight="1">
      <c r="A23" s="55" t="s">
        <v>273</v>
      </c>
      <c r="B23" s="56" t="s">
        <v>274</v>
      </c>
      <c r="C23" s="57"/>
      <c r="D23" s="58">
        <v>3374841</v>
      </c>
      <c r="E23" s="58">
        <v>3408004</v>
      </c>
      <c r="F23" s="58">
        <v>3234635</v>
      </c>
      <c r="G23" s="58">
        <v>2993294</v>
      </c>
      <c r="H23" s="58">
        <v>2990527</v>
      </c>
      <c r="I23" s="58">
        <v>3010139</v>
      </c>
      <c r="J23" s="58">
        <v>3046058</v>
      </c>
      <c r="K23" s="58">
        <v>3167813</v>
      </c>
      <c r="L23" s="58">
        <v>3209836</v>
      </c>
      <c r="M23" s="58">
        <v>3330503</v>
      </c>
      <c r="N23" s="58">
        <v>3347307</v>
      </c>
      <c r="O23" s="59" t="s">
        <v>273</v>
      </c>
      <c r="P23" s="85">
        <f>RANK(N23,$N$7:$N$53,0)+COUNTIF(N23:$N$53,N23)-1</f>
        <v>32</v>
      </c>
    </row>
    <row r="24" spans="1:16" ht="9.75" customHeight="1">
      <c r="A24" s="55" t="s">
        <v>275</v>
      </c>
      <c r="B24" s="56" t="s">
        <v>276</v>
      </c>
      <c r="C24" s="57"/>
      <c r="D24" s="58">
        <v>2743896</v>
      </c>
      <c r="E24" s="58">
        <v>2745770</v>
      </c>
      <c r="F24" s="58">
        <v>2580417</v>
      </c>
      <c r="G24" s="58">
        <v>2472213</v>
      </c>
      <c r="H24" s="58">
        <v>2577344</v>
      </c>
      <c r="I24" s="58">
        <v>2566718</v>
      </c>
      <c r="J24" s="58">
        <v>2396136</v>
      </c>
      <c r="K24" s="58">
        <v>2477661</v>
      </c>
      <c r="L24" s="58">
        <v>2393132</v>
      </c>
      <c r="M24" s="58">
        <v>2514953</v>
      </c>
      <c r="N24" s="58">
        <v>2470330</v>
      </c>
      <c r="O24" s="59" t="s">
        <v>275</v>
      </c>
      <c r="P24" s="85">
        <f>RANK(N24,$N$7:$N$53,0)+COUNTIF(N24:$N$53,N24)-1</f>
        <v>41</v>
      </c>
    </row>
    <row r="25" spans="1:16" ht="9.75" customHeight="1">
      <c r="A25" s="55" t="s">
        <v>277</v>
      </c>
      <c r="B25" s="56" t="s">
        <v>278</v>
      </c>
      <c r="C25" s="57"/>
      <c r="D25" s="58">
        <v>2526173</v>
      </c>
      <c r="E25" s="58">
        <v>2502077</v>
      </c>
      <c r="F25" s="58">
        <v>2332503</v>
      </c>
      <c r="G25" s="58">
        <v>2176525</v>
      </c>
      <c r="H25" s="58">
        <v>2367582</v>
      </c>
      <c r="I25" s="58">
        <v>2377451</v>
      </c>
      <c r="J25" s="58">
        <v>2273237</v>
      </c>
      <c r="K25" s="58">
        <v>2369640</v>
      </c>
      <c r="L25" s="58">
        <v>2293888</v>
      </c>
      <c r="M25" s="58">
        <v>2360341</v>
      </c>
      <c r="N25" s="58">
        <v>2383467</v>
      </c>
      <c r="O25" s="59" t="s">
        <v>277</v>
      </c>
      <c r="P25" s="85">
        <f>RANK(N25,$N$7:$N$53,0)+COUNTIF(N25:$N$53,N25)-1</f>
        <v>42</v>
      </c>
    </row>
    <row r="26" spans="1:16" ht="9.75" customHeight="1">
      <c r="A26" s="60" t="s">
        <v>279</v>
      </c>
      <c r="B26" s="61" t="s">
        <v>280</v>
      </c>
      <c r="C26" s="62"/>
      <c r="D26" s="63">
        <v>6141664</v>
      </c>
      <c r="E26" s="63">
        <v>6180144</v>
      </c>
      <c r="F26" s="63">
        <v>5756793</v>
      </c>
      <c r="G26" s="63">
        <v>5480158</v>
      </c>
      <c r="H26" s="63">
        <v>5639763</v>
      </c>
      <c r="I26" s="63">
        <v>5722714</v>
      </c>
      <c r="J26" s="63">
        <v>5564819</v>
      </c>
      <c r="K26" s="63">
        <v>5733121</v>
      </c>
      <c r="L26" s="63">
        <v>5756864</v>
      </c>
      <c r="M26" s="63">
        <v>6035262</v>
      </c>
      <c r="N26" s="63">
        <v>6017568</v>
      </c>
      <c r="O26" s="64" t="s">
        <v>279</v>
      </c>
      <c r="P26" s="85">
        <f>RANK(N26,$N$7:$N$53,0)+COUNTIF(N26:$N$53,N26)-1</f>
        <v>18</v>
      </c>
    </row>
    <row r="27" spans="1:16" ht="9.75" customHeight="1">
      <c r="A27" s="55" t="s">
        <v>281</v>
      </c>
      <c r="B27" s="56" t="s">
        <v>282</v>
      </c>
      <c r="C27" s="57"/>
      <c r="D27" s="58">
        <v>5936982</v>
      </c>
      <c r="E27" s="58">
        <v>5950690</v>
      </c>
      <c r="F27" s="58">
        <v>5628029</v>
      </c>
      <c r="G27" s="58">
        <v>5268259</v>
      </c>
      <c r="H27" s="58">
        <v>5351222</v>
      </c>
      <c r="I27" s="58">
        <v>5351408</v>
      </c>
      <c r="J27" s="58">
        <v>5388166</v>
      </c>
      <c r="K27" s="58">
        <v>5385437</v>
      </c>
      <c r="L27" s="58">
        <v>5483117</v>
      </c>
      <c r="M27" s="58">
        <v>5610336</v>
      </c>
      <c r="N27" s="58">
        <v>5667239</v>
      </c>
      <c r="O27" s="59" t="s">
        <v>281</v>
      </c>
      <c r="P27" s="85">
        <f>RANK(N27,$N$7:$N$53,0)+COUNTIF(N27:$N$53,N27)-1</f>
        <v>21</v>
      </c>
    </row>
    <row r="28" spans="1:16" ht="9.75" customHeight="1">
      <c r="A28" s="55" t="s">
        <v>283</v>
      </c>
      <c r="B28" s="56" t="s">
        <v>284</v>
      </c>
      <c r="C28" s="57"/>
      <c r="D28" s="58">
        <v>12807920</v>
      </c>
      <c r="E28" s="58">
        <v>12951241</v>
      </c>
      <c r="F28" s="58">
        <v>11912291</v>
      </c>
      <c r="G28" s="58">
        <v>10870463</v>
      </c>
      <c r="H28" s="58">
        <v>11453317</v>
      </c>
      <c r="I28" s="58">
        <v>11602831</v>
      </c>
      <c r="J28" s="58">
        <v>11470946</v>
      </c>
      <c r="K28" s="58">
        <v>11906918</v>
      </c>
      <c r="L28" s="58">
        <v>11933520</v>
      </c>
      <c r="M28" s="58">
        <v>12211454</v>
      </c>
      <c r="N28" s="58">
        <v>12168024</v>
      </c>
      <c r="O28" s="59" t="s">
        <v>283</v>
      </c>
      <c r="P28" s="85">
        <f>RANK(N28,$N$7:$N$53,0)+COUNTIF(N28:$N$53,N28)-1</f>
        <v>10</v>
      </c>
    </row>
    <row r="29" spans="1:16" ht="9.75" customHeight="1">
      <c r="A29" s="55" t="s">
        <v>285</v>
      </c>
      <c r="B29" s="56" t="s">
        <v>286</v>
      </c>
      <c r="C29" s="57"/>
      <c r="D29" s="58">
        <v>27272956</v>
      </c>
      <c r="E29" s="58">
        <v>28449002</v>
      </c>
      <c r="F29" s="58">
        <v>24584998</v>
      </c>
      <c r="G29" s="58">
        <v>22693402</v>
      </c>
      <c r="H29" s="58">
        <v>23122164</v>
      </c>
      <c r="I29" s="58">
        <v>24069191</v>
      </c>
      <c r="J29" s="58">
        <v>25727372</v>
      </c>
      <c r="K29" s="58">
        <v>26683656</v>
      </c>
      <c r="L29" s="58">
        <v>26871888</v>
      </c>
      <c r="M29" s="58">
        <v>27690405</v>
      </c>
      <c r="N29" s="58">
        <v>27270625</v>
      </c>
      <c r="O29" s="59" t="s">
        <v>285</v>
      </c>
      <c r="P29" s="85">
        <f>RANK(N29,$N$7:$N$53,0)+COUNTIF(N29:$N$53,N29)-1</f>
        <v>3</v>
      </c>
    </row>
    <row r="30" spans="1:16" ht="9.75" customHeight="1">
      <c r="A30" s="55" t="s">
        <v>287</v>
      </c>
      <c r="B30" s="56" t="s">
        <v>288</v>
      </c>
      <c r="C30" s="57"/>
      <c r="D30" s="58">
        <v>6053790</v>
      </c>
      <c r="E30" s="58">
        <v>6183415</v>
      </c>
      <c r="F30" s="58">
        <v>5473485</v>
      </c>
      <c r="G30" s="58">
        <v>4974964</v>
      </c>
      <c r="H30" s="58">
        <v>5376213</v>
      </c>
      <c r="I30" s="58">
        <v>5186377</v>
      </c>
      <c r="J30" s="58">
        <v>5244993</v>
      </c>
      <c r="K30" s="58">
        <v>5510562</v>
      </c>
      <c r="L30" s="58">
        <v>5478852</v>
      </c>
      <c r="M30" s="58">
        <v>5493000</v>
      </c>
      <c r="N30" s="58">
        <v>5705314</v>
      </c>
      <c r="O30" s="59" t="s">
        <v>287</v>
      </c>
      <c r="P30" s="85">
        <f>RANK(N30,$N$7:$N$53,0)+COUNTIF(N30:$N$53,N30)-1</f>
        <v>20</v>
      </c>
    </row>
    <row r="31" spans="1:16" ht="9.75" customHeight="1">
      <c r="A31" s="55" t="s">
        <v>289</v>
      </c>
      <c r="B31" s="56" t="s">
        <v>290</v>
      </c>
      <c r="C31" s="57"/>
      <c r="D31" s="58">
        <v>4366497</v>
      </c>
      <c r="E31" s="58">
        <v>4448658</v>
      </c>
      <c r="F31" s="58">
        <v>4193193</v>
      </c>
      <c r="G31" s="58">
        <v>4017102</v>
      </c>
      <c r="H31" s="58">
        <v>4250921</v>
      </c>
      <c r="I31" s="58">
        <v>4179023</v>
      </c>
      <c r="J31" s="58">
        <v>4069637</v>
      </c>
      <c r="K31" s="58">
        <v>4195891</v>
      </c>
      <c r="L31" s="58">
        <v>4212185</v>
      </c>
      <c r="M31" s="58">
        <v>4378602</v>
      </c>
      <c r="N31" s="58">
        <v>4493590</v>
      </c>
      <c r="O31" s="59" t="s">
        <v>289</v>
      </c>
      <c r="P31" s="85">
        <f>RANK(N31,$N$7:$N$53,0)+COUNTIF(N31:$N$53,N31)-1</f>
        <v>23</v>
      </c>
    </row>
    <row r="32" spans="1:16" ht="9.75" customHeight="1">
      <c r="A32" s="55" t="s">
        <v>291</v>
      </c>
      <c r="B32" s="56" t="s">
        <v>292</v>
      </c>
      <c r="C32" s="57"/>
      <c r="D32" s="58">
        <v>7335363</v>
      </c>
      <c r="E32" s="58">
        <v>7809509</v>
      </c>
      <c r="F32" s="58">
        <v>7260341</v>
      </c>
      <c r="G32" s="58">
        <v>6871461</v>
      </c>
      <c r="H32" s="58">
        <v>7017461</v>
      </c>
      <c r="I32" s="58">
        <v>7067839</v>
      </c>
      <c r="J32" s="58">
        <v>6922621</v>
      </c>
      <c r="K32" s="58">
        <v>6947316</v>
      </c>
      <c r="L32" s="58">
        <v>7184497</v>
      </c>
      <c r="M32" s="58">
        <v>7491370</v>
      </c>
      <c r="N32" s="58">
        <v>7623060</v>
      </c>
      <c r="O32" s="59" t="s">
        <v>291</v>
      </c>
      <c r="P32" s="85">
        <f>RANK(N32,$N$7:$N$53,0)+COUNTIF(N32:$N$53,N32)-1</f>
        <v>13</v>
      </c>
    </row>
    <row r="33" spans="1:16" ht="9.75" customHeight="1">
      <c r="A33" s="55" t="s">
        <v>293</v>
      </c>
      <c r="B33" s="56" t="s">
        <v>294</v>
      </c>
      <c r="C33" s="57"/>
      <c r="D33" s="58">
        <v>28604676</v>
      </c>
      <c r="E33" s="58">
        <v>28635898</v>
      </c>
      <c r="F33" s="58">
        <v>26801583</v>
      </c>
      <c r="G33" s="58">
        <v>25151535</v>
      </c>
      <c r="H33" s="58">
        <v>25608577</v>
      </c>
      <c r="I33" s="58">
        <v>26165483</v>
      </c>
      <c r="J33" s="58">
        <v>25842033</v>
      </c>
      <c r="K33" s="58">
        <v>26330089</v>
      </c>
      <c r="L33" s="58">
        <v>26470322</v>
      </c>
      <c r="M33" s="58">
        <v>27274588</v>
      </c>
      <c r="N33" s="58">
        <v>26993313</v>
      </c>
      <c r="O33" s="59" t="s">
        <v>293</v>
      </c>
      <c r="P33" s="85">
        <f>RANK(N33,$N$7:$N$53,0)+COUNTIF(N33:$N$53,N33)-1</f>
        <v>4</v>
      </c>
    </row>
    <row r="34" spans="1:16" ht="9.75" customHeight="1">
      <c r="A34" s="55" t="s">
        <v>295</v>
      </c>
      <c r="B34" s="56" t="s">
        <v>296</v>
      </c>
      <c r="C34" s="57"/>
      <c r="D34" s="58">
        <v>16375026</v>
      </c>
      <c r="E34" s="58">
        <v>16073439</v>
      </c>
      <c r="F34" s="58">
        <v>15557447</v>
      </c>
      <c r="G34" s="58">
        <v>14411246</v>
      </c>
      <c r="H34" s="58">
        <v>14975162</v>
      </c>
      <c r="I34" s="58">
        <v>14599708</v>
      </c>
      <c r="J34" s="58">
        <v>14926186</v>
      </c>
      <c r="K34" s="58">
        <v>15246183</v>
      </c>
      <c r="L34" s="58">
        <v>15376927</v>
      </c>
      <c r="M34" s="58">
        <v>15739974</v>
      </c>
      <c r="N34" s="58">
        <v>15983414</v>
      </c>
      <c r="O34" s="59" t="s">
        <v>295</v>
      </c>
      <c r="P34" s="85">
        <f>RANK(N34,$N$7:$N$53,0)+COUNTIF(N34:$N$53,N34)-1</f>
        <v>7</v>
      </c>
    </row>
    <row r="35" spans="1:16" ht="9.75" customHeight="1">
      <c r="A35" s="55" t="s">
        <v>297</v>
      </c>
      <c r="B35" s="56" t="s">
        <v>298</v>
      </c>
      <c r="C35" s="57"/>
      <c r="D35" s="58">
        <v>3646186</v>
      </c>
      <c r="E35" s="58">
        <v>3671457</v>
      </c>
      <c r="F35" s="58">
        <v>3387162</v>
      </c>
      <c r="G35" s="58">
        <v>3215830</v>
      </c>
      <c r="H35" s="58">
        <v>3342399</v>
      </c>
      <c r="I35" s="58">
        <v>3259332</v>
      </c>
      <c r="J35" s="58">
        <v>3269518</v>
      </c>
      <c r="K35" s="58">
        <v>3376002</v>
      </c>
      <c r="L35" s="58">
        <v>3336977</v>
      </c>
      <c r="M35" s="58">
        <v>3371879</v>
      </c>
      <c r="N35" s="58">
        <v>3421265</v>
      </c>
      <c r="O35" s="59" t="s">
        <v>297</v>
      </c>
      <c r="P35" s="85">
        <f>RANK(N35,$N$7:$N$53,0)+COUNTIF(N35:$N$53,N35)-1</f>
        <v>31</v>
      </c>
    </row>
    <row r="36" spans="1:16" ht="9.75" customHeight="1">
      <c r="A36" s="60" t="s">
        <v>299</v>
      </c>
      <c r="B36" s="61" t="s">
        <v>300</v>
      </c>
      <c r="C36" s="62"/>
      <c r="D36" s="63">
        <v>2848875</v>
      </c>
      <c r="E36" s="63">
        <v>2798313</v>
      </c>
      <c r="F36" s="63">
        <v>2621638</v>
      </c>
      <c r="G36" s="63">
        <v>2462142</v>
      </c>
      <c r="H36" s="63">
        <v>2669753</v>
      </c>
      <c r="I36" s="63">
        <v>2743726</v>
      </c>
      <c r="J36" s="63">
        <v>2738132</v>
      </c>
      <c r="K36" s="63">
        <v>2817004</v>
      </c>
      <c r="L36" s="63">
        <v>2743282</v>
      </c>
      <c r="M36" s="63">
        <v>2694004</v>
      </c>
      <c r="N36" s="63">
        <v>2813369</v>
      </c>
      <c r="O36" s="64" t="s">
        <v>299</v>
      </c>
      <c r="P36" s="85">
        <f>RANK(N36,$N$7:$N$53,0)+COUNTIF(N36:$N$53,N36)-1</f>
        <v>38</v>
      </c>
    </row>
    <row r="37" spans="1:16" ht="9.75" customHeight="1">
      <c r="A37" s="55" t="s">
        <v>301</v>
      </c>
      <c r="B37" s="56" t="s">
        <v>302</v>
      </c>
      <c r="C37" s="57"/>
      <c r="D37" s="58">
        <v>1478926</v>
      </c>
      <c r="E37" s="58">
        <v>1394218</v>
      </c>
      <c r="F37" s="58">
        <v>1302700</v>
      </c>
      <c r="G37" s="58">
        <v>1246289</v>
      </c>
      <c r="H37" s="58">
        <v>1243743</v>
      </c>
      <c r="I37" s="58">
        <v>1247348</v>
      </c>
      <c r="J37" s="58">
        <v>1269265</v>
      </c>
      <c r="K37" s="58">
        <v>1309130</v>
      </c>
      <c r="L37" s="58">
        <v>1305047</v>
      </c>
      <c r="M37" s="58">
        <v>1357958</v>
      </c>
      <c r="N37" s="58">
        <v>1370810</v>
      </c>
      <c r="O37" s="59" t="s">
        <v>301</v>
      </c>
      <c r="P37" s="85">
        <f>RANK(N37,$N$7:$N$53,0)+COUNTIF(N37:$N$53,N37)-1</f>
        <v>47</v>
      </c>
    </row>
    <row r="38" spans="1:16" ht="9.75" customHeight="1">
      <c r="A38" s="55" t="s">
        <v>303</v>
      </c>
      <c r="B38" s="56" t="s">
        <v>304</v>
      </c>
      <c r="C38" s="57"/>
      <c r="D38" s="58">
        <v>1822667</v>
      </c>
      <c r="E38" s="58">
        <v>1836335</v>
      </c>
      <c r="F38" s="58">
        <v>1688503</v>
      </c>
      <c r="G38" s="58">
        <v>1658875</v>
      </c>
      <c r="H38" s="58">
        <v>1694446</v>
      </c>
      <c r="I38" s="58">
        <v>1715965</v>
      </c>
      <c r="J38" s="58">
        <v>1691104</v>
      </c>
      <c r="K38" s="58">
        <v>1724230</v>
      </c>
      <c r="L38" s="58">
        <v>1732232</v>
      </c>
      <c r="M38" s="58">
        <v>1801839</v>
      </c>
      <c r="N38" s="58">
        <v>1806666</v>
      </c>
      <c r="O38" s="59" t="s">
        <v>303</v>
      </c>
      <c r="P38" s="85">
        <f>RANK(N38,$N$7:$N$53,0)+COUNTIF(N38:$N$53,N38)-1</f>
        <v>46</v>
      </c>
    </row>
    <row r="39" spans="1:16" ht="9.75" customHeight="1">
      <c r="A39" s="55" t="s">
        <v>305</v>
      </c>
      <c r="B39" s="56" t="s">
        <v>306</v>
      </c>
      <c r="C39" s="57"/>
      <c r="D39" s="58">
        <v>5615056</v>
      </c>
      <c r="E39" s="58">
        <v>5460352</v>
      </c>
      <c r="F39" s="58">
        <v>4972658</v>
      </c>
      <c r="G39" s="58">
        <v>4675137</v>
      </c>
      <c r="H39" s="58">
        <v>4748385</v>
      </c>
      <c r="I39" s="58">
        <v>5025914</v>
      </c>
      <c r="J39" s="58">
        <v>4888138</v>
      </c>
      <c r="K39" s="58">
        <v>5114280</v>
      </c>
      <c r="L39" s="58">
        <v>4933953</v>
      </c>
      <c r="M39" s="58">
        <v>5297326</v>
      </c>
      <c r="N39" s="58">
        <v>5231583</v>
      </c>
      <c r="O39" s="59" t="s">
        <v>305</v>
      </c>
      <c r="P39" s="85">
        <f>RANK(N39,$N$7:$N$53,0)+COUNTIF(N39:$N$53,N39)-1</f>
        <v>22</v>
      </c>
    </row>
    <row r="40" spans="1:16" ht="9.75" customHeight="1">
      <c r="A40" s="55" t="s">
        <v>307</v>
      </c>
      <c r="B40" s="56" t="s">
        <v>308</v>
      </c>
      <c r="C40" s="57"/>
      <c r="D40" s="58">
        <v>8695500</v>
      </c>
      <c r="E40" s="58">
        <v>9138735</v>
      </c>
      <c r="F40" s="58">
        <v>8203548</v>
      </c>
      <c r="G40" s="58">
        <v>7601745</v>
      </c>
      <c r="H40" s="58">
        <v>7777890</v>
      </c>
      <c r="I40" s="58">
        <v>8087628</v>
      </c>
      <c r="J40" s="58">
        <v>7773004</v>
      </c>
      <c r="K40" s="58">
        <v>7959913</v>
      </c>
      <c r="L40" s="58">
        <v>8300343</v>
      </c>
      <c r="M40" s="58">
        <v>8633803</v>
      </c>
      <c r="N40" s="58">
        <v>8705833</v>
      </c>
      <c r="O40" s="59" t="s">
        <v>307</v>
      </c>
      <c r="P40" s="85">
        <f>RANK(N40,$N$7:$N$53,0)+COUNTIF(N40:$N$53,N40)-1</f>
        <v>12</v>
      </c>
    </row>
    <row r="41" spans="1:16" ht="9.75" customHeight="1">
      <c r="A41" s="55" t="s">
        <v>309</v>
      </c>
      <c r="B41" s="56" t="s">
        <v>310</v>
      </c>
      <c r="C41" s="57"/>
      <c r="D41" s="58">
        <v>4276678</v>
      </c>
      <c r="E41" s="58">
        <v>4299867</v>
      </c>
      <c r="F41" s="58">
        <v>4062197</v>
      </c>
      <c r="G41" s="58">
        <v>3817211</v>
      </c>
      <c r="H41" s="58">
        <v>4033284</v>
      </c>
      <c r="I41" s="58">
        <v>4073843</v>
      </c>
      <c r="J41" s="58">
        <v>3986504</v>
      </c>
      <c r="K41" s="58">
        <v>4149231</v>
      </c>
      <c r="L41" s="58">
        <v>4164585</v>
      </c>
      <c r="M41" s="58">
        <v>4048818</v>
      </c>
      <c r="N41" s="58">
        <v>4250354</v>
      </c>
      <c r="O41" s="59" t="s">
        <v>309</v>
      </c>
      <c r="P41" s="85">
        <f>RANK(N41,$N$7:$N$53,0)+COUNTIF(N41:$N$53,N41)-1</f>
        <v>25</v>
      </c>
    </row>
    <row r="42" spans="1:16" ht="9.75" customHeight="1">
      <c r="A42" s="55" t="s">
        <v>311</v>
      </c>
      <c r="B42" s="56" t="s">
        <v>312</v>
      </c>
      <c r="C42" s="57"/>
      <c r="D42" s="58">
        <v>2197547</v>
      </c>
      <c r="E42" s="58">
        <v>2183508</v>
      </c>
      <c r="F42" s="58">
        <v>2097444</v>
      </c>
      <c r="G42" s="58">
        <v>2022393</v>
      </c>
      <c r="H42" s="58">
        <v>2150442</v>
      </c>
      <c r="I42" s="58">
        <v>2156775</v>
      </c>
      <c r="J42" s="58">
        <v>2090008</v>
      </c>
      <c r="K42" s="58">
        <v>2187847</v>
      </c>
      <c r="L42" s="58">
        <v>2221595</v>
      </c>
      <c r="M42" s="58">
        <v>2272003</v>
      </c>
      <c r="N42" s="58">
        <v>2230185</v>
      </c>
      <c r="O42" s="59" t="s">
        <v>311</v>
      </c>
      <c r="P42" s="85">
        <f>RANK(N42,$N$7:$N$53,0)+COUNTIF(N42:$N$53,N42)-1</f>
        <v>43</v>
      </c>
    </row>
    <row r="43" spans="1:16" ht="9.75" customHeight="1">
      <c r="A43" s="55" t="s">
        <v>313</v>
      </c>
      <c r="B43" s="56" t="s">
        <v>314</v>
      </c>
      <c r="C43" s="57"/>
      <c r="D43" s="58">
        <v>2863806</v>
      </c>
      <c r="E43" s="58">
        <v>2907655</v>
      </c>
      <c r="F43" s="58">
        <v>2715565</v>
      </c>
      <c r="G43" s="58">
        <v>2685823</v>
      </c>
      <c r="H43" s="58">
        <v>2652003</v>
      </c>
      <c r="I43" s="58">
        <v>2785786</v>
      </c>
      <c r="J43" s="58">
        <v>2746288</v>
      </c>
      <c r="K43" s="58">
        <v>2755678</v>
      </c>
      <c r="L43" s="58">
        <v>2766649</v>
      </c>
      <c r="M43" s="58">
        <v>2850049</v>
      </c>
      <c r="N43" s="58">
        <v>2863326</v>
      </c>
      <c r="O43" s="59" t="s">
        <v>313</v>
      </c>
      <c r="P43" s="85">
        <f>RANK(N43,$N$7:$N$53,0)+COUNTIF(N43:$N$53,N43)-1</f>
        <v>37</v>
      </c>
    </row>
    <row r="44" spans="1:16" ht="9.75" customHeight="1">
      <c r="A44" s="55" t="s">
        <v>315</v>
      </c>
      <c r="B44" s="56" t="s">
        <v>316</v>
      </c>
      <c r="C44" s="57"/>
      <c r="D44" s="58">
        <v>3677465</v>
      </c>
      <c r="E44" s="58">
        <v>3566555</v>
      </c>
      <c r="F44" s="58">
        <v>3332750</v>
      </c>
      <c r="G44" s="58">
        <v>3291806</v>
      </c>
      <c r="H44" s="58">
        <v>3402504</v>
      </c>
      <c r="I44" s="58">
        <v>3588890</v>
      </c>
      <c r="J44" s="58">
        <v>3306683</v>
      </c>
      <c r="K44" s="58">
        <v>3406139</v>
      </c>
      <c r="L44" s="58">
        <v>3432822</v>
      </c>
      <c r="M44" s="58">
        <v>3513707</v>
      </c>
      <c r="N44" s="58">
        <v>3651939</v>
      </c>
      <c r="O44" s="59" t="s">
        <v>315</v>
      </c>
      <c r="P44" s="85">
        <f>RANK(N44,$N$7:$N$53,0)+COUNTIF(N44:$N$53,N44)-1</f>
        <v>27</v>
      </c>
    </row>
    <row r="45" spans="1:16" ht="9.75" customHeight="1">
      <c r="A45" s="55" t="s">
        <v>317</v>
      </c>
      <c r="B45" s="56" t="s">
        <v>318</v>
      </c>
      <c r="C45" s="57"/>
      <c r="D45" s="58">
        <v>1837971</v>
      </c>
      <c r="E45" s="58">
        <v>1823466</v>
      </c>
      <c r="F45" s="58">
        <v>1711849</v>
      </c>
      <c r="G45" s="58">
        <v>1687245</v>
      </c>
      <c r="H45" s="58">
        <v>1718433</v>
      </c>
      <c r="I45" s="58">
        <v>1737574</v>
      </c>
      <c r="J45" s="58">
        <v>1717745</v>
      </c>
      <c r="K45" s="58">
        <v>1782083</v>
      </c>
      <c r="L45" s="58">
        <v>1792336</v>
      </c>
      <c r="M45" s="58">
        <v>1841167</v>
      </c>
      <c r="N45" s="58">
        <v>1850915</v>
      </c>
      <c r="O45" s="59" t="s">
        <v>317</v>
      </c>
      <c r="P45" s="85">
        <f>RANK(N45,$N$7:$N$53,0)+COUNTIF(N45:$N$53,N45)-1</f>
        <v>45</v>
      </c>
    </row>
    <row r="46" spans="1:16" ht="9.75" customHeight="1">
      <c r="A46" s="60" t="s">
        <v>319</v>
      </c>
      <c r="B46" s="61" t="s">
        <v>320</v>
      </c>
      <c r="C46" s="62"/>
      <c r="D46" s="63">
        <v>13565022</v>
      </c>
      <c r="E46" s="63">
        <v>13992697</v>
      </c>
      <c r="F46" s="63">
        <v>13224005</v>
      </c>
      <c r="G46" s="63">
        <v>13066171</v>
      </c>
      <c r="H46" s="63">
        <v>13621926</v>
      </c>
      <c r="I46" s="63">
        <v>13627237</v>
      </c>
      <c r="J46" s="63">
        <v>13436838</v>
      </c>
      <c r="K46" s="63">
        <v>13625435</v>
      </c>
      <c r="L46" s="63">
        <v>13672805</v>
      </c>
      <c r="M46" s="63">
        <v>14183484</v>
      </c>
      <c r="N46" s="63">
        <v>14291693</v>
      </c>
      <c r="O46" s="64" t="s">
        <v>319</v>
      </c>
      <c r="P46" s="85">
        <f>RANK(N46,$N$7:$N$53,0)+COUNTIF(N46:$N$53,N46)-1</f>
        <v>8</v>
      </c>
    </row>
    <row r="47" spans="1:16" ht="9.75" customHeight="1">
      <c r="A47" s="55" t="s">
        <v>321</v>
      </c>
      <c r="B47" s="56" t="s">
        <v>322</v>
      </c>
      <c r="C47" s="57"/>
      <c r="D47" s="58">
        <v>2152603</v>
      </c>
      <c r="E47" s="58">
        <v>2188240</v>
      </c>
      <c r="F47" s="58">
        <v>2052816</v>
      </c>
      <c r="G47" s="58">
        <v>1915337</v>
      </c>
      <c r="H47" s="58">
        <v>2050869</v>
      </c>
      <c r="I47" s="58">
        <v>1997139</v>
      </c>
      <c r="J47" s="58">
        <v>1947445</v>
      </c>
      <c r="K47" s="58">
        <v>2000075</v>
      </c>
      <c r="L47" s="58">
        <v>2018640</v>
      </c>
      <c r="M47" s="58">
        <v>2092538</v>
      </c>
      <c r="N47" s="58">
        <v>2078629</v>
      </c>
      <c r="O47" s="59" t="s">
        <v>321</v>
      </c>
      <c r="P47" s="85">
        <f>RANK(N47,$N$7:$N$53,0)+COUNTIF(N47:$N$53,N47)-1</f>
        <v>44</v>
      </c>
    </row>
    <row r="48" spans="1:16" ht="9.75" customHeight="1">
      <c r="A48" s="55" t="s">
        <v>323</v>
      </c>
      <c r="B48" s="56" t="s">
        <v>324</v>
      </c>
      <c r="C48" s="57"/>
      <c r="D48" s="58">
        <v>3350595</v>
      </c>
      <c r="E48" s="58">
        <v>3398731</v>
      </c>
      <c r="F48" s="58">
        <v>3246714</v>
      </c>
      <c r="G48" s="58">
        <v>3205436</v>
      </c>
      <c r="H48" s="58">
        <v>3307381</v>
      </c>
      <c r="I48" s="58">
        <v>3300590</v>
      </c>
      <c r="J48" s="58">
        <v>3185843</v>
      </c>
      <c r="K48" s="58">
        <v>3187954</v>
      </c>
      <c r="L48" s="58">
        <v>3117984</v>
      </c>
      <c r="M48" s="58">
        <v>3342246</v>
      </c>
      <c r="N48" s="58">
        <v>3443316</v>
      </c>
      <c r="O48" s="59" t="s">
        <v>323</v>
      </c>
      <c r="P48" s="85">
        <f>RANK(N48,$N$7:$N$53,0)+COUNTIF(N48:$N$53,N48)-1</f>
        <v>30</v>
      </c>
    </row>
    <row r="49" spans="1:16" ht="9.75" customHeight="1">
      <c r="A49" s="55" t="s">
        <v>325</v>
      </c>
      <c r="B49" s="56" t="s">
        <v>326</v>
      </c>
      <c r="C49" s="57"/>
      <c r="D49" s="58">
        <v>4258474</v>
      </c>
      <c r="E49" s="58">
        <v>4321358</v>
      </c>
      <c r="F49" s="58">
        <v>4072545</v>
      </c>
      <c r="G49" s="58">
        <v>3910265</v>
      </c>
      <c r="H49" s="58">
        <v>4044753</v>
      </c>
      <c r="I49" s="58">
        <v>4138683</v>
      </c>
      <c r="J49" s="58">
        <v>4141125</v>
      </c>
      <c r="K49" s="58">
        <v>4224679</v>
      </c>
      <c r="L49" s="58">
        <v>4200160</v>
      </c>
      <c r="M49" s="58">
        <v>4301678</v>
      </c>
      <c r="N49" s="58">
        <v>4465933</v>
      </c>
      <c r="O49" s="59" t="s">
        <v>325</v>
      </c>
      <c r="P49" s="85">
        <f>RANK(N49,$N$7:$N$53,0)+COUNTIF(N49:$N$53,N49)-1</f>
        <v>24</v>
      </c>
    </row>
    <row r="50" spans="1:16" ht="9.75" customHeight="1">
      <c r="A50" s="55" t="s">
        <v>327</v>
      </c>
      <c r="B50" s="56" t="s">
        <v>328</v>
      </c>
      <c r="C50" s="57"/>
      <c r="D50" s="58">
        <v>3052996</v>
      </c>
      <c r="E50" s="58">
        <v>3073264</v>
      </c>
      <c r="F50" s="58">
        <v>2955977</v>
      </c>
      <c r="G50" s="58">
        <v>2686734</v>
      </c>
      <c r="H50" s="58">
        <v>2927998</v>
      </c>
      <c r="I50" s="58">
        <v>2866260</v>
      </c>
      <c r="J50" s="58">
        <v>2848567</v>
      </c>
      <c r="K50" s="58">
        <v>2865210</v>
      </c>
      <c r="L50" s="58">
        <v>2903415</v>
      </c>
      <c r="M50" s="58">
        <v>3022291</v>
      </c>
      <c r="N50" s="58">
        <v>3020718</v>
      </c>
      <c r="O50" s="59" t="s">
        <v>327</v>
      </c>
      <c r="P50" s="85">
        <f>RANK(N50,$N$7:$N$53,0)+COUNTIF(N50:$N$53,N50)-1</f>
        <v>36</v>
      </c>
    </row>
    <row r="51" spans="1:16" ht="9.75" customHeight="1">
      <c r="A51" s="55" t="s">
        <v>329</v>
      </c>
      <c r="B51" s="56" t="s">
        <v>330</v>
      </c>
      <c r="C51" s="57"/>
      <c r="D51" s="58">
        <v>2505683</v>
      </c>
      <c r="E51" s="58">
        <v>2549981</v>
      </c>
      <c r="F51" s="58">
        <v>2427718</v>
      </c>
      <c r="G51" s="58">
        <v>2391857</v>
      </c>
      <c r="H51" s="58">
        <v>2428470</v>
      </c>
      <c r="I51" s="58">
        <v>2489407</v>
      </c>
      <c r="J51" s="58">
        <v>2476801</v>
      </c>
      <c r="K51" s="58">
        <v>2573332</v>
      </c>
      <c r="L51" s="58">
        <v>2528233</v>
      </c>
      <c r="M51" s="58">
        <v>2585152</v>
      </c>
      <c r="N51" s="58">
        <v>2638189</v>
      </c>
      <c r="O51" s="59" t="s">
        <v>329</v>
      </c>
      <c r="P51" s="85">
        <f>RANK(N51,$N$7:$N$53,0)+COUNTIF(N51:$N$53,N51)-1</f>
        <v>39</v>
      </c>
    </row>
    <row r="52" spans="1:16" ht="9.75" customHeight="1">
      <c r="A52" s="55" t="s">
        <v>331</v>
      </c>
      <c r="B52" s="56" t="s">
        <v>332</v>
      </c>
      <c r="C52" s="57"/>
      <c r="D52" s="58">
        <v>3934610</v>
      </c>
      <c r="E52" s="58">
        <v>4078919</v>
      </c>
      <c r="F52" s="58">
        <v>3767461</v>
      </c>
      <c r="G52" s="58">
        <v>3672012</v>
      </c>
      <c r="H52" s="58">
        <v>3785961</v>
      </c>
      <c r="I52" s="58">
        <v>3762158</v>
      </c>
      <c r="J52" s="58">
        <v>3705092</v>
      </c>
      <c r="K52" s="58">
        <v>3813401</v>
      </c>
      <c r="L52" s="58">
        <v>3813969</v>
      </c>
      <c r="M52" s="58">
        <v>3888657</v>
      </c>
      <c r="N52" s="58">
        <v>3951529</v>
      </c>
      <c r="O52" s="59" t="s">
        <v>331</v>
      </c>
      <c r="P52" s="85">
        <f>RANK(N52,$N$7:$N$53,0)+COUNTIF(N52:$N$53,N52)-1</f>
        <v>26</v>
      </c>
    </row>
    <row r="53" spans="1:16" ht="9.75" customHeight="1">
      <c r="A53" s="60" t="s">
        <v>333</v>
      </c>
      <c r="B53" s="61" t="s">
        <v>334</v>
      </c>
      <c r="C53" s="62"/>
      <c r="D53" s="63">
        <v>2769535</v>
      </c>
      <c r="E53" s="63">
        <v>2752169</v>
      </c>
      <c r="F53" s="63">
        <v>2661394</v>
      </c>
      <c r="G53" s="63">
        <v>2694153</v>
      </c>
      <c r="H53" s="63">
        <v>2750532</v>
      </c>
      <c r="I53" s="63">
        <v>2782602</v>
      </c>
      <c r="J53" s="63">
        <v>2791142</v>
      </c>
      <c r="K53" s="63">
        <v>2926034</v>
      </c>
      <c r="L53" s="63">
        <v>2948472</v>
      </c>
      <c r="M53" s="63">
        <v>3086731</v>
      </c>
      <c r="N53" s="63">
        <v>3271371</v>
      </c>
      <c r="O53" s="64" t="s">
        <v>333</v>
      </c>
      <c r="P53" s="85">
        <f>RANK(N53,$N$7:$N$53,0)+COUNTIF(N53:$N$53,N53)-1</f>
        <v>34</v>
      </c>
    </row>
    <row r="54" spans="1:16" ht="9.75" customHeight="1">
      <c r="A54" s="65"/>
      <c r="B54" s="66" t="s">
        <v>335</v>
      </c>
      <c r="C54" s="67"/>
      <c r="D54" s="68">
        <v>411465635</v>
      </c>
      <c r="E54" s="68">
        <v>415581194</v>
      </c>
      <c r="F54" s="68">
        <v>388227233</v>
      </c>
      <c r="G54" s="68">
        <v>365655864</v>
      </c>
      <c r="H54" s="68">
        <v>377814781</v>
      </c>
      <c r="I54" s="68">
        <v>382868817</v>
      </c>
      <c r="J54" s="68">
        <v>382417956</v>
      </c>
      <c r="K54" s="68">
        <v>394470775</v>
      </c>
      <c r="L54" s="68">
        <v>396269298</v>
      </c>
      <c r="M54" s="68">
        <v>407896898</v>
      </c>
      <c r="N54" s="68">
        <v>408389105</v>
      </c>
      <c r="O54" s="69"/>
    </row>
    <row r="55" spans="1:16" ht="9.75" customHeight="1">
      <c r="A55" s="95" t="s">
        <v>336</v>
      </c>
      <c r="B55" s="96"/>
      <c r="C55" s="57"/>
      <c r="D55" s="70"/>
      <c r="E55" s="70"/>
      <c r="F55" s="70"/>
      <c r="G55" s="70"/>
      <c r="H55" s="70"/>
      <c r="I55" s="70"/>
      <c r="J55" s="70"/>
      <c r="K55" s="70"/>
      <c r="L55" s="70"/>
      <c r="M55" s="70"/>
      <c r="N55" s="70"/>
      <c r="O55" s="54"/>
    </row>
    <row r="56" spans="1:16" ht="9.75" customHeight="1">
      <c r="A56" s="71"/>
      <c r="B56" s="56" t="s">
        <v>337</v>
      </c>
      <c r="C56" s="57"/>
      <c r="D56" s="58">
        <v>45647828</v>
      </c>
      <c r="E56" s="58">
        <v>45335530</v>
      </c>
      <c r="F56" s="58">
        <v>42471887</v>
      </c>
      <c r="G56" s="58">
        <v>41417121</v>
      </c>
      <c r="H56" s="58">
        <v>41796595</v>
      </c>
      <c r="I56" s="58">
        <v>41625573</v>
      </c>
      <c r="J56" s="58">
        <v>42485366</v>
      </c>
      <c r="K56" s="58">
        <v>43985020</v>
      </c>
      <c r="L56" s="58">
        <v>44294367</v>
      </c>
      <c r="M56" s="58">
        <v>45403538</v>
      </c>
      <c r="N56" s="58">
        <v>45422970</v>
      </c>
      <c r="O56" s="54"/>
    </row>
    <row r="57" spans="1:16" ht="9.75" customHeight="1">
      <c r="A57" s="71"/>
      <c r="B57" s="56" t="s">
        <v>338</v>
      </c>
      <c r="C57" s="57"/>
      <c r="D57" s="58">
        <v>172731808</v>
      </c>
      <c r="E57" s="58">
        <v>174442696</v>
      </c>
      <c r="F57" s="58">
        <v>164588001</v>
      </c>
      <c r="G57" s="58">
        <v>153385071</v>
      </c>
      <c r="H57" s="58">
        <v>159512440</v>
      </c>
      <c r="I57" s="58">
        <v>162624197</v>
      </c>
      <c r="J57" s="58">
        <v>161499577</v>
      </c>
      <c r="K57" s="58">
        <v>167355682</v>
      </c>
      <c r="L57" s="58">
        <v>167955412</v>
      </c>
      <c r="M57" s="58">
        <v>173012621</v>
      </c>
      <c r="N57" s="58">
        <v>172389832</v>
      </c>
      <c r="O57" s="54"/>
    </row>
    <row r="58" spans="1:16" ht="9.75" customHeight="1">
      <c r="A58" s="71"/>
      <c r="B58" s="56" t="s">
        <v>339</v>
      </c>
      <c r="C58" s="57"/>
      <c r="D58" s="58">
        <v>61854242</v>
      </c>
      <c r="E58" s="58">
        <v>63399644</v>
      </c>
      <c r="F58" s="58">
        <v>56850137</v>
      </c>
      <c r="G58" s="58">
        <v>52495867</v>
      </c>
      <c r="H58" s="58">
        <v>54302453</v>
      </c>
      <c r="I58" s="58">
        <v>55220137</v>
      </c>
      <c r="J58" s="58">
        <v>56663294</v>
      </c>
      <c r="K58" s="58">
        <v>58612937</v>
      </c>
      <c r="L58" s="58">
        <v>58842089</v>
      </c>
      <c r="M58" s="58">
        <v>60410875</v>
      </c>
      <c r="N58" s="58">
        <v>60125303</v>
      </c>
      <c r="O58" s="54"/>
    </row>
    <row r="59" spans="1:16" ht="9.75" customHeight="1">
      <c r="A59" s="71"/>
      <c r="B59" s="56" t="s">
        <v>340</v>
      </c>
      <c r="C59" s="57"/>
      <c r="D59" s="58">
        <v>63176623</v>
      </c>
      <c r="E59" s="58">
        <v>63437274</v>
      </c>
      <c r="F59" s="58">
        <v>59821364</v>
      </c>
      <c r="G59" s="58">
        <v>56129316</v>
      </c>
      <c r="H59" s="58">
        <v>57864273</v>
      </c>
      <c r="I59" s="58">
        <v>58015111</v>
      </c>
      <c r="J59" s="58">
        <v>57768127</v>
      </c>
      <c r="K59" s="58">
        <v>58912485</v>
      </c>
      <c r="L59" s="58">
        <v>59324190</v>
      </c>
      <c r="M59" s="58">
        <v>60950417</v>
      </c>
      <c r="N59" s="58">
        <v>61328011</v>
      </c>
      <c r="O59" s="54"/>
    </row>
    <row r="60" spans="1:16" ht="9.75" customHeight="1">
      <c r="A60" s="71"/>
      <c r="B60" s="56" t="s">
        <v>341</v>
      </c>
      <c r="C60" s="57"/>
      <c r="D60" s="58">
        <v>21888827</v>
      </c>
      <c r="E60" s="58">
        <v>22129507</v>
      </c>
      <c r="F60" s="58">
        <v>20229606</v>
      </c>
      <c r="G60" s="58">
        <v>18999257</v>
      </c>
      <c r="H60" s="58">
        <v>19497748</v>
      </c>
      <c r="I60" s="58">
        <v>20150698</v>
      </c>
      <c r="J60" s="58">
        <v>19608015</v>
      </c>
      <c r="K60" s="58">
        <v>20256784</v>
      </c>
      <c r="L60" s="58">
        <v>20436160</v>
      </c>
      <c r="M60" s="58">
        <v>21139744</v>
      </c>
      <c r="N60" s="58">
        <v>21365246</v>
      </c>
      <c r="O60" s="54"/>
    </row>
    <row r="61" spans="1:16" ht="9.75" customHeight="1">
      <c r="A61" s="71"/>
      <c r="B61" s="56" t="s">
        <v>342</v>
      </c>
      <c r="C61" s="57"/>
      <c r="D61" s="58">
        <v>10576789</v>
      </c>
      <c r="E61" s="58">
        <v>10481184</v>
      </c>
      <c r="F61" s="58">
        <v>9857608</v>
      </c>
      <c r="G61" s="58">
        <v>9687267</v>
      </c>
      <c r="H61" s="58">
        <v>9923382</v>
      </c>
      <c r="I61" s="58">
        <v>10269025</v>
      </c>
      <c r="J61" s="58">
        <v>9860724</v>
      </c>
      <c r="K61" s="58">
        <v>10131747</v>
      </c>
      <c r="L61" s="58">
        <v>10213402</v>
      </c>
      <c r="M61" s="58">
        <v>10476926</v>
      </c>
      <c r="N61" s="58">
        <v>10596365</v>
      </c>
      <c r="O61" s="54"/>
    </row>
    <row r="62" spans="1:16" ht="9.75" customHeight="1">
      <c r="A62" s="72"/>
      <c r="B62" s="61" t="s">
        <v>343</v>
      </c>
      <c r="C62" s="62"/>
      <c r="D62" s="63">
        <v>35589518</v>
      </c>
      <c r="E62" s="63">
        <v>36355359</v>
      </c>
      <c r="F62" s="63">
        <v>34408630</v>
      </c>
      <c r="G62" s="63">
        <v>33541965</v>
      </c>
      <c r="H62" s="63">
        <v>34917890</v>
      </c>
      <c r="I62" s="63">
        <v>34964076</v>
      </c>
      <c r="J62" s="63">
        <v>34532853</v>
      </c>
      <c r="K62" s="63">
        <v>35216120</v>
      </c>
      <c r="L62" s="63">
        <v>35203678</v>
      </c>
      <c r="M62" s="63">
        <v>36502777</v>
      </c>
      <c r="N62" s="63">
        <v>37161378</v>
      </c>
      <c r="O62" s="73"/>
    </row>
    <row r="63" spans="1:16" ht="9.75" customHeight="1">
      <c r="A63" s="95" t="s">
        <v>344</v>
      </c>
      <c r="B63" s="96"/>
      <c r="C63" s="57"/>
      <c r="D63" s="70"/>
      <c r="E63" s="70"/>
      <c r="F63" s="70"/>
      <c r="G63" s="70"/>
      <c r="H63" s="70"/>
      <c r="I63" s="70"/>
      <c r="J63" s="70"/>
      <c r="K63" s="70"/>
      <c r="L63" s="70"/>
      <c r="M63" s="70"/>
      <c r="N63" s="70"/>
      <c r="O63" s="54"/>
    </row>
    <row r="64" spans="1:16" ht="9.75" customHeight="1">
      <c r="A64" s="74"/>
      <c r="B64" s="56" t="s">
        <v>345</v>
      </c>
      <c r="C64" s="57"/>
      <c r="D64" s="58">
        <v>5151371</v>
      </c>
      <c r="E64" s="58">
        <v>5198081</v>
      </c>
      <c r="F64" s="58">
        <v>4945436</v>
      </c>
      <c r="G64" s="58">
        <v>4825847</v>
      </c>
      <c r="H64" s="58">
        <v>4862324</v>
      </c>
      <c r="I64" s="58">
        <v>4924713</v>
      </c>
      <c r="J64" s="58">
        <v>4916811</v>
      </c>
      <c r="K64" s="58">
        <v>5148077</v>
      </c>
      <c r="L64" s="58">
        <v>5149131</v>
      </c>
      <c r="M64" s="58">
        <v>5197453</v>
      </c>
      <c r="N64" s="58">
        <v>5203517</v>
      </c>
      <c r="O64" s="54"/>
    </row>
    <row r="65" spans="1:15" ht="9.75" customHeight="1">
      <c r="A65" s="74"/>
      <c r="B65" s="56" t="s">
        <v>346</v>
      </c>
      <c r="C65" s="57"/>
      <c r="D65" s="58">
        <v>2970209</v>
      </c>
      <c r="E65" s="58">
        <v>2946138</v>
      </c>
      <c r="F65" s="58">
        <v>2744595</v>
      </c>
      <c r="G65" s="58">
        <v>2768092</v>
      </c>
      <c r="H65" s="58">
        <v>2953351</v>
      </c>
      <c r="I65" s="58">
        <v>3033325</v>
      </c>
      <c r="J65" s="58">
        <v>3399802</v>
      </c>
      <c r="K65" s="58">
        <v>3534869</v>
      </c>
      <c r="L65" s="58">
        <v>3549877</v>
      </c>
      <c r="M65" s="58">
        <v>3720187</v>
      </c>
      <c r="N65" s="58">
        <v>3703553</v>
      </c>
      <c r="O65" s="54"/>
    </row>
    <row r="66" spans="1:15" ht="9.75" customHeight="1">
      <c r="A66" s="75"/>
      <c r="B66" s="56" t="s">
        <v>347</v>
      </c>
      <c r="C66" s="57"/>
      <c r="D66" s="58">
        <v>3715916</v>
      </c>
      <c r="E66" s="58">
        <v>3772083</v>
      </c>
      <c r="F66" s="58">
        <v>3640852</v>
      </c>
      <c r="G66" s="58">
        <v>3623467</v>
      </c>
      <c r="H66" s="58">
        <v>3707966</v>
      </c>
      <c r="I66" s="58">
        <v>3840523</v>
      </c>
      <c r="J66" s="58">
        <v>3828986</v>
      </c>
      <c r="K66" s="58">
        <v>3967822</v>
      </c>
      <c r="L66" s="58">
        <v>3948712</v>
      </c>
      <c r="M66" s="58">
        <v>4067817</v>
      </c>
      <c r="N66" s="58">
        <v>4077782</v>
      </c>
      <c r="O66" s="54"/>
    </row>
    <row r="67" spans="1:15" ht="9.75" customHeight="1">
      <c r="A67" s="75"/>
      <c r="B67" s="56" t="s">
        <v>348</v>
      </c>
      <c r="C67" s="57"/>
      <c r="D67" s="58">
        <v>3103951</v>
      </c>
      <c r="E67" s="58">
        <v>3140217</v>
      </c>
      <c r="F67" s="58">
        <v>3004193</v>
      </c>
      <c r="G67" s="58">
        <v>2871449</v>
      </c>
      <c r="H67" s="58">
        <v>2906211</v>
      </c>
      <c r="I67" s="58">
        <v>2867282</v>
      </c>
      <c r="J67" s="58">
        <v>2774330</v>
      </c>
      <c r="K67" s="58">
        <v>2835807</v>
      </c>
      <c r="L67" s="58">
        <v>2884240</v>
      </c>
      <c r="M67" s="58">
        <v>2915543</v>
      </c>
      <c r="N67" s="58">
        <v>2944488</v>
      </c>
      <c r="O67" s="54"/>
    </row>
    <row r="68" spans="1:15" ht="9.75" customHeight="1">
      <c r="A68" s="75"/>
      <c r="B68" s="56" t="s">
        <v>349</v>
      </c>
      <c r="C68" s="57"/>
      <c r="D68" s="58">
        <v>11991688</v>
      </c>
      <c r="E68" s="58">
        <v>12264154</v>
      </c>
      <c r="F68" s="58">
        <v>11931177</v>
      </c>
      <c r="G68" s="58">
        <v>11309511</v>
      </c>
      <c r="H68" s="58">
        <v>11402834</v>
      </c>
      <c r="I68" s="58">
        <v>11387498</v>
      </c>
      <c r="J68" s="58">
        <v>11161012</v>
      </c>
      <c r="K68" s="58">
        <v>11433952</v>
      </c>
      <c r="L68" s="58">
        <v>11437387</v>
      </c>
      <c r="M68" s="58">
        <v>11895480</v>
      </c>
      <c r="N68" s="58">
        <v>11880561</v>
      </c>
      <c r="O68" s="54"/>
    </row>
    <row r="69" spans="1:15" ht="9.75" customHeight="1">
      <c r="A69" s="75"/>
      <c r="B69" s="56" t="s">
        <v>350</v>
      </c>
      <c r="C69" s="57"/>
      <c r="D69" s="58">
        <v>4664038</v>
      </c>
      <c r="E69" s="58">
        <v>4836366</v>
      </c>
      <c r="F69" s="58">
        <v>4867881</v>
      </c>
      <c r="G69" s="58">
        <v>4477202</v>
      </c>
      <c r="H69" s="58">
        <v>4576297</v>
      </c>
      <c r="I69" s="58">
        <v>4526945</v>
      </c>
      <c r="J69" s="58">
        <v>4529248</v>
      </c>
      <c r="K69" s="58">
        <v>4725269</v>
      </c>
      <c r="L69" s="58">
        <v>4728562</v>
      </c>
      <c r="M69" s="58">
        <v>4974259</v>
      </c>
      <c r="N69" s="58">
        <v>4942295</v>
      </c>
      <c r="O69" s="54"/>
    </row>
    <row r="70" spans="1:15" ht="9.75" customHeight="1">
      <c r="A70" s="75"/>
      <c r="B70" s="56" t="s">
        <v>351</v>
      </c>
      <c r="C70" s="57"/>
      <c r="D70" s="58">
        <v>2329607</v>
      </c>
      <c r="E70" s="58">
        <v>2353469</v>
      </c>
      <c r="F70" s="58">
        <v>2252924</v>
      </c>
      <c r="G70" s="58">
        <v>2216764</v>
      </c>
      <c r="H70" s="58">
        <v>2262749</v>
      </c>
      <c r="I70" s="58">
        <v>2295412</v>
      </c>
      <c r="J70" s="58">
        <v>2288752</v>
      </c>
      <c r="K70" s="58">
        <v>2356359</v>
      </c>
      <c r="L70" s="58">
        <v>2343728</v>
      </c>
      <c r="M70" s="58">
        <v>2367243</v>
      </c>
      <c r="N70" s="58">
        <v>2371940</v>
      </c>
      <c r="O70" s="54"/>
    </row>
    <row r="71" spans="1:15" ht="9.75" customHeight="1">
      <c r="A71" s="75"/>
      <c r="B71" s="56" t="s">
        <v>352</v>
      </c>
      <c r="C71" s="57"/>
      <c r="D71" s="58" t="s">
        <v>353</v>
      </c>
      <c r="E71" s="58">
        <v>2425594</v>
      </c>
      <c r="F71" s="58">
        <v>2153703</v>
      </c>
      <c r="G71" s="58">
        <v>2087169</v>
      </c>
      <c r="H71" s="58">
        <v>2112956</v>
      </c>
      <c r="I71" s="58">
        <v>2226616</v>
      </c>
      <c r="J71" s="58">
        <v>2249348</v>
      </c>
      <c r="K71" s="58">
        <v>2400037</v>
      </c>
      <c r="L71" s="58">
        <v>2324764</v>
      </c>
      <c r="M71" s="58">
        <v>2371633</v>
      </c>
      <c r="N71" s="58">
        <v>2369446</v>
      </c>
      <c r="O71" s="54"/>
    </row>
    <row r="72" spans="1:15" ht="9.75" customHeight="1">
      <c r="A72" s="75"/>
      <c r="B72" s="56" t="s">
        <v>354</v>
      </c>
      <c r="C72" s="57"/>
      <c r="D72" s="58">
        <v>8553275</v>
      </c>
      <c r="E72" s="58">
        <v>8602814</v>
      </c>
      <c r="F72" s="58">
        <v>7792089</v>
      </c>
      <c r="G72" s="58">
        <v>7222017</v>
      </c>
      <c r="H72" s="58">
        <v>7651349</v>
      </c>
      <c r="I72" s="58">
        <v>8077104</v>
      </c>
      <c r="J72" s="58">
        <v>7960886</v>
      </c>
      <c r="K72" s="58">
        <v>8214520</v>
      </c>
      <c r="L72" s="58">
        <v>8280776</v>
      </c>
      <c r="M72" s="58">
        <v>8561335</v>
      </c>
      <c r="N72" s="58">
        <v>8348044</v>
      </c>
      <c r="O72" s="54"/>
    </row>
    <row r="73" spans="1:15" ht="9.75" customHeight="1">
      <c r="A73" s="75"/>
      <c r="B73" s="56" t="s">
        <v>355</v>
      </c>
      <c r="C73" s="57"/>
      <c r="D73" s="58">
        <v>4209642</v>
      </c>
      <c r="E73" s="58">
        <v>4641331</v>
      </c>
      <c r="F73" s="58">
        <v>4249193</v>
      </c>
      <c r="G73" s="58">
        <v>4082048</v>
      </c>
      <c r="H73" s="58">
        <v>4175306</v>
      </c>
      <c r="I73" s="58">
        <v>4205468</v>
      </c>
      <c r="J73" s="58">
        <v>4193136</v>
      </c>
      <c r="K73" s="58">
        <v>4171243</v>
      </c>
      <c r="L73" s="58">
        <v>4257469</v>
      </c>
      <c r="M73" s="58">
        <v>4470524</v>
      </c>
      <c r="N73" s="58">
        <v>4607394</v>
      </c>
      <c r="O73" s="54"/>
    </row>
    <row r="74" spans="1:15" ht="9.75" customHeight="1">
      <c r="A74" s="75"/>
      <c r="B74" s="56" t="s">
        <v>356</v>
      </c>
      <c r="C74" s="57"/>
      <c r="D74" s="58">
        <v>13559995</v>
      </c>
      <c r="E74" s="58">
        <v>13764215</v>
      </c>
      <c r="F74" s="58">
        <v>12504002</v>
      </c>
      <c r="G74" s="58">
        <v>11534817</v>
      </c>
      <c r="H74" s="58">
        <v>11985813</v>
      </c>
      <c r="I74" s="58">
        <v>12378917</v>
      </c>
      <c r="J74" s="58">
        <v>12084708</v>
      </c>
      <c r="K74" s="58">
        <v>12425731</v>
      </c>
      <c r="L74" s="58">
        <v>12656454</v>
      </c>
      <c r="M74" s="58">
        <v>12819653</v>
      </c>
      <c r="N74" s="58">
        <v>12558688</v>
      </c>
      <c r="O74" s="54"/>
    </row>
    <row r="75" spans="1:15" ht="9.75" customHeight="1">
      <c r="A75" s="75"/>
      <c r="B75" s="56" t="s">
        <v>357</v>
      </c>
      <c r="C75" s="57"/>
      <c r="D75" s="58" t="s">
        <v>353</v>
      </c>
      <c r="E75" s="58" t="s">
        <v>353</v>
      </c>
      <c r="F75" s="58" t="s">
        <v>353</v>
      </c>
      <c r="G75" s="58" t="s">
        <v>353</v>
      </c>
      <c r="H75" s="58" t="s">
        <v>353</v>
      </c>
      <c r="I75" s="58" t="s">
        <v>353</v>
      </c>
      <c r="J75" s="58" t="s">
        <v>353</v>
      </c>
      <c r="K75" s="58" t="s">
        <v>353</v>
      </c>
      <c r="L75" s="58" t="s">
        <v>353</v>
      </c>
      <c r="M75" s="58" t="s">
        <v>353</v>
      </c>
      <c r="N75" s="58" t="s">
        <v>353</v>
      </c>
      <c r="O75" s="54"/>
    </row>
    <row r="76" spans="1:15" ht="9.75" customHeight="1">
      <c r="A76" s="75"/>
      <c r="B76" s="56" t="s">
        <v>358</v>
      </c>
      <c r="C76" s="57"/>
      <c r="D76" s="58">
        <v>4654671</v>
      </c>
      <c r="E76" s="58">
        <v>4678300</v>
      </c>
      <c r="F76" s="58">
        <v>4433693</v>
      </c>
      <c r="G76" s="58">
        <v>4268293</v>
      </c>
      <c r="H76" s="58">
        <v>4434730</v>
      </c>
      <c r="I76" s="58">
        <v>4379152</v>
      </c>
      <c r="J76" s="58">
        <v>4418187</v>
      </c>
      <c r="K76" s="58">
        <v>4456214</v>
      </c>
      <c r="L76" s="58">
        <v>4612728</v>
      </c>
      <c r="M76" s="58">
        <v>4799146</v>
      </c>
      <c r="N76" s="58">
        <v>4833289</v>
      </c>
      <c r="O76" s="54"/>
    </row>
    <row r="77" spans="1:15" ht="9.75" customHeight="1">
      <c r="A77" s="75"/>
      <c r="B77" s="56" t="s">
        <v>359</v>
      </c>
      <c r="C77" s="57"/>
      <c r="D77" s="58" t="s">
        <v>353</v>
      </c>
      <c r="E77" s="58">
        <v>1992198</v>
      </c>
      <c r="F77" s="58">
        <v>1893322</v>
      </c>
      <c r="G77" s="58">
        <v>1855337</v>
      </c>
      <c r="H77" s="58">
        <v>1874623</v>
      </c>
      <c r="I77" s="58">
        <v>1928379</v>
      </c>
      <c r="J77" s="58">
        <v>1954438</v>
      </c>
      <c r="K77" s="58">
        <v>1995588</v>
      </c>
      <c r="L77" s="58">
        <v>2006113</v>
      </c>
      <c r="M77" s="58">
        <v>2097442</v>
      </c>
      <c r="N77" s="58">
        <v>2111730</v>
      </c>
      <c r="O77" s="54"/>
    </row>
    <row r="78" spans="1:15" ht="9.75" customHeight="1">
      <c r="A78" s="75"/>
      <c r="B78" s="56" t="s">
        <v>360</v>
      </c>
      <c r="C78" s="57"/>
      <c r="D78" s="58">
        <v>3641995</v>
      </c>
      <c r="E78" s="58">
        <v>3813115</v>
      </c>
      <c r="F78" s="58">
        <v>3720843</v>
      </c>
      <c r="G78" s="58">
        <v>3509196</v>
      </c>
      <c r="H78" s="58">
        <v>3618082</v>
      </c>
      <c r="I78" s="58">
        <v>3727560</v>
      </c>
      <c r="J78" s="58">
        <v>3723850</v>
      </c>
      <c r="K78" s="58">
        <v>3772660</v>
      </c>
      <c r="L78" s="58">
        <v>3901949</v>
      </c>
      <c r="M78" s="58">
        <v>3996517</v>
      </c>
      <c r="N78" s="58">
        <v>4057067</v>
      </c>
      <c r="O78" s="54"/>
    </row>
    <row r="79" spans="1:15" ht="9.75" customHeight="1">
      <c r="A79" s="75"/>
      <c r="B79" s="56" t="s">
        <v>361</v>
      </c>
      <c r="C79" s="57"/>
      <c r="D79" s="58">
        <v>2759584</v>
      </c>
      <c r="E79" s="58">
        <v>2863432</v>
      </c>
      <c r="F79" s="58">
        <v>2690711</v>
      </c>
      <c r="G79" s="58">
        <v>2542118</v>
      </c>
      <c r="H79" s="58">
        <v>2658281</v>
      </c>
      <c r="I79" s="58">
        <v>2662785</v>
      </c>
      <c r="J79" s="58">
        <v>2557702</v>
      </c>
      <c r="K79" s="58">
        <v>2651689</v>
      </c>
      <c r="L79" s="58">
        <v>2722828</v>
      </c>
      <c r="M79" s="58">
        <v>2770924</v>
      </c>
      <c r="N79" s="58">
        <v>2776583</v>
      </c>
      <c r="O79" s="54"/>
    </row>
    <row r="80" spans="1:15" ht="9.75" customHeight="1">
      <c r="A80" s="75"/>
      <c r="B80" s="56" t="s">
        <v>362</v>
      </c>
      <c r="C80" s="57"/>
      <c r="D80" s="58">
        <v>4704926</v>
      </c>
      <c r="E80" s="58">
        <v>4758403</v>
      </c>
      <c r="F80" s="58">
        <v>4579339</v>
      </c>
      <c r="G80" s="58">
        <v>4448338</v>
      </c>
      <c r="H80" s="58">
        <v>4570829</v>
      </c>
      <c r="I80" s="58">
        <v>4853454</v>
      </c>
      <c r="J80" s="58">
        <v>4805234</v>
      </c>
      <c r="K80" s="58">
        <v>4947851</v>
      </c>
      <c r="L80" s="58">
        <v>4964423</v>
      </c>
      <c r="M80" s="58">
        <v>5161654</v>
      </c>
      <c r="N80" s="58">
        <v>5172868</v>
      </c>
      <c r="O80" s="54"/>
    </row>
    <row r="81" spans="1:15" ht="3.6" customHeight="1">
      <c r="A81" s="76"/>
      <c r="B81" s="77"/>
      <c r="C81" s="78"/>
      <c r="D81" s="77"/>
      <c r="E81" s="77"/>
      <c r="F81" s="77"/>
      <c r="G81" s="77"/>
      <c r="H81" s="77"/>
      <c r="I81" s="77"/>
      <c r="J81" s="77"/>
      <c r="K81" s="77"/>
      <c r="L81" s="77"/>
      <c r="M81" s="77"/>
      <c r="N81" s="77"/>
      <c r="O81" s="79"/>
    </row>
    <row r="82" spans="1:15">
      <c r="A82" s="80"/>
    </row>
  </sheetData>
  <mergeCells count="3">
    <mergeCell ref="A4:C5"/>
    <mergeCell ref="A55:B55"/>
    <mergeCell ref="A63:B63"/>
  </mergeCells>
  <phoneticPr fontId="2"/>
  <pageMargins left="0.78740157480314998" right="0.78740157480314998" top="0.98425196850393704" bottom="0.78740157480314998" header="0.511811023622047" footer="0.511811023622047"/>
  <pageSetup paperSize="8" scale="8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課題文</vt:lpstr>
      <vt:lpstr>勤務時間</vt:lpstr>
      <vt:lpstr>勤務時間 解答例</vt:lpstr>
      <vt:lpstr>顧客名簿</vt:lpstr>
      <vt:lpstr>顧客名簿　解答例</vt:lpstr>
      <vt:lpstr>送付名簿　解答例</vt:lpstr>
      <vt:lpstr>売上一覧</vt:lpstr>
      <vt:lpstr>3.売上一覧解答例</vt:lpstr>
      <vt:lpstr>4.実数</vt:lpstr>
      <vt:lpstr>4.実数解答例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Mitsuhide Ishikawa</dc:creator>
  <cp:lastModifiedBy>高齢・障害・求職者雇用支援機構</cp:lastModifiedBy>
  <cp:lastPrinted>2020-08-14T06:05:25Z</cp:lastPrinted>
  <dcterms:created xsi:type="dcterms:W3CDTF">2020-07-19T01:47:25Z</dcterms:created>
  <dcterms:modified xsi:type="dcterms:W3CDTF">2020-09-28T08:30:10Z</dcterms:modified>
</cp:coreProperties>
</file>