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171168\Desktop\第2弾掲載組\パソコン操作　掲載用\"/>
    </mc:Choice>
  </mc:AlternateContent>
  <bookViews>
    <workbookView xWindow="-105" yWindow="-105" windowWidth="19425" windowHeight="11625"/>
  </bookViews>
  <sheets>
    <sheet name="課題文" sheetId="3" r:id="rId1"/>
    <sheet name="勤務時間" sheetId="12" r:id="rId2"/>
    <sheet name="解答・勤務時間" sheetId="13" r:id="rId3"/>
    <sheet name="顧客名簿" sheetId="16" r:id="rId4"/>
    <sheet name="解答・顧客名簿" sheetId="17" r:id="rId5"/>
    <sheet name="解答・送付名簿" sheetId="18" r:id="rId6"/>
    <sheet name="売上表" sheetId="19" r:id="rId7"/>
    <sheet name="解答・売上表" sheetId="20" r:id="rId8"/>
  </sheets>
  <definedNames>
    <definedName name="_xlnm._FilterDatabase" localSheetId="4" hidden="1">解答・顧客名簿!$A$1:$M$39</definedName>
    <definedName name="_xlnm._FilterDatabase" localSheetId="5" hidden="1">解答・送付名簿!$L$1:$L$34</definedName>
    <definedName name="_xlnm._FilterDatabase" localSheetId="7" hidden="1">解答・売上表!$S$20:$V$26</definedName>
    <definedName name="単価表" localSheetId="7">解答・売上表!$A$3:$B$8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6" i="20" l="1"/>
  <c r="M26" i="20"/>
  <c r="L26" i="20"/>
  <c r="K26" i="20"/>
  <c r="J26" i="20"/>
  <c r="I26" i="20"/>
  <c r="O26" i="20" s="1"/>
  <c r="G26" i="20"/>
  <c r="F26" i="20"/>
  <c r="E26" i="20"/>
  <c r="D26" i="20"/>
  <c r="C26" i="20"/>
  <c r="B26" i="20"/>
  <c r="N25" i="20"/>
  <c r="M25" i="20"/>
  <c r="L25" i="20"/>
  <c r="K25" i="20"/>
  <c r="J25" i="20"/>
  <c r="I25" i="20"/>
  <c r="O25" i="20" s="1"/>
  <c r="G25" i="20"/>
  <c r="F25" i="20"/>
  <c r="E25" i="20"/>
  <c r="D25" i="20"/>
  <c r="C25" i="20"/>
  <c r="B25" i="20"/>
  <c r="N24" i="20"/>
  <c r="M24" i="20"/>
  <c r="L24" i="20"/>
  <c r="K24" i="20"/>
  <c r="O24" i="20" s="1"/>
  <c r="J24" i="20"/>
  <c r="I24" i="20"/>
  <c r="G24" i="20"/>
  <c r="F24" i="20"/>
  <c r="E24" i="20"/>
  <c r="D24" i="20"/>
  <c r="C24" i="20"/>
  <c r="B24" i="20"/>
  <c r="N23" i="20"/>
  <c r="M23" i="20"/>
  <c r="L23" i="20"/>
  <c r="K23" i="20"/>
  <c r="J23" i="20"/>
  <c r="O23" i="20" s="1"/>
  <c r="I23" i="20"/>
  <c r="G23" i="20"/>
  <c r="F23" i="20"/>
  <c r="E23" i="20"/>
  <c r="D23" i="20"/>
  <c r="C23" i="20"/>
  <c r="B23" i="20"/>
  <c r="N22" i="20"/>
  <c r="M22" i="20"/>
  <c r="L22" i="20"/>
  <c r="K22" i="20"/>
  <c r="J22" i="20"/>
  <c r="I22" i="20"/>
  <c r="O22" i="20" s="1"/>
  <c r="G22" i="20"/>
  <c r="F22" i="20"/>
  <c r="E22" i="20"/>
  <c r="D22" i="20"/>
  <c r="C22" i="20"/>
  <c r="B22" i="20"/>
  <c r="N21" i="20"/>
  <c r="M21" i="20"/>
  <c r="L21" i="20"/>
  <c r="K21" i="20"/>
  <c r="J21" i="20"/>
  <c r="I21" i="20"/>
  <c r="O21" i="20" s="1"/>
  <c r="G21" i="20"/>
  <c r="F21" i="20"/>
  <c r="E21" i="20"/>
  <c r="D21" i="20"/>
  <c r="H21" i="20" s="1"/>
  <c r="C21" i="20"/>
  <c r="B21" i="20"/>
  <c r="O17" i="20"/>
  <c r="P17" i="20" s="1"/>
  <c r="H17" i="20"/>
  <c r="O16" i="20"/>
  <c r="H16" i="20"/>
  <c r="P16" i="20" s="1"/>
  <c r="O15" i="20"/>
  <c r="H15" i="20"/>
  <c r="P15" i="20" s="1"/>
  <c r="P14" i="20"/>
  <c r="O14" i="20"/>
  <c r="H14" i="20"/>
  <c r="O13" i="20"/>
  <c r="P13" i="20" s="1"/>
  <c r="H13" i="20"/>
  <c r="O12" i="20"/>
  <c r="H12" i="20"/>
  <c r="P12" i="20" s="1"/>
  <c r="P22" i="20" l="1"/>
  <c r="P24" i="20"/>
  <c r="H25" i="20"/>
  <c r="P25" i="20" s="1"/>
  <c r="H24" i="20"/>
  <c r="P21" i="20"/>
  <c r="H23" i="20"/>
  <c r="P23" i="20" s="1"/>
  <c r="H22" i="20"/>
  <c r="H26" i="20"/>
  <c r="P26" i="20" s="1"/>
  <c r="M34" i="18" l="1"/>
  <c r="L34" i="18" s="1"/>
  <c r="M33" i="18"/>
  <c r="L33" i="18" s="1"/>
  <c r="M32" i="18"/>
  <c r="L32" i="18" s="1"/>
  <c r="M31" i="18"/>
  <c r="L31" i="18" s="1"/>
  <c r="M30" i="18"/>
  <c r="L30" i="18" s="1"/>
  <c r="M29" i="18"/>
  <c r="L29" i="18" s="1"/>
  <c r="M28" i="18"/>
  <c r="L28" i="18" s="1"/>
  <c r="M27" i="18"/>
  <c r="L27" i="18" s="1"/>
  <c r="M26" i="18"/>
  <c r="L26" i="18" s="1"/>
  <c r="M25" i="18"/>
  <c r="L25" i="18" s="1"/>
  <c r="M24" i="18"/>
  <c r="L24" i="18" s="1"/>
  <c r="M23" i="18"/>
  <c r="L23" i="18" s="1"/>
  <c r="M22" i="18"/>
  <c r="L22" i="18" s="1"/>
  <c r="M21" i="18"/>
  <c r="L21" i="18" s="1"/>
  <c r="M20" i="18"/>
  <c r="L20" i="18" s="1"/>
  <c r="M19" i="18"/>
  <c r="L19" i="18" s="1"/>
  <c r="M18" i="18"/>
  <c r="L18" i="18" s="1"/>
  <c r="M17" i="18"/>
  <c r="L17" i="18" s="1"/>
  <c r="M16" i="18"/>
  <c r="L16" i="18" s="1"/>
  <c r="M15" i="18"/>
  <c r="L15" i="18" s="1"/>
  <c r="M14" i="18"/>
  <c r="L14" i="18" s="1"/>
  <c r="M13" i="18"/>
  <c r="L13" i="18" s="1"/>
  <c r="M12" i="18"/>
  <c r="L12" i="18" s="1"/>
  <c r="M11" i="18"/>
  <c r="L11" i="18" s="1"/>
  <c r="M10" i="18"/>
  <c r="L10" i="18" s="1"/>
  <c r="M9" i="18"/>
  <c r="L9" i="18" s="1"/>
  <c r="M8" i="18"/>
  <c r="L8" i="18" s="1"/>
  <c r="M7" i="18"/>
  <c r="L7" i="18" s="1"/>
  <c r="M6" i="18"/>
  <c r="L6" i="18" s="1"/>
  <c r="M5" i="18"/>
  <c r="L5" i="18" s="1"/>
  <c r="M4" i="18"/>
  <c r="L4" i="18" s="1"/>
  <c r="M3" i="18"/>
  <c r="L3" i="18" s="1"/>
  <c r="M2" i="18"/>
  <c r="L2" i="18" s="1"/>
  <c r="P1" i="18"/>
  <c r="J34" i="18" s="1"/>
  <c r="K34" i="18" s="1"/>
  <c r="M39" i="17"/>
  <c r="L39" i="17" s="1"/>
  <c r="M38" i="17"/>
  <c r="L38" i="17" s="1"/>
  <c r="M37" i="17"/>
  <c r="L37" i="17" s="1"/>
  <c r="M36" i="17"/>
  <c r="L36" i="17" s="1"/>
  <c r="M35" i="17"/>
  <c r="L35" i="17" s="1"/>
  <c r="M34" i="17"/>
  <c r="L34" i="17" s="1"/>
  <c r="M33" i="17"/>
  <c r="L33" i="17" s="1"/>
  <c r="M32" i="17"/>
  <c r="L32" i="17" s="1"/>
  <c r="M31" i="17"/>
  <c r="L31" i="17" s="1"/>
  <c r="M30" i="17"/>
  <c r="L30" i="17" s="1"/>
  <c r="M29" i="17"/>
  <c r="L29" i="17" s="1"/>
  <c r="M28" i="17"/>
  <c r="L28" i="17" s="1"/>
  <c r="M27" i="17"/>
  <c r="L27" i="17" s="1"/>
  <c r="M26" i="17"/>
  <c r="L26" i="17" s="1"/>
  <c r="M25" i="17"/>
  <c r="L25" i="17" s="1"/>
  <c r="M24" i="17"/>
  <c r="L24" i="17" s="1"/>
  <c r="M23" i="17"/>
  <c r="L23" i="17" s="1"/>
  <c r="M22" i="17"/>
  <c r="L22" i="17" s="1"/>
  <c r="M21" i="17"/>
  <c r="L21" i="17" s="1"/>
  <c r="M20" i="17"/>
  <c r="L20" i="17" s="1"/>
  <c r="M19" i="17"/>
  <c r="L19" i="17" s="1"/>
  <c r="M18" i="17"/>
  <c r="L18" i="17" s="1"/>
  <c r="M17" i="17"/>
  <c r="L17" i="17" s="1"/>
  <c r="M16" i="17"/>
  <c r="L16" i="17" s="1"/>
  <c r="M15" i="17"/>
  <c r="L15" i="17" s="1"/>
  <c r="M14" i="17"/>
  <c r="L14" i="17" s="1"/>
  <c r="M13" i="17"/>
  <c r="L13" i="17" s="1"/>
  <c r="M12" i="17"/>
  <c r="L12" i="17" s="1"/>
  <c r="M11" i="17"/>
  <c r="L11" i="17" s="1"/>
  <c r="M10" i="17"/>
  <c r="L10" i="17" s="1"/>
  <c r="M9" i="17"/>
  <c r="L9" i="17" s="1"/>
  <c r="M8" i="17"/>
  <c r="L8" i="17" s="1"/>
  <c r="M7" i="17"/>
  <c r="L7" i="17" s="1"/>
  <c r="M6" i="17"/>
  <c r="L6" i="17" s="1"/>
  <c r="M5" i="17"/>
  <c r="L5" i="17" s="1"/>
  <c r="M4" i="17"/>
  <c r="L4" i="17" s="1"/>
  <c r="M3" i="17"/>
  <c r="L3" i="17" s="1"/>
  <c r="M2" i="17"/>
  <c r="L2" i="17" s="1"/>
  <c r="P1" i="17"/>
  <c r="J39" i="17" s="1"/>
  <c r="K39" i="17" s="1"/>
  <c r="J3" i="18" l="1"/>
  <c r="K3" i="18" s="1"/>
  <c r="J6" i="18"/>
  <c r="K6" i="18" s="1"/>
  <c r="J9" i="18"/>
  <c r="K9" i="18" s="1"/>
  <c r="J11" i="18"/>
  <c r="K11" i="18" s="1"/>
  <c r="J13" i="18"/>
  <c r="K13" i="18" s="1"/>
  <c r="J16" i="18"/>
  <c r="K16" i="18" s="1"/>
  <c r="J18" i="18"/>
  <c r="K18" i="18" s="1"/>
  <c r="J21" i="18"/>
  <c r="K21" i="18" s="1"/>
  <c r="J23" i="18"/>
  <c r="K23" i="18" s="1"/>
  <c r="J26" i="18"/>
  <c r="K26" i="18" s="1"/>
  <c r="J29" i="18"/>
  <c r="K29" i="18" s="1"/>
  <c r="J33" i="18"/>
  <c r="K33" i="18" s="1"/>
  <c r="J2" i="18"/>
  <c r="K2" i="18" s="1"/>
  <c r="J4" i="18"/>
  <c r="K4" i="18" s="1"/>
  <c r="J5" i="18"/>
  <c r="K5" i="18" s="1"/>
  <c r="J7" i="18"/>
  <c r="K7" i="18" s="1"/>
  <c r="J8" i="18"/>
  <c r="K8" i="18" s="1"/>
  <c r="J10" i="18"/>
  <c r="K10" i="18" s="1"/>
  <c r="J12" i="18"/>
  <c r="K12" i="18" s="1"/>
  <c r="J14" i="18"/>
  <c r="K14" i="18" s="1"/>
  <c r="J15" i="18"/>
  <c r="K15" i="18" s="1"/>
  <c r="J17" i="18"/>
  <c r="K17" i="18" s="1"/>
  <c r="J19" i="18"/>
  <c r="K19" i="18" s="1"/>
  <c r="J20" i="18"/>
  <c r="K20" i="18" s="1"/>
  <c r="J22" i="18"/>
  <c r="K22" i="18" s="1"/>
  <c r="J24" i="18"/>
  <c r="K24" i="18" s="1"/>
  <c r="J25" i="18"/>
  <c r="K25" i="18" s="1"/>
  <c r="J27" i="18"/>
  <c r="K27" i="18" s="1"/>
  <c r="J28" i="18"/>
  <c r="K28" i="18" s="1"/>
  <c r="J30" i="18"/>
  <c r="K30" i="18" s="1"/>
  <c r="J31" i="18"/>
  <c r="K31" i="18" s="1"/>
  <c r="J32" i="18"/>
  <c r="K32" i="18" s="1"/>
  <c r="J3" i="17"/>
  <c r="K3" i="17" s="1"/>
  <c r="J5" i="17"/>
  <c r="K5" i="17" s="1"/>
  <c r="J7" i="17"/>
  <c r="K7" i="17" s="1"/>
  <c r="J8" i="17"/>
  <c r="K8" i="17" s="1"/>
  <c r="J10" i="17"/>
  <c r="K10" i="17" s="1"/>
  <c r="J12" i="17"/>
  <c r="K12" i="17" s="1"/>
  <c r="J14" i="17"/>
  <c r="K14" i="17" s="1"/>
  <c r="J15" i="17"/>
  <c r="K15" i="17" s="1"/>
  <c r="J17" i="17"/>
  <c r="K17" i="17" s="1"/>
  <c r="J19" i="17"/>
  <c r="K19" i="17" s="1"/>
  <c r="J20" i="17"/>
  <c r="K20" i="17" s="1"/>
  <c r="J22" i="17"/>
  <c r="K22" i="17" s="1"/>
  <c r="J24" i="17"/>
  <c r="K24" i="17" s="1"/>
  <c r="J25" i="17"/>
  <c r="K25" i="17" s="1"/>
  <c r="J27" i="17"/>
  <c r="K27" i="17" s="1"/>
  <c r="J28" i="17"/>
  <c r="K28" i="17" s="1"/>
  <c r="J30" i="17"/>
  <c r="K30" i="17" s="1"/>
  <c r="J32" i="17"/>
  <c r="K32" i="17" s="1"/>
  <c r="J34" i="17"/>
  <c r="K34" i="17" s="1"/>
  <c r="J38" i="17"/>
  <c r="K38" i="17" s="1"/>
  <c r="J2" i="17"/>
  <c r="K2" i="17" s="1"/>
  <c r="J4" i="17"/>
  <c r="K4" i="17" s="1"/>
  <c r="J6" i="17"/>
  <c r="K6" i="17" s="1"/>
  <c r="J9" i="17"/>
  <c r="K9" i="17" s="1"/>
  <c r="J11" i="17"/>
  <c r="K11" i="17" s="1"/>
  <c r="J13" i="17"/>
  <c r="K13" i="17" s="1"/>
  <c r="J16" i="17"/>
  <c r="K16" i="17" s="1"/>
  <c r="J18" i="17"/>
  <c r="K18" i="17" s="1"/>
  <c r="J21" i="17"/>
  <c r="K21" i="17" s="1"/>
  <c r="J23" i="17"/>
  <c r="K23" i="17" s="1"/>
  <c r="J26" i="17"/>
  <c r="K26" i="17" s="1"/>
  <c r="J29" i="17"/>
  <c r="K29" i="17" s="1"/>
  <c r="J31" i="17"/>
  <c r="K31" i="17" s="1"/>
  <c r="J33" i="17"/>
  <c r="K33" i="17" s="1"/>
  <c r="J35" i="17"/>
  <c r="K35" i="17" s="1"/>
  <c r="J36" i="17"/>
  <c r="K36" i="17" s="1"/>
  <c r="J37" i="17"/>
  <c r="K37" i="17" s="1"/>
  <c r="I31" i="13" l="1"/>
  <c r="H31" i="13"/>
  <c r="G31" i="13"/>
  <c r="I30" i="13"/>
  <c r="H30" i="13"/>
  <c r="G30" i="13"/>
  <c r="I29" i="13"/>
  <c r="H29" i="13"/>
  <c r="G29" i="13"/>
  <c r="I28" i="13"/>
  <c r="H28" i="13"/>
  <c r="G28" i="13"/>
  <c r="I27" i="13"/>
  <c r="H27" i="13"/>
  <c r="G27" i="13"/>
  <c r="I26" i="13"/>
  <c r="H26" i="13"/>
  <c r="G26" i="13"/>
  <c r="I25" i="13"/>
  <c r="H25" i="13"/>
  <c r="G25" i="13"/>
  <c r="I24" i="13"/>
  <c r="H24" i="13"/>
  <c r="G24" i="13"/>
  <c r="I23" i="13"/>
  <c r="H23" i="13"/>
  <c r="G23" i="13"/>
  <c r="I22" i="13"/>
  <c r="H22" i="13"/>
  <c r="G22" i="13"/>
  <c r="I21" i="13"/>
  <c r="H21" i="13"/>
  <c r="G21" i="13"/>
  <c r="I20" i="13"/>
  <c r="H20" i="13"/>
  <c r="G20" i="13"/>
  <c r="I19" i="13"/>
  <c r="H19" i="13"/>
  <c r="G19" i="13"/>
  <c r="I18" i="13"/>
  <c r="H18" i="13"/>
  <c r="G18" i="13"/>
  <c r="I17" i="13"/>
  <c r="H17" i="13"/>
  <c r="G17" i="13"/>
  <c r="I16" i="13"/>
  <c r="H16" i="13"/>
  <c r="G16" i="13"/>
  <c r="I15" i="13"/>
  <c r="H15" i="13"/>
  <c r="G15" i="13"/>
  <c r="I14" i="13"/>
  <c r="H14" i="13"/>
  <c r="G14" i="13"/>
  <c r="I13" i="13"/>
  <c r="H13" i="13"/>
  <c r="G13" i="13"/>
  <c r="I12" i="13"/>
  <c r="H12" i="13"/>
  <c r="G12" i="13"/>
  <c r="I11" i="13"/>
  <c r="H11" i="13"/>
  <c r="G11" i="13"/>
  <c r="I10" i="13"/>
  <c r="H10" i="13"/>
  <c r="G10" i="13"/>
  <c r="I9" i="13"/>
  <c r="H9" i="13"/>
  <c r="G9" i="13"/>
  <c r="I8" i="13"/>
  <c r="H8" i="13"/>
  <c r="G8" i="13"/>
  <c r="I7" i="13"/>
  <c r="H7" i="13"/>
  <c r="G7" i="13"/>
  <c r="I6" i="13"/>
  <c r="H6" i="13"/>
  <c r="G6" i="13"/>
  <c r="I5" i="13"/>
  <c r="H5" i="13"/>
  <c r="G5" i="13"/>
  <c r="I4" i="13"/>
  <c r="H4" i="13"/>
  <c r="G4" i="13"/>
  <c r="I3" i="13"/>
  <c r="H3" i="13"/>
  <c r="G3" i="13"/>
  <c r="I2" i="13"/>
  <c r="I32" i="13" s="1"/>
  <c r="H2" i="13"/>
  <c r="H32" i="13" s="1"/>
  <c r="G2" i="13"/>
  <c r="G32" i="13" s="1"/>
</calcChain>
</file>

<file path=xl/sharedStrings.xml><?xml version="1.0" encoding="utf-8"?>
<sst xmlns="http://schemas.openxmlformats.org/spreadsheetml/2006/main" count="1136" uniqueCount="363">
  <si>
    <t>課題2-2</t>
    <rPh sb="0" eb="2">
      <t>カダイ</t>
    </rPh>
    <phoneticPr fontId="2"/>
  </si>
  <si>
    <t>課題2-3</t>
    <rPh sb="0" eb="2">
      <t>カダイ</t>
    </rPh>
    <phoneticPr fontId="2"/>
  </si>
  <si>
    <t>課題2-5</t>
    <rPh sb="0" eb="2">
      <t>カダイ</t>
    </rPh>
    <phoneticPr fontId="2"/>
  </si>
  <si>
    <t>課題2-6</t>
    <rPh sb="0" eb="2">
      <t>カダイ</t>
    </rPh>
    <phoneticPr fontId="2"/>
  </si>
  <si>
    <t>課題1-1</t>
    <rPh sb="0" eb="2">
      <t>カダイ</t>
    </rPh>
    <phoneticPr fontId="2"/>
  </si>
  <si>
    <t>課題1-3</t>
    <rPh sb="0" eb="2">
      <t>カダイ</t>
    </rPh>
    <phoneticPr fontId="2"/>
  </si>
  <si>
    <t>課題1-4</t>
    <rPh sb="0" eb="2">
      <t>カダイ</t>
    </rPh>
    <phoneticPr fontId="2"/>
  </si>
  <si>
    <t>課題1-5</t>
    <rPh sb="0" eb="2">
      <t>カダイ</t>
    </rPh>
    <phoneticPr fontId="2"/>
  </si>
  <si>
    <t>課題2-4</t>
    <rPh sb="0" eb="2">
      <t>カダイ</t>
    </rPh>
    <phoneticPr fontId="2"/>
  </si>
  <si>
    <t>勤務</t>
  </si>
  <si>
    <t>勤務時間合計</t>
  </si>
  <si>
    <t>残業時間</t>
  </si>
  <si>
    <t>6月1日（月）</t>
  </si>
  <si>
    <t>出勤</t>
  </si>
  <si>
    <t>6月2日（火）</t>
  </si>
  <si>
    <t>6月3日（水）</t>
  </si>
  <si>
    <t>6月4日（木）</t>
  </si>
  <si>
    <t>6月5日（金）</t>
  </si>
  <si>
    <t>6月6日（土）</t>
  </si>
  <si>
    <t>休日</t>
  </si>
  <si>
    <t>6月7日（日）</t>
  </si>
  <si>
    <t>6月8日（月）</t>
  </si>
  <si>
    <t>6月9日（火）</t>
  </si>
  <si>
    <t>6月10日（水）</t>
  </si>
  <si>
    <t>6月11日（木）</t>
  </si>
  <si>
    <t>6月12日（金）</t>
  </si>
  <si>
    <t>6月13日（土）</t>
  </si>
  <si>
    <t>6月14日（日）</t>
  </si>
  <si>
    <t>6月15日（月）</t>
  </si>
  <si>
    <t>6月16日（火）</t>
  </si>
  <si>
    <t>6月17日（水）</t>
  </si>
  <si>
    <t>6月18日（木）</t>
  </si>
  <si>
    <t>6月19日（金）</t>
  </si>
  <si>
    <t>6月20日（土）</t>
  </si>
  <si>
    <t>6月21日（日）</t>
  </si>
  <si>
    <t>6月22日（月）</t>
  </si>
  <si>
    <t>6月23日（火）</t>
  </si>
  <si>
    <t>6月24日（水）</t>
  </si>
  <si>
    <t>6月25日（木）</t>
  </si>
  <si>
    <t>6月26日（金）</t>
  </si>
  <si>
    <t>6月27日（土）</t>
  </si>
  <si>
    <t>6月28日（日）</t>
  </si>
  <si>
    <t>6月29日（月）</t>
  </si>
  <si>
    <t>6月30日（火）</t>
  </si>
  <si>
    <t>課題3-1</t>
    <rPh sb="0" eb="2">
      <t>カダイ</t>
    </rPh>
    <phoneticPr fontId="2"/>
  </si>
  <si>
    <t>課題3-2</t>
    <rPh sb="0" eb="2">
      <t>カダイ</t>
    </rPh>
    <phoneticPr fontId="2"/>
  </si>
  <si>
    <t>課題3-3</t>
    <rPh sb="0" eb="2">
      <t>カダイ</t>
    </rPh>
    <phoneticPr fontId="2"/>
  </si>
  <si>
    <t>課題3-4</t>
    <rPh sb="0" eb="2">
      <t>カダイ</t>
    </rPh>
    <phoneticPr fontId="2"/>
  </si>
  <si>
    <t>課題3-5</t>
    <rPh sb="0" eb="2">
      <t>カダイ</t>
    </rPh>
    <phoneticPr fontId="2"/>
  </si>
  <si>
    <t>課題3-6</t>
    <rPh sb="0" eb="2">
      <t>カダイ</t>
    </rPh>
    <phoneticPr fontId="2"/>
  </si>
  <si>
    <t>課題4</t>
    <rPh sb="0" eb="2">
      <t>カダイ</t>
    </rPh>
    <phoneticPr fontId="2"/>
  </si>
  <si>
    <t>課題4-2</t>
    <rPh sb="0" eb="2">
      <t>カダイ</t>
    </rPh>
    <phoneticPr fontId="2"/>
  </si>
  <si>
    <t>課題4-3</t>
    <rPh sb="0" eb="2">
      <t>カダイ</t>
    </rPh>
    <phoneticPr fontId="2"/>
  </si>
  <si>
    <t>3月</t>
  </si>
  <si>
    <t>5月</t>
  </si>
  <si>
    <t>6月</t>
  </si>
  <si>
    <t>上期合計</t>
    <rPh sb="0" eb="2">
      <t>カミキ</t>
    </rPh>
    <rPh sb="2" eb="4">
      <t>ゴウケイ</t>
    </rPh>
    <phoneticPr fontId="2"/>
  </si>
  <si>
    <t>8月</t>
  </si>
  <si>
    <t>9月</t>
  </si>
  <si>
    <t>10月</t>
  </si>
  <si>
    <t>11月</t>
  </si>
  <si>
    <t>12月</t>
  </si>
  <si>
    <t>下期合計</t>
    <rPh sb="0" eb="2">
      <t>シモキ</t>
    </rPh>
    <rPh sb="2" eb="4">
      <t>ゴウケイ</t>
    </rPh>
    <phoneticPr fontId="2"/>
  </si>
  <si>
    <t>総合計</t>
    <rPh sb="0" eb="1">
      <t>ソウ</t>
    </rPh>
    <rPh sb="1" eb="3">
      <t>ゴウケイ</t>
    </rPh>
    <phoneticPr fontId="2"/>
  </si>
  <si>
    <t>（無断転載禁止）</t>
    <rPh sb="1" eb="3">
      <t>ムダン</t>
    </rPh>
    <rPh sb="3" eb="5">
      <t>テンサイ</t>
    </rPh>
    <rPh sb="5" eb="7">
      <t>キンシ</t>
    </rPh>
    <phoneticPr fontId="2"/>
  </si>
  <si>
    <t>課題概要</t>
    <rPh sb="0" eb="2">
      <t>カダイ</t>
    </rPh>
    <rPh sb="2" eb="4">
      <t>ガイヨウ</t>
    </rPh>
    <phoneticPr fontId="2"/>
  </si>
  <si>
    <t>制限時間</t>
    <rPh sb="0" eb="2">
      <t>セイゲン</t>
    </rPh>
    <rPh sb="2" eb="4">
      <t>ジカン</t>
    </rPh>
    <phoneticPr fontId="2"/>
  </si>
  <si>
    <t>課題内容</t>
    <rPh sb="0" eb="2">
      <t>カダイ</t>
    </rPh>
    <rPh sb="2" eb="4">
      <t>ナイヨウ</t>
    </rPh>
    <phoneticPr fontId="2"/>
  </si>
  <si>
    <t>解答方法と採点対象</t>
    <rPh sb="0" eb="2">
      <t>カイトウ</t>
    </rPh>
    <rPh sb="2" eb="4">
      <t>ホウホウ</t>
    </rPh>
    <rPh sb="5" eb="7">
      <t>サイテン</t>
    </rPh>
    <rPh sb="7" eb="9">
      <t>タイショウ</t>
    </rPh>
    <phoneticPr fontId="2"/>
  </si>
  <si>
    <t>課題1-2</t>
    <rPh sb="0" eb="2">
      <t>カダイ</t>
    </rPh>
    <phoneticPr fontId="2"/>
  </si>
  <si>
    <t>課題2-7</t>
    <rPh sb="0" eb="2">
      <t>カダイ</t>
    </rPh>
    <phoneticPr fontId="2"/>
  </si>
  <si>
    <t>課題2-9</t>
    <rPh sb="0" eb="2">
      <t>カダイ</t>
    </rPh>
    <phoneticPr fontId="2"/>
  </si>
  <si>
    <t>課題2-8</t>
    <rPh sb="0" eb="2">
      <t>カダイ</t>
    </rPh>
    <phoneticPr fontId="2"/>
  </si>
  <si>
    <t>課題2-10</t>
    <rPh sb="0" eb="2">
      <t>カダイ</t>
    </rPh>
    <phoneticPr fontId="2"/>
  </si>
  <si>
    <t>ここまで作成したデータを、テーブルにしなさい。
使用するテーブルのスタイルは「テーブル スタイル (淡色) 2 」にしなさい。</t>
    <phoneticPr fontId="2"/>
  </si>
  <si>
    <t>勤務時間合計、早出時間、残業時間、それぞれの1か月の合計を32行に算出しなさい。
なお、勤務時間合計、早出時間、残業時間、以外の項目の合計はクリアしなさい。</t>
    <phoneticPr fontId="2"/>
  </si>
  <si>
    <t>課題1-6</t>
    <rPh sb="0" eb="2">
      <t>カダイ</t>
    </rPh>
    <phoneticPr fontId="2"/>
  </si>
  <si>
    <t>日付（曜日） 勤務    出社時刻（時） 出社時刻（分）-退社時刻（時） 退社時刻（分） 勤務時間合計  早出時間 残業時間</t>
  </si>
  <si>
    <t>6月1日（月） 出勤    9 00-16 00</t>
  </si>
  <si>
    <t>6月2日（火） 出勤    8 31-16 19</t>
  </si>
  <si>
    <t>6月3日（水） 出勤    8 51-16 07</t>
  </si>
  <si>
    <t>6月4日（木） 出勤    8 51-16 40</t>
  </si>
  <si>
    <t>6月5日（金） 出勤    8 51-16 07</t>
  </si>
  <si>
    <t>6月6日（土） 休日    0 00-0 00</t>
  </si>
  <si>
    <t>6月7日（日） 休日    0 00-0 00</t>
  </si>
  <si>
    <t>6月8日（月） 出勤    8 47-16 12</t>
  </si>
  <si>
    <t>6月9日（火） 出勤    8 33-16 06</t>
  </si>
  <si>
    <t>6月10日（水） 出勤    8 51-16 03</t>
  </si>
  <si>
    <t>6月11日（木） 出勤    8 45-16 32</t>
  </si>
  <si>
    <t>6月12日（金） 出勤    8 48-16 11</t>
  </si>
  <si>
    <t>6月13日（土） 休日    0 00-0 00</t>
  </si>
  <si>
    <t>6月14日（日） 休日    0 00-0 00</t>
  </si>
  <si>
    <t>6月15日（月） 出勤    8 51-16 07</t>
  </si>
  <si>
    <t>6月16日（火） 出勤    8 30-16 09</t>
  </si>
  <si>
    <t>6月17日（水） 出勤    8 55-16 05</t>
  </si>
  <si>
    <t>6月18日（木） 出勤    8 57-16 09</t>
  </si>
  <si>
    <t>6月19日（金） 出勤    8 56-16 11</t>
  </si>
  <si>
    <t>6月20日（土） 休日    0 00-0 00</t>
  </si>
  <si>
    <t>6月21日（日） 休日    0 00-0 00</t>
  </si>
  <si>
    <t>6月22日（月） 出勤    8 50-16 08</t>
  </si>
  <si>
    <t>6月23日（火） 出勤    8 48-16 01</t>
  </si>
  <si>
    <t>6月24日（水） 出勤    8 44-16 01</t>
  </si>
  <si>
    <t>6月25日（木） 出勤    8 53-16 07</t>
  </si>
  <si>
    <t>6月26日（金） 出勤    8 54-16 00</t>
  </si>
  <si>
    <t>6月27日（土） 休日    0 00-0 00</t>
  </si>
  <si>
    <t>6月28日（日） 休日    0 00-0 00</t>
  </si>
  <si>
    <t>6月29日（月） 出勤    8 58-17 04</t>
  </si>
  <si>
    <t>6月30日（火） 出勤    8 55-16 18</t>
  </si>
  <si>
    <t>日付（曜日）</t>
  </si>
  <si>
    <t>出社時刻（時）</t>
  </si>
  <si>
    <t>出社時刻（分）</t>
  </si>
  <si>
    <t>退社時刻（時）</t>
  </si>
  <si>
    <t>退社時刻（分）</t>
  </si>
  <si>
    <t>早出時間</t>
  </si>
  <si>
    <t>合計</t>
  </si>
  <si>
    <t xml:space="preserve">「案内状下書き」は、ビジネス文書として不適切な箇所がコメントに記載されています。それに基づいて本文を修正しなさい。
</t>
    <rPh sb="1" eb="4">
      <t>アンナイジョウ</t>
    </rPh>
    <rPh sb="4" eb="6">
      <t>シタガ</t>
    </rPh>
    <phoneticPr fontId="2"/>
  </si>
  <si>
    <t>課題2-1</t>
    <rPh sb="0" eb="2">
      <t>カダイ</t>
    </rPh>
    <phoneticPr fontId="2"/>
  </si>
  <si>
    <t>課題2-11</t>
    <rPh sb="0" eb="2">
      <t>カダイ</t>
    </rPh>
    <phoneticPr fontId="2"/>
  </si>
  <si>
    <t>本文中のアルファベットと数字は、全角と半角が混在しています。アルファベットは全角大文字の会社名を除き、すべて半角小文字に、数字はすべて半角に統一しなさい。</t>
    <phoneticPr fontId="2"/>
  </si>
  <si>
    <t>第40回全国障害者技能競技大会
&lt;122&gt;　パソコン操作　競技課題B</t>
    <rPh sb="0" eb="1">
      <t>ダイ</t>
    </rPh>
    <rPh sb="3" eb="4">
      <t>カイ</t>
    </rPh>
    <rPh sb="4" eb="6">
      <t>ゼンコク</t>
    </rPh>
    <rPh sb="6" eb="9">
      <t>ショウガイシャ</t>
    </rPh>
    <rPh sb="9" eb="11">
      <t>ギノウ</t>
    </rPh>
    <rPh sb="11" eb="13">
      <t>キョウギ</t>
    </rPh>
    <rPh sb="13" eb="15">
      <t>タイカイ</t>
    </rPh>
    <rPh sb="26" eb="28">
      <t>ソウサ</t>
    </rPh>
    <rPh sb="29" eb="31">
      <t>キョウギ</t>
    </rPh>
    <rPh sb="31" eb="33">
      <t>カダイ</t>
    </rPh>
    <phoneticPr fontId="2"/>
  </si>
  <si>
    <t>MicrosoftExcel2016によるデータ処理、Word2016による文書処理、インターネット検索などをおこないます。</t>
    <rPh sb="24" eb="26">
      <t>ショリ</t>
    </rPh>
    <rPh sb="38" eb="40">
      <t>ブンショ</t>
    </rPh>
    <rPh sb="40" eb="42">
      <t>ショリ</t>
    </rPh>
    <rPh sb="50" eb="52">
      <t>ケンサク</t>
    </rPh>
    <phoneticPr fontId="2"/>
  </si>
  <si>
    <t>制限時間は100分です。ExcelデータとWordファイル、立体コピーで出題します。「課題説明」はWordデータ、および事前に申請した印刷物を用意しています。</t>
    <rPh sb="0" eb="2">
      <t>セイゲン</t>
    </rPh>
    <rPh sb="2" eb="4">
      <t>ジカン</t>
    </rPh>
    <rPh sb="8" eb="9">
      <t>フン</t>
    </rPh>
    <rPh sb="30" eb="32">
      <t>リッタイ</t>
    </rPh>
    <rPh sb="36" eb="38">
      <t>シュツダイ</t>
    </rPh>
    <rPh sb="43" eb="45">
      <t>カダイ</t>
    </rPh>
    <rPh sb="45" eb="47">
      <t>セツメイ</t>
    </rPh>
    <rPh sb="60" eb="62">
      <t>ジゼン</t>
    </rPh>
    <rPh sb="63" eb="65">
      <t>シンセイ</t>
    </rPh>
    <rPh sb="67" eb="70">
      <t>インサツブツ</t>
    </rPh>
    <rPh sb="71" eb="73">
      <t>ヨウイ</t>
    </rPh>
    <phoneticPr fontId="2"/>
  </si>
  <si>
    <t>本文中の記書き文の項目名について、均等割付4文字を設定しなさい。</t>
    <rPh sb="0" eb="3">
      <t>ホンブンチュウ</t>
    </rPh>
    <rPh sb="22" eb="24">
      <t>モジ</t>
    </rPh>
    <phoneticPr fontId="2"/>
  </si>
  <si>
    <t>農林水産省のWebサイト（ｅ-Stat）から以下の条件に該当するファイルをダウンロードしなさい。
調査の結果　市町村別データ　令和元年〔令和元年（Excel：e-Stat）〕
政府統計名：作物統計調査
提供統計名：作物統計調査
提供分類１：市町村別データ
提供分類２：令和元年産市町村別データ
データファイル名：「d003-1-00-a001-01.xls」</t>
    <rPh sb="0" eb="2">
      <t>ノウリン</t>
    </rPh>
    <rPh sb="2" eb="5">
      <t>スイサンショウ</t>
    </rPh>
    <rPh sb="22" eb="24">
      <t>イカ</t>
    </rPh>
    <rPh sb="25" eb="27">
      <t>ジョウケン</t>
    </rPh>
    <rPh sb="28" eb="30">
      <t>ガイトウ</t>
    </rPh>
    <rPh sb="49" eb="51">
      <t>チョウサ</t>
    </rPh>
    <rPh sb="52" eb="54">
      <t>ケッカ</t>
    </rPh>
    <rPh sb="55" eb="58">
      <t>シチョウソン</t>
    </rPh>
    <rPh sb="58" eb="59">
      <t>ベツ</t>
    </rPh>
    <rPh sb="63" eb="65">
      <t>レイワ</t>
    </rPh>
    <rPh sb="65" eb="67">
      <t>ガンネン</t>
    </rPh>
    <rPh sb="68" eb="70">
      <t>レイワ</t>
    </rPh>
    <rPh sb="70" eb="72">
      <t>ガンネン</t>
    </rPh>
    <rPh sb="88" eb="90">
      <t>セイフ</t>
    </rPh>
    <rPh sb="90" eb="92">
      <t>トウケイ</t>
    </rPh>
    <rPh sb="92" eb="93">
      <t>メイ</t>
    </rPh>
    <rPh sb="94" eb="96">
      <t>サクブツ</t>
    </rPh>
    <rPh sb="96" eb="98">
      <t>トウケイ</t>
    </rPh>
    <rPh sb="98" eb="100">
      <t>チョウサ</t>
    </rPh>
    <rPh sb="101" eb="103">
      <t>テイキョウ</t>
    </rPh>
    <rPh sb="103" eb="105">
      <t>トウケイ</t>
    </rPh>
    <rPh sb="105" eb="106">
      <t>メイ</t>
    </rPh>
    <rPh sb="107" eb="109">
      <t>サクブツ</t>
    </rPh>
    <rPh sb="109" eb="111">
      <t>トウケイ</t>
    </rPh>
    <rPh sb="111" eb="113">
      <t>チョウサ</t>
    </rPh>
    <rPh sb="114" eb="116">
      <t>テイキョウ</t>
    </rPh>
    <rPh sb="116" eb="118">
      <t>ブンルイ</t>
    </rPh>
    <rPh sb="120" eb="123">
      <t>シチョウソン</t>
    </rPh>
    <rPh sb="123" eb="124">
      <t>ベツ</t>
    </rPh>
    <rPh sb="128" eb="130">
      <t>テイキョウ</t>
    </rPh>
    <rPh sb="130" eb="132">
      <t>ブンルイ</t>
    </rPh>
    <rPh sb="134" eb="136">
      <t>レイワ</t>
    </rPh>
    <rPh sb="136" eb="138">
      <t>ガンネン</t>
    </rPh>
    <rPh sb="138" eb="139">
      <t>サン</t>
    </rPh>
    <rPh sb="139" eb="142">
      <t>シチョウソン</t>
    </rPh>
    <rPh sb="142" eb="143">
      <t>ベツ</t>
    </rPh>
    <rPh sb="154" eb="155">
      <t>メイ</t>
    </rPh>
    <phoneticPr fontId="2"/>
  </si>
  <si>
    <t>セルA9を１とし、A1727まで整理番号を連続データで入力しなさい。</t>
    <rPh sb="16" eb="18">
      <t>セイリ</t>
    </rPh>
    <rPh sb="18" eb="20">
      <t>バンゴウ</t>
    </rPh>
    <rPh sb="21" eb="23">
      <t>レンゾク</t>
    </rPh>
    <rPh sb="27" eb="29">
      <t>ニュウリョク</t>
    </rPh>
    <phoneticPr fontId="2"/>
  </si>
  <si>
    <t>課題4-5</t>
    <rPh sb="0" eb="2">
      <t>カダイ</t>
    </rPh>
    <phoneticPr fontId="2"/>
  </si>
  <si>
    <t>課題4-1</t>
    <rPh sb="0" eb="2">
      <t>カダイ</t>
    </rPh>
    <phoneticPr fontId="2"/>
  </si>
  <si>
    <t>ダウンロードしたファイル名「d003-1-00-a001-01.xls」のシート「D003-1-00-A001-01」を、このファイルのシートの末尾にコピーしなさい。</t>
    <phoneticPr fontId="2"/>
  </si>
  <si>
    <t>課題4-4</t>
    <rPh sb="0" eb="2">
      <t>カダイ</t>
    </rPh>
    <phoneticPr fontId="2"/>
  </si>
  <si>
    <t>課題4-6</t>
    <rPh sb="0" eb="2">
      <t>カダイ</t>
    </rPh>
    <phoneticPr fontId="2"/>
  </si>
  <si>
    <t>列Aの左側に一列挿入し、A８に「整理番号」と入力しなさい</t>
    <rPh sb="0" eb="1">
      <t>レツ</t>
    </rPh>
    <rPh sb="3" eb="5">
      <t>ヒダリガワ</t>
    </rPh>
    <rPh sb="6" eb="8">
      <t>イチレツ</t>
    </rPh>
    <rPh sb="8" eb="10">
      <t>ソウニュウ</t>
    </rPh>
    <rPh sb="16" eb="18">
      <t>セイリ</t>
    </rPh>
    <rPh sb="18" eb="20">
      <t>バンゴウ</t>
    </rPh>
    <rPh sb="22" eb="24">
      <t>ニュウリョク</t>
    </rPh>
    <phoneticPr fontId="2"/>
  </si>
  <si>
    <t>番号</t>
    <rPh sb="0" eb="2">
      <t>バンゴウ</t>
    </rPh>
    <phoneticPr fontId="1"/>
  </si>
  <si>
    <t>姓</t>
    <rPh sb="0" eb="1">
      <t>セイ</t>
    </rPh>
    <phoneticPr fontId="1"/>
  </si>
  <si>
    <t>名</t>
    <rPh sb="0" eb="1">
      <t>メイ</t>
    </rPh>
    <phoneticPr fontId="1"/>
  </si>
  <si>
    <t>姓フリガナ</t>
    <rPh sb="0" eb="1">
      <t>セイ</t>
    </rPh>
    <phoneticPr fontId="1"/>
  </si>
  <si>
    <t>名フリガナ</t>
    <rPh sb="0" eb="1">
      <t>メイ</t>
    </rPh>
    <phoneticPr fontId="1"/>
  </si>
  <si>
    <t>住所</t>
    <rPh sb="0" eb="2">
      <t>ジュウショ</t>
    </rPh>
    <phoneticPr fontId="1"/>
  </si>
  <si>
    <t>電話番号</t>
    <rPh sb="0" eb="2">
      <t>デンワ</t>
    </rPh>
    <rPh sb="2" eb="4">
      <t>バンゴウ</t>
    </rPh>
    <phoneticPr fontId="1"/>
  </si>
  <si>
    <t>生年月日</t>
    <rPh sb="0" eb="2">
      <t>セイネン</t>
    </rPh>
    <rPh sb="2" eb="4">
      <t>ガッピ</t>
    </rPh>
    <phoneticPr fontId="1"/>
  </si>
  <si>
    <t>性別</t>
    <rPh sb="0" eb="2">
      <t>セイベツ</t>
    </rPh>
    <phoneticPr fontId="1"/>
  </si>
  <si>
    <t>年齢</t>
    <rPh sb="0" eb="2">
      <t>ネンレイ</t>
    </rPh>
    <phoneticPr fontId="1"/>
  </si>
  <si>
    <t>お勧め商品</t>
    <rPh sb="1" eb="2">
      <t>スス</t>
    </rPh>
    <rPh sb="3" eb="5">
      <t>ショウヒン</t>
    </rPh>
    <phoneticPr fontId="2"/>
  </si>
  <si>
    <t>重複</t>
    <rPh sb="0" eb="2">
      <t>チョウフク</t>
    </rPh>
    <phoneticPr fontId="2"/>
  </si>
  <si>
    <t>基準日</t>
    <rPh sb="0" eb="3">
      <t>キジュンビ</t>
    </rPh>
    <phoneticPr fontId="2"/>
  </si>
  <si>
    <t>鈴木</t>
    <rPh sb="0" eb="2">
      <t>スズキ</t>
    </rPh>
    <phoneticPr fontId="1"/>
  </si>
  <si>
    <t>武雄</t>
    <rPh sb="0" eb="2">
      <t>タケオ</t>
    </rPh>
    <phoneticPr fontId="1"/>
  </si>
  <si>
    <t>スズキ</t>
  </si>
  <si>
    <t>タケオ</t>
  </si>
  <si>
    <t>東京都杉並区**********</t>
    <rPh sb="0" eb="3">
      <t>トウキョウト</t>
    </rPh>
    <rPh sb="3" eb="6">
      <t>スギナミク</t>
    </rPh>
    <phoneticPr fontId="1"/>
  </si>
  <si>
    <t>01-234-5678</t>
  </si>
  <si>
    <t>男</t>
  </si>
  <si>
    <t>田崎</t>
    <rPh sb="0" eb="2">
      <t>タザキ</t>
    </rPh>
    <phoneticPr fontId="1"/>
  </si>
  <si>
    <t>晋</t>
    <rPh sb="0" eb="1">
      <t>ススム</t>
    </rPh>
    <phoneticPr fontId="1"/>
  </si>
  <si>
    <t>タザキ</t>
  </si>
  <si>
    <t>ススム</t>
  </si>
  <si>
    <t>東京都大田区**********</t>
    <rPh sb="0" eb="3">
      <t>トウキョウト</t>
    </rPh>
    <rPh sb="3" eb="6">
      <t>オオタク</t>
    </rPh>
    <phoneticPr fontId="1"/>
  </si>
  <si>
    <t>沢村</t>
    <rPh sb="0" eb="2">
      <t>サワムラ</t>
    </rPh>
    <phoneticPr fontId="1"/>
  </si>
  <si>
    <t>裕子</t>
    <rPh sb="0" eb="2">
      <t>ユウコ</t>
    </rPh>
    <phoneticPr fontId="1"/>
  </si>
  <si>
    <t>サワムラ</t>
  </si>
  <si>
    <t>ユウコ</t>
  </si>
  <si>
    <t>神奈川県横浜市********</t>
    <rPh sb="0" eb="4">
      <t>カナガワケン</t>
    </rPh>
    <rPh sb="4" eb="7">
      <t>ヨコハマシ</t>
    </rPh>
    <phoneticPr fontId="1"/>
  </si>
  <si>
    <t>女</t>
  </si>
  <si>
    <t>川﨑</t>
    <rPh sb="0" eb="2">
      <t>カワサキ</t>
    </rPh>
    <phoneticPr fontId="1"/>
  </si>
  <si>
    <t>陽菜</t>
    <rPh sb="0" eb="2">
      <t>ヒナ</t>
    </rPh>
    <phoneticPr fontId="1"/>
  </si>
  <si>
    <t>カワサキ</t>
  </si>
  <si>
    <t>ヒナ</t>
  </si>
  <si>
    <t>東京都中野区**********</t>
    <rPh sb="0" eb="3">
      <t>トウキョウト</t>
    </rPh>
    <rPh sb="3" eb="6">
      <t>ナカノク</t>
    </rPh>
    <phoneticPr fontId="1"/>
  </si>
  <si>
    <t>男</t>
    <rPh sb="0" eb="1">
      <t>オトコ</t>
    </rPh>
    <phoneticPr fontId="1"/>
  </si>
  <si>
    <t>女</t>
    <rPh sb="0" eb="1">
      <t>オンナ</t>
    </rPh>
    <phoneticPr fontId="1"/>
  </si>
  <si>
    <t>川﨑</t>
    <rPh sb="0" eb="2">
      <t>カワサキ</t>
    </rPh>
    <phoneticPr fontId="2"/>
  </si>
  <si>
    <t>大介</t>
    <rPh sb="0" eb="2">
      <t>ダイスケ</t>
    </rPh>
    <phoneticPr fontId="2"/>
  </si>
  <si>
    <t>カワサキ</t>
    <phoneticPr fontId="2"/>
  </si>
  <si>
    <t>ダイスケ</t>
    <phoneticPr fontId="2"/>
  </si>
  <si>
    <t>男</t>
    <rPh sb="0" eb="1">
      <t>オトコ</t>
    </rPh>
    <phoneticPr fontId="2"/>
  </si>
  <si>
    <t>29歳以下</t>
    <rPh sb="2" eb="5">
      <t>サイイカ</t>
    </rPh>
    <phoneticPr fontId="1"/>
  </si>
  <si>
    <t>ニキビクリーム</t>
  </si>
  <si>
    <t>紫外線クリーム</t>
    <rPh sb="0" eb="3">
      <t>シガイセン</t>
    </rPh>
    <phoneticPr fontId="1"/>
  </si>
  <si>
    <t>玉川</t>
    <rPh sb="0" eb="2">
      <t>タマカワ</t>
    </rPh>
    <phoneticPr fontId="1"/>
  </si>
  <si>
    <t>秀雄</t>
    <rPh sb="0" eb="2">
      <t>ヒデオ</t>
    </rPh>
    <phoneticPr fontId="1"/>
  </si>
  <si>
    <t>タマカワ</t>
  </si>
  <si>
    <t>ヒデオ</t>
  </si>
  <si>
    <t>埼玉県浦和市**********</t>
    <rPh sb="0" eb="3">
      <t>サイタマケン</t>
    </rPh>
    <rPh sb="3" eb="6">
      <t>ウラワシ</t>
    </rPh>
    <phoneticPr fontId="1"/>
  </si>
  <si>
    <t>30歳以上49歳以下</t>
    <rPh sb="2" eb="3">
      <t>サイ</t>
    </rPh>
    <rPh sb="3" eb="5">
      <t>イジョウ</t>
    </rPh>
    <rPh sb="7" eb="10">
      <t>サイイカ</t>
    </rPh>
    <phoneticPr fontId="1"/>
  </si>
  <si>
    <t>シェービングクリーム</t>
  </si>
  <si>
    <t>美白クリーム</t>
    <rPh sb="0" eb="2">
      <t>ビハク</t>
    </rPh>
    <phoneticPr fontId="1"/>
  </si>
  <si>
    <t>土田</t>
    <rPh sb="0" eb="2">
      <t>ツチダ</t>
    </rPh>
    <phoneticPr fontId="1"/>
  </si>
  <si>
    <t>進</t>
    <rPh sb="0" eb="1">
      <t>シン</t>
    </rPh>
    <phoneticPr fontId="1"/>
  </si>
  <si>
    <t>ツチダ</t>
  </si>
  <si>
    <t>千葉県千葉市**********</t>
    <rPh sb="0" eb="3">
      <t>チバケン</t>
    </rPh>
    <rPh sb="3" eb="6">
      <t>チバシ</t>
    </rPh>
    <phoneticPr fontId="1"/>
  </si>
  <si>
    <t>50歳以上</t>
    <rPh sb="2" eb="3">
      <t>サイ</t>
    </rPh>
    <rPh sb="3" eb="5">
      <t>イジョウ</t>
    </rPh>
    <phoneticPr fontId="1"/>
  </si>
  <si>
    <t>シェーブローション</t>
  </si>
  <si>
    <t>エイジングクリーム</t>
  </si>
  <si>
    <t>青山</t>
    <rPh sb="0" eb="2">
      <t>アオヤマ</t>
    </rPh>
    <phoneticPr fontId="1"/>
  </si>
  <si>
    <t>静雄</t>
    <rPh sb="0" eb="2">
      <t>シズオ</t>
    </rPh>
    <phoneticPr fontId="1"/>
  </si>
  <si>
    <t>アオヤマ</t>
  </si>
  <si>
    <t>シズオ</t>
  </si>
  <si>
    <t>東京都足立区**********</t>
    <rPh sb="0" eb="3">
      <t>トウキョウト</t>
    </rPh>
    <rPh sb="3" eb="6">
      <t>アダチク</t>
    </rPh>
    <phoneticPr fontId="1"/>
  </si>
  <si>
    <t>河合</t>
    <rPh sb="0" eb="2">
      <t>カワイ</t>
    </rPh>
    <phoneticPr fontId="1"/>
  </si>
  <si>
    <t>速男</t>
    <rPh sb="0" eb="2">
      <t>ハヤオ</t>
    </rPh>
    <phoneticPr fontId="1"/>
  </si>
  <si>
    <t>カワイ</t>
  </si>
  <si>
    <t>ハヤオ</t>
  </si>
  <si>
    <t>茨城県つくば市*********</t>
    <rPh sb="0" eb="3">
      <t>イバラキケン</t>
    </rPh>
    <rPh sb="6" eb="7">
      <t>シ</t>
    </rPh>
    <phoneticPr fontId="1"/>
  </si>
  <si>
    <t>後藤</t>
    <rPh sb="0" eb="2">
      <t>ゴトウ</t>
    </rPh>
    <phoneticPr fontId="1"/>
  </si>
  <si>
    <t>玲子</t>
    <rPh sb="0" eb="2">
      <t>レイコ</t>
    </rPh>
    <phoneticPr fontId="1"/>
  </si>
  <si>
    <t>ゴトウ</t>
  </si>
  <si>
    <t>レイコ</t>
  </si>
  <si>
    <t>東京都千代田区********</t>
    <rPh sb="0" eb="3">
      <t>トウキョウト</t>
    </rPh>
    <rPh sb="3" eb="7">
      <t>チヨダク</t>
    </rPh>
    <phoneticPr fontId="1"/>
  </si>
  <si>
    <t>高橋</t>
    <rPh sb="0" eb="2">
      <t>タカハシ</t>
    </rPh>
    <phoneticPr fontId="1"/>
  </si>
  <si>
    <t>敏夫</t>
    <rPh sb="0" eb="2">
      <t>トシオ</t>
    </rPh>
    <phoneticPr fontId="1"/>
  </si>
  <si>
    <t>タカハシ</t>
  </si>
  <si>
    <t>トシオ</t>
  </si>
  <si>
    <t>吉澤</t>
    <rPh sb="0" eb="2">
      <t>ヨシザワ</t>
    </rPh>
    <phoneticPr fontId="1"/>
  </si>
  <si>
    <t>慶子</t>
    <rPh sb="0" eb="2">
      <t>ケイコ</t>
    </rPh>
    <phoneticPr fontId="1"/>
  </si>
  <si>
    <t>ヨシザワ</t>
  </si>
  <si>
    <t>ケイコ</t>
  </si>
  <si>
    <t>京都府京都市**********</t>
    <rPh sb="0" eb="3">
      <t>キョウトフ</t>
    </rPh>
    <rPh sb="3" eb="6">
      <t>キョウトシ</t>
    </rPh>
    <phoneticPr fontId="1"/>
  </si>
  <si>
    <t>永井</t>
    <rPh sb="0" eb="2">
      <t>ナガイ</t>
    </rPh>
    <phoneticPr fontId="1"/>
  </si>
  <si>
    <t>哲</t>
    <rPh sb="0" eb="1">
      <t>テツ</t>
    </rPh>
    <phoneticPr fontId="1"/>
  </si>
  <si>
    <t>ナガイ</t>
  </si>
  <si>
    <t>テツ</t>
  </si>
  <si>
    <t>埼玉県川口市**********</t>
    <rPh sb="0" eb="3">
      <t>サイタマケン</t>
    </rPh>
    <rPh sb="3" eb="6">
      <t>カワグチシ</t>
    </rPh>
    <phoneticPr fontId="1"/>
  </si>
  <si>
    <t>永井</t>
    <rPh sb="0" eb="2">
      <t>ナガイ</t>
    </rPh>
    <phoneticPr fontId="2"/>
  </si>
  <si>
    <t>幸子</t>
    <rPh sb="0" eb="2">
      <t>サチコ</t>
    </rPh>
    <phoneticPr fontId="2"/>
  </si>
  <si>
    <t>ナガイ</t>
    <phoneticPr fontId="2"/>
  </si>
  <si>
    <t>サチコ</t>
    <phoneticPr fontId="2"/>
  </si>
  <si>
    <t>女</t>
    <rPh sb="0" eb="1">
      <t>オンナ</t>
    </rPh>
    <phoneticPr fontId="2"/>
  </si>
  <si>
    <t>南</t>
    <rPh sb="0" eb="1">
      <t>ミナミ</t>
    </rPh>
    <phoneticPr fontId="1"/>
  </si>
  <si>
    <t>夏雄</t>
    <rPh sb="0" eb="2">
      <t>ナツオ</t>
    </rPh>
    <phoneticPr fontId="1"/>
  </si>
  <si>
    <t>ミナミ</t>
  </si>
  <si>
    <t>ナツオ</t>
  </si>
  <si>
    <t>東京都新宿区**********</t>
    <rPh sb="0" eb="3">
      <t>トウキョウト</t>
    </rPh>
    <rPh sb="3" eb="6">
      <t>シンジュクク</t>
    </rPh>
    <phoneticPr fontId="1"/>
  </si>
  <si>
    <t>江川</t>
    <rPh sb="0" eb="2">
      <t>エガワ</t>
    </rPh>
    <phoneticPr fontId="1"/>
  </si>
  <si>
    <t>光春</t>
    <rPh sb="0" eb="2">
      <t>ミツハル</t>
    </rPh>
    <phoneticPr fontId="1"/>
  </si>
  <si>
    <t>エガワ</t>
  </si>
  <si>
    <t>ミツハル</t>
  </si>
  <si>
    <t>新潟県長岡市**********</t>
    <rPh sb="0" eb="3">
      <t>ニイガタケン</t>
    </rPh>
    <rPh sb="3" eb="6">
      <t>ナガオカシ</t>
    </rPh>
    <phoneticPr fontId="1"/>
  </si>
  <si>
    <t>井出</t>
    <rPh sb="0" eb="2">
      <t>イデ</t>
    </rPh>
    <phoneticPr fontId="1"/>
  </si>
  <si>
    <t>直子</t>
    <rPh sb="0" eb="2">
      <t>ナオコ</t>
    </rPh>
    <phoneticPr fontId="1"/>
  </si>
  <si>
    <t>イデ</t>
  </si>
  <si>
    <t>ナオコ</t>
  </si>
  <si>
    <t>神奈川県川崎市********</t>
    <rPh sb="0" eb="4">
      <t>カナガワケン</t>
    </rPh>
    <rPh sb="4" eb="7">
      <t>カワサキシ</t>
    </rPh>
    <phoneticPr fontId="1"/>
  </si>
  <si>
    <t>菊地</t>
    <rPh sb="0" eb="2">
      <t>キクチ</t>
    </rPh>
    <phoneticPr fontId="1"/>
  </si>
  <si>
    <t>恒夫</t>
    <rPh sb="0" eb="2">
      <t>ツネオ</t>
    </rPh>
    <phoneticPr fontId="1"/>
  </si>
  <si>
    <t>キクチ</t>
  </si>
  <si>
    <t>ツネオ</t>
  </si>
  <si>
    <t>栃木県宇都宮市********</t>
    <rPh sb="0" eb="3">
      <t>トチギケン</t>
    </rPh>
    <rPh sb="3" eb="7">
      <t>ウツノミヤシ</t>
    </rPh>
    <phoneticPr fontId="1"/>
  </si>
  <si>
    <t>佐々木</t>
    <rPh sb="0" eb="3">
      <t>ササキ</t>
    </rPh>
    <phoneticPr fontId="1"/>
  </si>
  <si>
    <t>多恵</t>
    <rPh sb="0" eb="2">
      <t>タエ</t>
    </rPh>
    <phoneticPr fontId="1"/>
  </si>
  <si>
    <t>ササキ</t>
  </si>
  <si>
    <t>タエ</t>
  </si>
  <si>
    <t>東京都世田谷区********</t>
    <rPh sb="0" eb="3">
      <t>トウキョウト</t>
    </rPh>
    <rPh sb="3" eb="7">
      <t>セタガヤク</t>
    </rPh>
    <phoneticPr fontId="1"/>
  </si>
  <si>
    <t>柿谷</t>
    <rPh sb="0" eb="2">
      <t>カキタニ</t>
    </rPh>
    <phoneticPr fontId="1"/>
  </si>
  <si>
    <t>一郎</t>
    <rPh sb="0" eb="2">
      <t>イチロウ</t>
    </rPh>
    <phoneticPr fontId="1"/>
  </si>
  <si>
    <t>カキタニ</t>
  </si>
  <si>
    <t>イチロウ</t>
  </si>
  <si>
    <t>東京都北区************</t>
    <rPh sb="0" eb="3">
      <t>トウキョウト</t>
    </rPh>
    <rPh sb="3" eb="5">
      <t>キタク</t>
    </rPh>
    <phoneticPr fontId="1"/>
  </si>
  <si>
    <t>佐伯</t>
    <rPh sb="0" eb="2">
      <t>サエキ</t>
    </rPh>
    <phoneticPr fontId="1"/>
  </si>
  <si>
    <t>三恵</t>
    <rPh sb="0" eb="1">
      <t>サン</t>
    </rPh>
    <rPh sb="1" eb="2">
      <t>メグミ</t>
    </rPh>
    <phoneticPr fontId="1"/>
  </si>
  <si>
    <t>サエキ</t>
  </si>
  <si>
    <t>ミエ</t>
  </si>
  <si>
    <t>東京都武蔵野市********</t>
    <rPh sb="0" eb="3">
      <t>トウキョウト</t>
    </rPh>
    <rPh sb="3" eb="7">
      <t>ムサシノシ</t>
    </rPh>
    <phoneticPr fontId="1"/>
  </si>
  <si>
    <t>吉田</t>
    <rPh sb="0" eb="2">
      <t>ヨシダ</t>
    </rPh>
    <phoneticPr fontId="1"/>
  </si>
  <si>
    <t>彰</t>
    <rPh sb="0" eb="1">
      <t>アキラ</t>
    </rPh>
    <phoneticPr fontId="1"/>
  </si>
  <si>
    <t>ヨシダ</t>
  </si>
  <si>
    <t>アキラ</t>
  </si>
  <si>
    <t>静岡県富士見市********</t>
    <rPh sb="0" eb="3">
      <t>シズオカケン</t>
    </rPh>
    <rPh sb="3" eb="6">
      <t>フジミ</t>
    </rPh>
    <rPh sb="6" eb="7">
      <t>シ</t>
    </rPh>
    <phoneticPr fontId="1"/>
  </si>
  <si>
    <t>浜</t>
    <rPh sb="0" eb="1">
      <t>ハマ</t>
    </rPh>
    <phoneticPr fontId="1"/>
  </si>
  <si>
    <t>典子</t>
    <rPh sb="0" eb="2">
      <t>ノリコ</t>
    </rPh>
    <phoneticPr fontId="1"/>
  </si>
  <si>
    <t>ハマ</t>
  </si>
  <si>
    <t>ノリコ</t>
  </si>
  <si>
    <t>東京都日野市**********</t>
    <rPh sb="0" eb="3">
      <t>トウキョウト</t>
    </rPh>
    <rPh sb="3" eb="6">
      <t>ヒノシ</t>
    </rPh>
    <phoneticPr fontId="1"/>
  </si>
  <si>
    <t>浜</t>
    <rPh sb="0" eb="1">
      <t>ハマ</t>
    </rPh>
    <phoneticPr fontId="2"/>
  </si>
  <si>
    <t>敏男</t>
    <rPh sb="0" eb="2">
      <t>トシオ</t>
    </rPh>
    <phoneticPr fontId="2"/>
  </si>
  <si>
    <t>ハマ</t>
    <phoneticPr fontId="2"/>
  </si>
  <si>
    <t>トシオ</t>
    <phoneticPr fontId="2"/>
  </si>
  <si>
    <t>林原</t>
    <rPh sb="0" eb="2">
      <t>ハヤシバラ</t>
    </rPh>
    <phoneticPr fontId="1"/>
  </si>
  <si>
    <t>峰子</t>
    <rPh sb="0" eb="2">
      <t>ミネコ</t>
    </rPh>
    <phoneticPr fontId="1"/>
  </si>
  <si>
    <t>ハヤシバラ</t>
  </si>
  <si>
    <t>ミネコ</t>
  </si>
  <si>
    <t>茨城県水戸市**********</t>
    <rPh sb="0" eb="3">
      <t>イバラキケン</t>
    </rPh>
    <rPh sb="3" eb="6">
      <t>ミトシ</t>
    </rPh>
    <phoneticPr fontId="1"/>
  </si>
  <si>
    <t>西山</t>
    <rPh sb="0" eb="2">
      <t>ニシヤマ</t>
    </rPh>
    <phoneticPr fontId="1"/>
  </si>
  <si>
    <t>邦夫</t>
    <rPh sb="0" eb="2">
      <t>クニオ</t>
    </rPh>
    <phoneticPr fontId="1"/>
  </si>
  <si>
    <t>ニシヤマ</t>
  </si>
  <si>
    <t>クニオ</t>
  </si>
  <si>
    <t>小田</t>
    <rPh sb="0" eb="2">
      <t>オダ</t>
    </rPh>
    <phoneticPr fontId="1"/>
  </si>
  <si>
    <t>輝夫</t>
    <rPh sb="0" eb="2">
      <t>テルオ</t>
    </rPh>
    <phoneticPr fontId="1"/>
  </si>
  <si>
    <t>オダ</t>
  </si>
  <si>
    <t>テルオ</t>
  </si>
  <si>
    <t>東京都豊島区**********</t>
    <rPh sb="0" eb="3">
      <t>トウキョウト</t>
    </rPh>
    <rPh sb="3" eb="6">
      <t>トシマク</t>
    </rPh>
    <phoneticPr fontId="1"/>
  </si>
  <si>
    <t>近藤</t>
    <rPh sb="0" eb="2">
      <t>コンドウ</t>
    </rPh>
    <phoneticPr fontId="1"/>
  </si>
  <si>
    <t>光男</t>
    <rPh sb="0" eb="2">
      <t>ミツオ</t>
    </rPh>
    <phoneticPr fontId="1"/>
  </si>
  <si>
    <t>コンドウ</t>
  </si>
  <si>
    <t>ミツオ</t>
  </si>
  <si>
    <t>神奈川県厚木市********</t>
    <rPh sb="0" eb="4">
      <t>カナガワケン</t>
    </rPh>
    <rPh sb="4" eb="7">
      <t>アツギシ</t>
    </rPh>
    <phoneticPr fontId="1"/>
  </si>
  <si>
    <t>山崎</t>
    <rPh sb="0" eb="2">
      <t>ヤマザキ</t>
    </rPh>
    <phoneticPr fontId="1"/>
  </si>
  <si>
    <t>千恵</t>
    <rPh sb="0" eb="2">
      <t>チエ</t>
    </rPh>
    <phoneticPr fontId="1"/>
  </si>
  <si>
    <t>ヤマザキ</t>
  </si>
  <si>
    <t>チエ</t>
  </si>
  <si>
    <t>茨城県笠間市**********</t>
    <rPh sb="0" eb="3">
      <t>イバラキケン</t>
    </rPh>
    <rPh sb="3" eb="6">
      <t>カサマシ</t>
    </rPh>
    <phoneticPr fontId="1"/>
  </si>
  <si>
    <t>明智</t>
    <rPh sb="0" eb="2">
      <t>アケチ</t>
    </rPh>
    <phoneticPr fontId="1"/>
  </si>
  <si>
    <t>和男</t>
    <rPh sb="0" eb="2">
      <t>カズオ</t>
    </rPh>
    <phoneticPr fontId="1"/>
  </si>
  <si>
    <t>アケチ</t>
  </si>
  <si>
    <t>カズオ</t>
  </si>
  <si>
    <t>武田</t>
    <rPh sb="0" eb="2">
      <t>タケダ</t>
    </rPh>
    <phoneticPr fontId="1"/>
  </si>
  <si>
    <t>庄司</t>
    <rPh sb="0" eb="2">
      <t>ショウジ</t>
    </rPh>
    <phoneticPr fontId="1"/>
  </si>
  <si>
    <t>タケダ</t>
  </si>
  <si>
    <t>ショウジ</t>
  </si>
  <si>
    <t>東京都三鷹市**********</t>
    <rPh sb="0" eb="3">
      <t>トウキョウト</t>
    </rPh>
    <rPh sb="3" eb="6">
      <t>ミタカシ</t>
    </rPh>
    <phoneticPr fontId="1"/>
  </si>
  <si>
    <t>若松</t>
    <rPh sb="0" eb="2">
      <t>ワカマツ</t>
    </rPh>
    <phoneticPr fontId="1"/>
  </si>
  <si>
    <t>京香</t>
    <rPh sb="0" eb="2">
      <t>キョウカ</t>
    </rPh>
    <phoneticPr fontId="1"/>
  </si>
  <si>
    <t>ワカマツ</t>
  </si>
  <si>
    <t>キョウカ</t>
  </si>
  <si>
    <t>淳</t>
    <rPh sb="0" eb="1">
      <t>アツシ</t>
    </rPh>
    <phoneticPr fontId="1"/>
  </si>
  <si>
    <t>アツシ</t>
  </si>
  <si>
    <t>千葉県佐倉市**********</t>
    <rPh sb="0" eb="3">
      <t>チバケン</t>
    </rPh>
    <rPh sb="3" eb="6">
      <t>サクラシ</t>
    </rPh>
    <phoneticPr fontId="1"/>
  </si>
  <si>
    <t>重複作業列</t>
    <rPh sb="0" eb="2">
      <t>チョウフク</t>
    </rPh>
    <rPh sb="2" eb="4">
      <t>サギョウ</t>
    </rPh>
    <rPh sb="4" eb="5">
      <t>レツ</t>
    </rPh>
    <phoneticPr fontId="2"/>
  </si>
  <si>
    <t>表1：単価表</t>
    <rPh sb="0" eb="1">
      <t>ヒョウ</t>
    </rPh>
    <rPh sb="3" eb="5">
      <t>タンカ</t>
    </rPh>
    <rPh sb="5" eb="6">
      <t>ヒョウ</t>
    </rPh>
    <phoneticPr fontId="2"/>
  </si>
  <si>
    <t>商品名</t>
    <rPh sb="0" eb="3">
      <t>ショウヒンメイ</t>
    </rPh>
    <phoneticPr fontId="2"/>
  </si>
  <si>
    <t>単価（円）</t>
    <rPh sb="0" eb="2">
      <t>タンカ</t>
    </rPh>
    <rPh sb="3" eb="4">
      <t>エン</t>
    </rPh>
    <phoneticPr fontId="2"/>
  </si>
  <si>
    <t>大雪の水</t>
    <rPh sb="0" eb="2">
      <t>タイセツ</t>
    </rPh>
    <rPh sb="3" eb="4">
      <t>ミズ</t>
    </rPh>
    <phoneticPr fontId="2"/>
  </si>
  <si>
    <t>深蒸し茶</t>
    <rPh sb="0" eb="2">
      <t>フカム</t>
    </rPh>
    <rPh sb="3" eb="4">
      <t>チャ</t>
    </rPh>
    <phoneticPr fontId="2"/>
  </si>
  <si>
    <t>アルプス炭酸水</t>
    <rPh sb="4" eb="7">
      <t>タンサンスイ</t>
    </rPh>
    <phoneticPr fontId="2"/>
  </si>
  <si>
    <t>赤い果実のジュース</t>
    <rPh sb="0" eb="1">
      <t>アカ</t>
    </rPh>
    <rPh sb="2" eb="4">
      <t>カジツ</t>
    </rPh>
    <phoneticPr fontId="2"/>
  </si>
  <si>
    <t>緑の野菜ジュース</t>
    <rPh sb="0" eb="1">
      <t>ミドリ</t>
    </rPh>
    <rPh sb="2" eb="4">
      <t>ヤサイ</t>
    </rPh>
    <phoneticPr fontId="2"/>
  </si>
  <si>
    <t>健康甘酒</t>
    <rPh sb="0" eb="2">
      <t>ケンコウ</t>
    </rPh>
    <rPh sb="2" eb="4">
      <t>アマザケ</t>
    </rPh>
    <phoneticPr fontId="2"/>
  </si>
  <si>
    <t>表2：販売個数表</t>
    <rPh sb="0" eb="1">
      <t>ヒョウ</t>
    </rPh>
    <rPh sb="3" eb="5">
      <t>ハンバイ</t>
    </rPh>
    <rPh sb="5" eb="7">
      <t>コスウ</t>
    </rPh>
    <rPh sb="7" eb="8">
      <t>ヒョウ</t>
    </rPh>
    <phoneticPr fontId="2"/>
  </si>
  <si>
    <t>4月</t>
    <rPh sb="1" eb="2">
      <t>ガツ</t>
    </rPh>
    <phoneticPr fontId="2"/>
  </si>
  <si>
    <t>7月</t>
  </si>
  <si>
    <t>1月</t>
  </si>
  <si>
    <t>2月</t>
  </si>
  <si>
    <t>表3：売上金額集計表</t>
    <rPh sb="0" eb="1">
      <t>ヒョウ</t>
    </rPh>
    <rPh sb="3" eb="5">
      <t>ウリアゲ</t>
    </rPh>
    <rPh sb="5" eb="7">
      <t>キンガク</t>
    </rPh>
    <rPh sb="7" eb="9">
      <t>シュウケイ</t>
    </rPh>
    <rPh sb="9" eb="10">
      <t>ヒョウ</t>
    </rPh>
    <phoneticPr fontId="2"/>
  </si>
  <si>
    <t>セルI8に「耕地面積順位」と入力しなさい。
その上で、セルI9:I1727に耕地面積の順位を列Dの耕作面積の狭い方から入力しなさい。その際、同じ順位が複数ある場合は、整理番号の大きい市町村が上位となるように設定しなさい。また、耕作面積に数字以外が記載されている場合は、空白が表示されるように設定しなさい。</t>
    <rPh sb="6" eb="8">
      <t>コウチ</t>
    </rPh>
    <rPh sb="8" eb="10">
      <t>メンセキ</t>
    </rPh>
    <rPh sb="10" eb="12">
      <t>ジュンイ</t>
    </rPh>
    <rPh sb="14" eb="16">
      <t>ニュウリョク</t>
    </rPh>
    <rPh sb="24" eb="25">
      <t>ウエ</t>
    </rPh>
    <rPh sb="46" eb="47">
      <t>レツ</t>
    </rPh>
    <rPh sb="59" eb="61">
      <t>ニュウリョク</t>
    </rPh>
    <rPh sb="68" eb="69">
      <t>サイ</t>
    </rPh>
    <phoneticPr fontId="2"/>
  </si>
  <si>
    <t>課題3</t>
    <rPh sb="0" eb="2">
      <t>カダイ</t>
    </rPh>
    <phoneticPr fontId="2"/>
  </si>
  <si>
    <t>Vlookup関数を使い、単価表と販売個数表を参照して、売上金額集計表の各月の金額を求めなさい。その際、単価表には名前の定義を設定し(名前は自由に設定のこと)、関数の中で利用しなさい。</t>
    <rPh sb="7" eb="9">
      <t>カンスウ</t>
    </rPh>
    <rPh sb="10" eb="11">
      <t>ツカ</t>
    </rPh>
    <rPh sb="13" eb="15">
      <t>タンカ</t>
    </rPh>
    <rPh sb="15" eb="16">
      <t>ヒョウ</t>
    </rPh>
    <rPh sb="17" eb="19">
      <t>ハンバイ</t>
    </rPh>
    <rPh sb="19" eb="21">
      <t>コスウ</t>
    </rPh>
    <rPh sb="21" eb="22">
      <t>ヒョウ</t>
    </rPh>
    <rPh sb="36" eb="38">
      <t>カクゲツ</t>
    </rPh>
    <rPh sb="39" eb="41">
      <t>キンガク</t>
    </rPh>
    <rPh sb="42" eb="43">
      <t>モト</t>
    </rPh>
    <rPh sb="50" eb="51">
      <t>サイ</t>
    </rPh>
    <rPh sb="52" eb="54">
      <t>タンカ</t>
    </rPh>
    <rPh sb="54" eb="55">
      <t>ヒョウ</t>
    </rPh>
    <rPh sb="57" eb="59">
      <t>ナマエ</t>
    </rPh>
    <rPh sb="60" eb="62">
      <t>テイギ</t>
    </rPh>
    <rPh sb="63" eb="65">
      <t>セッテイ</t>
    </rPh>
    <rPh sb="67" eb="69">
      <t>ナマエ</t>
    </rPh>
    <rPh sb="70" eb="72">
      <t>ジユウ</t>
    </rPh>
    <rPh sb="73" eb="75">
      <t>セッテイ</t>
    </rPh>
    <rPh sb="80" eb="82">
      <t>カンスウ</t>
    </rPh>
    <rPh sb="83" eb="84">
      <t>ナカ</t>
    </rPh>
    <rPh sb="85" eb="87">
      <t>リヨウ</t>
    </rPh>
    <phoneticPr fontId="2"/>
  </si>
  <si>
    <t>SUBTOTAL関数を使い、販売個数表と売上金額集計表の上期合計、下期合計、総合計を求めなさい。</t>
    <rPh sb="8" eb="10">
      <t>カンスウ</t>
    </rPh>
    <rPh sb="11" eb="12">
      <t>ツカ</t>
    </rPh>
    <rPh sb="14" eb="16">
      <t>ハンバイ</t>
    </rPh>
    <rPh sb="16" eb="18">
      <t>コスウ</t>
    </rPh>
    <rPh sb="18" eb="19">
      <t>ヒョウ</t>
    </rPh>
    <rPh sb="20" eb="22">
      <t>ウリアゲ</t>
    </rPh>
    <rPh sb="22" eb="24">
      <t>キンガク</t>
    </rPh>
    <rPh sb="24" eb="26">
      <t>シュウケイ</t>
    </rPh>
    <rPh sb="26" eb="27">
      <t>ヒョウ</t>
    </rPh>
    <rPh sb="28" eb="30">
      <t>カミキ</t>
    </rPh>
    <rPh sb="30" eb="32">
      <t>ゴウケイ</t>
    </rPh>
    <rPh sb="33" eb="35">
      <t>シモキ</t>
    </rPh>
    <rPh sb="35" eb="37">
      <t>ゴウケイ</t>
    </rPh>
    <rPh sb="38" eb="39">
      <t>ソウ</t>
    </rPh>
    <rPh sb="39" eb="41">
      <t>ゴウケイ</t>
    </rPh>
    <rPh sb="42" eb="43">
      <t>モト</t>
    </rPh>
    <phoneticPr fontId="2"/>
  </si>
  <si>
    <t>3つの表の外枠を極太線に、列タイトルの下を二重線に設定しなさい。
販売個数表の数値には「数値、桁区切り(,)を使用する」を、売上金額集計表の数値には「通貨、記号\」を設定しなさい。</t>
    <rPh sb="3" eb="4">
      <t>ヒョウ</t>
    </rPh>
    <rPh sb="5" eb="7">
      <t>ソトワク</t>
    </rPh>
    <rPh sb="8" eb="9">
      <t>ゴク</t>
    </rPh>
    <rPh sb="9" eb="11">
      <t>フトセン</t>
    </rPh>
    <rPh sb="13" eb="14">
      <t>レツ</t>
    </rPh>
    <rPh sb="19" eb="20">
      <t>シタ</t>
    </rPh>
    <rPh sb="21" eb="24">
      <t>ニジュウセン</t>
    </rPh>
    <rPh sb="25" eb="27">
      <t>セッテイ</t>
    </rPh>
    <rPh sb="33" eb="35">
      <t>ハンバイ</t>
    </rPh>
    <rPh sb="35" eb="37">
      <t>コスウ</t>
    </rPh>
    <rPh sb="37" eb="38">
      <t>ヒョウ</t>
    </rPh>
    <rPh sb="39" eb="41">
      <t>スウチ</t>
    </rPh>
    <rPh sb="44" eb="46">
      <t>スウチ</t>
    </rPh>
    <rPh sb="47" eb="48">
      <t>ケタ</t>
    </rPh>
    <rPh sb="48" eb="50">
      <t>クギ</t>
    </rPh>
    <rPh sb="55" eb="57">
      <t>シヨウ</t>
    </rPh>
    <rPh sb="62" eb="64">
      <t>ウリアゲ</t>
    </rPh>
    <rPh sb="64" eb="66">
      <t>キンガク</t>
    </rPh>
    <rPh sb="66" eb="68">
      <t>シュウケイ</t>
    </rPh>
    <rPh sb="68" eb="69">
      <t>ヒョウ</t>
    </rPh>
    <rPh sb="70" eb="72">
      <t>スウチ</t>
    </rPh>
    <rPh sb="75" eb="77">
      <t>ツウカ</t>
    </rPh>
    <rPh sb="78" eb="80">
      <t>キゴウ</t>
    </rPh>
    <rPh sb="83" eb="85">
      <t>セッテイ</t>
    </rPh>
    <phoneticPr fontId="2"/>
  </si>
  <si>
    <t>商品別に４月から３月の販売個数の推移が把握できる「マーカー付き折れ線グラフ」を、下記の作成条件に従って、同シート内に作成しなさい。</t>
    <rPh sb="0" eb="2">
      <t>ショウヒン</t>
    </rPh>
    <rPh sb="2" eb="3">
      <t>ベツ</t>
    </rPh>
    <rPh sb="3" eb="4">
      <t>シュベツ</t>
    </rPh>
    <rPh sb="5" eb="6">
      <t>ガツ</t>
    </rPh>
    <rPh sb="9" eb="10">
      <t>ガツ</t>
    </rPh>
    <rPh sb="11" eb="13">
      <t>ハンバイ</t>
    </rPh>
    <rPh sb="13" eb="15">
      <t>コスウ</t>
    </rPh>
    <rPh sb="16" eb="18">
      <t>スイイ</t>
    </rPh>
    <rPh sb="19" eb="21">
      <t>ハアク</t>
    </rPh>
    <rPh sb="29" eb="30">
      <t>ツ</t>
    </rPh>
    <rPh sb="31" eb="32">
      <t>オ</t>
    </rPh>
    <rPh sb="33" eb="34">
      <t>セン</t>
    </rPh>
    <rPh sb="40" eb="42">
      <t>カキ</t>
    </rPh>
    <rPh sb="43" eb="45">
      <t>サクセイ</t>
    </rPh>
    <rPh sb="45" eb="47">
      <t>ジョウケン</t>
    </rPh>
    <rPh sb="48" eb="49">
      <t>シタガ</t>
    </rPh>
    <rPh sb="52" eb="53">
      <t>ドウ</t>
    </rPh>
    <rPh sb="56" eb="57">
      <t>ナイ</t>
    </rPh>
    <rPh sb="58" eb="60">
      <t>サクセイ</t>
    </rPh>
    <phoneticPr fontId="2"/>
  </si>
  <si>
    <t>①グラフタイトルを次のように作成しなさい。
位置：グラフの上
文字列：商品別販売個数推移
②最大値を「3500」に、最小値を「500」に設定しなさい。
③年間販売個数が一番多い商品について、グラフの線の色を「標準の色の濃い赤」に、太さを「3pt」に設定しなさい。さらに、その商品の中で販売個数の一番多い月にのみデータラベル「値」を表示しなさい。その際ラベル位置を「右」としなさい。
④凡例の位置を「右」に設定しなさい。
➄グラフエリアの横幅を「20cm」に設定しなさい。
⑥グラフを、セルA30に移動しなさい。</t>
    <rPh sb="9" eb="10">
      <t>ツギ</t>
    </rPh>
    <rPh sb="14" eb="16">
      <t>サクセイ</t>
    </rPh>
    <rPh sb="22" eb="24">
      <t>イチ</t>
    </rPh>
    <rPh sb="29" eb="30">
      <t>ウエ</t>
    </rPh>
    <rPh sb="31" eb="34">
      <t>モジレツ</t>
    </rPh>
    <rPh sb="35" eb="37">
      <t>ショウヒン</t>
    </rPh>
    <rPh sb="37" eb="38">
      <t>ベツ</t>
    </rPh>
    <rPh sb="38" eb="40">
      <t>ハンバイ</t>
    </rPh>
    <rPh sb="40" eb="42">
      <t>コスウ</t>
    </rPh>
    <rPh sb="42" eb="44">
      <t>スイイ</t>
    </rPh>
    <phoneticPr fontId="2"/>
  </si>
  <si>
    <t>商品別に「上期合計」と「下期合計」の売上金額を比較できるグラフを、同シート内に作成しなさい。下記「作成条件」に指示のない部分は自由に作成しなさい。</t>
    <rPh sb="0" eb="2">
      <t>ショウヒン</t>
    </rPh>
    <rPh sb="2" eb="3">
      <t>ベツ</t>
    </rPh>
    <rPh sb="5" eb="7">
      <t>カミキ</t>
    </rPh>
    <rPh sb="7" eb="9">
      <t>ゴウケイ</t>
    </rPh>
    <rPh sb="12" eb="14">
      <t>シモキ</t>
    </rPh>
    <rPh sb="14" eb="16">
      <t>ゴウケイ</t>
    </rPh>
    <rPh sb="18" eb="20">
      <t>ウリアゲ</t>
    </rPh>
    <rPh sb="20" eb="22">
      <t>キンガク</t>
    </rPh>
    <rPh sb="23" eb="25">
      <t>ヒカク</t>
    </rPh>
    <rPh sb="33" eb="34">
      <t>ドウ</t>
    </rPh>
    <rPh sb="37" eb="38">
      <t>ナイ</t>
    </rPh>
    <rPh sb="39" eb="41">
      <t>サクセイ</t>
    </rPh>
    <rPh sb="46" eb="48">
      <t>カキ</t>
    </rPh>
    <rPh sb="49" eb="51">
      <t>サクセイ</t>
    </rPh>
    <rPh sb="51" eb="53">
      <t>ジョウケン</t>
    </rPh>
    <rPh sb="55" eb="57">
      <t>シジ</t>
    </rPh>
    <rPh sb="60" eb="62">
      <t>ブブン</t>
    </rPh>
    <rPh sb="63" eb="65">
      <t>ジユウ</t>
    </rPh>
    <rPh sb="66" eb="68">
      <t>サクセイ</t>
    </rPh>
    <phoneticPr fontId="2"/>
  </si>
  <si>
    <t>課題3-7</t>
    <rPh sb="0" eb="2">
      <t>カダイ</t>
    </rPh>
    <phoneticPr fontId="2"/>
  </si>
  <si>
    <t>①年間売上金額の多い商品順に並ぶように作成しなさい。
②グラフタイトルを作成しなさい。（入力する文字列はご自身で考えること）
③下記条件で、データラベルに「値」を表示しなさい。
・「上期合計」と「下期合計」の表示位置を異なるように設定しなさい。（位置の選択は任意）
・その際、表示形式で、\マークを表示せずに千円未満の桁数をカットして表示するよう設定しなさい。
④数値軸の表示形式も、\マークを表示せずに千円未満の桁数をカットして表示するよう設定しなさい。
➄数値軸に軸ラベルを作成し、「単位：千円」と入力して文字列の方向を「縦書き」にしなさい。
⑥グラフをA45に移動しなさい。</t>
    <rPh sb="3" eb="5">
      <t>ウリアゲ</t>
    </rPh>
    <rPh sb="5" eb="7">
      <t>キンガク</t>
    </rPh>
    <rPh sb="8" eb="9">
      <t>オオ</t>
    </rPh>
    <rPh sb="10" eb="12">
      <t>ショウヒン</t>
    </rPh>
    <rPh sb="12" eb="13">
      <t>ジュン</t>
    </rPh>
    <rPh sb="14" eb="15">
      <t>ナラ</t>
    </rPh>
    <rPh sb="19" eb="21">
      <t>サクセイ</t>
    </rPh>
    <rPh sb="64" eb="66">
      <t>カキ</t>
    </rPh>
    <rPh sb="66" eb="68">
      <t>ジョウケン</t>
    </rPh>
    <rPh sb="78" eb="79">
      <t>アタイ</t>
    </rPh>
    <rPh sb="81" eb="83">
      <t>ヒョウジ</t>
    </rPh>
    <rPh sb="104" eb="106">
      <t>ヒョウジ</t>
    </rPh>
    <rPh sb="106" eb="108">
      <t>イチ</t>
    </rPh>
    <rPh sb="109" eb="110">
      <t>コト</t>
    </rPh>
    <rPh sb="115" eb="117">
      <t>セッテイ</t>
    </rPh>
    <rPh sb="123" eb="125">
      <t>イチ</t>
    </rPh>
    <rPh sb="126" eb="128">
      <t>センタク</t>
    </rPh>
    <rPh sb="129" eb="131">
      <t>ニンイ</t>
    </rPh>
    <rPh sb="136" eb="137">
      <t>サイ</t>
    </rPh>
    <rPh sb="138" eb="140">
      <t>ヒョウジ</t>
    </rPh>
    <rPh sb="140" eb="142">
      <t>ケイシキ</t>
    </rPh>
    <rPh sb="149" eb="151">
      <t>ヒョウジ</t>
    </rPh>
    <rPh sb="173" eb="175">
      <t>セッテイ</t>
    </rPh>
    <rPh sb="182" eb="184">
      <t>スウチ</t>
    </rPh>
    <rPh sb="184" eb="185">
      <t>ジク</t>
    </rPh>
    <rPh sb="186" eb="188">
      <t>ヒョウジ</t>
    </rPh>
    <rPh sb="188" eb="190">
      <t>ケイシキ</t>
    </rPh>
    <rPh sb="230" eb="232">
      <t>スウチ</t>
    </rPh>
    <rPh sb="232" eb="233">
      <t>ジク</t>
    </rPh>
    <rPh sb="234" eb="235">
      <t>ジク</t>
    </rPh>
    <rPh sb="239" eb="241">
      <t>サクセイ</t>
    </rPh>
    <rPh sb="244" eb="246">
      <t>タンイ</t>
    </rPh>
    <rPh sb="247" eb="249">
      <t>センエン</t>
    </rPh>
    <rPh sb="251" eb="253">
      <t>ニュウリョク</t>
    </rPh>
    <rPh sb="255" eb="258">
      <t>モジレツ</t>
    </rPh>
    <rPh sb="259" eb="261">
      <t>ホウコウ</t>
    </rPh>
    <rPh sb="263" eb="265">
      <t>タテガ</t>
    </rPh>
    <phoneticPr fontId="2"/>
  </si>
  <si>
    <t>課題は全部で30題あります。
問題は、このExcelファイルのシート「勤務時間」「顧客名簿」「売上表」、このフォルダに保存しているWordファイル「案内状下書き」、インターネットからダウンロードしたファイルを使用します。</t>
    <rPh sb="0" eb="2">
      <t>カダイ</t>
    </rPh>
    <rPh sb="3" eb="5">
      <t>ゼンブ</t>
    </rPh>
    <rPh sb="8" eb="9">
      <t>ダイ</t>
    </rPh>
    <rPh sb="15" eb="17">
      <t>モンダイ</t>
    </rPh>
    <rPh sb="35" eb="37">
      <t>キンム</t>
    </rPh>
    <rPh sb="37" eb="39">
      <t>ジカン</t>
    </rPh>
    <rPh sb="41" eb="43">
      <t>コキャク</t>
    </rPh>
    <rPh sb="43" eb="45">
      <t>メイボ</t>
    </rPh>
    <rPh sb="47" eb="49">
      <t>ウリアゲ</t>
    </rPh>
    <rPh sb="49" eb="50">
      <t>ヒョウ</t>
    </rPh>
    <rPh sb="59" eb="61">
      <t>ホゾン</t>
    </rPh>
    <rPh sb="74" eb="77">
      <t>アンナイジョウ</t>
    </rPh>
    <rPh sb="77" eb="79">
      <t>シタガ</t>
    </rPh>
    <rPh sb="104" eb="106">
      <t>シヨウ</t>
    </rPh>
    <phoneticPr fontId="2"/>
  </si>
  <si>
    <t>採点の対象は、保存したファイルです。保存ファイル名は、競技選手名とし、パソコン本体のドキュメントに保存します。機械のトラブルとして委員が認めた場合は、試験時間を延長します。データはトラブルに備えて随時保存してください。
解答方法は自由ですが、マクロの利用は認めません。また、順位決定においては、関数を用いて正答した解答を優先します。
また、必要に応じて作業用の列や行の使用は認めます。</t>
    <rPh sb="27" eb="29">
      <t>キョウギ</t>
    </rPh>
    <rPh sb="39" eb="41">
      <t>ホンタイ</t>
    </rPh>
    <rPh sb="49" eb="51">
      <t>ホゾン</t>
    </rPh>
    <rPh sb="170" eb="172">
      <t>ヒツヨウ</t>
    </rPh>
    <rPh sb="173" eb="174">
      <t>オウ</t>
    </rPh>
    <rPh sb="176" eb="179">
      <t>サギョウヨウ</t>
    </rPh>
    <rPh sb="180" eb="181">
      <t>レツ</t>
    </rPh>
    <rPh sb="182" eb="183">
      <t>ギョウ</t>
    </rPh>
    <rPh sb="184" eb="186">
      <t>シヨウ</t>
    </rPh>
    <rPh sb="187" eb="188">
      <t>ミト</t>
    </rPh>
    <phoneticPr fontId="2"/>
  </si>
  <si>
    <t>セルF2に「耕地面積順位または市町村名」、セルG2に「市町村名または耕地面積順位」と記入しなさい。
その上で、セルF2:G3までを外側、内側とも実線（細線）で罫線を設定しなさい。</t>
    <rPh sb="6" eb="8">
      <t>コウチ</t>
    </rPh>
    <rPh sb="8" eb="10">
      <t>メンセキ</t>
    </rPh>
    <rPh sb="10" eb="12">
      <t>ジュンイ</t>
    </rPh>
    <rPh sb="27" eb="31">
      <t>シチョウソンメイ</t>
    </rPh>
    <rPh sb="34" eb="36">
      <t>コウチ</t>
    </rPh>
    <rPh sb="36" eb="38">
      <t>メンセキ</t>
    </rPh>
    <rPh sb="38" eb="40">
      <t>ジュンイ</t>
    </rPh>
    <rPh sb="42" eb="44">
      <t>キニュウ</t>
    </rPh>
    <rPh sb="52" eb="53">
      <t>ウエ</t>
    </rPh>
    <rPh sb="65" eb="67">
      <t>ソトガワ</t>
    </rPh>
    <rPh sb="68" eb="70">
      <t>ウチガワ</t>
    </rPh>
    <rPh sb="72" eb="74">
      <t>ジッセン</t>
    </rPh>
    <rPh sb="75" eb="77">
      <t>ホソセン</t>
    </rPh>
    <rPh sb="79" eb="81">
      <t>ケイセン</t>
    </rPh>
    <rPh sb="82" eb="84">
      <t>セッテイ</t>
    </rPh>
    <phoneticPr fontId="2"/>
  </si>
  <si>
    <t xml:space="preserve">セルF3に任意の耕地面積順位の数値を記入すると、セルG3に該当する市町村名が、またセルF3に任意の市町村名を入力すると、セルG3該当する耕地面市町村名が表示されるように設定しなさい。なお、セルG3に耕地面積順位が表示される際には、順位の後ろに「位」が表示されるようにしなさい。
</t>
    <rPh sb="8" eb="10">
      <t>コウチ</t>
    </rPh>
    <rPh sb="10" eb="12">
      <t>メンセキ</t>
    </rPh>
    <rPh sb="12" eb="14">
      <t>ジュンイ</t>
    </rPh>
    <rPh sb="15" eb="17">
      <t>スウチ</t>
    </rPh>
    <rPh sb="29" eb="31">
      <t>ガイトウ</t>
    </rPh>
    <rPh sb="33" eb="37">
      <t>シチョウソンメイ</t>
    </rPh>
    <rPh sb="46" eb="48">
      <t>ニンイ</t>
    </rPh>
    <rPh sb="49" eb="53">
      <t>シチョウソンメイ</t>
    </rPh>
    <rPh sb="54" eb="56">
      <t>ニュウリョク</t>
    </rPh>
    <rPh sb="64" eb="66">
      <t>ガイトウ</t>
    </rPh>
    <rPh sb="68" eb="70">
      <t>コウチ</t>
    </rPh>
    <rPh sb="71" eb="75">
      <t>シチョウソンメイ</t>
    </rPh>
    <rPh sb="76" eb="78">
      <t>ヒョウジ</t>
    </rPh>
    <rPh sb="84" eb="86">
      <t>セッテイ</t>
    </rPh>
    <rPh sb="99" eb="101">
      <t>コウチ</t>
    </rPh>
    <rPh sb="101" eb="103">
      <t>メンセキ</t>
    </rPh>
    <rPh sb="103" eb="105">
      <t>ジュンイ</t>
    </rPh>
    <rPh sb="106" eb="108">
      <t>ヒョウジ</t>
    </rPh>
    <rPh sb="111" eb="112">
      <t>サイ</t>
    </rPh>
    <rPh sb="115" eb="117">
      <t>ジュンイ</t>
    </rPh>
    <rPh sb="118" eb="119">
      <t>ウシ</t>
    </rPh>
    <rPh sb="122" eb="123">
      <t>イ</t>
    </rPh>
    <rPh sb="125" eb="127">
      <t>ヒョウジ</t>
    </rPh>
    <phoneticPr fontId="2"/>
  </si>
  <si>
    <t xml:space="preserve">課題2
</t>
    <rPh sb="0" eb="2">
      <t>カダイ</t>
    </rPh>
    <phoneticPr fontId="2"/>
  </si>
  <si>
    <t xml:space="preserve">課題1
</t>
    <rPh sb="0" eb="2">
      <t>カダイ</t>
    </rPh>
    <phoneticPr fontId="2"/>
  </si>
  <si>
    <t>セルA1:A31を列に分割しなさい。</t>
    <phoneticPr fontId="2"/>
  </si>
  <si>
    <t>セルG2:G31に毎日の勤務時間の合計を計算しなさい。
勤務時間合計の時間の部分からは、12時～13時の昼休みの1時間を差し引きなさい。
勤務時間合計の分の部分については、出社時間は、15分単位で切り上げ、退社時間は、15分単位で切り下げなさい。
また、勤務時間合計の時間の部分は整数で、分の部分は15分を0.25時間とする少数として合計しなさい。
また、B列の「勤務」が「休日」の場合は、勤務時間合計は0.00としなさい。</t>
    <phoneticPr fontId="2"/>
  </si>
  <si>
    <t>セルH2:H31に毎日の9時以前の早出時間を計算しなさい。
計算にあたって、出社時間は、15分単位で切り上げなさい。
また、早出時間の時間の部分は整数で、分の部分は15分を0.25時間とする少数として合計しなさい。</t>
    <phoneticPr fontId="2"/>
  </si>
  <si>
    <t>セルI2:I31に毎日の16時以降の残業時間を計算しなさい。
計算にあたって、退社時間は、15分単位で切り下げなさい。
また、残業時間の時間の部分は整数で、分の部分は15分を0.25時間とする少数として合計しなさい。</t>
    <phoneticPr fontId="2"/>
  </si>
  <si>
    <t>Wordのファイル名「案内状下書き」に、Excelファイルのシート名「送付名簿」を差込印刷用のデータとして、差し込み印刷の設定をしなさい。
（1）あて先の【姓名】には差込フィールド「姓」と「名」を挿入して置き換えなさい。なお、「姓」と「名」の間は全角一文字分の空白を挿入しなさい。
（2）本文中の３か所の【姓】には、フィールド「姓」を挿入して置き換えなさい。
（3）本文、および記書きにある【お勧め】には、差し込みフィールド「お勧め商品名」を挿入して置き換えなさい。
なお、差し込み印刷を設定したWordファイルは「競技選手名」で名前をつけて保存しなさい。</t>
    <rPh sb="33" eb="34">
      <t>メイ</t>
    </rPh>
    <rPh sb="41" eb="43">
      <t>サシコミ</t>
    </rPh>
    <rPh sb="43" eb="46">
      <t>インサツヨウ</t>
    </rPh>
    <rPh sb="54" eb="55">
      <t>サ</t>
    </rPh>
    <rPh sb="56" eb="57">
      <t>コ</t>
    </rPh>
    <rPh sb="58" eb="60">
      <t>インサツ</t>
    </rPh>
    <rPh sb="61" eb="63">
      <t>セッテイ</t>
    </rPh>
    <rPh sb="102" eb="103">
      <t>オ</t>
    </rPh>
    <rPh sb="104" eb="105">
      <t>カ</t>
    </rPh>
    <rPh sb="114" eb="115">
      <t>セイ</t>
    </rPh>
    <rPh sb="118" eb="119">
      <t>メイ</t>
    </rPh>
    <rPh sb="150" eb="151">
      <t>ショ</t>
    </rPh>
    <rPh sb="171" eb="172">
      <t>オ</t>
    </rPh>
    <rPh sb="173" eb="174">
      <t>カ</t>
    </rPh>
    <rPh sb="237" eb="238">
      <t>サ</t>
    </rPh>
    <rPh sb="239" eb="240">
      <t>コ</t>
    </rPh>
    <rPh sb="241" eb="243">
      <t>インサツ</t>
    </rPh>
    <rPh sb="244" eb="246">
      <t>セッテイ</t>
    </rPh>
    <rPh sb="258" eb="260">
      <t>キョウギ</t>
    </rPh>
    <rPh sb="260" eb="263">
      <t>センシュメイ</t>
    </rPh>
    <rPh sb="265" eb="267">
      <t>ナマエ</t>
    </rPh>
    <rPh sb="271" eb="273">
      <t>ホゾン</t>
    </rPh>
    <phoneticPr fontId="2"/>
  </si>
  <si>
    <t>サンプルとして上司に提出するため、差し込み印刷を設定した最後のレコードのみをPDFファイルとし、「競技選手名」として保存しなさい。
なお、コメントは非表示にして保存しなさい。</t>
    <rPh sb="49" eb="51">
      <t>キョウギ</t>
    </rPh>
    <rPh sb="51" eb="54">
      <t>センシュメイ</t>
    </rPh>
    <phoneticPr fontId="2"/>
  </si>
  <si>
    <t>Wordファイル「案内状下書き」を開き、文書の発行日を適切な位置に挿入しなさい。
なお、発行日は西暦の「年月日」が表示される形式とし、またファイルを開いたときの日付が自動的に更新されるように設定しなさい。</t>
    <rPh sb="9" eb="12">
      <t>アンナイジョウ</t>
    </rPh>
    <rPh sb="12" eb="14">
      <t>シタガ</t>
    </rPh>
    <rPh sb="17" eb="18">
      <t>ヒラ</t>
    </rPh>
    <rPh sb="20" eb="22">
      <t>ブンショ</t>
    </rPh>
    <rPh sb="23" eb="26">
      <t>ハッコウビ</t>
    </rPh>
    <rPh sb="27" eb="29">
      <t>テキセツ</t>
    </rPh>
    <rPh sb="30" eb="32">
      <t>イチ</t>
    </rPh>
    <rPh sb="33" eb="35">
      <t>ソウニュウ</t>
    </rPh>
    <rPh sb="44" eb="47">
      <t>ハッコウビ</t>
    </rPh>
    <rPh sb="48" eb="50">
      <t>セイレキ</t>
    </rPh>
    <rPh sb="52" eb="53">
      <t>ネン</t>
    </rPh>
    <rPh sb="53" eb="54">
      <t>ガツ</t>
    </rPh>
    <rPh sb="54" eb="55">
      <t>ヒ</t>
    </rPh>
    <rPh sb="57" eb="59">
      <t>ヒョウジ</t>
    </rPh>
    <rPh sb="62" eb="64">
      <t>ケイシキ</t>
    </rPh>
    <rPh sb="74" eb="75">
      <t>ヒラ</t>
    </rPh>
    <rPh sb="80" eb="82">
      <t>ヒヅケ</t>
    </rPh>
    <rPh sb="83" eb="86">
      <t>ジドウテキ</t>
    </rPh>
    <rPh sb="87" eb="89">
      <t>コウシン</t>
    </rPh>
    <rPh sb="95" eb="97">
      <t>セッテイ</t>
    </rPh>
    <phoneticPr fontId="2"/>
  </si>
  <si>
    <t>会員番号</t>
    <rPh sb="0" eb="2">
      <t>カイイン</t>
    </rPh>
    <rPh sb="2" eb="4">
      <t>バンゴウ</t>
    </rPh>
    <phoneticPr fontId="1"/>
  </si>
  <si>
    <t>一部のお客様は会員証を忘れたため、新たに発行したことにより顧客名簿が重複しています。
重複している場合は、セルL2:L39に「重複」と表示されるように設定しなさい。
その際、セルA2:A39の会員番号が早い方の名簿に「重複」と表示させるようにしなさい。</t>
    <rPh sb="96" eb="98">
      <t>カイイン</t>
    </rPh>
    <phoneticPr fontId="2"/>
  </si>
  <si>
    <t>性別と年齢によりお勧めする商品が異なり、その一覧はセルO5：Q8に記載しています。
それぞれ該当するお勧め商品をセルK2：K39に記入しなさい。</t>
    <phoneticPr fontId="2"/>
  </si>
  <si>
    <t>シート「顧客名簿」のコピーを作成して「顧客名簿」の後ろに挿入し、シート名を「送付名簿」に変更しなさい。</t>
    <rPh sb="14" eb="16">
      <t>サクセイ</t>
    </rPh>
    <rPh sb="28" eb="30">
      <t>ソウニュウ</t>
    </rPh>
    <rPh sb="44" eb="46">
      <t>ヘンコウ</t>
    </rPh>
    <phoneticPr fontId="2"/>
  </si>
  <si>
    <t>Excelファイルのシート「顧客名簿」にある顧客の年齢をセルJ2：J39に記入しなさい。
なお、年齢の基準日はファイルを開いた日付となるようセルP1に設定しなさい。
また、年齢の数字のあとに「歳」が表示されるように設定しなさい。</t>
    <rPh sb="14" eb="16">
      <t>コキャク</t>
    </rPh>
    <rPh sb="16" eb="18">
      <t>メイボ</t>
    </rPh>
    <rPh sb="48" eb="50">
      <t>ネンレイ</t>
    </rPh>
    <rPh sb="51" eb="54">
      <t>キジュンビ</t>
    </rPh>
    <rPh sb="75" eb="77">
      <t>セッテイ</t>
    </rPh>
    <rPh sb="86" eb="88">
      <t>ネンレイ</t>
    </rPh>
    <rPh sb="89" eb="91">
      <t>スウジ</t>
    </rPh>
    <rPh sb="96" eb="97">
      <t>サイ</t>
    </rPh>
    <rPh sb="99" eb="101">
      <t>ヒョウジ</t>
    </rPh>
    <rPh sb="107" eb="109">
      <t>セッテイ</t>
    </rPh>
    <phoneticPr fontId="2"/>
  </si>
  <si>
    <t>シート「送付名簿」で重複している顧客を削除しなさい。
なお、削除する際は会員番号の小さい方の名簿を行単位で削除しなさい。
また、「送付名簿」として上書き保存しなさい。</t>
    <rPh sb="4" eb="6">
      <t>ソウフ</t>
    </rPh>
    <rPh sb="6" eb="8">
      <t>メイボ</t>
    </rPh>
    <rPh sb="10" eb="12">
      <t>チョウフク</t>
    </rPh>
    <rPh sb="16" eb="18">
      <t>コキャク</t>
    </rPh>
    <rPh sb="19" eb="21">
      <t>サクジョ</t>
    </rPh>
    <rPh sb="30" eb="32">
      <t>サクジョ</t>
    </rPh>
    <rPh sb="34" eb="35">
      <t>サイ</t>
    </rPh>
    <rPh sb="36" eb="38">
      <t>カイイン</t>
    </rPh>
    <rPh sb="38" eb="40">
      <t>バンゴウ</t>
    </rPh>
    <rPh sb="41" eb="42">
      <t>チイ</t>
    </rPh>
    <rPh sb="44" eb="45">
      <t>ホウ</t>
    </rPh>
    <rPh sb="46" eb="48">
      <t>メイボ</t>
    </rPh>
    <rPh sb="49" eb="50">
      <t>ギョウ</t>
    </rPh>
    <rPh sb="50" eb="52">
      <t>タンイ</t>
    </rPh>
    <rPh sb="53" eb="55">
      <t>サクジョ</t>
    </rPh>
    <rPh sb="65" eb="67">
      <t>ソウフ</t>
    </rPh>
    <rPh sb="67" eb="69">
      <t>メイボ</t>
    </rPh>
    <rPh sb="73" eb="75">
      <t>ウワガ</t>
    </rPh>
    <rPh sb="76" eb="78">
      <t>ホゾン</t>
    </rPh>
    <phoneticPr fontId="2"/>
  </si>
  <si>
    <t>事情があり、Webの勤務システム以外で独自に勤務時間を計算することとしました。
ところが、Webの勤務システムの画面をコピーして貼り付けたところ、1列に貼り付けられました。
シート「勤務時間」の各項目は、出社時間と退社時間の間は-で、それ以外はいくつかのスペースで区切られています。
セルA1は勤務表の見出しです。
セルA2:A31は6月1日～30日の日付、勤務（その日が勤務か休日かの別）、出社時間、退社時間が入っています。</t>
    <phoneticPr fontId="2"/>
  </si>
  <si>
    <t>会員に新製品の案内状を送付しようとしています。Wordファイル「案内状下書き」は、案内状の作成途中のものです。Excelファイルのシート「顧客名簿」は、案内状の差し込み印刷で使用する名簿で、セルA1:L1に項目名が記入されており、一部が未完成です。</t>
    <rPh sb="0" eb="2">
      <t>カイイン</t>
    </rPh>
    <rPh sb="3" eb="6">
      <t>シンセイヒン</t>
    </rPh>
    <rPh sb="7" eb="10">
      <t>アンナイジョウ</t>
    </rPh>
    <rPh sb="11" eb="13">
      <t>ソウフ</t>
    </rPh>
    <rPh sb="76" eb="79">
      <t>アンナイジョウ</t>
    </rPh>
    <rPh sb="80" eb="81">
      <t>サ</t>
    </rPh>
    <rPh sb="82" eb="83">
      <t>コ</t>
    </rPh>
    <rPh sb="84" eb="86">
      <t>インサツ</t>
    </rPh>
    <rPh sb="87" eb="89">
      <t>シヨウ</t>
    </rPh>
    <rPh sb="91" eb="93">
      <t>メイボ</t>
    </rPh>
    <rPh sb="103" eb="106">
      <t>コウモクメイ</t>
    </rPh>
    <rPh sb="107" eb="109">
      <t>キニュウ</t>
    </rPh>
    <phoneticPr fontId="2"/>
  </si>
  <si>
    <t>シート「売上表」には、表が３つあります。１つ目はセルA2:B8に単価表で、列タイトルは、商品名、単価(円)です。２つ目はセルA11:P17に販売個数表、３つ目はセルA20：P26に売上金額集計表で、列タイトルはともに、商品名、4月、5月、6月、7月、8月、9月、上期合計、10月、11月、12月、1月、2月、3月、下期合計、総合計です。</t>
    <rPh sb="4" eb="6">
      <t>ウリアゲ</t>
    </rPh>
    <rPh sb="6" eb="7">
      <t>ヒョウ</t>
    </rPh>
    <rPh sb="11" eb="12">
      <t>ヒョウ</t>
    </rPh>
    <rPh sb="22" eb="23">
      <t>メ</t>
    </rPh>
    <rPh sb="32" eb="34">
      <t>タンカ</t>
    </rPh>
    <rPh sb="34" eb="35">
      <t>ヒョウ</t>
    </rPh>
    <rPh sb="37" eb="38">
      <t>レツ</t>
    </rPh>
    <rPh sb="44" eb="47">
      <t>ショウヒンメイ</t>
    </rPh>
    <rPh sb="48" eb="50">
      <t>タンカ</t>
    </rPh>
    <rPh sb="51" eb="52">
      <t>エン</t>
    </rPh>
    <rPh sb="58" eb="59">
      <t>メ</t>
    </rPh>
    <rPh sb="70" eb="72">
      <t>ハンバイ</t>
    </rPh>
    <rPh sb="72" eb="74">
      <t>コスウ</t>
    </rPh>
    <rPh sb="74" eb="75">
      <t>ヒョウ</t>
    </rPh>
    <rPh sb="99" eb="100">
      <t>レツ</t>
    </rPh>
    <rPh sb="109" eb="112">
      <t>ショウヒンメイ</t>
    </rPh>
    <rPh sb="114" eb="115">
      <t>ガツ</t>
    </rPh>
    <rPh sb="117" eb="118">
      <t>ガツ</t>
    </rPh>
    <rPh sb="120" eb="121">
      <t>ガツ</t>
    </rPh>
    <rPh sb="123" eb="124">
      <t>ガツ</t>
    </rPh>
    <rPh sb="126" eb="127">
      <t>ガツ</t>
    </rPh>
    <rPh sb="129" eb="130">
      <t>ガツ</t>
    </rPh>
    <rPh sb="131" eb="133">
      <t>カミキ</t>
    </rPh>
    <rPh sb="133" eb="135">
      <t>ゴウケイ</t>
    </rPh>
    <rPh sb="138" eb="139">
      <t>ガツ</t>
    </rPh>
    <rPh sb="142" eb="143">
      <t>ガツ</t>
    </rPh>
    <rPh sb="146" eb="147">
      <t>ガツ</t>
    </rPh>
    <rPh sb="149" eb="150">
      <t>ガツ</t>
    </rPh>
    <rPh sb="152" eb="153">
      <t>ガツ</t>
    </rPh>
    <rPh sb="155" eb="156">
      <t>ガツ</t>
    </rPh>
    <rPh sb="157" eb="159">
      <t>シモキ</t>
    </rPh>
    <rPh sb="159" eb="161">
      <t>ゴウケイ</t>
    </rPh>
    <rPh sb="162" eb="163">
      <t>ソウ</t>
    </rPh>
    <rPh sb="163" eb="165">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</si>
</sst>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176" formatCode="#,##0_ "/>
    <numFmt numFmtId="177" formatCode="0.00_ "/>
    <numFmt numFmtId="178" formatCode="yyyy&quot;年&quot;m&quot;月&quot;d&quot;日&quot;;@"/>
    <numFmt numFmtId="179" formatCode="0&quot;歳&quot;"/>
  </numFmts>
  <fonts count="1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color theme="1"/>
      <name val="ＭＳ Ｐゴシック"/>
      <family val="3"/>
      <charset val="128"/>
    </font>
    <font>
      <sz val="11"/>
      <name val="ＭＳ Ｐゴシック"/>
      <family val="3"/>
      <charset val="128"/>
    </font>
    <font>
      <sz val="11"/>
      <color theme="1"/>
      <name val="游ゴシック"/>
      <family val="3"/>
      <charset val="128"/>
      <scheme val="minor"/>
    </font>
    <font>
      <sz val="12"/>
      <color theme="1"/>
      <name val="ＭＳ ゴシック"/>
      <family val="3"/>
      <charset val="128"/>
    </font>
    <font>
      <sz val="11"/>
      <name val="ＭＳ ゴシック"/>
      <family val="3"/>
      <charset val="128"/>
    </font>
    <font>
      <u/>
      <sz val="10"/>
      <color theme="10"/>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double">
        <color indexed="64"/>
      </bottom>
      <diagonal/>
    </border>
    <border>
      <left style="thin">
        <color indexed="64"/>
      </left>
      <right style="thin">
        <color indexed="64"/>
      </right>
      <top style="thin">
        <color indexed="64"/>
      </top>
      <bottom style="thick">
        <color indexed="64"/>
      </bottom>
      <diagonal/>
    </border>
  </borders>
  <cellStyleXfs count="6">
    <xf numFmtId="0" fontId="0" fillId="0" borderId="0">
      <alignment vertical="center"/>
    </xf>
    <xf numFmtId="0" fontId="5" fillId="0" borderId="0"/>
    <xf numFmtId="0" fontId="6" fillId="0" borderId="0">
      <alignment vertical="center"/>
    </xf>
    <xf numFmtId="9" fontId="1" fillId="0" borderId="0" applyFont="0" applyFill="0" applyBorder="0" applyAlignment="0" applyProtection="0">
      <alignment vertical="center"/>
    </xf>
    <xf numFmtId="0" fontId="5" fillId="0" borderId="0">
      <alignment vertical="center"/>
    </xf>
    <xf numFmtId="0" fontId="9" fillId="0" borderId="0" applyNumberFormat="0" applyFill="0" applyBorder="0" applyAlignment="0" applyProtection="0">
      <alignment vertical="center"/>
    </xf>
  </cellStyleXfs>
  <cellXfs count="55">
    <xf numFmtId="0" fontId="0" fillId="0" borderId="0" xfId="0">
      <alignment vertical="center"/>
    </xf>
    <xf numFmtId="0" fontId="3" fillId="0" borderId="1" xfId="0" applyFont="1" applyBorder="1">
      <alignment vertical="center"/>
    </xf>
    <xf numFmtId="0" fontId="0" fillId="0" borderId="0" xfId="0" applyAlignment="1">
      <alignment vertical="center" wrapText="1"/>
    </xf>
    <xf numFmtId="20" fontId="0" fillId="0" borderId="0" xfId="0" applyNumberFormat="1" applyAlignment="1">
      <alignment vertical="center" wrapText="1"/>
    </xf>
    <xf numFmtId="0" fontId="3" fillId="0" borderId="1" xfId="0" applyFont="1" applyBorder="1" applyAlignment="1">
      <alignment vertical="center" wrapText="1"/>
    </xf>
    <xf numFmtId="0" fontId="4" fillId="0" borderId="0" xfId="0" applyFont="1">
      <alignment vertical="center"/>
    </xf>
    <xf numFmtId="0" fontId="4" fillId="0" borderId="1" xfId="0" applyFont="1" applyBorder="1" applyAlignment="1">
      <alignment horizontal="center" vertical="center"/>
    </xf>
    <xf numFmtId="0" fontId="5" fillId="0" borderId="1" xfId="1" applyBorder="1" applyAlignment="1">
      <alignment vertical="center"/>
    </xf>
    <xf numFmtId="0" fontId="4" fillId="0" borderId="1" xfId="0" applyFont="1" applyBorder="1">
      <alignment vertical="center"/>
    </xf>
    <xf numFmtId="0" fontId="8" fillId="0" borderId="1" xfId="0" applyFont="1" applyBorder="1" applyAlignment="1">
      <alignment vertical="center" wrapText="1"/>
    </xf>
    <xf numFmtId="56" fontId="3" fillId="0" borderId="1" xfId="0" applyNumberFormat="1" applyFont="1" applyBorder="1" applyAlignment="1">
      <alignment vertical="center" wrapText="1"/>
    </xf>
    <xf numFmtId="177" fontId="0" fillId="0" borderId="0" xfId="0" applyNumberFormat="1">
      <alignment vertical="center"/>
    </xf>
    <xf numFmtId="0" fontId="3" fillId="0" borderId="0" xfId="0" applyFont="1">
      <alignment vertical="center"/>
    </xf>
    <xf numFmtId="178" fontId="3" fillId="0" borderId="1" xfId="0" applyNumberFormat="1" applyFont="1" applyBorder="1">
      <alignment vertical="center"/>
    </xf>
    <xf numFmtId="179" fontId="3" fillId="0" borderId="1" xfId="0" applyNumberFormat="1" applyFont="1" applyBorder="1">
      <alignment vertical="center"/>
    </xf>
    <xf numFmtId="14" fontId="3" fillId="0" borderId="0" xfId="0" applyNumberFormat="1" applyFont="1">
      <alignment vertical="center"/>
    </xf>
    <xf numFmtId="0" fontId="4" fillId="0" borderId="3" xfId="0" applyFont="1" applyBorder="1" applyAlignment="1">
      <alignment horizontal="center" vertical="center"/>
    </xf>
    <xf numFmtId="0" fontId="5" fillId="0" borderId="1" xfId="3" applyNumberFormat="1" applyFont="1" applyFill="1" applyBorder="1" applyAlignment="1">
      <alignment vertical="center"/>
    </xf>
    <xf numFmtId="0" fontId="4" fillId="0" borderId="1" xfId="3" applyNumberFormat="1" applyFont="1" applyBorder="1">
      <alignment vertical="center"/>
    </xf>
    <xf numFmtId="0" fontId="4" fillId="0" borderId="1" xfId="3" applyNumberFormat="1" applyFont="1" applyFill="1" applyBorder="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5" fillId="0" borderId="6" xfId="1" applyBorder="1" applyAlignment="1">
      <alignment vertical="center"/>
    </xf>
    <xf numFmtId="0" fontId="4" fillId="0" borderId="7" xfId="0" applyFont="1" applyBorder="1">
      <alignment vertical="center"/>
    </xf>
    <xf numFmtId="0" fontId="5" fillId="0" borderId="8" xfId="1" applyBorder="1" applyAlignment="1">
      <alignment vertical="center"/>
    </xf>
    <xf numFmtId="0" fontId="4" fillId="0" borderId="9" xfId="0" applyFont="1" applyBorder="1">
      <alignment vertical="center"/>
    </xf>
    <xf numFmtId="0" fontId="5" fillId="0" borderId="10" xfId="1" applyBorder="1" applyAlignment="1">
      <alignment vertical="center"/>
    </xf>
    <xf numFmtId="0" fontId="4" fillId="0" borderId="11" xfId="0" applyFont="1" applyBorder="1">
      <alignment vertical="center"/>
    </xf>
    <xf numFmtId="0" fontId="4" fillId="0" borderId="12" xfId="0" applyFont="1" applyBorder="1" applyAlignment="1">
      <alignment horizontal="center" vertical="center"/>
    </xf>
    <xf numFmtId="176" fontId="5" fillId="0" borderId="2" xfId="3" applyNumberFormat="1" applyFont="1" applyFill="1" applyBorder="1" applyAlignment="1">
      <alignment vertical="center"/>
    </xf>
    <xf numFmtId="176" fontId="4" fillId="0" borderId="2" xfId="3" applyNumberFormat="1" applyFont="1" applyBorder="1">
      <alignment vertical="center"/>
    </xf>
    <xf numFmtId="176" fontId="4" fillId="0" borderId="7" xfId="3" applyNumberFormat="1" applyFont="1" applyBorder="1">
      <alignment vertical="center"/>
    </xf>
    <xf numFmtId="176" fontId="5" fillId="0" borderId="1" xfId="3" applyNumberFormat="1" applyFont="1" applyFill="1" applyBorder="1" applyAlignment="1">
      <alignment vertical="center"/>
    </xf>
    <xf numFmtId="176" fontId="4" fillId="0" borderId="1" xfId="3" applyNumberFormat="1" applyFont="1" applyBorder="1">
      <alignment vertical="center"/>
    </xf>
    <xf numFmtId="176" fontId="4" fillId="0" borderId="9" xfId="3" applyNumberFormat="1" applyFont="1" applyBorder="1">
      <alignment vertical="center"/>
    </xf>
    <xf numFmtId="176" fontId="4" fillId="0" borderId="1" xfId="3" applyNumberFormat="1" applyFont="1" applyFill="1" applyBorder="1">
      <alignment vertical="center"/>
    </xf>
    <xf numFmtId="176" fontId="5" fillId="0" borderId="13" xfId="3" applyNumberFormat="1" applyFont="1" applyFill="1" applyBorder="1" applyAlignment="1">
      <alignment vertical="center"/>
    </xf>
    <xf numFmtId="176" fontId="4" fillId="0" borderId="13" xfId="3" applyNumberFormat="1" applyFont="1" applyFill="1" applyBorder="1">
      <alignment vertical="center"/>
    </xf>
    <xf numFmtId="176" fontId="4" fillId="0" borderId="13" xfId="3" applyNumberFormat="1" applyFont="1" applyBorder="1">
      <alignment vertical="center"/>
    </xf>
    <xf numFmtId="176" fontId="4" fillId="0" borderId="11" xfId="3" applyNumberFormat="1" applyFont="1" applyBorder="1">
      <alignment vertical="center"/>
    </xf>
    <xf numFmtId="5" fontId="5" fillId="0" borderId="2" xfId="3" applyNumberFormat="1" applyFont="1" applyFill="1" applyBorder="1" applyAlignment="1">
      <alignment vertical="center"/>
    </xf>
    <xf numFmtId="5" fontId="4" fillId="0" borderId="2" xfId="3" applyNumberFormat="1" applyFont="1" applyBorder="1">
      <alignment vertical="center"/>
    </xf>
    <xf numFmtId="5" fontId="4" fillId="0" borderId="7" xfId="3" applyNumberFormat="1" applyFont="1" applyBorder="1">
      <alignment vertical="center"/>
    </xf>
    <xf numFmtId="5" fontId="5" fillId="0" borderId="1" xfId="3" applyNumberFormat="1" applyFont="1" applyFill="1" applyBorder="1" applyAlignment="1">
      <alignment vertical="center"/>
    </xf>
    <xf numFmtId="5" fontId="4" fillId="0" borderId="1" xfId="3" applyNumberFormat="1" applyFont="1" applyBorder="1">
      <alignment vertical="center"/>
    </xf>
    <xf numFmtId="5" fontId="4" fillId="0" borderId="9" xfId="3" applyNumberFormat="1" applyFont="1" applyBorder="1">
      <alignment vertical="center"/>
    </xf>
    <xf numFmtId="5" fontId="5" fillId="0" borderId="13" xfId="3" applyNumberFormat="1" applyFont="1" applyFill="1" applyBorder="1" applyAlignment="1">
      <alignment vertical="center"/>
    </xf>
    <xf numFmtId="5" fontId="4" fillId="0" borderId="13" xfId="3" applyNumberFormat="1" applyFont="1" applyBorder="1">
      <alignment vertical="center"/>
    </xf>
    <xf numFmtId="5" fontId="4" fillId="0" borderId="11" xfId="3" applyNumberFormat="1" applyFont="1" applyBorder="1">
      <alignment vertical="center"/>
    </xf>
    <xf numFmtId="0" fontId="3" fillId="0" borderId="1" xfId="0" applyFont="1" applyFill="1" applyBorder="1" applyAlignment="1">
      <alignment vertical="center" wrapText="1"/>
    </xf>
    <xf numFmtId="0" fontId="3" fillId="0" borderId="0" xfId="0" applyFont="1" applyBorder="1">
      <alignment vertical="center"/>
    </xf>
    <xf numFmtId="0" fontId="3" fillId="0" borderId="1" xfId="0" applyNumberFormat="1" applyFont="1" applyBorder="1">
      <alignment vertical="center"/>
    </xf>
    <xf numFmtId="0" fontId="3" fillId="0" borderId="1" xfId="0" applyFont="1" applyBorder="1" applyAlignment="1">
      <alignment horizontal="righ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cellXfs>
  <cellStyles count="6">
    <cellStyle name="パーセント" xfId="3" builtinId="5"/>
    <cellStyle name="ハイパーリンク 2" xfId="5"/>
    <cellStyle name="標準" xfId="0" builtinId="0"/>
    <cellStyle name="標準 2" xfId="2"/>
    <cellStyle name="標準 2 2" xfId="4"/>
    <cellStyle name="標準_練習01問題" xfId="1"/>
  </cellStyles>
  <dxfs count="6">
    <dxf>
      <numFmt numFmtId="177" formatCode="0.00_ "/>
    </dxf>
    <dxf>
      <numFmt numFmtId="177" formatCode="0.00_ "/>
    </dxf>
    <dxf>
      <numFmt numFmtId="177" formatCode="0.00_ "/>
    </dxf>
    <dxf>
      <numFmt numFmtId="177" formatCode="0.00_ "/>
    </dxf>
    <dxf>
      <numFmt numFmtId="177" formatCode="0.00_ "/>
    </dxf>
    <dxf>
      <numFmt numFmtId="177" formatCode="0.00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商品別販売個数推移</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解答・売上表!$A$12</c:f>
              <c:strCache>
                <c:ptCount val="1"/>
                <c:pt idx="0">
                  <c:v>大雪の水</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(解答・売上表!$B$11:$G$11,解答・売上表!$I$11:$N$11)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(解答・売上表!$B$12:$G$12,解答・売上表!$I$12:$N$12)</c:f>
              <c:numCache>
                <c:formatCode>#,##0_ </c:formatCode>
                <c:ptCount val="12"/>
                <c:pt idx="0">
                  <c:v>2000</c:v>
                </c:pt>
                <c:pt idx="1">
                  <c:v>2100</c:v>
                </c:pt>
                <c:pt idx="2">
                  <c:v>2200</c:v>
                </c:pt>
                <c:pt idx="3">
                  <c:v>2400</c:v>
                </c:pt>
                <c:pt idx="4">
                  <c:v>2500</c:v>
                </c:pt>
                <c:pt idx="5">
                  <c:v>2400</c:v>
                </c:pt>
                <c:pt idx="6">
                  <c:v>2200</c:v>
                </c:pt>
                <c:pt idx="7">
                  <c:v>1800</c:v>
                </c:pt>
                <c:pt idx="8">
                  <c:v>1700</c:v>
                </c:pt>
                <c:pt idx="9">
                  <c:v>1500</c:v>
                </c:pt>
                <c:pt idx="10">
                  <c:v>1400</c:v>
                </c:pt>
                <c:pt idx="11">
                  <c:v>1400</c:v>
                </c:pt>
              </c:numCache>
            </c:numRef>
          </c:val>
          <c:smooth val="0"/>
          <c:extLst xmlns:c16r2="http://schemas.microsoft.com/office/drawing/2015/06/chart">
            <c:ext xmlns:c16="http://schemas.microsoft.com/office/drawing/2014/chart" uri="{C3380CC4-5D6E-409C-BE32-E72D297353CC}">
              <c16:uniqueId val="{00000000-1AA6-4FFC-A176-A6C2399329EF}"/>
            </c:ext>
          </c:extLst>
        </c:ser>
        <c:ser>
          <c:idx val="1"/>
          <c:order val="1"/>
          <c:tx>
            <c:strRef>
              <c:f>解答・売上表!$A$13</c:f>
              <c:strCache>
                <c:ptCount val="1"/>
                <c:pt idx="0">
                  <c:v>深蒸し茶</c:v>
                </c:pt>
              </c:strCache>
            </c:strRef>
          </c:tx>
          <c:spPr>
            <a:ln w="38100" cap="rnd">
              <a:solidFill>
                <a:srgbClr val="C00000"/>
              </a:solidFill>
              <a:round/>
            </a:ln>
            <a:effectLst/>
          </c:spPr>
          <c:marker>
            <c:symbol val="circle"/>
            <c:size val="5"/>
            <c:spPr>
              <a:solidFill>
                <a:schemeClr val="accent2"/>
              </a:solidFill>
              <a:ln w="38100">
                <a:solidFill>
                  <a:srgbClr val="C00000"/>
                </a:solidFill>
              </a:ln>
              <a:effectLst/>
            </c:spPr>
          </c:marker>
          <c:dLbls>
            <c:dLbl>
              <c:idx val="4"/>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1AA6-4FFC-A176-A6C2399329EF}"/>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(解答・売上表!$B$11:$G$11,解答・売上表!$I$11:$N$11)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(解答・売上表!$B$13:$G$13,解答・売上表!$I$13:$N$13)</c:f>
              <c:numCache>
                <c:formatCode>#,##0_ </c:formatCode>
                <c:ptCount val="12"/>
                <c:pt idx="0">
                  <c:v>2500</c:v>
                </c:pt>
                <c:pt idx="1">
                  <c:v>2900</c:v>
                </c:pt>
                <c:pt idx="2">
                  <c:v>3000</c:v>
                </c:pt>
                <c:pt idx="3">
                  <c:v>3100</c:v>
                </c:pt>
                <c:pt idx="4">
                  <c:v>3500</c:v>
                </c:pt>
                <c:pt idx="5">
                  <c:v>2900</c:v>
                </c:pt>
                <c:pt idx="6">
                  <c:v>2900</c:v>
                </c:pt>
                <c:pt idx="7">
                  <c:v>2600</c:v>
                </c:pt>
                <c:pt idx="8">
                  <c:v>1800</c:v>
                </c:pt>
                <c:pt idx="9">
                  <c:v>1900</c:v>
                </c:pt>
                <c:pt idx="10">
                  <c:v>1800</c:v>
                </c:pt>
                <c:pt idx="11">
                  <c:v>2200</c:v>
                </c:pt>
              </c:numCache>
            </c:numRef>
          </c:val>
          <c:smooth val="0"/>
          <c:extLst xmlns:c16r2="http://schemas.microsoft.com/office/drawing/2015/06/chart">
            <c:ext xmlns:c16="http://schemas.microsoft.com/office/drawing/2014/chart" uri="{C3380CC4-5D6E-409C-BE32-E72D297353CC}">
              <c16:uniqueId val="{00000002-1AA6-4FFC-A176-A6C2399329EF}"/>
            </c:ext>
          </c:extLst>
        </c:ser>
        <c:ser>
          <c:idx val="2"/>
          <c:order val="2"/>
          <c:tx>
            <c:strRef>
              <c:f>解答・売上表!$A$14</c:f>
              <c:strCache>
                <c:ptCount val="1"/>
                <c:pt idx="0">
                  <c:v>アルプス炭酸水</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(解答・売上表!$B$11:$G$11,解答・売上表!$I$11:$N$11)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(解答・売上表!$B$14:$G$14,解答・売上表!$I$14:$N$14)</c:f>
              <c:numCache>
                <c:formatCode>#,##0_ </c:formatCode>
                <c:ptCount val="12"/>
                <c:pt idx="0">
                  <c:v>920</c:v>
                </c:pt>
                <c:pt idx="1">
                  <c:v>980</c:v>
                </c:pt>
                <c:pt idx="2">
                  <c:v>1030</c:v>
                </c:pt>
                <c:pt idx="3">
                  <c:v>1270</c:v>
                </c:pt>
                <c:pt idx="4">
                  <c:v>1300</c:v>
                </c:pt>
                <c:pt idx="5">
                  <c:v>1030</c:v>
                </c:pt>
                <c:pt idx="6">
                  <c:v>950</c:v>
                </c:pt>
                <c:pt idx="7">
                  <c:v>750</c:v>
                </c:pt>
                <c:pt idx="8">
                  <c:v>800</c:v>
                </c:pt>
                <c:pt idx="9">
                  <c:v>700</c:v>
                </c:pt>
                <c:pt idx="10">
                  <c:v>800</c:v>
                </c:pt>
                <c:pt idx="11">
                  <c:v>900</c:v>
                </c:pt>
              </c:numCache>
            </c:numRef>
          </c:val>
          <c:smooth val="0"/>
          <c:extLst xmlns:c16r2="http://schemas.microsoft.com/office/drawing/2015/06/chart">
            <c:ext xmlns:c16="http://schemas.microsoft.com/office/drawing/2014/chart" uri="{C3380CC4-5D6E-409C-BE32-E72D297353CC}">
              <c16:uniqueId val="{00000003-1AA6-4FFC-A176-A6C2399329EF}"/>
            </c:ext>
          </c:extLst>
        </c:ser>
        <c:ser>
          <c:idx val="3"/>
          <c:order val="3"/>
          <c:tx>
            <c:strRef>
              <c:f>解答・売上表!$A$15</c:f>
              <c:strCache>
                <c:ptCount val="1"/>
                <c:pt idx="0">
                  <c:v>赤い果実のジュース</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(解答・売上表!$B$11:$G$11,解答・売上表!$I$11:$N$11)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(解答・売上表!$B$15:$G$15,解答・売上表!$I$15:$N$15)</c:f>
              <c:numCache>
                <c:formatCode>#,##0_ </c:formatCode>
                <c:ptCount val="12"/>
                <c:pt idx="0">
                  <c:v>1600</c:v>
                </c:pt>
                <c:pt idx="1">
                  <c:v>1800</c:v>
                </c:pt>
                <c:pt idx="2">
                  <c:v>1900</c:v>
                </c:pt>
                <c:pt idx="3">
                  <c:v>2100</c:v>
                </c:pt>
                <c:pt idx="4">
                  <c:v>2000</c:v>
                </c:pt>
                <c:pt idx="5">
                  <c:v>1700</c:v>
                </c:pt>
                <c:pt idx="6">
                  <c:v>1800</c:v>
                </c:pt>
                <c:pt idx="7">
                  <c:v>1600</c:v>
                </c:pt>
                <c:pt idx="8">
                  <c:v>1360</c:v>
                </c:pt>
                <c:pt idx="9">
                  <c:v>1270</c:v>
                </c:pt>
                <c:pt idx="10">
                  <c:v>1200</c:v>
                </c:pt>
                <c:pt idx="11">
                  <c:v>1450</c:v>
                </c:pt>
              </c:numCache>
            </c:numRef>
          </c:val>
          <c:smooth val="0"/>
          <c:extLst xmlns:c16r2="http://schemas.microsoft.com/office/drawing/2015/06/chart">
            <c:ext xmlns:c16="http://schemas.microsoft.com/office/drawing/2014/chart" uri="{C3380CC4-5D6E-409C-BE32-E72D297353CC}">
              <c16:uniqueId val="{00000004-1AA6-4FFC-A176-A6C2399329EF}"/>
            </c:ext>
          </c:extLst>
        </c:ser>
        <c:ser>
          <c:idx val="4"/>
          <c:order val="4"/>
          <c:tx>
            <c:strRef>
              <c:f>解答・売上表!$A$16</c:f>
              <c:strCache>
                <c:ptCount val="1"/>
                <c:pt idx="0">
                  <c:v>緑の野菜ジュース</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(解答・売上表!$B$11:$G$11,解答・売上表!$I$11:$N$11)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(解答・売上表!$B$16:$G$16,解答・売上表!$I$16:$N$16)</c:f>
              <c:numCache>
                <c:formatCode>#,##0_ </c:formatCode>
                <c:ptCount val="12"/>
                <c:pt idx="0">
                  <c:v>1500</c:v>
                </c:pt>
                <c:pt idx="1">
                  <c:v>1700</c:v>
                </c:pt>
                <c:pt idx="2">
                  <c:v>1850</c:v>
                </c:pt>
                <c:pt idx="3">
                  <c:v>1900</c:v>
                </c:pt>
                <c:pt idx="4">
                  <c:v>1850</c:v>
                </c:pt>
                <c:pt idx="5">
                  <c:v>2000</c:v>
                </c:pt>
                <c:pt idx="6">
                  <c:v>2000</c:v>
                </c:pt>
                <c:pt idx="7">
                  <c:v>1500</c:v>
                </c:pt>
                <c:pt idx="8">
                  <c:v>2100</c:v>
                </c:pt>
                <c:pt idx="9">
                  <c:v>1340</c:v>
                </c:pt>
                <c:pt idx="10">
                  <c:v>1610</c:v>
                </c:pt>
                <c:pt idx="11">
                  <c:v>2010</c:v>
                </c:pt>
              </c:numCache>
            </c:numRef>
          </c:val>
          <c:smooth val="0"/>
          <c:extLst xmlns:c16r2="http://schemas.microsoft.com/office/drawing/2015/06/chart">
            <c:ext xmlns:c16="http://schemas.microsoft.com/office/drawing/2014/chart" uri="{C3380CC4-5D6E-409C-BE32-E72D297353CC}">
              <c16:uniqueId val="{00000005-1AA6-4FFC-A176-A6C2399329EF}"/>
            </c:ext>
          </c:extLst>
        </c:ser>
        <c:ser>
          <c:idx val="5"/>
          <c:order val="5"/>
          <c:tx>
            <c:strRef>
              <c:f>解答・売上表!$A$17</c:f>
              <c:strCache>
                <c:ptCount val="1"/>
                <c:pt idx="0">
                  <c:v>健康甘酒</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(解答・売上表!$B$11:$G$11,解答・売上表!$I$11:$N$11)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(解答・売上表!$B$17:$G$17,解答・売上表!$I$17:$N$17)</c:f>
              <c:numCache>
                <c:formatCode>#,##0_ </c:formatCode>
                <c:ptCount val="12"/>
                <c:pt idx="0">
                  <c:v>770</c:v>
                </c:pt>
                <c:pt idx="1">
                  <c:v>840</c:v>
                </c:pt>
                <c:pt idx="2">
                  <c:v>690</c:v>
                </c:pt>
                <c:pt idx="3">
                  <c:v>690</c:v>
                </c:pt>
                <c:pt idx="4">
                  <c:v>600</c:v>
                </c:pt>
                <c:pt idx="5">
                  <c:v>700</c:v>
                </c:pt>
                <c:pt idx="6">
                  <c:v>840</c:v>
                </c:pt>
                <c:pt idx="7">
                  <c:v>890</c:v>
                </c:pt>
                <c:pt idx="8">
                  <c:v>900</c:v>
                </c:pt>
                <c:pt idx="9">
                  <c:v>950</c:v>
                </c:pt>
                <c:pt idx="10">
                  <c:v>700</c:v>
                </c:pt>
                <c:pt idx="11">
                  <c:v>720</c:v>
                </c:pt>
              </c:numCache>
            </c:numRef>
          </c:val>
          <c:smooth val="0"/>
          <c:extLst xmlns:c16r2="http://schemas.microsoft.com/office/drawing/2015/06/chart">
            <c:ext xmlns:c16="http://schemas.microsoft.com/office/drawing/2014/chart" uri="{C3380CC4-5D6E-409C-BE32-E72D297353CC}">
              <c16:uniqueId val="{00000006-1AA6-4FFC-A176-A6C2399329EF}"/>
            </c:ext>
          </c:extLst>
        </c:ser>
        <c:dLbls>
          <c:showLegendKey val="0"/>
          <c:showVal val="0"/>
          <c:showCatName val="0"/>
          <c:showSerName val="0"/>
          <c:showPercent val="0"/>
          <c:showBubbleSize val="0"/>
        </c:dLbls>
        <c:marker val="1"/>
        <c:smooth val="0"/>
        <c:axId val="355794256"/>
        <c:axId val="355172512"/>
      </c:lineChart>
      <c:catAx>
        <c:axId val="355794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5172512"/>
        <c:crosses val="autoZero"/>
        <c:auto val="1"/>
        <c:lblAlgn val="ctr"/>
        <c:lblOffset val="100"/>
        <c:noMultiLvlLbl val="0"/>
      </c:catAx>
      <c:valAx>
        <c:axId val="355172512"/>
        <c:scaling>
          <c:orientation val="minMax"/>
          <c:max val="3500"/>
          <c:min val="5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579425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商品別上期下期比較グラフ</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解答・売上表!$T$20</c:f>
              <c:strCache>
                <c:ptCount val="1"/>
                <c:pt idx="0">
                  <c:v>上期合計</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解答・売上表!$S$21:$S$26</c:f>
              <c:strCache>
                <c:ptCount val="6"/>
                <c:pt idx="0">
                  <c:v>深蒸し茶</c:v>
                </c:pt>
                <c:pt idx="1">
                  <c:v>緑の野菜ジュース</c:v>
                </c:pt>
                <c:pt idx="2">
                  <c:v>赤い果実のジュース</c:v>
                </c:pt>
                <c:pt idx="3">
                  <c:v>大雪の水</c:v>
                </c:pt>
                <c:pt idx="4">
                  <c:v>健康甘酒</c:v>
                </c:pt>
                <c:pt idx="5">
                  <c:v>アルプス炭酸水</c:v>
                </c:pt>
              </c:strCache>
            </c:strRef>
          </c:cat>
          <c:val>
            <c:numRef>
              <c:f>解答・売上表!$T$21:$T$26</c:f>
              <c:numCache>
                <c:formatCode>"¥"#,##0_);\("¥"#,##0\)</c:formatCode>
                <c:ptCount val="6"/>
                <c:pt idx="0">
                  <c:v>2685000</c:v>
                </c:pt>
                <c:pt idx="1">
                  <c:v>1836000</c:v>
                </c:pt>
                <c:pt idx="2">
                  <c:v>1998000</c:v>
                </c:pt>
                <c:pt idx="3">
                  <c:v>1768000</c:v>
                </c:pt>
                <c:pt idx="4">
                  <c:v>986700</c:v>
                </c:pt>
                <c:pt idx="5">
                  <c:v>718300</c:v>
                </c:pt>
              </c:numCache>
            </c:numRef>
          </c:val>
          <c:extLst xmlns:c16r2="http://schemas.microsoft.com/office/drawing/2015/06/chart">
            <c:ext xmlns:c16="http://schemas.microsoft.com/office/drawing/2014/chart" uri="{C3380CC4-5D6E-409C-BE32-E72D297353CC}">
              <c16:uniqueId val="{00000000-17EC-4F2A-B3A3-B93CC51347D2}"/>
            </c:ext>
          </c:extLst>
        </c:ser>
        <c:ser>
          <c:idx val="1"/>
          <c:order val="1"/>
          <c:tx>
            <c:strRef>
              <c:f>解答・売上表!$U$20</c:f>
              <c:strCache>
                <c:ptCount val="1"/>
                <c:pt idx="0">
                  <c:v>下期合計</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解答・売上表!$S$21:$S$26</c:f>
              <c:strCache>
                <c:ptCount val="6"/>
                <c:pt idx="0">
                  <c:v>深蒸し茶</c:v>
                </c:pt>
                <c:pt idx="1">
                  <c:v>緑の野菜ジュース</c:v>
                </c:pt>
                <c:pt idx="2">
                  <c:v>赤い果実のジュース</c:v>
                </c:pt>
                <c:pt idx="3">
                  <c:v>大雪の水</c:v>
                </c:pt>
                <c:pt idx="4">
                  <c:v>健康甘酒</c:v>
                </c:pt>
                <c:pt idx="5">
                  <c:v>アルプス炭酸水</c:v>
                </c:pt>
              </c:strCache>
            </c:strRef>
          </c:cat>
          <c:val>
            <c:numRef>
              <c:f>解答・売上表!$U$21:$U$26</c:f>
              <c:numCache>
                <c:formatCode>"¥"#,##0_);\("¥"#,##0\)</c:formatCode>
                <c:ptCount val="6"/>
                <c:pt idx="0">
                  <c:v>1980000</c:v>
                </c:pt>
                <c:pt idx="1">
                  <c:v>1795200</c:v>
                </c:pt>
                <c:pt idx="2">
                  <c:v>1562400</c:v>
                </c:pt>
                <c:pt idx="3">
                  <c:v>1300000</c:v>
                </c:pt>
                <c:pt idx="4">
                  <c:v>1150000</c:v>
                </c:pt>
                <c:pt idx="5">
                  <c:v>539000</c:v>
                </c:pt>
              </c:numCache>
            </c:numRef>
          </c:val>
          <c:extLst xmlns:c16r2="http://schemas.microsoft.com/office/drawing/2015/06/chart">
            <c:ext xmlns:c16="http://schemas.microsoft.com/office/drawing/2014/chart" uri="{C3380CC4-5D6E-409C-BE32-E72D297353CC}">
              <c16:uniqueId val="{00000001-17EC-4F2A-B3A3-B93CC51347D2}"/>
            </c:ext>
          </c:extLst>
        </c:ser>
        <c:dLbls>
          <c:showLegendKey val="0"/>
          <c:showVal val="0"/>
          <c:showCatName val="0"/>
          <c:showSerName val="0"/>
          <c:showPercent val="0"/>
          <c:showBubbleSize val="0"/>
        </c:dLbls>
        <c:gapWidth val="219"/>
        <c:overlap val="-27"/>
        <c:axId val="150934640"/>
        <c:axId val="150932680"/>
      </c:barChart>
      <c:catAx>
        <c:axId val="150934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0932680"/>
        <c:crosses val="autoZero"/>
        <c:auto val="1"/>
        <c:lblAlgn val="ctr"/>
        <c:lblOffset val="100"/>
        <c:noMultiLvlLbl val="0"/>
      </c:catAx>
      <c:valAx>
        <c:axId val="1509326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eaVert"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単位：千円</a:t>
                </a:r>
              </a:p>
            </c:rich>
          </c:tx>
          <c:overlay val="0"/>
          <c:spPr>
            <a:noFill/>
            <a:ln>
              <a:noFill/>
            </a:ln>
            <a:effectLst/>
          </c:spPr>
          <c:txPr>
            <a:bodyPr rot="0" spcFirstLastPara="1" vertOverflow="ellipsis" vert="eaVert"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09346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0</xdr:rowOff>
    </xdr:from>
    <xdr:to>
      <xdr:col>8</xdr:col>
      <xdr:colOff>649731</xdr:colOff>
      <xdr:row>40</xdr:row>
      <xdr:rowOff>217854</xdr:rowOff>
    </xdr:to>
    <xdr:graphicFrame macro="">
      <xdr:nvGraphicFramePr>
        <xdr:cNvPr id="2" name="グラフ 1">
          <a:extLst>
            <a:ext uri="{FF2B5EF4-FFF2-40B4-BE49-F238E27FC236}">
              <a16:creationId xmlns="" xmlns:a16="http://schemas.microsoft.com/office/drawing/2014/main" id="{2F1434A8-CF81-40AF-8D8A-AFE6866B96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44</xdr:row>
      <xdr:rowOff>0</xdr:rowOff>
    </xdr:from>
    <xdr:to>
      <xdr:col>5</xdr:col>
      <xdr:colOff>263769</xdr:colOff>
      <xdr:row>55</xdr:row>
      <xdr:rowOff>217854</xdr:rowOff>
    </xdr:to>
    <xdr:graphicFrame macro="">
      <xdr:nvGraphicFramePr>
        <xdr:cNvPr id="3" name="グラフ 2">
          <a:extLst>
            <a:ext uri="{FF2B5EF4-FFF2-40B4-BE49-F238E27FC236}">
              <a16:creationId xmlns="" xmlns:a16="http://schemas.microsoft.com/office/drawing/2014/main" id="{154CA899-83E0-4746-B6F5-22D83B63DF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テーブル3" displayName="テーブル3" ref="A1:I32" totalsRowCount="1">
  <autoFilter ref="A1:I31"/>
  <tableColumns count="9">
    <tableColumn id="1" name="日付（曜日）" totalsRowLabel="合計"/>
    <tableColumn id="2" name="勤務"/>
    <tableColumn id="3" name="出社時刻（時）"/>
    <tableColumn id="4" name="出社時刻（分）"/>
    <tableColumn id="5" name="退社時刻（時）"/>
    <tableColumn id="6" name="退社時刻（分）"/>
    <tableColumn id="7" name="勤務時間合計" totalsRowFunction="sum" dataDxfId="5" totalsRowDxfId="4">
      <calculatedColumnFormula>IF(B2="休日",0,(E2-C2-1)+(_xlfn.FLOOR.MATH(F2,15,15)-_xlfn.CEILING.MATH(D2,15))/15*0.25)</calculatedColumnFormula>
    </tableColumn>
    <tableColumn id="8" name="早出時間" totalsRowFunction="sum" dataDxfId="3" totalsRowDxfId="2">
      <calculatedColumnFormula>IF(B2="休日",0,(9-C2)-_xlfn.CEILING.MATH(D2,15)/15*0.25)</calculatedColumnFormula>
    </tableColumn>
    <tableColumn id="9" name="残業時間" totalsRowFunction="sum" dataDxfId="1" totalsRowDxfId="0">
      <calculatedColumnFormula>IF(B2="休日",0,(E2-16)+_xlfn.FLOOR.MATH(F2,15)/15*0.25)</calculatedColumnFormula>
    </tableColumn>
  </tableColumns>
  <tableStyleInfo name="TableStyleLight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tabSelected="1" zoomScaleNormal="100" workbookViewId="0">
      <selection activeCell="B34" sqref="B34"/>
    </sheetView>
  </sheetViews>
  <sheetFormatPr defaultRowHeight="18.75"/>
  <cols>
    <col min="1" max="1" width="20.625" customWidth="1"/>
    <col min="2" max="2" width="67.625" customWidth="1"/>
    <col min="3" max="3" width="43" customWidth="1"/>
    <col min="4" max="4" width="46.25" customWidth="1"/>
  </cols>
  <sheetData>
    <row r="1" spans="1:3" ht="36.950000000000003" customHeight="1">
      <c r="A1" s="53" t="s">
        <v>119</v>
      </c>
      <c r="B1" s="54"/>
    </row>
    <row r="2" spans="1:3">
      <c r="A2" s="52" t="s">
        <v>64</v>
      </c>
      <c r="B2" s="52"/>
    </row>
    <row r="3" spans="1:3" ht="36" customHeight="1">
      <c r="A3" s="4" t="s">
        <v>65</v>
      </c>
      <c r="B3" s="4" t="s">
        <v>120</v>
      </c>
    </row>
    <row r="4" spans="1:3" ht="40.5">
      <c r="A4" s="4" t="s">
        <v>66</v>
      </c>
      <c r="B4" s="4" t="s">
        <v>121</v>
      </c>
    </row>
    <row r="5" spans="1:3" ht="54">
      <c r="A5" s="4" t="s">
        <v>67</v>
      </c>
      <c r="B5" s="9" t="s">
        <v>341</v>
      </c>
    </row>
    <row r="6" spans="1:3" ht="94.5">
      <c r="A6" s="4" t="s">
        <v>68</v>
      </c>
      <c r="B6" s="9" t="s">
        <v>342</v>
      </c>
    </row>
    <row r="7" spans="1:3" ht="121.5">
      <c r="A7" s="4" t="s">
        <v>346</v>
      </c>
      <c r="B7" s="4" t="s">
        <v>360</v>
      </c>
    </row>
    <row r="8" spans="1:3">
      <c r="A8" s="4" t="s">
        <v>4</v>
      </c>
      <c r="B8" s="4" t="s">
        <v>347</v>
      </c>
    </row>
    <row r="9" spans="1:3" ht="121.5">
      <c r="A9" s="4" t="s">
        <v>69</v>
      </c>
      <c r="B9" s="4" t="s">
        <v>348</v>
      </c>
    </row>
    <row r="10" spans="1:3" ht="54">
      <c r="A10" s="4" t="s">
        <v>5</v>
      </c>
      <c r="B10" s="4" t="s">
        <v>349</v>
      </c>
    </row>
    <row r="11" spans="1:3" ht="54">
      <c r="A11" s="4" t="s">
        <v>6</v>
      </c>
      <c r="B11" s="4" t="s">
        <v>350</v>
      </c>
    </row>
    <row r="12" spans="1:3" ht="40.5">
      <c r="A12" s="4" t="s">
        <v>7</v>
      </c>
      <c r="B12" s="4" t="s">
        <v>74</v>
      </c>
    </row>
    <row r="13" spans="1:3" ht="54">
      <c r="A13" s="4" t="s">
        <v>76</v>
      </c>
      <c r="B13" s="4" t="s">
        <v>75</v>
      </c>
    </row>
    <row r="14" spans="1:3" ht="54">
      <c r="A14" s="10" t="s">
        <v>345</v>
      </c>
      <c r="B14" s="4" t="s">
        <v>361</v>
      </c>
    </row>
    <row r="15" spans="1:3" ht="54">
      <c r="A15" s="10" t="s">
        <v>116</v>
      </c>
      <c r="B15" s="4" t="s">
        <v>353</v>
      </c>
    </row>
    <row r="16" spans="1:3" ht="40.5">
      <c r="A16" s="4" t="s">
        <v>0</v>
      </c>
      <c r="B16" s="4" t="s">
        <v>115</v>
      </c>
      <c r="C16" s="2"/>
    </row>
    <row r="17" spans="1:4" ht="40.5">
      <c r="A17" s="4" t="s">
        <v>1</v>
      </c>
      <c r="B17" s="4" t="s">
        <v>118</v>
      </c>
      <c r="C17" s="3"/>
    </row>
    <row r="18" spans="1:4">
      <c r="A18" s="4" t="s">
        <v>8</v>
      </c>
      <c r="B18" s="4" t="s">
        <v>122</v>
      </c>
      <c r="C18" s="2"/>
    </row>
    <row r="19" spans="1:4" ht="67.5">
      <c r="A19" s="4" t="s">
        <v>2</v>
      </c>
      <c r="B19" s="4" t="s">
        <v>358</v>
      </c>
    </row>
    <row r="20" spans="1:4" ht="40.5">
      <c r="A20" s="4" t="s">
        <v>3</v>
      </c>
      <c r="B20" s="4" t="s">
        <v>356</v>
      </c>
    </row>
    <row r="21" spans="1:4" ht="81">
      <c r="A21" s="4" t="s">
        <v>70</v>
      </c>
      <c r="B21" s="4" t="s">
        <v>355</v>
      </c>
      <c r="C21" s="2"/>
    </row>
    <row r="22" spans="1:4" ht="27">
      <c r="A22" s="4" t="s">
        <v>72</v>
      </c>
      <c r="B22" s="49" t="s">
        <v>357</v>
      </c>
      <c r="C22" s="2"/>
    </row>
    <row r="23" spans="1:4" ht="40.5">
      <c r="A23" s="4" t="s">
        <v>71</v>
      </c>
      <c r="B23" s="49" t="s">
        <v>359</v>
      </c>
      <c r="C23" s="2"/>
    </row>
    <row r="24" spans="1:4" ht="148.5">
      <c r="A24" s="4" t="s">
        <v>73</v>
      </c>
      <c r="B24" s="4" t="s">
        <v>351</v>
      </c>
      <c r="C24" s="2"/>
      <c r="D24" s="2"/>
    </row>
    <row r="25" spans="1:4" ht="40.5">
      <c r="A25" s="4" t="s">
        <v>117</v>
      </c>
      <c r="B25" s="4" t="s">
        <v>352</v>
      </c>
      <c r="C25" s="2"/>
    </row>
    <row r="26" spans="1:4" ht="67.5">
      <c r="A26" s="4" t="s">
        <v>332</v>
      </c>
      <c r="B26" s="4" t="s">
        <v>362</v>
      </c>
      <c r="C26" s="2"/>
    </row>
    <row r="27" spans="1:4" ht="40.5">
      <c r="A27" s="4" t="s">
        <v>44</v>
      </c>
      <c r="B27" s="4" t="s">
        <v>333</v>
      </c>
    </row>
    <row r="28" spans="1:4" ht="27">
      <c r="A28" s="4" t="s">
        <v>45</v>
      </c>
      <c r="B28" s="4" t="s">
        <v>334</v>
      </c>
    </row>
    <row r="29" spans="1:4" ht="40.5">
      <c r="A29" s="4" t="s">
        <v>46</v>
      </c>
      <c r="B29" s="4" t="s">
        <v>335</v>
      </c>
    </row>
    <row r="30" spans="1:4" ht="27">
      <c r="A30" s="4" t="s">
        <v>47</v>
      </c>
      <c r="B30" s="4" t="s">
        <v>336</v>
      </c>
    </row>
    <row r="31" spans="1:4" ht="148.5">
      <c r="A31" s="4" t="s">
        <v>48</v>
      </c>
      <c r="B31" s="4" t="s">
        <v>337</v>
      </c>
    </row>
    <row r="32" spans="1:4" ht="40.5">
      <c r="A32" s="4" t="s">
        <v>49</v>
      </c>
      <c r="B32" s="4" t="s">
        <v>338</v>
      </c>
    </row>
    <row r="33" spans="1:3" ht="175.5">
      <c r="A33" s="4" t="s">
        <v>339</v>
      </c>
      <c r="B33" s="4" t="s">
        <v>340</v>
      </c>
    </row>
    <row r="34" spans="1:3" ht="108">
      <c r="A34" s="1" t="s">
        <v>50</v>
      </c>
      <c r="B34" s="4" t="s">
        <v>123</v>
      </c>
    </row>
    <row r="35" spans="1:3" ht="27">
      <c r="A35" s="1" t="s">
        <v>126</v>
      </c>
      <c r="B35" s="4" t="s">
        <v>127</v>
      </c>
    </row>
    <row r="36" spans="1:3">
      <c r="A36" s="1" t="s">
        <v>51</v>
      </c>
      <c r="B36" s="1" t="s">
        <v>130</v>
      </c>
    </row>
    <row r="37" spans="1:3">
      <c r="A37" s="1" t="s">
        <v>52</v>
      </c>
      <c r="B37" s="1" t="s">
        <v>124</v>
      </c>
    </row>
    <row r="38" spans="1:3" ht="67.5">
      <c r="A38" s="1" t="s">
        <v>128</v>
      </c>
      <c r="B38" s="4" t="s">
        <v>331</v>
      </c>
    </row>
    <row r="39" spans="1:3" ht="54">
      <c r="A39" s="1" t="s">
        <v>125</v>
      </c>
      <c r="B39" s="4" t="s">
        <v>343</v>
      </c>
      <c r="C39" s="2"/>
    </row>
    <row r="40" spans="1:3" ht="81">
      <c r="A40" s="1" t="s">
        <v>129</v>
      </c>
      <c r="B40" s="4" t="s">
        <v>344</v>
      </c>
    </row>
  </sheetData>
  <mergeCells count="2">
    <mergeCell ref="A2:B2"/>
    <mergeCell ref="A1:B1"/>
  </mergeCells>
  <phoneticPr fontId="2"/>
  <pageMargins left="0.7" right="0.7" top="0.75" bottom="0.75" header="0.3" footer="0.3"/>
  <pageSetup paperSize="9" scale="9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
  <sheetViews>
    <sheetView workbookViewId="0"/>
  </sheetViews>
  <sheetFormatPr defaultRowHeight="18.75"/>
  <cols>
    <col min="1" max="1" width="31.125" bestFit="1" customWidth="1"/>
  </cols>
  <sheetData>
    <row r="1" spans="1:1">
      <c r="A1" t="s">
        <v>77</v>
      </c>
    </row>
    <row r="2" spans="1:1">
      <c r="A2" t="s">
        <v>78</v>
      </c>
    </row>
    <row r="3" spans="1:1">
      <c r="A3" t="s">
        <v>79</v>
      </c>
    </row>
    <row r="4" spans="1:1">
      <c r="A4" t="s">
        <v>80</v>
      </c>
    </row>
    <row r="5" spans="1:1">
      <c r="A5" t="s">
        <v>81</v>
      </c>
    </row>
    <row r="6" spans="1:1">
      <c r="A6" t="s">
        <v>82</v>
      </c>
    </row>
    <row r="7" spans="1:1">
      <c r="A7" t="s">
        <v>83</v>
      </c>
    </row>
    <row r="8" spans="1:1">
      <c r="A8" t="s">
        <v>84</v>
      </c>
    </row>
    <row r="9" spans="1:1">
      <c r="A9" t="s">
        <v>85</v>
      </c>
    </row>
    <row r="10" spans="1:1">
      <c r="A10" t="s">
        <v>86</v>
      </c>
    </row>
    <row r="11" spans="1:1">
      <c r="A11" t="s">
        <v>87</v>
      </c>
    </row>
    <row r="12" spans="1:1">
      <c r="A12" t="s">
        <v>88</v>
      </c>
    </row>
    <row r="13" spans="1:1">
      <c r="A13" t="s">
        <v>89</v>
      </c>
    </row>
    <row r="14" spans="1:1">
      <c r="A14" t="s">
        <v>90</v>
      </c>
    </row>
    <row r="15" spans="1:1">
      <c r="A15" t="s">
        <v>91</v>
      </c>
    </row>
    <row r="16" spans="1:1">
      <c r="A16" t="s">
        <v>92</v>
      </c>
    </row>
    <row r="17" spans="1:1">
      <c r="A17" t="s">
        <v>93</v>
      </c>
    </row>
    <row r="18" spans="1:1">
      <c r="A18" t="s">
        <v>94</v>
      </c>
    </row>
    <row r="19" spans="1:1">
      <c r="A19" t="s">
        <v>95</v>
      </c>
    </row>
    <row r="20" spans="1:1">
      <c r="A20" t="s">
        <v>96</v>
      </c>
    </row>
    <row r="21" spans="1:1">
      <c r="A21" t="s">
        <v>97</v>
      </c>
    </row>
    <row r="22" spans="1:1">
      <c r="A22" t="s">
        <v>98</v>
      </c>
    </row>
    <row r="23" spans="1:1">
      <c r="A23" t="s">
        <v>99</v>
      </c>
    </row>
    <row r="24" spans="1:1">
      <c r="A24" t="s">
        <v>100</v>
      </c>
    </row>
    <row r="25" spans="1:1">
      <c r="A25" t="s">
        <v>101</v>
      </c>
    </row>
    <row r="26" spans="1:1">
      <c r="A26" t="s">
        <v>102</v>
      </c>
    </row>
    <row r="27" spans="1:1">
      <c r="A27" t="s">
        <v>103</v>
      </c>
    </row>
    <row r="28" spans="1:1">
      <c r="A28" t="s">
        <v>104</v>
      </c>
    </row>
    <row r="29" spans="1:1">
      <c r="A29" t="s">
        <v>105</v>
      </c>
    </row>
    <row r="30" spans="1:1">
      <c r="A30" t="s">
        <v>106</v>
      </c>
    </row>
    <row r="31" spans="1:1">
      <c r="A31" t="s">
        <v>107</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heetViews>
  <sheetFormatPr defaultRowHeight="18.75"/>
  <cols>
    <col min="1" max="1" width="31.125" bestFit="1" customWidth="1"/>
    <col min="3" max="7" width="12.875" customWidth="1"/>
    <col min="8" max="9" width="9.375" customWidth="1"/>
  </cols>
  <sheetData>
    <row r="1" spans="1:9">
      <c r="A1" t="s">
        <v>108</v>
      </c>
      <c r="B1" t="s">
        <v>9</v>
      </c>
      <c r="C1" t="s">
        <v>109</v>
      </c>
      <c r="D1" t="s">
        <v>110</v>
      </c>
      <c r="E1" t="s">
        <v>111</v>
      </c>
      <c r="F1" t="s">
        <v>112</v>
      </c>
      <c r="G1" t="s">
        <v>10</v>
      </c>
      <c r="H1" t="s">
        <v>113</v>
      </c>
      <c r="I1" t="s">
        <v>11</v>
      </c>
    </row>
    <row r="2" spans="1:9">
      <c r="A2" t="s">
        <v>12</v>
      </c>
      <c r="B2" t="s">
        <v>13</v>
      </c>
      <c r="C2">
        <v>9</v>
      </c>
      <c r="D2">
        <v>0</v>
      </c>
      <c r="E2">
        <v>16</v>
      </c>
      <c r="F2">
        <v>0</v>
      </c>
      <c r="G2" s="11">
        <f t="shared" ref="G2:G31" si="0">IF(B2="休日",0,(E2-C2-1)+(_xlfn.FLOOR.MATH(F2,15,15)-_xlfn.CEILING.MATH(D2,15))/15*0.25)</f>
        <v>6</v>
      </c>
      <c r="H2" s="11">
        <f t="shared" ref="H2:H31" si="1">IF(B2="休日",0,(9-C2)-_xlfn.CEILING.MATH(D2,15)/15*0.25)</f>
        <v>0</v>
      </c>
      <c r="I2" s="11">
        <f t="shared" ref="I2:I31" si="2">IF(B2="休日",0,(E2-16)+_xlfn.FLOOR.MATH(F2,15)/15*0.25)</f>
        <v>0</v>
      </c>
    </row>
    <row r="3" spans="1:9">
      <c r="A3" t="s">
        <v>14</v>
      </c>
      <c r="B3" t="s">
        <v>13</v>
      </c>
      <c r="C3">
        <v>8</v>
      </c>
      <c r="D3">
        <v>31</v>
      </c>
      <c r="E3">
        <v>16</v>
      </c>
      <c r="F3">
        <v>19</v>
      </c>
      <c r="G3" s="11">
        <f t="shared" si="0"/>
        <v>6.5</v>
      </c>
      <c r="H3" s="11">
        <f t="shared" si="1"/>
        <v>0.25</v>
      </c>
      <c r="I3" s="11">
        <f t="shared" si="2"/>
        <v>0.25</v>
      </c>
    </row>
    <row r="4" spans="1:9">
      <c r="A4" t="s">
        <v>15</v>
      </c>
      <c r="B4" t="s">
        <v>13</v>
      </c>
      <c r="C4">
        <v>8</v>
      </c>
      <c r="D4">
        <v>51</v>
      </c>
      <c r="E4">
        <v>16</v>
      </c>
      <c r="F4">
        <v>7</v>
      </c>
      <c r="G4" s="11">
        <f t="shared" si="0"/>
        <v>6</v>
      </c>
      <c r="H4" s="11">
        <f t="shared" si="1"/>
        <v>0</v>
      </c>
      <c r="I4" s="11">
        <f t="shared" si="2"/>
        <v>0</v>
      </c>
    </row>
    <row r="5" spans="1:9">
      <c r="A5" t="s">
        <v>16</v>
      </c>
      <c r="B5" t="s">
        <v>13</v>
      </c>
      <c r="C5">
        <v>8</v>
      </c>
      <c r="D5">
        <v>51</v>
      </c>
      <c r="E5">
        <v>16</v>
      </c>
      <c r="F5">
        <v>40</v>
      </c>
      <c r="G5" s="11">
        <f t="shared" si="0"/>
        <v>6.5</v>
      </c>
      <c r="H5" s="11">
        <f t="shared" si="1"/>
        <v>0</v>
      </c>
      <c r="I5" s="11">
        <f t="shared" si="2"/>
        <v>0.5</v>
      </c>
    </row>
    <row r="6" spans="1:9">
      <c r="A6" t="s">
        <v>17</v>
      </c>
      <c r="B6" t="s">
        <v>13</v>
      </c>
      <c r="C6">
        <v>8</v>
      </c>
      <c r="D6">
        <v>51</v>
      </c>
      <c r="E6">
        <v>16</v>
      </c>
      <c r="F6">
        <v>7</v>
      </c>
      <c r="G6" s="11">
        <f t="shared" si="0"/>
        <v>6</v>
      </c>
      <c r="H6" s="11">
        <f t="shared" si="1"/>
        <v>0</v>
      </c>
      <c r="I6" s="11">
        <f t="shared" si="2"/>
        <v>0</v>
      </c>
    </row>
    <row r="7" spans="1:9">
      <c r="A7" t="s">
        <v>18</v>
      </c>
      <c r="B7" t="s">
        <v>19</v>
      </c>
      <c r="C7">
        <v>0</v>
      </c>
      <c r="D7">
        <v>0</v>
      </c>
      <c r="E7">
        <v>0</v>
      </c>
      <c r="F7">
        <v>0</v>
      </c>
      <c r="G7" s="11">
        <f t="shared" si="0"/>
        <v>0</v>
      </c>
      <c r="H7" s="11">
        <f t="shared" si="1"/>
        <v>0</v>
      </c>
      <c r="I7" s="11">
        <f t="shared" si="2"/>
        <v>0</v>
      </c>
    </row>
    <row r="8" spans="1:9">
      <c r="A8" t="s">
        <v>20</v>
      </c>
      <c r="B8" t="s">
        <v>19</v>
      </c>
      <c r="C8">
        <v>0</v>
      </c>
      <c r="D8">
        <v>0</v>
      </c>
      <c r="E8">
        <v>0</v>
      </c>
      <c r="F8">
        <v>0</v>
      </c>
      <c r="G8" s="11">
        <f t="shared" si="0"/>
        <v>0</v>
      </c>
      <c r="H8" s="11">
        <f t="shared" si="1"/>
        <v>0</v>
      </c>
      <c r="I8" s="11">
        <f t="shared" si="2"/>
        <v>0</v>
      </c>
    </row>
    <row r="9" spans="1:9">
      <c r="A9" t="s">
        <v>21</v>
      </c>
      <c r="B9" t="s">
        <v>13</v>
      </c>
      <c r="C9">
        <v>8</v>
      </c>
      <c r="D9">
        <v>47</v>
      </c>
      <c r="E9">
        <v>16</v>
      </c>
      <c r="F9">
        <v>12</v>
      </c>
      <c r="G9" s="11">
        <f t="shared" si="0"/>
        <v>6</v>
      </c>
      <c r="H9" s="11">
        <f t="shared" si="1"/>
        <v>0</v>
      </c>
      <c r="I9" s="11">
        <f t="shared" si="2"/>
        <v>0</v>
      </c>
    </row>
    <row r="10" spans="1:9">
      <c r="A10" t="s">
        <v>22</v>
      </c>
      <c r="B10" t="s">
        <v>13</v>
      </c>
      <c r="C10">
        <v>8</v>
      </c>
      <c r="D10">
        <v>33</v>
      </c>
      <c r="E10">
        <v>16</v>
      </c>
      <c r="F10">
        <v>6</v>
      </c>
      <c r="G10" s="11">
        <f t="shared" si="0"/>
        <v>6.25</v>
      </c>
      <c r="H10" s="11">
        <f t="shared" si="1"/>
        <v>0.25</v>
      </c>
      <c r="I10" s="11">
        <f t="shared" si="2"/>
        <v>0</v>
      </c>
    </row>
    <row r="11" spans="1:9">
      <c r="A11" t="s">
        <v>23</v>
      </c>
      <c r="B11" t="s">
        <v>13</v>
      </c>
      <c r="C11">
        <v>8</v>
      </c>
      <c r="D11">
        <v>51</v>
      </c>
      <c r="E11">
        <v>16</v>
      </c>
      <c r="F11">
        <v>3</v>
      </c>
      <c r="G11" s="11">
        <f t="shared" si="0"/>
        <v>6</v>
      </c>
      <c r="H11" s="11">
        <f t="shared" si="1"/>
        <v>0</v>
      </c>
      <c r="I11" s="11">
        <f t="shared" si="2"/>
        <v>0</v>
      </c>
    </row>
    <row r="12" spans="1:9">
      <c r="A12" t="s">
        <v>24</v>
      </c>
      <c r="B12" t="s">
        <v>13</v>
      </c>
      <c r="C12">
        <v>8</v>
      </c>
      <c r="D12">
        <v>45</v>
      </c>
      <c r="E12">
        <v>16</v>
      </c>
      <c r="F12">
        <v>32</v>
      </c>
      <c r="G12" s="11">
        <f t="shared" si="0"/>
        <v>6.75</v>
      </c>
      <c r="H12" s="11">
        <f t="shared" si="1"/>
        <v>0.25</v>
      </c>
      <c r="I12" s="11">
        <f t="shared" si="2"/>
        <v>0.5</v>
      </c>
    </row>
    <row r="13" spans="1:9">
      <c r="A13" t="s">
        <v>25</v>
      </c>
      <c r="B13" t="s">
        <v>13</v>
      </c>
      <c r="C13">
        <v>8</v>
      </c>
      <c r="D13">
        <v>48</v>
      </c>
      <c r="E13">
        <v>16</v>
      </c>
      <c r="F13">
        <v>11</v>
      </c>
      <c r="G13" s="11">
        <f t="shared" si="0"/>
        <v>6</v>
      </c>
      <c r="H13" s="11">
        <f t="shared" si="1"/>
        <v>0</v>
      </c>
      <c r="I13" s="11">
        <f t="shared" si="2"/>
        <v>0</v>
      </c>
    </row>
    <row r="14" spans="1:9">
      <c r="A14" t="s">
        <v>26</v>
      </c>
      <c r="B14" t="s">
        <v>19</v>
      </c>
      <c r="C14">
        <v>0</v>
      </c>
      <c r="D14">
        <v>0</v>
      </c>
      <c r="E14">
        <v>0</v>
      </c>
      <c r="F14">
        <v>0</v>
      </c>
      <c r="G14" s="11">
        <f t="shared" si="0"/>
        <v>0</v>
      </c>
      <c r="H14" s="11">
        <f t="shared" si="1"/>
        <v>0</v>
      </c>
      <c r="I14" s="11">
        <f t="shared" si="2"/>
        <v>0</v>
      </c>
    </row>
    <row r="15" spans="1:9">
      <c r="A15" t="s">
        <v>27</v>
      </c>
      <c r="B15" t="s">
        <v>19</v>
      </c>
      <c r="C15">
        <v>0</v>
      </c>
      <c r="D15">
        <v>0</v>
      </c>
      <c r="E15">
        <v>0</v>
      </c>
      <c r="F15">
        <v>0</v>
      </c>
      <c r="G15" s="11">
        <f t="shared" si="0"/>
        <v>0</v>
      </c>
      <c r="H15" s="11">
        <f t="shared" si="1"/>
        <v>0</v>
      </c>
      <c r="I15" s="11">
        <f t="shared" si="2"/>
        <v>0</v>
      </c>
    </row>
    <row r="16" spans="1:9">
      <c r="A16" t="s">
        <v>28</v>
      </c>
      <c r="B16" t="s">
        <v>13</v>
      </c>
      <c r="C16">
        <v>8</v>
      </c>
      <c r="D16">
        <v>51</v>
      </c>
      <c r="E16">
        <v>16</v>
      </c>
      <c r="F16">
        <v>7</v>
      </c>
      <c r="G16" s="11">
        <f t="shared" si="0"/>
        <v>6</v>
      </c>
      <c r="H16" s="11">
        <f t="shared" si="1"/>
        <v>0</v>
      </c>
      <c r="I16" s="11">
        <f t="shared" si="2"/>
        <v>0</v>
      </c>
    </row>
    <row r="17" spans="1:9">
      <c r="A17" t="s">
        <v>29</v>
      </c>
      <c r="B17" t="s">
        <v>13</v>
      </c>
      <c r="C17">
        <v>8</v>
      </c>
      <c r="D17">
        <v>30</v>
      </c>
      <c r="E17">
        <v>16</v>
      </c>
      <c r="F17">
        <v>9</v>
      </c>
      <c r="G17" s="11">
        <f t="shared" si="0"/>
        <v>6.5</v>
      </c>
      <c r="H17" s="11">
        <f t="shared" si="1"/>
        <v>0.5</v>
      </c>
      <c r="I17" s="11">
        <f t="shared" si="2"/>
        <v>0</v>
      </c>
    </row>
    <row r="18" spans="1:9">
      <c r="A18" t="s">
        <v>30</v>
      </c>
      <c r="B18" t="s">
        <v>13</v>
      </c>
      <c r="C18">
        <v>8</v>
      </c>
      <c r="D18">
        <v>55</v>
      </c>
      <c r="E18">
        <v>16</v>
      </c>
      <c r="F18">
        <v>5</v>
      </c>
      <c r="G18" s="11">
        <f t="shared" si="0"/>
        <v>6</v>
      </c>
      <c r="H18" s="11">
        <f t="shared" si="1"/>
        <v>0</v>
      </c>
      <c r="I18" s="11">
        <f t="shared" si="2"/>
        <v>0</v>
      </c>
    </row>
    <row r="19" spans="1:9">
      <c r="A19" t="s">
        <v>31</v>
      </c>
      <c r="B19" t="s">
        <v>13</v>
      </c>
      <c r="C19">
        <v>8</v>
      </c>
      <c r="D19">
        <v>57</v>
      </c>
      <c r="E19">
        <v>16</v>
      </c>
      <c r="F19">
        <v>9</v>
      </c>
      <c r="G19" s="11">
        <f t="shared" si="0"/>
        <v>6</v>
      </c>
      <c r="H19" s="11">
        <f t="shared" si="1"/>
        <v>0</v>
      </c>
      <c r="I19" s="11">
        <f t="shared" si="2"/>
        <v>0</v>
      </c>
    </row>
    <row r="20" spans="1:9">
      <c r="A20" t="s">
        <v>32</v>
      </c>
      <c r="B20" t="s">
        <v>13</v>
      </c>
      <c r="C20">
        <v>8</v>
      </c>
      <c r="D20">
        <v>56</v>
      </c>
      <c r="E20">
        <v>16</v>
      </c>
      <c r="F20">
        <v>11</v>
      </c>
      <c r="G20" s="11">
        <f t="shared" si="0"/>
        <v>6</v>
      </c>
      <c r="H20" s="11">
        <f t="shared" si="1"/>
        <v>0</v>
      </c>
      <c r="I20" s="11">
        <f t="shared" si="2"/>
        <v>0</v>
      </c>
    </row>
    <row r="21" spans="1:9">
      <c r="A21" t="s">
        <v>33</v>
      </c>
      <c r="B21" t="s">
        <v>19</v>
      </c>
      <c r="C21">
        <v>0</v>
      </c>
      <c r="D21">
        <v>0</v>
      </c>
      <c r="E21">
        <v>0</v>
      </c>
      <c r="F21">
        <v>0</v>
      </c>
      <c r="G21" s="11">
        <f t="shared" si="0"/>
        <v>0</v>
      </c>
      <c r="H21" s="11">
        <f t="shared" si="1"/>
        <v>0</v>
      </c>
      <c r="I21" s="11">
        <f t="shared" si="2"/>
        <v>0</v>
      </c>
    </row>
    <row r="22" spans="1:9">
      <c r="A22" t="s">
        <v>34</v>
      </c>
      <c r="B22" t="s">
        <v>19</v>
      </c>
      <c r="C22">
        <v>0</v>
      </c>
      <c r="D22">
        <v>0</v>
      </c>
      <c r="E22">
        <v>0</v>
      </c>
      <c r="F22">
        <v>0</v>
      </c>
      <c r="G22" s="11">
        <f t="shared" si="0"/>
        <v>0</v>
      </c>
      <c r="H22" s="11">
        <f t="shared" si="1"/>
        <v>0</v>
      </c>
      <c r="I22" s="11">
        <f t="shared" si="2"/>
        <v>0</v>
      </c>
    </row>
    <row r="23" spans="1:9">
      <c r="A23" t="s">
        <v>35</v>
      </c>
      <c r="B23" t="s">
        <v>13</v>
      </c>
      <c r="C23">
        <v>8</v>
      </c>
      <c r="D23">
        <v>50</v>
      </c>
      <c r="E23">
        <v>16</v>
      </c>
      <c r="F23">
        <v>8</v>
      </c>
      <c r="G23" s="11">
        <f t="shared" si="0"/>
        <v>6</v>
      </c>
      <c r="H23" s="11">
        <f t="shared" si="1"/>
        <v>0</v>
      </c>
      <c r="I23" s="11">
        <f t="shared" si="2"/>
        <v>0</v>
      </c>
    </row>
    <row r="24" spans="1:9">
      <c r="A24" t="s">
        <v>36</v>
      </c>
      <c r="B24" t="s">
        <v>13</v>
      </c>
      <c r="C24">
        <v>8</v>
      </c>
      <c r="D24">
        <v>48</v>
      </c>
      <c r="E24">
        <v>16</v>
      </c>
      <c r="F24">
        <v>1</v>
      </c>
      <c r="G24" s="11">
        <f t="shared" si="0"/>
        <v>6</v>
      </c>
      <c r="H24" s="11">
        <f t="shared" si="1"/>
        <v>0</v>
      </c>
      <c r="I24" s="11">
        <f t="shared" si="2"/>
        <v>0</v>
      </c>
    </row>
    <row r="25" spans="1:9">
      <c r="A25" t="s">
        <v>37</v>
      </c>
      <c r="B25" t="s">
        <v>13</v>
      </c>
      <c r="C25">
        <v>8</v>
      </c>
      <c r="D25">
        <v>44</v>
      </c>
      <c r="E25">
        <v>16</v>
      </c>
      <c r="F25">
        <v>1</v>
      </c>
      <c r="G25" s="11">
        <f t="shared" si="0"/>
        <v>6.25</v>
      </c>
      <c r="H25" s="11">
        <f t="shared" si="1"/>
        <v>0.25</v>
      </c>
      <c r="I25" s="11">
        <f t="shared" si="2"/>
        <v>0</v>
      </c>
    </row>
    <row r="26" spans="1:9">
      <c r="A26" t="s">
        <v>38</v>
      </c>
      <c r="B26" t="s">
        <v>13</v>
      </c>
      <c r="C26">
        <v>8</v>
      </c>
      <c r="D26">
        <v>53</v>
      </c>
      <c r="E26">
        <v>16</v>
      </c>
      <c r="F26">
        <v>7</v>
      </c>
      <c r="G26" s="11">
        <f t="shared" si="0"/>
        <v>6</v>
      </c>
      <c r="H26" s="11">
        <f t="shared" si="1"/>
        <v>0</v>
      </c>
      <c r="I26" s="11">
        <f t="shared" si="2"/>
        <v>0</v>
      </c>
    </row>
    <row r="27" spans="1:9">
      <c r="A27" t="s">
        <v>39</v>
      </c>
      <c r="B27" t="s">
        <v>13</v>
      </c>
      <c r="C27">
        <v>8</v>
      </c>
      <c r="D27">
        <v>54</v>
      </c>
      <c r="E27">
        <v>16</v>
      </c>
      <c r="F27">
        <v>0</v>
      </c>
      <c r="G27" s="11">
        <f t="shared" si="0"/>
        <v>6</v>
      </c>
      <c r="H27" s="11">
        <f t="shared" si="1"/>
        <v>0</v>
      </c>
      <c r="I27" s="11">
        <f t="shared" si="2"/>
        <v>0</v>
      </c>
    </row>
    <row r="28" spans="1:9">
      <c r="A28" t="s">
        <v>40</v>
      </c>
      <c r="B28" t="s">
        <v>19</v>
      </c>
      <c r="C28">
        <v>0</v>
      </c>
      <c r="D28">
        <v>0</v>
      </c>
      <c r="E28">
        <v>0</v>
      </c>
      <c r="F28">
        <v>0</v>
      </c>
      <c r="G28" s="11">
        <f t="shared" si="0"/>
        <v>0</v>
      </c>
      <c r="H28" s="11">
        <f t="shared" si="1"/>
        <v>0</v>
      </c>
      <c r="I28" s="11">
        <f t="shared" si="2"/>
        <v>0</v>
      </c>
    </row>
    <row r="29" spans="1:9">
      <c r="A29" t="s">
        <v>41</v>
      </c>
      <c r="B29" t="s">
        <v>19</v>
      </c>
      <c r="C29">
        <v>0</v>
      </c>
      <c r="D29">
        <v>0</v>
      </c>
      <c r="E29">
        <v>0</v>
      </c>
      <c r="F29">
        <v>0</v>
      </c>
      <c r="G29" s="11">
        <f t="shared" si="0"/>
        <v>0</v>
      </c>
      <c r="H29" s="11">
        <f t="shared" si="1"/>
        <v>0</v>
      </c>
      <c r="I29" s="11">
        <f t="shared" si="2"/>
        <v>0</v>
      </c>
    </row>
    <row r="30" spans="1:9">
      <c r="A30" t="s">
        <v>42</v>
      </c>
      <c r="B30" t="s">
        <v>13</v>
      </c>
      <c r="C30">
        <v>8</v>
      </c>
      <c r="D30">
        <v>58</v>
      </c>
      <c r="E30">
        <v>17</v>
      </c>
      <c r="F30">
        <v>4</v>
      </c>
      <c r="G30" s="11">
        <f t="shared" si="0"/>
        <v>7</v>
      </c>
      <c r="H30" s="11">
        <f t="shared" si="1"/>
        <v>0</v>
      </c>
      <c r="I30" s="11">
        <f t="shared" si="2"/>
        <v>1</v>
      </c>
    </row>
    <row r="31" spans="1:9">
      <c r="A31" t="s">
        <v>43</v>
      </c>
      <c r="B31" t="s">
        <v>13</v>
      </c>
      <c r="C31">
        <v>8</v>
      </c>
      <c r="D31">
        <v>55</v>
      </c>
      <c r="E31">
        <v>16</v>
      </c>
      <c r="F31">
        <v>18</v>
      </c>
      <c r="G31" s="11">
        <f t="shared" si="0"/>
        <v>6.25</v>
      </c>
      <c r="H31" s="11">
        <f t="shared" si="1"/>
        <v>0</v>
      </c>
      <c r="I31" s="11">
        <f t="shared" si="2"/>
        <v>0.25</v>
      </c>
    </row>
    <row r="32" spans="1:9">
      <c r="A32" t="s">
        <v>114</v>
      </c>
      <c r="G32" s="11">
        <f>SUBTOTAL(109,テーブル3[勤務時間合計])</f>
        <v>136</v>
      </c>
      <c r="H32" s="11">
        <f>SUBTOTAL(109,テーブル3[早出時間])</f>
        <v>1.5</v>
      </c>
      <c r="I32" s="11">
        <f>SUBTOTAL(109,テーブル3[残業時間])</f>
        <v>2.5</v>
      </c>
    </row>
  </sheetData>
  <phoneticPr fontId="2"/>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opLeftCell="B1" workbookViewId="0">
      <selection activeCell="B1" sqref="B1"/>
    </sheetView>
  </sheetViews>
  <sheetFormatPr defaultColWidth="8.625" defaultRowHeight="13.5"/>
  <cols>
    <col min="1" max="7" width="8.625" style="12"/>
    <col min="8" max="8" width="14.375" style="12" bestFit="1" customWidth="1"/>
    <col min="9" max="16384" width="8.625" style="12"/>
  </cols>
  <sheetData>
    <row r="1" spans="1:17">
      <c r="A1" s="1" t="s">
        <v>354</v>
      </c>
      <c r="B1" s="1" t="s">
        <v>132</v>
      </c>
      <c r="C1" s="1" t="s">
        <v>133</v>
      </c>
      <c r="D1" s="1" t="s">
        <v>134</v>
      </c>
      <c r="E1" s="1" t="s">
        <v>135</v>
      </c>
      <c r="F1" s="1" t="s">
        <v>136</v>
      </c>
      <c r="G1" s="1" t="s">
        <v>137</v>
      </c>
      <c r="H1" s="1" t="s">
        <v>138</v>
      </c>
      <c r="I1" s="1" t="s">
        <v>139</v>
      </c>
      <c r="J1" s="1" t="s">
        <v>140</v>
      </c>
      <c r="K1" s="1" t="s">
        <v>141</v>
      </c>
      <c r="L1" s="1" t="s">
        <v>142</v>
      </c>
      <c r="O1" s="1" t="s">
        <v>143</v>
      </c>
      <c r="P1" s="1"/>
    </row>
    <row r="2" spans="1:17">
      <c r="A2" s="1">
        <v>1</v>
      </c>
      <c r="B2" s="1" t="s">
        <v>144</v>
      </c>
      <c r="C2" s="1" t="s">
        <v>145</v>
      </c>
      <c r="D2" s="1" t="s">
        <v>146</v>
      </c>
      <c r="E2" s="1" t="s">
        <v>147</v>
      </c>
      <c r="F2" s="1" t="s">
        <v>148</v>
      </c>
      <c r="G2" s="1" t="s">
        <v>149</v>
      </c>
      <c r="H2" s="13">
        <v>29223</v>
      </c>
      <c r="I2" s="1" t="s">
        <v>150</v>
      </c>
      <c r="J2" s="51"/>
      <c r="K2" s="1"/>
      <c r="L2" s="1"/>
    </row>
    <row r="3" spans="1:17">
      <c r="A3" s="1">
        <v>2</v>
      </c>
      <c r="B3" s="1" t="s">
        <v>151</v>
      </c>
      <c r="C3" s="1" t="s">
        <v>152</v>
      </c>
      <c r="D3" s="1" t="s">
        <v>153</v>
      </c>
      <c r="E3" s="1" t="s">
        <v>154</v>
      </c>
      <c r="F3" s="1" t="s">
        <v>155</v>
      </c>
      <c r="G3" s="1" t="s">
        <v>149</v>
      </c>
      <c r="H3" s="13">
        <v>27690</v>
      </c>
      <c r="I3" s="1" t="s">
        <v>150</v>
      </c>
      <c r="J3" s="51"/>
      <c r="K3" s="1"/>
      <c r="L3" s="1"/>
    </row>
    <row r="4" spans="1:17">
      <c r="A4" s="1">
        <v>3</v>
      </c>
      <c r="B4" s="1" t="s">
        <v>156</v>
      </c>
      <c r="C4" s="1" t="s">
        <v>157</v>
      </c>
      <c r="D4" s="1" t="s">
        <v>158</v>
      </c>
      <c r="E4" s="1" t="s">
        <v>159</v>
      </c>
      <c r="F4" s="1" t="s">
        <v>160</v>
      </c>
      <c r="G4" s="1" t="s">
        <v>149</v>
      </c>
      <c r="H4" s="13">
        <v>32968</v>
      </c>
      <c r="I4" s="1" t="s">
        <v>161</v>
      </c>
      <c r="J4" s="51"/>
      <c r="K4" s="1"/>
      <c r="L4" s="1"/>
    </row>
    <row r="5" spans="1:17">
      <c r="A5" s="1">
        <v>4</v>
      </c>
      <c r="B5" s="1" t="s">
        <v>162</v>
      </c>
      <c r="C5" s="1" t="s">
        <v>163</v>
      </c>
      <c r="D5" s="1" t="s">
        <v>164</v>
      </c>
      <c r="E5" s="1" t="s">
        <v>165</v>
      </c>
      <c r="F5" s="1" t="s">
        <v>166</v>
      </c>
      <c r="G5" s="1" t="s">
        <v>149</v>
      </c>
      <c r="H5" s="13">
        <v>33758</v>
      </c>
      <c r="I5" s="1" t="s">
        <v>161</v>
      </c>
      <c r="J5" s="51"/>
      <c r="K5" s="1"/>
      <c r="L5" s="1"/>
      <c r="O5" s="1" t="s">
        <v>140</v>
      </c>
      <c r="P5" s="1" t="s">
        <v>167</v>
      </c>
      <c r="Q5" s="1" t="s">
        <v>168</v>
      </c>
    </row>
    <row r="6" spans="1:17">
      <c r="A6" s="1">
        <v>5</v>
      </c>
      <c r="B6" s="1" t="s">
        <v>169</v>
      </c>
      <c r="C6" s="1" t="s">
        <v>170</v>
      </c>
      <c r="D6" s="1" t="s">
        <v>171</v>
      </c>
      <c r="E6" s="1" t="s">
        <v>172</v>
      </c>
      <c r="F6" s="1" t="s">
        <v>166</v>
      </c>
      <c r="G6" s="1" t="s">
        <v>149</v>
      </c>
      <c r="H6" s="13">
        <v>33911</v>
      </c>
      <c r="I6" s="1" t="s">
        <v>173</v>
      </c>
      <c r="J6" s="51"/>
      <c r="K6" s="1"/>
      <c r="L6" s="1"/>
      <c r="O6" s="1" t="s">
        <v>174</v>
      </c>
      <c r="P6" s="1" t="s">
        <v>175</v>
      </c>
      <c r="Q6" s="1" t="s">
        <v>176</v>
      </c>
    </row>
    <row r="7" spans="1:17">
      <c r="A7" s="1">
        <v>6</v>
      </c>
      <c r="B7" s="1" t="s">
        <v>177</v>
      </c>
      <c r="C7" s="1" t="s">
        <v>178</v>
      </c>
      <c r="D7" s="1" t="s">
        <v>179</v>
      </c>
      <c r="E7" s="1" t="s">
        <v>180</v>
      </c>
      <c r="F7" s="1" t="s">
        <v>181</v>
      </c>
      <c r="G7" s="1" t="s">
        <v>149</v>
      </c>
      <c r="H7" s="13">
        <v>20615</v>
      </c>
      <c r="I7" s="1" t="s">
        <v>150</v>
      </c>
      <c r="J7" s="51"/>
      <c r="K7" s="1"/>
      <c r="L7" s="1"/>
      <c r="O7" s="1" t="s">
        <v>182</v>
      </c>
      <c r="P7" s="1" t="s">
        <v>183</v>
      </c>
      <c r="Q7" s="1" t="s">
        <v>184</v>
      </c>
    </row>
    <row r="8" spans="1:17">
      <c r="A8" s="1">
        <v>7</v>
      </c>
      <c r="B8" s="1" t="s">
        <v>185</v>
      </c>
      <c r="C8" s="1" t="s">
        <v>186</v>
      </c>
      <c r="D8" s="1" t="s">
        <v>187</v>
      </c>
      <c r="E8" s="1" t="s">
        <v>154</v>
      </c>
      <c r="F8" s="1" t="s">
        <v>188</v>
      </c>
      <c r="G8" s="1" t="s">
        <v>149</v>
      </c>
      <c r="H8" s="13">
        <v>24874</v>
      </c>
      <c r="I8" s="1" t="s">
        <v>150</v>
      </c>
      <c r="J8" s="51"/>
      <c r="K8" s="1"/>
      <c r="L8" s="1"/>
      <c r="O8" s="1" t="s">
        <v>189</v>
      </c>
      <c r="P8" s="1" t="s">
        <v>190</v>
      </c>
      <c r="Q8" s="1" t="s">
        <v>191</v>
      </c>
    </row>
    <row r="9" spans="1:17">
      <c r="A9" s="1">
        <v>8</v>
      </c>
      <c r="B9" s="1" t="s">
        <v>192</v>
      </c>
      <c r="C9" s="1" t="s">
        <v>193</v>
      </c>
      <c r="D9" s="1" t="s">
        <v>194</v>
      </c>
      <c r="E9" s="1" t="s">
        <v>195</v>
      </c>
      <c r="F9" s="1" t="s">
        <v>196</v>
      </c>
      <c r="G9" s="1" t="s">
        <v>149</v>
      </c>
      <c r="H9" s="13">
        <v>28735</v>
      </c>
      <c r="I9" s="1" t="s">
        <v>150</v>
      </c>
      <c r="J9" s="51"/>
      <c r="K9" s="1"/>
      <c r="L9" s="1"/>
    </row>
    <row r="10" spans="1:17">
      <c r="A10" s="1">
        <v>9</v>
      </c>
      <c r="B10" s="1" t="s">
        <v>197</v>
      </c>
      <c r="C10" s="1" t="s">
        <v>198</v>
      </c>
      <c r="D10" s="1" t="s">
        <v>199</v>
      </c>
      <c r="E10" s="1" t="s">
        <v>200</v>
      </c>
      <c r="F10" s="1" t="s">
        <v>201</v>
      </c>
      <c r="G10" s="1" t="s">
        <v>149</v>
      </c>
      <c r="H10" s="13">
        <v>22137</v>
      </c>
      <c r="I10" s="1" t="s">
        <v>150</v>
      </c>
      <c r="J10" s="51"/>
      <c r="K10" s="1"/>
      <c r="L10" s="1"/>
    </row>
    <row r="11" spans="1:17">
      <c r="A11" s="1">
        <v>10</v>
      </c>
      <c r="B11" s="1" t="s">
        <v>202</v>
      </c>
      <c r="C11" s="1" t="s">
        <v>203</v>
      </c>
      <c r="D11" s="1" t="s">
        <v>204</v>
      </c>
      <c r="E11" s="1" t="s">
        <v>205</v>
      </c>
      <c r="F11" s="1" t="s">
        <v>206</v>
      </c>
      <c r="G11" s="1" t="s">
        <v>149</v>
      </c>
      <c r="H11" s="13">
        <v>19197</v>
      </c>
      <c r="I11" s="1" t="s">
        <v>161</v>
      </c>
      <c r="J11" s="51"/>
      <c r="K11" s="1"/>
      <c r="L11" s="1"/>
    </row>
    <row r="12" spans="1:17">
      <c r="A12" s="1">
        <v>11</v>
      </c>
      <c r="B12" s="1" t="s">
        <v>207</v>
      </c>
      <c r="C12" s="1" t="s">
        <v>208</v>
      </c>
      <c r="D12" s="1" t="s">
        <v>209</v>
      </c>
      <c r="E12" s="1" t="s">
        <v>210</v>
      </c>
      <c r="F12" s="1" t="s">
        <v>160</v>
      </c>
      <c r="G12" s="1" t="s">
        <v>149</v>
      </c>
      <c r="H12" s="13">
        <v>16669</v>
      </c>
      <c r="I12" s="1" t="s">
        <v>150</v>
      </c>
      <c r="J12" s="51"/>
      <c r="K12" s="1"/>
      <c r="L12" s="1"/>
    </row>
    <row r="13" spans="1:17">
      <c r="A13" s="1">
        <v>12</v>
      </c>
      <c r="B13" s="1" t="s">
        <v>211</v>
      </c>
      <c r="C13" s="1" t="s">
        <v>212</v>
      </c>
      <c r="D13" s="1" t="s">
        <v>213</v>
      </c>
      <c r="E13" s="1" t="s">
        <v>214</v>
      </c>
      <c r="F13" s="1" t="s">
        <v>215</v>
      </c>
      <c r="G13" s="1" t="s">
        <v>149</v>
      </c>
      <c r="H13" s="13">
        <v>33150</v>
      </c>
      <c r="I13" s="1" t="s">
        <v>161</v>
      </c>
      <c r="J13" s="51"/>
      <c r="K13" s="1"/>
      <c r="L13" s="1"/>
    </row>
    <row r="14" spans="1:17">
      <c r="A14" s="1">
        <v>13</v>
      </c>
      <c r="B14" s="1" t="s">
        <v>216</v>
      </c>
      <c r="C14" s="1" t="s">
        <v>217</v>
      </c>
      <c r="D14" s="1" t="s">
        <v>218</v>
      </c>
      <c r="E14" s="1" t="s">
        <v>219</v>
      </c>
      <c r="F14" s="1" t="s">
        <v>220</v>
      </c>
      <c r="G14" s="1" t="s">
        <v>149</v>
      </c>
      <c r="H14" s="13">
        <v>24840</v>
      </c>
      <c r="I14" s="1" t="s">
        <v>150</v>
      </c>
      <c r="J14" s="51"/>
      <c r="K14" s="1"/>
      <c r="L14" s="1"/>
    </row>
    <row r="15" spans="1:17">
      <c r="A15" s="1">
        <v>14</v>
      </c>
      <c r="B15" s="1" t="s">
        <v>221</v>
      </c>
      <c r="C15" s="1" t="s">
        <v>222</v>
      </c>
      <c r="D15" s="1" t="s">
        <v>223</v>
      </c>
      <c r="E15" s="1" t="s">
        <v>224</v>
      </c>
      <c r="F15" s="1" t="s">
        <v>220</v>
      </c>
      <c r="G15" s="1" t="s">
        <v>149</v>
      </c>
      <c r="H15" s="13">
        <v>26063</v>
      </c>
      <c r="I15" s="1" t="s">
        <v>225</v>
      </c>
      <c r="J15" s="51"/>
      <c r="K15" s="1"/>
      <c r="L15" s="1"/>
    </row>
    <row r="16" spans="1:17">
      <c r="A16" s="1">
        <v>15</v>
      </c>
      <c r="B16" s="1" t="s">
        <v>162</v>
      </c>
      <c r="C16" s="1" t="s">
        <v>163</v>
      </c>
      <c r="D16" s="1" t="s">
        <v>164</v>
      </c>
      <c r="E16" s="1" t="s">
        <v>165</v>
      </c>
      <c r="F16" s="1" t="s">
        <v>166</v>
      </c>
      <c r="G16" s="1" t="s">
        <v>149</v>
      </c>
      <c r="H16" s="13">
        <v>33758</v>
      </c>
      <c r="I16" s="1" t="s">
        <v>161</v>
      </c>
      <c r="J16" s="51"/>
      <c r="K16" s="1"/>
      <c r="L16" s="1"/>
    </row>
    <row r="17" spans="1:12">
      <c r="A17" s="1">
        <v>16</v>
      </c>
      <c r="B17" s="1" t="s">
        <v>226</v>
      </c>
      <c r="C17" s="1" t="s">
        <v>227</v>
      </c>
      <c r="D17" s="1" t="s">
        <v>228</v>
      </c>
      <c r="E17" s="1" t="s">
        <v>229</v>
      </c>
      <c r="F17" s="1" t="s">
        <v>230</v>
      </c>
      <c r="G17" s="1" t="s">
        <v>149</v>
      </c>
      <c r="H17" s="13">
        <v>27857</v>
      </c>
      <c r="I17" s="1" t="s">
        <v>150</v>
      </c>
      <c r="J17" s="51"/>
      <c r="K17" s="1"/>
      <c r="L17" s="1"/>
    </row>
    <row r="18" spans="1:12">
      <c r="A18" s="1">
        <v>17</v>
      </c>
      <c r="B18" s="1" t="s">
        <v>231</v>
      </c>
      <c r="C18" s="1" t="s">
        <v>232</v>
      </c>
      <c r="D18" s="1" t="s">
        <v>233</v>
      </c>
      <c r="E18" s="1" t="s">
        <v>234</v>
      </c>
      <c r="F18" s="1" t="s">
        <v>235</v>
      </c>
      <c r="G18" s="1" t="s">
        <v>149</v>
      </c>
      <c r="H18" s="13">
        <v>34095</v>
      </c>
      <c r="I18" s="1" t="s">
        <v>150</v>
      </c>
      <c r="J18" s="51"/>
      <c r="K18" s="1"/>
      <c r="L18" s="1"/>
    </row>
    <row r="19" spans="1:12">
      <c r="A19" s="1">
        <v>18</v>
      </c>
      <c r="B19" s="1" t="s">
        <v>236</v>
      </c>
      <c r="C19" s="1" t="s">
        <v>237</v>
      </c>
      <c r="D19" s="1" t="s">
        <v>238</v>
      </c>
      <c r="E19" s="1" t="s">
        <v>239</v>
      </c>
      <c r="F19" s="1" t="s">
        <v>240</v>
      </c>
      <c r="G19" s="1" t="s">
        <v>149</v>
      </c>
      <c r="H19" s="13">
        <v>31022</v>
      </c>
      <c r="I19" s="1" t="s">
        <v>161</v>
      </c>
      <c r="J19" s="51"/>
      <c r="K19" s="1"/>
      <c r="L19" s="1"/>
    </row>
    <row r="20" spans="1:12">
      <c r="A20" s="1">
        <v>19</v>
      </c>
      <c r="B20" s="1" t="s">
        <v>241</v>
      </c>
      <c r="C20" s="1" t="s">
        <v>242</v>
      </c>
      <c r="D20" s="1" t="s">
        <v>243</v>
      </c>
      <c r="E20" s="1" t="s">
        <v>244</v>
      </c>
      <c r="F20" s="1" t="s">
        <v>245</v>
      </c>
      <c r="G20" s="1" t="s">
        <v>149</v>
      </c>
      <c r="H20" s="13">
        <v>28954</v>
      </c>
      <c r="I20" s="1" t="s">
        <v>150</v>
      </c>
      <c r="J20" s="51"/>
      <c r="K20" s="1"/>
      <c r="L20" s="1"/>
    </row>
    <row r="21" spans="1:12">
      <c r="A21" s="1">
        <v>20</v>
      </c>
      <c r="B21" s="1" t="s">
        <v>246</v>
      </c>
      <c r="C21" s="1" t="s">
        <v>247</v>
      </c>
      <c r="D21" s="1" t="s">
        <v>248</v>
      </c>
      <c r="E21" s="1" t="s">
        <v>249</v>
      </c>
      <c r="F21" s="1" t="s">
        <v>250</v>
      </c>
      <c r="G21" s="1" t="s">
        <v>149</v>
      </c>
      <c r="H21" s="13">
        <v>24641</v>
      </c>
      <c r="I21" s="1" t="s">
        <v>161</v>
      </c>
      <c r="J21" s="51"/>
      <c r="K21" s="1"/>
      <c r="L21" s="1"/>
    </row>
    <row r="22" spans="1:12">
      <c r="A22" s="1">
        <v>21</v>
      </c>
      <c r="B22" s="1" t="s">
        <v>251</v>
      </c>
      <c r="C22" s="1" t="s">
        <v>252</v>
      </c>
      <c r="D22" s="1" t="s">
        <v>253</v>
      </c>
      <c r="E22" s="1" t="s">
        <v>254</v>
      </c>
      <c r="F22" s="1" t="s">
        <v>255</v>
      </c>
      <c r="G22" s="1" t="s">
        <v>149</v>
      </c>
      <c r="H22" s="13">
        <v>26881</v>
      </c>
      <c r="I22" s="1" t="s">
        <v>150</v>
      </c>
      <c r="J22" s="51"/>
      <c r="K22" s="1"/>
      <c r="L22" s="1"/>
    </row>
    <row r="23" spans="1:12">
      <c r="A23" s="1">
        <v>22</v>
      </c>
      <c r="B23" s="1" t="s">
        <v>256</v>
      </c>
      <c r="C23" s="1" t="s">
        <v>257</v>
      </c>
      <c r="D23" s="1" t="s">
        <v>258</v>
      </c>
      <c r="E23" s="1" t="s">
        <v>259</v>
      </c>
      <c r="F23" s="1" t="s">
        <v>260</v>
      </c>
      <c r="G23" s="1" t="s">
        <v>149</v>
      </c>
      <c r="H23" s="13">
        <v>15893</v>
      </c>
      <c r="I23" s="1" t="s">
        <v>161</v>
      </c>
      <c r="J23" s="51"/>
      <c r="K23" s="1"/>
      <c r="L23" s="1"/>
    </row>
    <row r="24" spans="1:12">
      <c r="A24" s="1">
        <v>23</v>
      </c>
      <c r="B24" s="1" t="s">
        <v>216</v>
      </c>
      <c r="C24" s="1" t="s">
        <v>217</v>
      </c>
      <c r="D24" s="1" t="s">
        <v>218</v>
      </c>
      <c r="E24" s="1" t="s">
        <v>219</v>
      </c>
      <c r="F24" s="1" t="s">
        <v>220</v>
      </c>
      <c r="G24" s="1" t="s">
        <v>149</v>
      </c>
      <c r="H24" s="13">
        <v>24840</v>
      </c>
      <c r="I24" s="1" t="s">
        <v>150</v>
      </c>
      <c r="J24" s="51"/>
      <c r="K24" s="1"/>
      <c r="L24" s="1"/>
    </row>
    <row r="25" spans="1:12">
      <c r="A25" s="1">
        <v>24</v>
      </c>
      <c r="B25" s="1" t="s">
        <v>261</v>
      </c>
      <c r="C25" s="1" t="s">
        <v>262</v>
      </c>
      <c r="D25" s="1" t="s">
        <v>263</v>
      </c>
      <c r="E25" s="1" t="s">
        <v>264</v>
      </c>
      <c r="F25" s="1" t="s">
        <v>265</v>
      </c>
      <c r="G25" s="1" t="s">
        <v>149</v>
      </c>
      <c r="H25" s="13">
        <v>21876</v>
      </c>
      <c r="I25" s="1" t="s">
        <v>150</v>
      </c>
      <c r="J25" s="51"/>
      <c r="K25" s="1"/>
      <c r="L25" s="1"/>
    </row>
    <row r="26" spans="1:12">
      <c r="A26" s="1">
        <v>25</v>
      </c>
      <c r="B26" s="1" t="s">
        <v>266</v>
      </c>
      <c r="C26" s="1" t="s">
        <v>267</v>
      </c>
      <c r="D26" s="1" t="s">
        <v>268</v>
      </c>
      <c r="E26" s="1" t="s">
        <v>269</v>
      </c>
      <c r="F26" s="1" t="s">
        <v>270</v>
      </c>
      <c r="G26" s="1" t="s">
        <v>149</v>
      </c>
      <c r="H26" s="13">
        <v>32668</v>
      </c>
      <c r="I26" s="1" t="s">
        <v>161</v>
      </c>
      <c r="J26" s="51"/>
      <c r="K26" s="1"/>
      <c r="L26" s="1"/>
    </row>
    <row r="27" spans="1:12">
      <c r="A27" s="1">
        <v>26</v>
      </c>
      <c r="B27" s="1" t="s">
        <v>271</v>
      </c>
      <c r="C27" s="1" t="s">
        <v>272</v>
      </c>
      <c r="D27" s="1" t="s">
        <v>273</v>
      </c>
      <c r="E27" s="1" t="s">
        <v>274</v>
      </c>
      <c r="F27" s="1" t="s">
        <v>270</v>
      </c>
      <c r="G27" s="1" t="s">
        <v>149</v>
      </c>
      <c r="H27" s="13">
        <v>33152</v>
      </c>
      <c r="I27" s="1" t="s">
        <v>173</v>
      </c>
      <c r="J27" s="51"/>
      <c r="K27" s="1"/>
      <c r="L27" s="1"/>
    </row>
    <row r="28" spans="1:12">
      <c r="A28" s="1">
        <v>27</v>
      </c>
      <c r="B28" s="1" t="s">
        <v>275</v>
      </c>
      <c r="C28" s="1" t="s">
        <v>276</v>
      </c>
      <c r="D28" s="1" t="s">
        <v>277</v>
      </c>
      <c r="E28" s="1" t="s">
        <v>278</v>
      </c>
      <c r="F28" s="1" t="s">
        <v>279</v>
      </c>
      <c r="G28" s="1" t="s">
        <v>149</v>
      </c>
      <c r="H28" s="13">
        <v>20308</v>
      </c>
      <c r="I28" s="1" t="s">
        <v>161</v>
      </c>
      <c r="J28" s="51"/>
      <c r="K28" s="1"/>
      <c r="L28" s="1"/>
    </row>
    <row r="29" spans="1:12">
      <c r="A29" s="1">
        <v>28</v>
      </c>
      <c r="B29" s="1" t="s">
        <v>280</v>
      </c>
      <c r="C29" s="1" t="s">
        <v>281</v>
      </c>
      <c r="D29" s="1" t="s">
        <v>282</v>
      </c>
      <c r="E29" s="1" t="s">
        <v>283</v>
      </c>
      <c r="F29" s="1" t="s">
        <v>245</v>
      </c>
      <c r="G29" s="1" t="s">
        <v>149</v>
      </c>
      <c r="H29" s="13">
        <v>25402</v>
      </c>
      <c r="I29" s="1" t="s">
        <v>150</v>
      </c>
      <c r="J29" s="51"/>
      <c r="K29" s="1"/>
      <c r="L29" s="1"/>
    </row>
    <row r="30" spans="1:12">
      <c r="A30" s="1">
        <v>29</v>
      </c>
      <c r="B30" s="1" t="s">
        <v>284</v>
      </c>
      <c r="C30" s="1" t="s">
        <v>285</v>
      </c>
      <c r="D30" s="1" t="s">
        <v>286</v>
      </c>
      <c r="E30" s="1" t="s">
        <v>287</v>
      </c>
      <c r="F30" s="1" t="s">
        <v>288</v>
      </c>
      <c r="G30" s="1" t="s">
        <v>149</v>
      </c>
      <c r="H30" s="13">
        <v>31766</v>
      </c>
      <c r="I30" s="1" t="s">
        <v>150</v>
      </c>
      <c r="J30" s="51"/>
      <c r="K30" s="1"/>
      <c r="L30" s="1"/>
    </row>
    <row r="31" spans="1:12">
      <c r="A31" s="1">
        <v>30</v>
      </c>
      <c r="B31" s="1" t="s">
        <v>246</v>
      </c>
      <c r="C31" s="1" t="s">
        <v>247</v>
      </c>
      <c r="D31" s="1" t="s">
        <v>248</v>
      </c>
      <c r="E31" s="1" t="s">
        <v>249</v>
      </c>
      <c r="F31" s="1" t="s">
        <v>250</v>
      </c>
      <c r="G31" s="1" t="s">
        <v>149</v>
      </c>
      <c r="H31" s="13">
        <v>24641</v>
      </c>
      <c r="I31" s="1" t="s">
        <v>161</v>
      </c>
      <c r="J31" s="51"/>
      <c r="K31" s="1"/>
      <c r="L31" s="1"/>
    </row>
    <row r="32" spans="1:12">
      <c r="A32" s="1">
        <v>31</v>
      </c>
      <c r="B32" s="1" t="s">
        <v>289</v>
      </c>
      <c r="C32" s="1" t="s">
        <v>290</v>
      </c>
      <c r="D32" s="1" t="s">
        <v>291</v>
      </c>
      <c r="E32" s="1" t="s">
        <v>292</v>
      </c>
      <c r="F32" s="1" t="s">
        <v>293</v>
      </c>
      <c r="G32" s="1" t="s">
        <v>149</v>
      </c>
      <c r="H32" s="13">
        <v>25874</v>
      </c>
      <c r="I32" s="1" t="s">
        <v>150</v>
      </c>
      <c r="J32" s="51"/>
      <c r="K32" s="1"/>
    </row>
    <row r="33" spans="1:11">
      <c r="A33" s="1">
        <v>32</v>
      </c>
      <c r="B33" s="1" t="s">
        <v>294</v>
      </c>
      <c r="C33" s="1" t="s">
        <v>295</v>
      </c>
      <c r="D33" s="1" t="s">
        <v>296</v>
      </c>
      <c r="E33" s="1" t="s">
        <v>297</v>
      </c>
      <c r="F33" s="1" t="s">
        <v>298</v>
      </c>
      <c r="G33" s="1" t="s">
        <v>149</v>
      </c>
      <c r="H33" s="13">
        <v>34880</v>
      </c>
      <c r="I33" s="1" t="s">
        <v>161</v>
      </c>
      <c r="J33" s="51"/>
      <c r="K33" s="1"/>
    </row>
    <row r="34" spans="1:11">
      <c r="A34" s="1">
        <v>33</v>
      </c>
      <c r="B34" s="1" t="s">
        <v>299</v>
      </c>
      <c r="C34" s="1" t="s">
        <v>300</v>
      </c>
      <c r="D34" s="1" t="s">
        <v>301</v>
      </c>
      <c r="E34" s="1" t="s">
        <v>302</v>
      </c>
      <c r="F34" s="1" t="s">
        <v>250</v>
      </c>
      <c r="G34" s="1" t="s">
        <v>149</v>
      </c>
      <c r="H34" s="13">
        <v>31875</v>
      </c>
      <c r="I34" s="1" t="s">
        <v>150</v>
      </c>
      <c r="J34" s="51"/>
      <c r="K34" s="1"/>
    </row>
    <row r="35" spans="1:11">
      <c r="A35" s="1">
        <v>34</v>
      </c>
      <c r="B35" s="1" t="s">
        <v>303</v>
      </c>
      <c r="C35" s="1" t="s">
        <v>304</v>
      </c>
      <c r="D35" s="1" t="s">
        <v>305</v>
      </c>
      <c r="E35" s="1" t="s">
        <v>306</v>
      </c>
      <c r="F35" s="1" t="s">
        <v>307</v>
      </c>
      <c r="G35" s="1" t="s">
        <v>149</v>
      </c>
      <c r="H35" s="13">
        <v>24154</v>
      </c>
      <c r="I35" s="1" t="s">
        <v>150</v>
      </c>
      <c r="J35" s="51"/>
      <c r="K35" s="1"/>
    </row>
    <row r="36" spans="1:11">
      <c r="A36" s="1">
        <v>35</v>
      </c>
      <c r="B36" s="1" t="s">
        <v>308</v>
      </c>
      <c r="C36" s="1" t="s">
        <v>309</v>
      </c>
      <c r="D36" s="1" t="s">
        <v>310</v>
      </c>
      <c r="E36" s="1" t="s">
        <v>311</v>
      </c>
      <c r="F36" s="1" t="s">
        <v>298</v>
      </c>
      <c r="G36" s="1" t="s">
        <v>149</v>
      </c>
      <c r="H36" s="13">
        <v>33886</v>
      </c>
      <c r="I36" s="1" t="s">
        <v>161</v>
      </c>
      <c r="J36" s="51"/>
      <c r="K36" s="1"/>
    </row>
    <row r="37" spans="1:11">
      <c r="A37" s="1">
        <v>36</v>
      </c>
      <c r="B37" s="1" t="s">
        <v>289</v>
      </c>
      <c r="C37" s="1" t="s">
        <v>312</v>
      </c>
      <c r="D37" s="1" t="s">
        <v>291</v>
      </c>
      <c r="E37" s="1" t="s">
        <v>313</v>
      </c>
      <c r="F37" s="1" t="s">
        <v>314</v>
      </c>
      <c r="G37" s="1" t="s">
        <v>149</v>
      </c>
      <c r="H37" s="13">
        <v>27766</v>
      </c>
      <c r="I37" s="1" t="s">
        <v>150</v>
      </c>
      <c r="J37" s="51"/>
      <c r="K37" s="1"/>
    </row>
    <row r="38" spans="1:11">
      <c r="A38" s="1">
        <v>37</v>
      </c>
      <c r="B38" s="1" t="s">
        <v>266</v>
      </c>
      <c r="C38" s="1" t="s">
        <v>267</v>
      </c>
      <c r="D38" s="1" t="s">
        <v>268</v>
      </c>
      <c r="E38" s="1" t="s">
        <v>269</v>
      </c>
      <c r="F38" s="1" t="s">
        <v>270</v>
      </c>
      <c r="G38" s="1" t="s">
        <v>149</v>
      </c>
      <c r="H38" s="13">
        <v>32668</v>
      </c>
      <c r="I38" s="1" t="s">
        <v>161</v>
      </c>
      <c r="J38" s="51"/>
      <c r="K38" s="1"/>
    </row>
    <row r="39" spans="1:11">
      <c r="A39" s="1">
        <v>38</v>
      </c>
      <c r="B39" s="1" t="s">
        <v>294</v>
      </c>
      <c r="C39" s="1" t="s">
        <v>295</v>
      </c>
      <c r="D39" s="1" t="s">
        <v>296</v>
      </c>
      <c r="E39" s="1" t="s">
        <v>297</v>
      </c>
      <c r="F39" s="1" t="s">
        <v>298</v>
      </c>
      <c r="G39" s="1" t="s">
        <v>149</v>
      </c>
      <c r="H39" s="13">
        <v>34880</v>
      </c>
      <c r="I39" s="1" t="s">
        <v>161</v>
      </c>
      <c r="J39" s="51"/>
      <c r="K39" s="1"/>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opLeftCell="C1" workbookViewId="0">
      <selection activeCell="C1" sqref="C1"/>
    </sheetView>
  </sheetViews>
  <sheetFormatPr defaultColWidth="8.625" defaultRowHeight="13.5"/>
  <cols>
    <col min="1" max="1" width="8.625" style="12"/>
    <col min="2" max="2" width="10" style="12" bestFit="1" customWidth="1"/>
    <col min="3" max="7" width="8.625" style="12"/>
    <col min="8" max="8" width="15" style="12" bestFit="1" customWidth="1"/>
    <col min="9" max="10" width="8.625" style="12"/>
    <col min="11" max="11" width="20.25" style="12" bestFit="1" customWidth="1"/>
    <col min="12" max="13" width="8.625" style="12"/>
    <col min="14" max="14" width="11.375" style="12" customWidth="1"/>
    <col min="15" max="15" width="8.625" style="12"/>
    <col min="16" max="16" width="10.75" style="12" customWidth="1"/>
    <col min="17" max="16384" width="8.625" style="12"/>
  </cols>
  <sheetData>
    <row r="1" spans="1:17">
      <c r="A1" s="1" t="s">
        <v>354</v>
      </c>
      <c r="B1" s="1" t="s">
        <v>132</v>
      </c>
      <c r="C1" s="1" t="s">
        <v>133</v>
      </c>
      <c r="D1" s="1" t="s">
        <v>134</v>
      </c>
      <c r="E1" s="1" t="s">
        <v>135</v>
      </c>
      <c r="F1" s="1" t="s">
        <v>136</v>
      </c>
      <c r="G1" s="1" t="s">
        <v>137</v>
      </c>
      <c r="H1" s="1" t="s">
        <v>138</v>
      </c>
      <c r="I1" s="1" t="s">
        <v>139</v>
      </c>
      <c r="J1" s="1" t="s">
        <v>140</v>
      </c>
      <c r="K1" s="1" t="s">
        <v>141</v>
      </c>
      <c r="L1" s="12" t="s">
        <v>142</v>
      </c>
      <c r="M1" s="12" t="s">
        <v>315</v>
      </c>
      <c r="O1" s="12" t="s">
        <v>143</v>
      </c>
      <c r="P1" s="15">
        <f ca="1">TODAY()</f>
        <v>44182</v>
      </c>
    </row>
    <row r="2" spans="1:17">
      <c r="A2" s="1">
        <v>1</v>
      </c>
      <c r="B2" s="1" t="s">
        <v>144</v>
      </c>
      <c r="C2" s="1" t="s">
        <v>145</v>
      </c>
      <c r="D2" s="1" t="s">
        <v>146</v>
      </c>
      <c r="E2" s="1" t="s">
        <v>147</v>
      </c>
      <c r="F2" s="1" t="s">
        <v>148</v>
      </c>
      <c r="G2" s="1" t="s">
        <v>149</v>
      </c>
      <c r="H2" s="13">
        <v>29223</v>
      </c>
      <c r="I2" s="1" t="s">
        <v>150</v>
      </c>
      <c r="J2" s="14">
        <f t="shared" ref="J2:J39" ca="1" si="0">DATEDIF(H2,$P$1,"y")</f>
        <v>40</v>
      </c>
      <c r="K2" s="1" t="str">
        <f ca="1">IF(I2="男",IF(J2&lt;=29,"ニキビクリーム",IF(J2&lt;50,"シェービングクリーム","シェーブローション")),IF(J2&lt;=29,"紫外線クリーム",IF(J2&lt;50,"美白クリーム","エイジングクリーム")))</f>
        <v>シェービングクリーム</v>
      </c>
      <c r="L2" s="12" t="str">
        <f>IF(COUNTIF(M2:$M$39,M2)&gt;1,"重複","")</f>
        <v/>
      </c>
      <c r="M2" s="12" t="str">
        <f>B2&amp;C2</f>
        <v>鈴木武雄</v>
      </c>
    </row>
    <row r="3" spans="1:17">
      <c r="A3" s="1">
        <v>2</v>
      </c>
      <c r="B3" s="1" t="s">
        <v>151</v>
      </c>
      <c r="C3" s="1" t="s">
        <v>152</v>
      </c>
      <c r="D3" s="1" t="s">
        <v>153</v>
      </c>
      <c r="E3" s="1" t="s">
        <v>154</v>
      </c>
      <c r="F3" s="1" t="s">
        <v>155</v>
      </c>
      <c r="G3" s="1" t="s">
        <v>149</v>
      </c>
      <c r="H3" s="13">
        <v>27690</v>
      </c>
      <c r="I3" s="1" t="s">
        <v>150</v>
      </c>
      <c r="J3" s="14">
        <f t="shared" ca="1" si="0"/>
        <v>45</v>
      </c>
      <c r="K3" s="1" t="str">
        <f t="shared" ref="K3:K39" ca="1" si="1">IF(I3="男",IF(J3&lt;=29,"ニキビクリーム",IF(J3&lt;50,"シェービングクリーム","シェーブローション")),IF(J3&lt;=29,"紫外線クリーム",IF(J3&lt;50,"美白クリーム","エイジングクリーム")))</f>
        <v>シェービングクリーム</v>
      </c>
      <c r="L3" s="12" t="str">
        <f>IF(COUNTIF(M3:$M$39,M3)&gt;1,"重複","")</f>
        <v/>
      </c>
      <c r="M3" s="12" t="str">
        <f t="shared" ref="M3:M39" si="2">B3&amp;C3</f>
        <v>田崎晋</v>
      </c>
    </row>
    <row r="4" spans="1:17">
      <c r="A4" s="1">
        <v>3</v>
      </c>
      <c r="B4" s="1" t="s">
        <v>156</v>
      </c>
      <c r="C4" s="1" t="s">
        <v>157</v>
      </c>
      <c r="D4" s="1" t="s">
        <v>158</v>
      </c>
      <c r="E4" s="1" t="s">
        <v>159</v>
      </c>
      <c r="F4" s="1" t="s">
        <v>160</v>
      </c>
      <c r="G4" s="1" t="s">
        <v>149</v>
      </c>
      <c r="H4" s="13">
        <v>32968</v>
      </c>
      <c r="I4" s="1" t="s">
        <v>161</v>
      </c>
      <c r="J4" s="14">
        <f t="shared" ca="1" si="0"/>
        <v>30</v>
      </c>
      <c r="K4" s="1" t="str">
        <f t="shared" ca="1" si="1"/>
        <v>美白クリーム</v>
      </c>
      <c r="L4" s="12" t="str">
        <f>IF(COUNTIF(M4:$M$39,M4)&gt;1,"重複","")</f>
        <v/>
      </c>
      <c r="M4" s="12" t="str">
        <f t="shared" si="2"/>
        <v>沢村裕子</v>
      </c>
    </row>
    <row r="5" spans="1:17">
      <c r="A5" s="1">
        <v>4</v>
      </c>
      <c r="B5" s="1" t="s">
        <v>162</v>
      </c>
      <c r="C5" s="1" t="s">
        <v>163</v>
      </c>
      <c r="D5" s="1" t="s">
        <v>164</v>
      </c>
      <c r="E5" s="1" t="s">
        <v>165</v>
      </c>
      <c r="F5" s="1" t="s">
        <v>166</v>
      </c>
      <c r="G5" s="1" t="s">
        <v>149</v>
      </c>
      <c r="H5" s="13">
        <v>33758</v>
      </c>
      <c r="I5" s="1" t="s">
        <v>161</v>
      </c>
      <c r="J5" s="14">
        <f t="shared" ca="1" si="0"/>
        <v>28</v>
      </c>
      <c r="K5" s="1" t="str">
        <f t="shared" ca="1" si="1"/>
        <v>紫外線クリーム</v>
      </c>
      <c r="L5" s="12" t="str">
        <f>IF(COUNTIF(M5:$M$39,M5)&gt;1,"重複","")</f>
        <v>重複</v>
      </c>
      <c r="M5" s="12" t="str">
        <f t="shared" si="2"/>
        <v>川﨑陽菜</v>
      </c>
      <c r="O5" s="1" t="s">
        <v>140</v>
      </c>
      <c r="P5" s="1" t="s">
        <v>167</v>
      </c>
      <c r="Q5" s="1" t="s">
        <v>168</v>
      </c>
    </row>
    <row r="6" spans="1:17">
      <c r="A6" s="1">
        <v>5</v>
      </c>
      <c r="B6" s="1" t="s">
        <v>169</v>
      </c>
      <c r="C6" s="1" t="s">
        <v>170</v>
      </c>
      <c r="D6" s="1" t="s">
        <v>171</v>
      </c>
      <c r="E6" s="1" t="s">
        <v>172</v>
      </c>
      <c r="F6" s="1" t="s">
        <v>166</v>
      </c>
      <c r="G6" s="1" t="s">
        <v>149</v>
      </c>
      <c r="H6" s="13">
        <v>33911</v>
      </c>
      <c r="I6" s="1" t="s">
        <v>173</v>
      </c>
      <c r="J6" s="14">
        <f t="shared" ca="1" si="0"/>
        <v>28</v>
      </c>
      <c r="K6" s="1" t="str">
        <f t="shared" ca="1" si="1"/>
        <v>ニキビクリーム</v>
      </c>
      <c r="L6" s="12" t="str">
        <f>IF(COUNTIF(M6:$M$39,M6)&gt;1,"重複","")</f>
        <v/>
      </c>
      <c r="M6" s="12" t="str">
        <f t="shared" si="2"/>
        <v>川﨑大介</v>
      </c>
      <c r="O6" s="1" t="s">
        <v>174</v>
      </c>
      <c r="P6" s="1" t="s">
        <v>175</v>
      </c>
      <c r="Q6" s="1" t="s">
        <v>176</v>
      </c>
    </row>
    <row r="7" spans="1:17">
      <c r="A7" s="1">
        <v>6</v>
      </c>
      <c r="B7" s="1" t="s">
        <v>177</v>
      </c>
      <c r="C7" s="1" t="s">
        <v>178</v>
      </c>
      <c r="D7" s="1" t="s">
        <v>179</v>
      </c>
      <c r="E7" s="1" t="s">
        <v>180</v>
      </c>
      <c r="F7" s="1" t="s">
        <v>181</v>
      </c>
      <c r="G7" s="1" t="s">
        <v>149</v>
      </c>
      <c r="H7" s="13">
        <v>20615</v>
      </c>
      <c r="I7" s="1" t="s">
        <v>150</v>
      </c>
      <c r="J7" s="14">
        <f t="shared" ca="1" si="0"/>
        <v>64</v>
      </c>
      <c r="K7" s="1" t="str">
        <f t="shared" ca="1" si="1"/>
        <v>シェーブローション</v>
      </c>
      <c r="L7" s="12" t="str">
        <f>IF(COUNTIF(M7:$M$39,M7)&gt;1,"重複","")</f>
        <v/>
      </c>
      <c r="M7" s="12" t="str">
        <f t="shared" si="2"/>
        <v>玉川秀雄</v>
      </c>
      <c r="O7" s="1" t="s">
        <v>182</v>
      </c>
      <c r="P7" s="1" t="s">
        <v>183</v>
      </c>
      <c r="Q7" s="1" t="s">
        <v>184</v>
      </c>
    </row>
    <row r="8" spans="1:17">
      <c r="A8" s="1">
        <v>7</v>
      </c>
      <c r="B8" s="1" t="s">
        <v>185</v>
      </c>
      <c r="C8" s="1" t="s">
        <v>186</v>
      </c>
      <c r="D8" s="1" t="s">
        <v>187</v>
      </c>
      <c r="E8" s="1" t="s">
        <v>154</v>
      </c>
      <c r="F8" s="1" t="s">
        <v>188</v>
      </c>
      <c r="G8" s="1" t="s">
        <v>149</v>
      </c>
      <c r="H8" s="13">
        <v>24874</v>
      </c>
      <c r="I8" s="1" t="s">
        <v>150</v>
      </c>
      <c r="J8" s="14">
        <f t="shared" ca="1" si="0"/>
        <v>52</v>
      </c>
      <c r="K8" s="1" t="str">
        <f t="shared" ca="1" si="1"/>
        <v>シェーブローション</v>
      </c>
      <c r="L8" s="12" t="str">
        <f>IF(COUNTIF(M8:$M$39,M8)&gt;1,"重複","")</f>
        <v/>
      </c>
      <c r="M8" s="12" t="str">
        <f t="shared" si="2"/>
        <v>土田進</v>
      </c>
      <c r="O8" s="1" t="s">
        <v>189</v>
      </c>
      <c r="P8" s="1" t="s">
        <v>190</v>
      </c>
      <c r="Q8" s="1" t="s">
        <v>191</v>
      </c>
    </row>
    <row r="9" spans="1:17">
      <c r="A9" s="1">
        <v>8</v>
      </c>
      <c r="B9" s="1" t="s">
        <v>192</v>
      </c>
      <c r="C9" s="1" t="s">
        <v>193</v>
      </c>
      <c r="D9" s="1" t="s">
        <v>194</v>
      </c>
      <c r="E9" s="1" t="s">
        <v>195</v>
      </c>
      <c r="F9" s="1" t="s">
        <v>196</v>
      </c>
      <c r="G9" s="1" t="s">
        <v>149</v>
      </c>
      <c r="H9" s="13">
        <v>28735</v>
      </c>
      <c r="I9" s="1" t="s">
        <v>150</v>
      </c>
      <c r="J9" s="14">
        <f t="shared" ca="1" si="0"/>
        <v>42</v>
      </c>
      <c r="K9" s="1" t="str">
        <f t="shared" ca="1" si="1"/>
        <v>シェービングクリーム</v>
      </c>
      <c r="L9" s="12" t="str">
        <f>IF(COUNTIF(M9:$M$39,M9)&gt;1,"重複","")</f>
        <v/>
      </c>
      <c r="M9" s="12" t="str">
        <f t="shared" si="2"/>
        <v>青山静雄</v>
      </c>
      <c r="N9" s="50"/>
      <c r="O9" s="50"/>
      <c r="P9" s="50"/>
      <c r="Q9" s="50"/>
    </row>
    <row r="10" spans="1:17">
      <c r="A10" s="1">
        <v>9</v>
      </c>
      <c r="B10" s="1" t="s">
        <v>197</v>
      </c>
      <c r="C10" s="1" t="s">
        <v>198</v>
      </c>
      <c r="D10" s="1" t="s">
        <v>199</v>
      </c>
      <c r="E10" s="1" t="s">
        <v>200</v>
      </c>
      <c r="F10" s="1" t="s">
        <v>201</v>
      </c>
      <c r="G10" s="1" t="s">
        <v>149</v>
      </c>
      <c r="H10" s="13">
        <v>22137</v>
      </c>
      <c r="I10" s="1" t="s">
        <v>150</v>
      </c>
      <c r="J10" s="14">
        <f t="shared" ca="1" si="0"/>
        <v>60</v>
      </c>
      <c r="K10" s="1" t="str">
        <f t="shared" ca="1" si="1"/>
        <v>シェーブローション</v>
      </c>
      <c r="L10" s="12" t="str">
        <f>IF(COUNTIF(M10:$M$39,M10)&gt;1,"重複","")</f>
        <v/>
      </c>
      <c r="M10" s="12" t="str">
        <f t="shared" si="2"/>
        <v>河合速男</v>
      </c>
    </row>
    <row r="11" spans="1:17">
      <c r="A11" s="1">
        <v>10</v>
      </c>
      <c r="B11" s="1" t="s">
        <v>202</v>
      </c>
      <c r="C11" s="1" t="s">
        <v>203</v>
      </c>
      <c r="D11" s="1" t="s">
        <v>204</v>
      </c>
      <c r="E11" s="1" t="s">
        <v>205</v>
      </c>
      <c r="F11" s="1" t="s">
        <v>206</v>
      </c>
      <c r="G11" s="1" t="s">
        <v>149</v>
      </c>
      <c r="H11" s="13">
        <v>19197</v>
      </c>
      <c r="I11" s="1" t="s">
        <v>161</v>
      </c>
      <c r="J11" s="14">
        <f t="shared" ca="1" si="0"/>
        <v>68</v>
      </c>
      <c r="K11" s="1" t="str">
        <f t="shared" ca="1" si="1"/>
        <v>エイジングクリーム</v>
      </c>
      <c r="L11" s="12" t="str">
        <f>IF(COUNTIF(M11:$M$39,M11)&gt;1,"重複","")</f>
        <v/>
      </c>
      <c r="M11" s="12" t="str">
        <f t="shared" si="2"/>
        <v>後藤玲子</v>
      </c>
    </row>
    <row r="12" spans="1:17">
      <c r="A12" s="1">
        <v>11</v>
      </c>
      <c r="B12" s="1" t="s">
        <v>207</v>
      </c>
      <c r="C12" s="1" t="s">
        <v>208</v>
      </c>
      <c r="D12" s="1" t="s">
        <v>209</v>
      </c>
      <c r="E12" s="1" t="s">
        <v>210</v>
      </c>
      <c r="F12" s="1" t="s">
        <v>160</v>
      </c>
      <c r="G12" s="1" t="s">
        <v>149</v>
      </c>
      <c r="H12" s="13">
        <v>16669</v>
      </c>
      <c r="I12" s="1" t="s">
        <v>150</v>
      </c>
      <c r="J12" s="14">
        <f t="shared" ca="1" si="0"/>
        <v>75</v>
      </c>
      <c r="K12" s="1" t="str">
        <f t="shared" ca="1" si="1"/>
        <v>シェーブローション</v>
      </c>
      <c r="L12" s="12" t="str">
        <f>IF(COUNTIF(M12:$M$39,M12)&gt;1,"重複","")</f>
        <v/>
      </c>
      <c r="M12" s="12" t="str">
        <f t="shared" si="2"/>
        <v>高橋敏夫</v>
      </c>
    </row>
    <row r="13" spans="1:17">
      <c r="A13" s="1">
        <v>12</v>
      </c>
      <c r="B13" s="1" t="s">
        <v>211</v>
      </c>
      <c r="C13" s="1" t="s">
        <v>212</v>
      </c>
      <c r="D13" s="1" t="s">
        <v>213</v>
      </c>
      <c r="E13" s="1" t="s">
        <v>214</v>
      </c>
      <c r="F13" s="1" t="s">
        <v>215</v>
      </c>
      <c r="G13" s="1" t="s">
        <v>149</v>
      </c>
      <c r="H13" s="13">
        <v>33150</v>
      </c>
      <c r="I13" s="1" t="s">
        <v>161</v>
      </c>
      <c r="J13" s="14">
        <f t="shared" ca="1" si="0"/>
        <v>30</v>
      </c>
      <c r="K13" s="1" t="str">
        <f t="shared" ca="1" si="1"/>
        <v>美白クリーム</v>
      </c>
      <c r="L13" s="12" t="str">
        <f>IF(COUNTIF(M13:$M$39,M13)&gt;1,"重複","")</f>
        <v/>
      </c>
      <c r="M13" s="12" t="str">
        <f t="shared" si="2"/>
        <v>吉澤慶子</v>
      </c>
    </row>
    <row r="14" spans="1:17">
      <c r="A14" s="1">
        <v>13</v>
      </c>
      <c r="B14" s="1" t="s">
        <v>216</v>
      </c>
      <c r="C14" s="1" t="s">
        <v>217</v>
      </c>
      <c r="D14" s="1" t="s">
        <v>218</v>
      </c>
      <c r="E14" s="1" t="s">
        <v>219</v>
      </c>
      <c r="F14" s="1" t="s">
        <v>220</v>
      </c>
      <c r="G14" s="1" t="s">
        <v>149</v>
      </c>
      <c r="H14" s="13">
        <v>24840</v>
      </c>
      <c r="I14" s="1" t="s">
        <v>150</v>
      </c>
      <c r="J14" s="14">
        <f t="shared" ca="1" si="0"/>
        <v>52</v>
      </c>
      <c r="K14" s="1" t="str">
        <f t="shared" ca="1" si="1"/>
        <v>シェーブローション</v>
      </c>
      <c r="L14" s="12" t="str">
        <f>IF(COUNTIF(M14:$M$39,M14)&gt;1,"重複","")</f>
        <v>重複</v>
      </c>
      <c r="M14" s="12" t="str">
        <f t="shared" si="2"/>
        <v>永井哲</v>
      </c>
    </row>
    <row r="15" spans="1:17">
      <c r="A15" s="1">
        <v>14</v>
      </c>
      <c r="B15" s="1" t="s">
        <v>221</v>
      </c>
      <c r="C15" s="1" t="s">
        <v>222</v>
      </c>
      <c r="D15" s="1" t="s">
        <v>223</v>
      </c>
      <c r="E15" s="1" t="s">
        <v>224</v>
      </c>
      <c r="F15" s="1" t="s">
        <v>220</v>
      </c>
      <c r="G15" s="1" t="s">
        <v>149</v>
      </c>
      <c r="H15" s="13">
        <v>26063</v>
      </c>
      <c r="I15" s="1" t="s">
        <v>225</v>
      </c>
      <c r="J15" s="14">
        <f t="shared" ca="1" si="0"/>
        <v>49</v>
      </c>
      <c r="K15" s="1" t="str">
        <f t="shared" ca="1" si="1"/>
        <v>美白クリーム</v>
      </c>
      <c r="L15" s="12" t="str">
        <f>IF(COUNTIF(M15:$M$39,M15)&gt;1,"重複","")</f>
        <v/>
      </c>
      <c r="M15" s="12" t="str">
        <f t="shared" si="2"/>
        <v>永井幸子</v>
      </c>
    </row>
    <row r="16" spans="1:17">
      <c r="A16" s="1">
        <v>15</v>
      </c>
      <c r="B16" s="1" t="s">
        <v>162</v>
      </c>
      <c r="C16" s="1" t="s">
        <v>163</v>
      </c>
      <c r="D16" s="1" t="s">
        <v>164</v>
      </c>
      <c r="E16" s="1" t="s">
        <v>165</v>
      </c>
      <c r="F16" s="1" t="s">
        <v>166</v>
      </c>
      <c r="G16" s="1" t="s">
        <v>149</v>
      </c>
      <c r="H16" s="13">
        <v>33758</v>
      </c>
      <c r="I16" s="1" t="s">
        <v>161</v>
      </c>
      <c r="J16" s="14">
        <f t="shared" ca="1" si="0"/>
        <v>28</v>
      </c>
      <c r="K16" s="1" t="str">
        <f t="shared" ca="1" si="1"/>
        <v>紫外線クリーム</v>
      </c>
      <c r="L16" s="12" t="str">
        <f>IF(COUNTIF(M16:$M$39,M16)&gt;1,"重複","")</f>
        <v/>
      </c>
      <c r="M16" s="12" t="str">
        <f t="shared" si="2"/>
        <v>川﨑陽菜</v>
      </c>
    </row>
    <row r="17" spans="1:13">
      <c r="A17" s="1">
        <v>16</v>
      </c>
      <c r="B17" s="1" t="s">
        <v>226</v>
      </c>
      <c r="C17" s="1" t="s">
        <v>227</v>
      </c>
      <c r="D17" s="1" t="s">
        <v>228</v>
      </c>
      <c r="E17" s="1" t="s">
        <v>229</v>
      </c>
      <c r="F17" s="1" t="s">
        <v>230</v>
      </c>
      <c r="G17" s="1" t="s">
        <v>149</v>
      </c>
      <c r="H17" s="13">
        <v>27857</v>
      </c>
      <c r="I17" s="1" t="s">
        <v>150</v>
      </c>
      <c r="J17" s="14">
        <f t="shared" ca="1" si="0"/>
        <v>44</v>
      </c>
      <c r="K17" s="1" t="str">
        <f t="shared" ca="1" si="1"/>
        <v>シェービングクリーム</v>
      </c>
      <c r="L17" s="12" t="str">
        <f>IF(COUNTIF(M17:$M$39,M17)&gt;1,"重複","")</f>
        <v/>
      </c>
      <c r="M17" s="12" t="str">
        <f t="shared" si="2"/>
        <v>南夏雄</v>
      </c>
    </row>
    <row r="18" spans="1:13">
      <c r="A18" s="1">
        <v>17</v>
      </c>
      <c r="B18" s="1" t="s">
        <v>231</v>
      </c>
      <c r="C18" s="1" t="s">
        <v>232</v>
      </c>
      <c r="D18" s="1" t="s">
        <v>233</v>
      </c>
      <c r="E18" s="1" t="s">
        <v>234</v>
      </c>
      <c r="F18" s="1" t="s">
        <v>235</v>
      </c>
      <c r="G18" s="1" t="s">
        <v>149</v>
      </c>
      <c r="H18" s="13">
        <v>34095</v>
      </c>
      <c r="I18" s="1" t="s">
        <v>150</v>
      </c>
      <c r="J18" s="14">
        <f t="shared" ca="1" si="0"/>
        <v>27</v>
      </c>
      <c r="K18" s="1" t="str">
        <f t="shared" ca="1" si="1"/>
        <v>ニキビクリーム</v>
      </c>
      <c r="L18" s="12" t="str">
        <f>IF(COUNTIF(M18:$M$39,M18)&gt;1,"重複","")</f>
        <v/>
      </c>
      <c r="M18" s="12" t="str">
        <f t="shared" si="2"/>
        <v>江川光春</v>
      </c>
    </row>
    <row r="19" spans="1:13">
      <c r="A19" s="1">
        <v>18</v>
      </c>
      <c r="B19" s="1" t="s">
        <v>236</v>
      </c>
      <c r="C19" s="1" t="s">
        <v>237</v>
      </c>
      <c r="D19" s="1" t="s">
        <v>238</v>
      </c>
      <c r="E19" s="1" t="s">
        <v>239</v>
      </c>
      <c r="F19" s="1" t="s">
        <v>240</v>
      </c>
      <c r="G19" s="1" t="s">
        <v>149</v>
      </c>
      <c r="H19" s="13">
        <v>31022</v>
      </c>
      <c r="I19" s="1" t="s">
        <v>161</v>
      </c>
      <c r="J19" s="14">
        <f t="shared" ca="1" si="0"/>
        <v>36</v>
      </c>
      <c r="K19" s="1" t="str">
        <f t="shared" ca="1" si="1"/>
        <v>美白クリーム</v>
      </c>
      <c r="L19" s="12" t="str">
        <f>IF(COUNTIF(M19:$M$39,M19)&gt;1,"重複","")</f>
        <v/>
      </c>
      <c r="M19" s="12" t="str">
        <f t="shared" si="2"/>
        <v>井出直子</v>
      </c>
    </row>
    <row r="20" spans="1:13">
      <c r="A20" s="1">
        <v>19</v>
      </c>
      <c r="B20" s="1" t="s">
        <v>241</v>
      </c>
      <c r="C20" s="1" t="s">
        <v>242</v>
      </c>
      <c r="D20" s="1" t="s">
        <v>243</v>
      </c>
      <c r="E20" s="1" t="s">
        <v>244</v>
      </c>
      <c r="F20" s="1" t="s">
        <v>245</v>
      </c>
      <c r="G20" s="1" t="s">
        <v>149</v>
      </c>
      <c r="H20" s="13">
        <v>28954</v>
      </c>
      <c r="I20" s="1" t="s">
        <v>150</v>
      </c>
      <c r="J20" s="14">
        <f t="shared" ca="1" si="0"/>
        <v>41</v>
      </c>
      <c r="K20" s="1" t="str">
        <f t="shared" ca="1" si="1"/>
        <v>シェービングクリーム</v>
      </c>
      <c r="L20" s="12" t="str">
        <f>IF(COUNTIF(M20:$M$39,M20)&gt;1,"重複","")</f>
        <v/>
      </c>
      <c r="M20" s="12" t="str">
        <f t="shared" si="2"/>
        <v>菊地恒夫</v>
      </c>
    </row>
    <row r="21" spans="1:13">
      <c r="A21" s="1">
        <v>20</v>
      </c>
      <c r="B21" s="1" t="s">
        <v>246</v>
      </c>
      <c r="C21" s="1" t="s">
        <v>247</v>
      </c>
      <c r="D21" s="1" t="s">
        <v>248</v>
      </c>
      <c r="E21" s="1" t="s">
        <v>249</v>
      </c>
      <c r="F21" s="1" t="s">
        <v>250</v>
      </c>
      <c r="G21" s="1" t="s">
        <v>149</v>
      </c>
      <c r="H21" s="13">
        <v>24641</v>
      </c>
      <c r="I21" s="1" t="s">
        <v>161</v>
      </c>
      <c r="J21" s="14">
        <f t="shared" ca="1" si="0"/>
        <v>53</v>
      </c>
      <c r="K21" s="1" t="str">
        <f t="shared" ca="1" si="1"/>
        <v>エイジングクリーム</v>
      </c>
      <c r="L21" s="12" t="str">
        <f>IF(COUNTIF(M21:$M$39,M21)&gt;1,"重複","")</f>
        <v>重複</v>
      </c>
      <c r="M21" s="12" t="str">
        <f t="shared" si="2"/>
        <v>佐々木多恵</v>
      </c>
    </row>
    <row r="22" spans="1:13">
      <c r="A22" s="1">
        <v>21</v>
      </c>
      <c r="B22" s="1" t="s">
        <v>251</v>
      </c>
      <c r="C22" s="1" t="s">
        <v>252</v>
      </c>
      <c r="D22" s="1" t="s">
        <v>253</v>
      </c>
      <c r="E22" s="1" t="s">
        <v>254</v>
      </c>
      <c r="F22" s="1" t="s">
        <v>255</v>
      </c>
      <c r="G22" s="1" t="s">
        <v>149</v>
      </c>
      <c r="H22" s="13">
        <v>26881</v>
      </c>
      <c r="I22" s="1" t="s">
        <v>150</v>
      </c>
      <c r="J22" s="14">
        <f t="shared" ca="1" si="0"/>
        <v>47</v>
      </c>
      <c r="K22" s="1" t="str">
        <f t="shared" ca="1" si="1"/>
        <v>シェービングクリーム</v>
      </c>
      <c r="L22" s="12" t="str">
        <f>IF(COUNTIF(M22:$M$39,M22)&gt;1,"重複","")</f>
        <v/>
      </c>
      <c r="M22" s="12" t="str">
        <f t="shared" si="2"/>
        <v>柿谷一郎</v>
      </c>
    </row>
    <row r="23" spans="1:13">
      <c r="A23" s="1">
        <v>22</v>
      </c>
      <c r="B23" s="1" t="s">
        <v>256</v>
      </c>
      <c r="C23" s="1" t="s">
        <v>257</v>
      </c>
      <c r="D23" s="1" t="s">
        <v>258</v>
      </c>
      <c r="E23" s="1" t="s">
        <v>259</v>
      </c>
      <c r="F23" s="1" t="s">
        <v>260</v>
      </c>
      <c r="G23" s="1" t="s">
        <v>149</v>
      </c>
      <c r="H23" s="13">
        <v>15893</v>
      </c>
      <c r="I23" s="1" t="s">
        <v>161</v>
      </c>
      <c r="J23" s="14">
        <f t="shared" ca="1" si="0"/>
        <v>77</v>
      </c>
      <c r="K23" s="1" t="str">
        <f t="shared" ca="1" si="1"/>
        <v>エイジングクリーム</v>
      </c>
      <c r="L23" s="12" t="str">
        <f>IF(COUNTIF(M23:$M$39,M23)&gt;1,"重複","")</f>
        <v/>
      </c>
      <c r="M23" s="12" t="str">
        <f t="shared" si="2"/>
        <v>佐伯三恵</v>
      </c>
    </row>
    <row r="24" spans="1:13">
      <c r="A24" s="1">
        <v>23</v>
      </c>
      <c r="B24" s="1" t="s">
        <v>216</v>
      </c>
      <c r="C24" s="1" t="s">
        <v>217</v>
      </c>
      <c r="D24" s="1" t="s">
        <v>218</v>
      </c>
      <c r="E24" s="1" t="s">
        <v>219</v>
      </c>
      <c r="F24" s="1" t="s">
        <v>220</v>
      </c>
      <c r="G24" s="1" t="s">
        <v>149</v>
      </c>
      <c r="H24" s="13">
        <v>24840</v>
      </c>
      <c r="I24" s="1" t="s">
        <v>150</v>
      </c>
      <c r="J24" s="14">
        <f t="shared" ca="1" si="0"/>
        <v>52</v>
      </c>
      <c r="K24" s="1" t="str">
        <f t="shared" ca="1" si="1"/>
        <v>シェーブローション</v>
      </c>
      <c r="L24" s="12" t="str">
        <f>IF(COUNTIF(M24:$M$39,M24)&gt;1,"重複","")</f>
        <v/>
      </c>
      <c r="M24" s="12" t="str">
        <f t="shared" si="2"/>
        <v>永井哲</v>
      </c>
    </row>
    <row r="25" spans="1:13">
      <c r="A25" s="1">
        <v>24</v>
      </c>
      <c r="B25" s="1" t="s">
        <v>261</v>
      </c>
      <c r="C25" s="1" t="s">
        <v>262</v>
      </c>
      <c r="D25" s="1" t="s">
        <v>263</v>
      </c>
      <c r="E25" s="1" t="s">
        <v>264</v>
      </c>
      <c r="F25" s="1" t="s">
        <v>265</v>
      </c>
      <c r="G25" s="1" t="s">
        <v>149</v>
      </c>
      <c r="H25" s="13">
        <v>21876</v>
      </c>
      <c r="I25" s="1" t="s">
        <v>150</v>
      </c>
      <c r="J25" s="14">
        <f t="shared" ca="1" si="0"/>
        <v>61</v>
      </c>
      <c r="K25" s="1" t="str">
        <f t="shared" ca="1" si="1"/>
        <v>シェーブローション</v>
      </c>
      <c r="L25" s="12" t="str">
        <f>IF(COUNTIF(M25:$M$39,M25)&gt;1,"重複","")</f>
        <v/>
      </c>
      <c r="M25" s="12" t="str">
        <f t="shared" si="2"/>
        <v>吉田彰</v>
      </c>
    </row>
    <row r="26" spans="1:13">
      <c r="A26" s="1">
        <v>25</v>
      </c>
      <c r="B26" s="1" t="s">
        <v>266</v>
      </c>
      <c r="C26" s="1" t="s">
        <v>267</v>
      </c>
      <c r="D26" s="1" t="s">
        <v>268</v>
      </c>
      <c r="E26" s="1" t="s">
        <v>269</v>
      </c>
      <c r="F26" s="1" t="s">
        <v>270</v>
      </c>
      <c r="G26" s="1" t="s">
        <v>149</v>
      </c>
      <c r="H26" s="13">
        <v>32668</v>
      </c>
      <c r="I26" s="1" t="s">
        <v>161</v>
      </c>
      <c r="J26" s="14">
        <f t="shared" ca="1" si="0"/>
        <v>31</v>
      </c>
      <c r="K26" s="1" t="str">
        <f t="shared" ca="1" si="1"/>
        <v>美白クリーム</v>
      </c>
      <c r="L26" s="12" t="str">
        <f>IF(COUNTIF(M26:$M$39,M26)&gt;1,"重複","")</f>
        <v>重複</v>
      </c>
      <c r="M26" s="12" t="str">
        <f t="shared" si="2"/>
        <v>浜典子</v>
      </c>
    </row>
    <row r="27" spans="1:13">
      <c r="A27" s="1">
        <v>26</v>
      </c>
      <c r="B27" s="1" t="s">
        <v>271</v>
      </c>
      <c r="C27" s="1" t="s">
        <v>272</v>
      </c>
      <c r="D27" s="1" t="s">
        <v>273</v>
      </c>
      <c r="E27" s="1" t="s">
        <v>274</v>
      </c>
      <c r="F27" s="1" t="s">
        <v>270</v>
      </c>
      <c r="G27" s="1" t="s">
        <v>149</v>
      </c>
      <c r="H27" s="13">
        <v>33152</v>
      </c>
      <c r="I27" s="1" t="s">
        <v>173</v>
      </c>
      <c r="J27" s="14">
        <f t="shared" ca="1" si="0"/>
        <v>30</v>
      </c>
      <c r="K27" s="1" t="str">
        <f t="shared" ca="1" si="1"/>
        <v>シェービングクリーム</v>
      </c>
      <c r="L27" s="12" t="str">
        <f>IF(COUNTIF(M27:$M$39,M27)&gt;1,"重複","")</f>
        <v/>
      </c>
      <c r="M27" s="12" t="str">
        <f t="shared" si="2"/>
        <v>浜敏男</v>
      </c>
    </row>
    <row r="28" spans="1:13">
      <c r="A28" s="1">
        <v>27</v>
      </c>
      <c r="B28" s="1" t="s">
        <v>275</v>
      </c>
      <c r="C28" s="1" t="s">
        <v>276</v>
      </c>
      <c r="D28" s="1" t="s">
        <v>277</v>
      </c>
      <c r="E28" s="1" t="s">
        <v>278</v>
      </c>
      <c r="F28" s="1" t="s">
        <v>279</v>
      </c>
      <c r="G28" s="1" t="s">
        <v>149</v>
      </c>
      <c r="H28" s="13">
        <v>20308</v>
      </c>
      <c r="I28" s="1" t="s">
        <v>161</v>
      </c>
      <c r="J28" s="14">
        <f t="shared" ca="1" si="0"/>
        <v>65</v>
      </c>
      <c r="K28" s="1" t="str">
        <f t="shared" ca="1" si="1"/>
        <v>エイジングクリーム</v>
      </c>
      <c r="L28" s="12" t="str">
        <f>IF(COUNTIF(M28:$M$39,M28)&gt;1,"重複","")</f>
        <v/>
      </c>
      <c r="M28" s="12" t="str">
        <f t="shared" si="2"/>
        <v>林原峰子</v>
      </c>
    </row>
    <row r="29" spans="1:13">
      <c r="A29" s="1">
        <v>28</v>
      </c>
      <c r="B29" s="1" t="s">
        <v>280</v>
      </c>
      <c r="C29" s="1" t="s">
        <v>281</v>
      </c>
      <c r="D29" s="1" t="s">
        <v>282</v>
      </c>
      <c r="E29" s="1" t="s">
        <v>283</v>
      </c>
      <c r="F29" s="1" t="s">
        <v>245</v>
      </c>
      <c r="G29" s="1" t="s">
        <v>149</v>
      </c>
      <c r="H29" s="13">
        <v>25402</v>
      </c>
      <c r="I29" s="1" t="s">
        <v>150</v>
      </c>
      <c r="J29" s="14">
        <f t="shared" ca="1" si="0"/>
        <v>51</v>
      </c>
      <c r="K29" s="1" t="str">
        <f t="shared" ca="1" si="1"/>
        <v>シェーブローション</v>
      </c>
      <c r="L29" s="12" t="str">
        <f>IF(COUNTIF(M29:$M$39,M29)&gt;1,"重複","")</f>
        <v/>
      </c>
      <c r="M29" s="12" t="str">
        <f t="shared" si="2"/>
        <v>西山邦夫</v>
      </c>
    </row>
    <row r="30" spans="1:13">
      <c r="A30" s="1">
        <v>29</v>
      </c>
      <c r="B30" s="1" t="s">
        <v>284</v>
      </c>
      <c r="C30" s="1" t="s">
        <v>285</v>
      </c>
      <c r="D30" s="1" t="s">
        <v>286</v>
      </c>
      <c r="E30" s="1" t="s">
        <v>287</v>
      </c>
      <c r="F30" s="1" t="s">
        <v>288</v>
      </c>
      <c r="G30" s="1" t="s">
        <v>149</v>
      </c>
      <c r="H30" s="13">
        <v>31766</v>
      </c>
      <c r="I30" s="1" t="s">
        <v>150</v>
      </c>
      <c r="J30" s="14">
        <f t="shared" ca="1" si="0"/>
        <v>33</v>
      </c>
      <c r="K30" s="1" t="str">
        <f t="shared" ca="1" si="1"/>
        <v>シェービングクリーム</v>
      </c>
      <c r="L30" s="12" t="str">
        <f>IF(COUNTIF(M30:$M$39,M30)&gt;1,"重複","")</f>
        <v/>
      </c>
      <c r="M30" s="12" t="str">
        <f t="shared" si="2"/>
        <v>小田輝夫</v>
      </c>
    </row>
    <row r="31" spans="1:13">
      <c r="A31" s="1">
        <v>30</v>
      </c>
      <c r="B31" s="1" t="s">
        <v>246</v>
      </c>
      <c r="C31" s="1" t="s">
        <v>247</v>
      </c>
      <c r="D31" s="1" t="s">
        <v>248</v>
      </c>
      <c r="E31" s="1" t="s">
        <v>249</v>
      </c>
      <c r="F31" s="1" t="s">
        <v>250</v>
      </c>
      <c r="G31" s="1" t="s">
        <v>149</v>
      </c>
      <c r="H31" s="13">
        <v>24641</v>
      </c>
      <c r="I31" s="1" t="s">
        <v>161</v>
      </c>
      <c r="J31" s="14">
        <f t="shared" ca="1" si="0"/>
        <v>53</v>
      </c>
      <c r="K31" s="1" t="str">
        <f t="shared" ca="1" si="1"/>
        <v>エイジングクリーム</v>
      </c>
      <c r="L31" s="12" t="str">
        <f>IF(COUNTIF(M31:$M$39,M31)&gt;1,"重複","")</f>
        <v/>
      </c>
      <c r="M31" s="12" t="str">
        <f t="shared" si="2"/>
        <v>佐々木多恵</v>
      </c>
    </row>
    <row r="32" spans="1:13">
      <c r="A32" s="1">
        <v>31</v>
      </c>
      <c r="B32" s="1" t="s">
        <v>289</v>
      </c>
      <c r="C32" s="1" t="s">
        <v>290</v>
      </c>
      <c r="D32" s="1" t="s">
        <v>291</v>
      </c>
      <c r="E32" s="1" t="s">
        <v>292</v>
      </c>
      <c r="F32" s="1" t="s">
        <v>293</v>
      </c>
      <c r="G32" s="1" t="s">
        <v>149</v>
      </c>
      <c r="H32" s="13">
        <v>25874</v>
      </c>
      <c r="I32" s="1" t="s">
        <v>150</v>
      </c>
      <c r="J32" s="14">
        <f t="shared" ca="1" si="0"/>
        <v>50</v>
      </c>
      <c r="K32" s="1" t="str">
        <f t="shared" ca="1" si="1"/>
        <v>シェーブローション</v>
      </c>
      <c r="L32" s="12" t="str">
        <f>IF(COUNTIF(M32:$M$39,M32)&gt;1,"重複","")</f>
        <v/>
      </c>
      <c r="M32" s="12" t="str">
        <f t="shared" si="2"/>
        <v>近藤光男</v>
      </c>
    </row>
    <row r="33" spans="1:13">
      <c r="A33" s="1">
        <v>32</v>
      </c>
      <c r="B33" s="1" t="s">
        <v>294</v>
      </c>
      <c r="C33" s="1" t="s">
        <v>295</v>
      </c>
      <c r="D33" s="1" t="s">
        <v>296</v>
      </c>
      <c r="E33" s="1" t="s">
        <v>297</v>
      </c>
      <c r="F33" s="1" t="s">
        <v>298</v>
      </c>
      <c r="G33" s="1" t="s">
        <v>149</v>
      </c>
      <c r="H33" s="13">
        <v>34880</v>
      </c>
      <c r="I33" s="1" t="s">
        <v>161</v>
      </c>
      <c r="J33" s="14">
        <f t="shared" ca="1" si="0"/>
        <v>25</v>
      </c>
      <c r="K33" s="1" t="str">
        <f t="shared" ca="1" si="1"/>
        <v>紫外線クリーム</v>
      </c>
      <c r="L33" s="12" t="str">
        <f>IF(COUNTIF(M33:$M$39,M33)&gt;1,"重複","")</f>
        <v>重複</v>
      </c>
      <c r="M33" s="12" t="str">
        <f t="shared" si="2"/>
        <v>山崎千恵</v>
      </c>
    </row>
    <row r="34" spans="1:13">
      <c r="A34" s="1">
        <v>33</v>
      </c>
      <c r="B34" s="1" t="s">
        <v>299</v>
      </c>
      <c r="C34" s="1" t="s">
        <v>300</v>
      </c>
      <c r="D34" s="1" t="s">
        <v>301</v>
      </c>
      <c r="E34" s="1" t="s">
        <v>302</v>
      </c>
      <c r="F34" s="1" t="s">
        <v>250</v>
      </c>
      <c r="G34" s="1" t="s">
        <v>149</v>
      </c>
      <c r="H34" s="13">
        <v>31875</v>
      </c>
      <c r="I34" s="1" t="s">
        <v>150</v>
      </c>
      <c r="J34" s="14">
        <f t="shared" ca="1" si="0"/>
        <v>33</v>
      </c>
      <c r="K34" s="1" t="str">
        <f t="shared" ca="1" si="1"/>
        <v>シェービングクリーム</v>
      </c>
      <c r="L34" s="12" t="str">
        <f>IF(COUNTIF(M34:$M$39,M34)&gt;1,"重複","")</f>
        <v/>
      </c>
      <c r="M34" s="12" t="str">
        <f t="shared" si="2"/>
        <v>明智和男</v>
      </c>
    </row>
    <row r="35" spans="1:13">
      <c r="A35" s="1">
        <v>34</v>
      </c>
      <c r="B35" s="1" t="s">
        <v>303</v>
      </c>
      <c r="C35" s="1" t="s">
        <v>304</v>
      </c>
      <c r="D35" s="1" t="s">
        <v>305</v>
      </c>
      <c r="E35" s="1" t="s">
        <v>306</v>
      </c>
      <c r="F35" s="1" t="s">
        <v>307</v>
      </c>
      <c r="G35" s="1" t="s">
        <v>149</v>
      </c>
      <c r="H35" s="13">
        <v>24154</v>
      </c>
      <c r="I35" s="1" t="s">
        <v>150</v>
      </c>
      <c r="J35" s="14">
        <f t="shared" ca="1" si="0"/>
        <v>54</v>
      </c>
      <c r="K35" s="1" t="str">
        <f t="shared" ca="1" si="1"/>
        <v>シェーブローション</v>
      </c>
      <c r="L35" s="12" t="str">
        <f>IF(COUNTIF(M35:$M$39,M35)&gt;1,"重複","")</f>
        <v/>
      </c>
      <c r="M35" s="12" t="str">
        <f t="shared" si="2"/>
        <v>武田庄司</v>
      </c>
    </row>
    <row r="36" spans="1:13">
      <c r="A36" s="1">
        <v>35</v>
      </c>
      <c r="B36" s="1" t="s">
        <v>308</v>
      </c>
      <c r="C36" s="1" t="s">
        <v>309</v>
      </c>
      <c r="D36" s="1" t="s">
        <v>310</v>
      </c>
      <c r="E36" s="1" t="s">
        <v>311</v>
      </c>
      <c r="F36" s="1" t="s">
        <v>298</v>
      </c>
      <c r="G36" s="1" t="s">
        <v>149</v>
      </c>
      <c r="H36" s="13">
        <v>33886</v>
      </c>
      <c r="I36" s="1" t="s">
        <v>161</v>
      </c>
      <c r="J36" s="14">
        <f t="shared" ca="1" si="0"/>
        <v>28</v>
      </c>
      <c r="K36" s="1" t="str">
        <f t="shared" ca="1" si="1"/>
        <v>紫外線クリーム</v>
      </c>
      <c r="L36" s="12" t="str">
        <f>IF(COUNTIF(M36:$M$39,M36)&gt;1,"重複","")</f>
        <v/>
      </c>
      <c r="M36" s="12" t="str">
        <f t="shared" si="2"/>
        <v>若松京香</v>
      </c>
    </row>
    <row r="37" spans="1:13">
      <c r="A37" s="1">
        <v>36</v>
      </c>
      <c r="B37" s="1" t="s">
        <v>289</v>
      </c>
      <c r="C37" s="1" t="s">
        <v>312</v>
      </c>
      <c r="D37" s="1" t="s">
        <v>291</v>
      </c>
      <c r="E37" s="1" t="s">
        <v>313</v>
      </c>
      <c r="F37" s="1" t="s">
        <v>314</v>
      </c>
      <c r="G37" s="1" t="s">
        <v>149</v>
      </c>
      <c r="H37" s="13">
        <v>27766</v>
      </c>
      <c r="I37" s="1" t="s">
        <v>150</v>
      </c>
      <c r="J37" s="14">
        <f t="shared" ca="1" si="0"/>
        <v>44</v>
      </c>
      <c r="K37" s="1" t="str">
        <f t="shared" ca="1" si="1"/>
        <v>シェービングクリーム</v>
      </c>
      <c r="L37" s="12" t="str">
        <f>IF(COUNTIF(M37:$M$39,M37)&gt;1,"重複","")</f>
        <v/>
      </c>
      <c r="M37" s="12" t="str">
        <f t="shared" si="2"/>
        <v>近藤淳</v>
      </c>
    </row>
    <row r="38" spans="1:13">
      <c r="A38" s="1">
        <v>37</v>
      </c>
      <c r="B38" s="1" t="s">
        <v>266</v>
      </c>
      <c r="C38" s="1" t="s">
        <v>267</v>
      </c>
      <c r="D38" s="1" t="s">
        <v>268</v>
      </c>
      <c r="E38" s="1" t="s">
        <v>269</v>
      </c>
      <c r="F38" s="1" t="s">
        <v>270</v>
      </c>
      <c r="G38" s="1" t="s">
        <v>149</v>
      </c>
      <c r="H38" s="13">
        <v>32668</v>
      </c>
      <c r="I38" s="1" t="s">
        <v>161</v>
      </c>
      <c r="J38" s="14">
        <f t="shared" ca="1" si="0"/>
        <v>31</v>
      </c>
      <c r="K38" s="1" t="str">
        <f t="shared" ca="1" si="1"/>
        <v>美白クリーム</v>
      </c>
      <c r="L38" s="12" t="str">
        <f>IF(COUNTIF(M38:$M$39,M38)&gt;1,"重複","")</f>
        <v/>
      </c>
      <c r="M38" s="12" t="str">
        <f t="shared" si="2"/>
        <v>浜典子</v>
      </c>
    </row>
    <row r="39" spans="1:13">
      <c r="A39" s="1">
        <v>38</v>
      </c>
      <c r="B39" s="1" t="s">
        <v>294</v>
      </c>
      <c r="C39" s="1" t="s">
        <v>295</v>
      </c>
      <c r="D39" s="1" t="s">
        <v>296</v>
      </c>
      <c r="E39" s="1" t="s">
        <v>297</v>
      </c>
      <c r="F39" s="1" t="s">
        <v>298</v>
      </c>
      <c r="G39" s="1" t="s">
        <v>149</v>
      </c>
      <c r="H39" s="13">
        <v>34880</v>
      </c>
      <c r="I39" s="1" t="s">
        <v>161</v>
      </c>
      <c r="J39" s="14">
        <f t="shared" ca="1" si="0"/>
        <v>25</v>
      </c>
      <c r="K39" s="1" t="str">
        <f t="shared" ca="1" si="1"/>
        <v>紫外線クリーム</v>
      </c>
      <c r="L39" s="12" t="str">
        <f>IF(COUNTIF(M39:$M$39,M39)&gt;1,"重複","")</f>
        <v/>
      </c>
      <c r="M39" s="12" t="str">
        <f t="shared" si="2"/>
        <v>山崎千恵</v>
      </c>
    </row>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workbookViewId="0"/>
  </sheetViews>
  <sheetFormatPr defaultColWidth="8.625" defaultRowHeight="13.5"/>
  <cols>
    <col min="1" max="1" width="8.625" style="12"/>
    <col min="2" max="2" width="10" style="12" bestFit="1" customWidth="1"/>
    <col min="3" max="7" width="8.625" style="12"/>
    <col min="8" max="8" width="15" style="12" bestFit="1" customWidth="1"/>
    <col min="9" max="10" width="8.625" style="12"/>
    <col min="11" max="11" width="20.25" style="12" bestFit="1" customWidth="1"/>
    <col min="12" max="13" width="8.625" style="12"/>
    <col min="14" max="14" width="11.375" style="12" customWidth="1"/>
    <col min="15" max="16384" width="8.625" style="12"/>
  </cols>
  <sheetData>
    <row r="1" spans="1:17">
      <c r="A1" s="1" t="s">
        <v>131</v>
      </c>
      <c r="B1" s="1" t="s">
        <v>132</v>
      </c>
      <c r="C1" s="1" t="s">
        <v>133</v>
      </c>
      <c r="D1" s="1" t="s">
        <v>134</v>
      </c>
      <c r="E1" s="1" t="s">
        <v>135</v>
      </c>
      <c r="F1" s="1" t="s">
        <v>136</v>
      </c>
      <c r="G1" s="1" t="s">
        <v>137</v>
      </c>
      <c r="H1" s="1" t="s">
        <v>138</v>
      </c>
      <c r="I1" s="1" t="s">
        <v>139</v>
      </c>
      <c r="J1" s="1" t="s">
        <v>140</v>
      </c>
      <c r="K1" s="1" t="s">
        <v>141</v>
      </c>
      <c r="L1" s="12" t="s">
        <v>142</v>
      </c>
      <c r="M1" s="12" t="s">
        <v>315</v>
      </c>
      <c r="O1" s="12" t="s">
        <v>143</v>
      </c>
      <c r="P1" s="15">
        <f ca="1">TODAY()</f>
        <v>44182</v>
      </c>
    </row>
    <row r="2" spans="1:17">
      <c r="A2" s="1">
        <v>1</v>
      </c>
      <c r="B2" s="1" t="s">
        <v>144</v>
      </c>
      <c r="C2" s="1" t="s">
        <v>145</v>
      </c>
      <c r="D2" s="1" t="s">
        <v>146</v>
      </c>
      <c r="E2" s="1" t="s">
        <v>147</v>
      </c>
      <c r="F2" s="1" t="s">
        <v>148</v>
      </c>
      <c r="G2" s="1" t="s">
        <v>149</v>
      </c>
      <c r="H2" s="13">
        <v>29223</v>
      </c>
      <c r="I2" s="1" t="s">
        <v>150</v>
      </c>
      <c r="J2" s="14">
        <f t="shared" ref="J2:J34" ca="1" si="0">DATEDIF(H2,$P$1,"y")</f>
        <v>40</v>
      </c>
      <c r="K2" s="1" t="str">
        <f ca="1">IF(I2="男",IF(J2&lt;=29,"ニキビクリーム",IF(J2&lt;50,"シェービングクリーム","シェーブローション")),IF(J2&lt;=29,"紫外線クリーム",IF(J2&lt;50,"美白クリーム","エイジングクリーム")))</f>
        <v>シェービングクリーム</v>
      </c>
      <c r="L2" s="12" t="str">
        <f>IF(COUNTIF(M2:$M$34,M2)&gt;1,"重複","")</f>
        <v/>
      </c>
      <c r="M2" s="12" t="str">
        <f>B2&amp;C2</f>
        <v>鈴木武雄</v>
      </c>
    </row>
    <row r="3" spans="1:17">
      <c r="A3" s="1">
        <v>2</v>
      </c>
      <c r="B3" s="1" t="s">
        <v>151</v>
      </c>
      <c r="C3" s="1" t="s">
        <v>152</v>
      </c>
      <c r="D3" s="1" t="s">
        <v>153</v>
      </c>
      <c r="E3" s="1" t="s">
        <v>154</v>
      </c>
      <c r="F3" s="1" t="s">
        <v>155</v>
      </c>
      <c r="G3" s="1" t="s">
        <v>149</v>
      </c>
      <c r="H3" s="13">
        <v>27690</v>
      </c>
      <c r="I3" s="1" t="s">
        <v>150</v>
      </c>
      <c r="J3" s="14">
        <f t="shared" ca="1" si="0"/>
        <v>45</v>
      </c>
      <c r="K3" s="1" t="str">
        <f t="shared" ref="K3:K34" ca="1" si="1">IF(I3="男",IF(J3&lt;=29,"ニキビクリーム",IF(J3&lt;50,"シェービングクリーム","シェーブローション")),IF(J3&lt;=29,"紫外線クリーム",IF(J3&lt;50,"美白クリーム","エイジングクリーム")))</f>
        <v>シェービングクリーム</v>
      </c>
      <c r="L3" s="12" t="str">
        <f>IF(COUNTIF(M3:$M$34,M3)&gt;1,"重複","")</f>
        <v/>
      </c>
      <c r="M3" s="12" t="str">
        <f t="shared" ref="M3:M34" si="2">B3&amp;C3</f>
        <v>田崎晋</v>
      </c>
    </row>
    <row r="4" spans="1:17">
      <c r="A4" s="1">
        <v>3</v>
      </c>
      <c r="B4" s="1" t="s">
        <v>156</v>
      </c>
      <c r="C4" s="1" t="s">
        <v>157</v>
      </c>
      <c r="D4" s="1" t="s">
        <v>158</v>
      </c>
      <c r="E4" s="1" t="s">
        <v>159</v>
      </c>
      <c r="F4" s="1" t="s">
        <v>160</v>
      </c>
      <c r="G4" s="1" t="s">
        <v>149</v>
      </c>
      <c r="H4" s="13">
        <v>32968</v>
      </c>
      <c r="I4" s="1" t="s">
        <v>161</v>
      </c>
      <c r="J4" s="14">
        <f t="shared" ca="1" si="0"/>
        <v>30</v>
      </c>
      <c r="K4" s="1" t="str">
        <f t="shared" ca="1" si="1"/>
        <v>美白クリーム</v>
      </c>
      <c r="L4" s="12" t="str">
        <f>IF(COUNTIF(M4:$M$34,M4)&gt;1,"重複","")</f>
        <v/>
      </c>
      <c r="M4" s="12" t="str">
        <f t="shared" si="2"/>
        <v>沢村裕子</v>
      </c>
    </row>
    <row r="5" spans="1:17">
      <c r="A5" s="1">
        <v>5</v>
      </c>
      <c r="B5" s="1" t="s">
        <v>169</v>
      </c>
      <c r="C5" s="1" t="s">
        <v>170</v>
      </c>
      <c r="D5" s="1" t="s">
        <v>171</v>
      </c>
      <c r="E5" s="1" t="s">
        <v>172</v>
      </c>
      <c r="F5" s="1" t="s">
        <v>166</v>
      </c>
      <c r="G5" s="1" t="s">
        <v>149</v>
      </c>
      <c r="H5" s="13">
        <v>33911</v>
      </c>
      <c r="I5" s="1" t="s">
        <v>173</v>
      </c>
      <c r="J5" s="14">
        <f t="shared" ca="1" si="0"/>
        <v>28</v>
      </c>
      <c r="K5" s="1" t="str">
        <f t="shared" ca="1" si="1"/>
        <v>ニキビクリーム</v>
      </c>
      <c r="L5" s="12" t="str">
        <f>IF(COUNTIF(M5:$M$34,M5)&gt;1,"重複","")</f>
        <v/>
      </c>
      <c r="M5" s="12" t="str">
        <f t="shared" si="2"/>
        <v>川﨑大介</v>
      </c>
      <c r="O5" s="1"/>
      <c r="P5" s="1"/>
      <c r="Q5" s="1"/>
    </row>
    <row r="6" spans="1:17">
      <c r="A6" s="1">
        <v>6</v>
      </c>
      <c r="B6" s="1" t="s">
        <v>177</v>
      </c>
      <c r="C6" s="1" t="s">
        <v>178</v>
      </c>
      <c r="D6" s="1" t="s">
        <v>179</v>
      </c>
      <c r="E6" s="1" t="s">
        <v>180</v>
      </c>
      <c r="F6" s="1" t="s">
        <v>181</v>
      </c>
      <c r="G6" s="1" t="s">
        <v>149</v>
      </c>
      <c r="H6" s="13">
        <v>20615</v>
      </c>
      <c r="I6" s="1" t="s">
        <v>150</v>
      </c>
      <c r="J6" s="14">
        <f t="shared" ca="1" si="0"/>
        <v>64</v>
      </c>
      <c r="K6" s="1" t="str">
        <f t="shared" ca="1" si="1"/>
        <v>シェーブローション</v>
      </c>
      <c r="L6" s="12" t="str">
        <f>IF(COUNTIF(M6:$M$34,M6)&gt;1,"重複","")</f>
        <v/>
      </c>
      <c r="M6" s="12" t="str">
        <f t="shared" si="2"/>
        <v>玉川秀雄</v>
      </c>
      <c r="O6" s="1" t="s">
        <v>174</v>
      </c>
      <c r="P6" s="1" t="s">
        <v>175</v>
      </c>
      <c r="Q6" s="1" t="s">
        <v>176</v>
      </c>
    </row>
    <row r="7" spans="1:17">
      <c r="A7" s="1">
        <v>7</v>
      </c>
      <c r="B7" s="1" t="s">
        <v>185</v>
      </c>
      <c r="C7" s="1" t="s">
        <v>186</v>
      </c>
      <c r="D7" s="1" t="s">
        <v>187</v>
      </c>
      <c r="E7" s="1" t="s">
        <v>154</v>
      </c>
      <c r="F7" s="1" t="s">
        <v>188</v>
      </c>
      <c r="G7" s="1" t="s">
        <v>149</v>
      </c>
      <c r="H7" s="13">
        <v>24874</v>
      </c>
      <c r="I7" s="1" t="s">
        <v>150</v>
      </c>
      <c r="J7" s="14">
        <f t="shared" ca="1" si="0"/>
        <v>52</v>
      </c>
      <c r="K7" s="1" t="str">
        <f t="shared" ca="1" si="1"/>
        <v>シェーブローション</v>
      </c>
      <c r="L7" s="12" t="str">
        <f>IF(COUNTIF(M7:$M$34,M7)&gt;1,"重複","")</f>
        <v/>
      </c>
      <c r="M7" s="12" t="str">
        <f t="shared" si="2"/>
        <v>土田進</v>
      </c>
      <c r="O7" s="1" t="s">
        <v>182</v>
      </c>
      <c r="P7" s="1" t="s">
        <v>183</v>
      </c>
      <c r="Q7" s="1" t="s">
        <v>184</v>
      </c>
    </row>
    <row r="8" spans="1:17">
      <c r="A8" s="1">
        <v>8</v>
      </c>
      <c r="B8" s="1" t="s">
        <v>192</v>
      </c>
      <c r="C8" s="1" t="s">
        <v>193</v>
      </c>
      <c r="D8" s="1" t="s">
        <v>194</v>
      </c>
      <c r="E8" s="1" t="s">
        <v>195</v>
      </c>
      <c r="F8" s="1" t="s">
        <v>196</v>
      </c>
      <c r="G8" s="1" t="s">
        <v>149</v>
      </c>
      <c r="H8" s="13">
        <v>28735</v>
      </c>
      <c r="I8" s="1" t="s">
        <v>150</v>
      </c>
      <c r="J8" s="14">
        <f t="shared" ca="1" si="0"/>
        <v>42</v>
      </c>
      <c r="K8" s="1" t="str">
        <f t="shared" ca="1" si="1"/>
        <v>シェービングクリーム</v>
      </c>
      <c r="L8" s="12" t="str">
        <f>IF(COUNTIF(M8:$M$34,M8)&gt;1,"重複","")</f>
        <v/>
      </c>
      <c r="M8" s="12" t="str">
        <f t="shared" si="2"/>
        <v>青山静雄</v>
      </c>
      <c r="O8" s="1" t="s">
        <v>189</v>
      </c>
      <c r="P8" s="1" t="s">
        <v>190</v>
      </c>
      <c r="Q8" s="1" t="s">
        <v>191</v>
      </c>
    </row>
    <row r="9" spans="1:17">
      <c r="A9" s="1">
        <v>9</v>
      </c>
      <c r="B9" s="1" t="s">
        <v>197</v>
      </c>
      <c r="C9" s="1" t="s">
        <v>198</v>
      </c>
      <c r="D9" s="1" t="s">
        <v>199</v>
      </c>
      <c r="E9" s="1" t="s">
        <v>200</v>
      </c>
      <c r="F9" s="1" t="s">
        <v>201</v>
      </c>
      <c r="G9" s="1" t="s">
        <v>149</v>
      </c>
      <c r="H9" s="13">
        <v>22137</v>
      </c>
      <c r="I9" s="1" t="s">
        <v>150</v>
      </c>
      <c r="J9" s="14">
        <f t="shared" ca="1" si="0"/>
        <v>60</v>
      </c>
      <c r="K9" s="1" t="str">
        <f t="shared" ca="1" si="1"/>
        <v>シェーブローション</v>
      </c>
      <c r="L9" s="12" t="str">
        <f>IF(COUNTIF(M9:$M$34,M9)&gt;1,"重複","")</f>
        <v/>
      </c>
      <c r="M9" s="12" t="str">
        <f t="shared" si="2"/>
        <v>河合速男</v>
      </c>
    </row>
    <row r="10" spans="1:17">
      <c r="A10" s="1">
        <v>10</v>
      </c>
      <c r="B10" s="1" t="s">
        <v>202</v>
      </c>
      <c r="C10" s="1" t="s">
        <v>203</v>
      </c>
      <c r="D10" s="1" t="s">
        <v>204</v>
      </c>
      <c r="E10" s="1" t="s">
        <v>205</v>
      </c>
      <c r="F10" s="1" t="s">
        <v>206</v>
      </c>
      <c r="G10" s="1" t="s">
        <v>149</v>
      </c>
      <c r="H10" s="13">
        <v>19197</v>
      </c>
      <c r="I10" s="1" t="s">
        <v>161</v>
      </c>
      <c r="J10" s="14">
        <f t="shared" ca="1" si="0"/>
        <v>68</v>
      </c>
      <c r="K10" s="1" t="str">
        <f t="shared" ca="1" si="1"/>
        <v>エイジングクリーム</v>
      </c>
      <c r="L10" s="12" t="str">
        <f>IF(COUNTIF(M10:$M$34,M10)&gt;1,"重複","")</f>
        <v/>
      </c>
      <c r="M10" s="12" t="str">
        <f t="shared" si="2"/>
        <v>後藤玲子</v>
      </c>
    </row>
    <row r="11" spans="1:17">
      <c r="A11" s="1">
        <v>11</v>
      </c>
      <c r="B11" s="1" t="s">
        <v>207</v>
      </c>
      <c r="C11" s="1" t="s">
        <v>208</v>
      </c>
      <c r="D11" s="1" t="s">
        <v>209</v>
      </c>
      <c r="E11" s="1" t="s">
        <v>210</v>
      </c>
      <c r="F11" s="1" t="s">
        <v>160</v>
      </c>
      <c r="G11" s="1" t="s">
        <v>149</v>
      </c>
      <c r="H11" s="13">
        <v>16669</v>
      </c>
      <c r="I11" s="1" t="s">
        <v>150</v>
      </c>
      <c r="J11" s="14">
        <f t="shared" ca="1" si="0"/>
        <v>75</v>
      </c>
      <c r="K11" s="1" t="str">
        <f t="shared" ca="1" si="1"/>
        <v>シェーブローション</v>
      </c>
      <c r="L11" s="12" t="str">
        <f>IF(COUNTIF(M11:$M$34,M11)&gt;1,"重複","")</f>
        <v/>
      </c>
      <c r="M11" s="12" t="str">
        <f t="shared" si="2"/>
        <v>高橋敏夫</v>
      </c>
    </row>
    <row r="12" spans="1:17">
      <c r="A12" s="1">
        <v>12</v>
      </c>
      <c r="B12" s="1" t="s">
        <v>211</v>
      </c>
      <c r="C12" s="1" t="s">
        <v>212</v>
      </c>
      <c r="D12" s="1" t="s">
        <v>213</v>
      </c>
      <c r="E12" s="1" t="s">
        <v>214</v>
      </c>
      <c r="F12" s="1" t="s">
        <v>215</v>
      </c>
      <c r="G12" s="1" t="s">
        <v>149</v>
      </c>
      <c r="H12" s="13">
        <v>33150</v>
      </c>
      <c r="I12" s="1" t="s">
        <v>161</v>
      </c>
      <c r="J12" s="14">
        <f t="shared" ca="1" si="0"/>
        <v>30</v>
      </c>
      <c r="K12" s="1" t="str">
        <f t="shared" ca="1" si="1"/>
        <v>美白クリーム</v>
      </c>
      <c r="L12" s="12" t="str">
        <f>IF(COUNTIF(M12:$M$34,M12)&gt;1,"重複","")</f>
        <v/>
      </c>
      <c r="M12" s="12" t="str">
        <f t="shared" si="2"/>
        <v>吉澤慶子</v>
      </c>
    </row>
    <row r="13" spans="1:17">
      <c r="A13" s="1">
        <v>14</v>
      </c>
      <c r="B13" s="1" t="s">
        <v>221</v>
      </c>
      <c r="C13" s="1" t="s">
        <v>222</v>
      </c>
      <c r="D13" s="1" t="s">
        <v>223</v>
      </c>
      <c r="E13" s="1" t="s">
        <v>224</v>
      </c>
      <c r="F13" s="1" t="s">
        <v>220</v>
      </c>
      <c r="G13" s="1" t="s">
        <v>149</v>
      </c>
      <c r="H13" s="13">
        <v>26063</v>
      </c>
      <c r="I13" s="1" t="s">
        <v>225</v>
      </c>
      <c r="J13" s="14">
        <f t="shared" ca="1" si="0"/>
        <v>49</v>
      </c>
      <c r="K13" s="1" t="str">
        <f t="shared" ca="1" si="1"/>
        <v>美白クリーム</v>
      </c>
      <c r="L13" s="12" t="str">
        <f>IF(COUNTIF(M13:$M$34,M13)&gt;1,"重複","")</f>
        <v/>
      </c>
      <c r="M13" s="12" t="str">
        <f t="shared" si="2"/>
        <v>永井幸子</v>
      </c>
    </row>
    <row r="14" spans="1:17">
      <c r="A14" s="1">
        <v>15</v>
      </c>
      <c r="B14" s="1" t="s">
        <v>162</v>
      </c>
      <c r="C14" s="1" t="s">
        <v>163</v>
      </c>
      <c r="D14" s="1" t="s">
        <v>164</v>
      </c>
      <c r="E14" s="1" t="s">
        <v>165</v>
      </c>
      <c r="F14" s="1" t="s">
        <v>166</v>
      </c>
      <c r="G14" s="1" t="s">
        <v>149</v>
      </c>
      <c r="H14" s="13">
        <v>33758</v>
      </c>
      <c r="I14" s="1" t="s">
        <v>161</v>
      </c>
      <c r="J14" s="14">
        <f t="shared" ca="1" si="0"/>
        <v>28</v>
      </c>
      <c r="K14" s="1" t="str">
        <f t="shared" ca="1" si="1"/>
        <v>紫外線クリーム</v>
      </c>
      <c r="L14" s="12" t="str">
        <f>IF(COUNTIF(M14:$M$34,M14)&gt;1,"重複","")</f>
        <v/>
      </c>
      <c r="M14" s="12" t="str">
        <f t="shared" si="2"/>
        <v>川﨑陽菜</v>
      </c>
    </row>
    <row r="15" spans="1:17">
      <c r="A15" s="1">
        <v>16</v>
      </c>
      <c r="B15" s="1" t="s">
        <v>226</v>
      </c>
      <c r="C15" s="1" t="s">
        <v>227</v>
      </c>
      <c r="D15" s="1" t="s">
        <v>228</v>
      </c>
      <c r="E15" s="1" t="s">
        <v>229</v>
      </c>
      <c r="F15" s="1" t="s">
        <v>230</v>
      </c>
      <c r="G15" s="1" t="s">
        <v>149</v>
      </c>
      <c r="H15" s="13">
        <v>27857</v>
      </c>
      <c r="I15" s="1" t="s">
        <v>150</v>
      </c>
      <c r="J15" s="14">
        <f t="shared" ca="1" si="0"/>
        <v>44</v>
      </c>
      <c r="K15" s="1" t="str">
        <f t="shared" ca="1" si="1"/>
        <v>シェービングクリーム</v>
      </c>
      <c r="L15" s="12" t="str">
        <f>IF(COUNTIF(M15:$M$34,M15)&gt;1,"重複","")</f>
        <v/>
      </c>
      <c r="M15" s="12" t="str">
        <f t="shared" si="2"/>
        <v>南夏雄</v>
      </c>
    </row>
    <row r="16" spans="1:17">
      <c r="A16" s="1">
        <v>17</v>
      </c>
      <c r="B16" s="1" t="s">
        <v>231</v>
      </c>
      <c r="C16" s="1" t="s">
        <v>232</v>
      </c>
      <c r="D16" s="1" t="s">
        <v>233</v>
      </c>
      <c r="E16" s="1" t="s">
        <v>234</v>
      </c>
      <c r="F16" s="1" t="s">
        <v>235</v>
      </c>
      <c r="G16" s="1" t="s">
        <v>149</v>
      </c>
      <c r="H16" s="13">
        <v>34095</v>
      </c>
      <c r="I16" s="1" t="s">
        <v>150</v>
      </c>
      <c r="J16" s="14">
        <f t="shared" ca="1" si="0"/>
        <v>27</v>
      </c>
      <c r="K16" s="1" t="str">
        <f t="shared" ca="1" si="1"/>
        <v>ニキビクリーム</v>
      </c>
      <c r="L16" s="12" t="str">
        <f>IF(COUNTIF(M16:$M$34,M16)&gt;1,"重複","")</f>
        <v/>
      </c>
      <c r="M16" s="12" t="str">
        <f t="shared" si="2"/>
        <v>江川光春</v>
      </c>
    </row>
    <row r="17" spans="1:13">
      <c r="A17" s="1">
        <v>18</v>
      </c>
      <c r="B17" s="1" t="s">
        <v>236</v>
      </c>
      <c r="C17" s="1" t="s">
        <v>237</v>
      </c>
      <c r="D17" s="1" t="s">
        <v>238</v>
      </c>
      <c r="E17" s="1" t="s">
        <v>239</v>
      </c>
      <c r="F17" s="1" t="s">
        <v>240</v>
      </c>
      <c r="G17" s="1" t="s">
        <v>149</v>
      </c>
      <c r="H17" s="13">
        <v>31022</v>
      </c>
      <c r="I17" s="1" t="s">
        <v>161</v>
      </c>
      <c r="J17" s="14">
        <f t="shared" ca="1" si="0"/>
        <v>36</v>
      </c>
      <c r="K17" s="1" t="str">
        <f t="shared" ca="1" si="1"/>
        <v>美白クリーム</v>
      </c>
      <c r="L17" s="12" t="str">
        <f>IF(COUNTIF(M17:$M$34,M17)&gt;1,"重複","")</f>
        <v/>
      </c>
      <c r="M17" s="12" t="str">
        <f t="shared" si="2"/>
        <v>井出直子</v>
      </c>
    </row>
    <row r="18" spans="1:13">
      <c r="A18" s="1">
        <v>19</v>
      </c>
      <c r="B18" s="1" t="s">
        <v>241</v>
      </c>
      <c r="C18" s="1" t="s">
        <v>242</v>
      </c>
      <c r="D18" s="1" t="s">
        <v>243</v>
      </c>
      <c r="E18" s="1" t="s">
        <v>244</v>
      </c>
      <c r="F18" s="1" t="s">
        <v>245</v>
      </c>
      <c r="G18" s="1" t="s">
        <v>149</v>
      </c>
      <c r="H18" s="13">
        <v>28954</v>
      </c>
      <c r="I18" s="1" t="s">
        <v>150</v>
      </c>
      <c r="J18" s="14">
        <f t="shared" ca="1" si="0"/>
        <v>41</v>
      </c>
      <c r="K18" s="1" t="str">
        <f t="shared" ca="1" si="1"/>
        <v>シェービングクリーム</v>
      </c>
      <c r="L18" s="12" t="str">
        <f>IF(COUNTIF(M18:$M$34,M18)&gt;1,"重複","")</f>
        <v/>
      </c>
      <c r="M18" s="12" t="str">
        <f t="shared" si="2"/>
        <v>菊地恒夫</v>
      </c>
    </row>
    <row r="19" spans="1:13">
      <c r="A19" s="1">
        <v>21</v>
      </c>
      <c r="B19" s="1" t="s">
        <v>251</v>
      </c>
      <c r="C19" s="1" t="s">
        <v>252</v>
      </c>
      <c r="D19" s="1" t="s">
        <v>253</v>
      </c>
      <c r="E19" s="1" t="s">
        <v>254</v>
      </c>
      <c r="F19" s="1" t="s">
        <v>255</v>
      </c>
      <c r="G19" s="1" t="s">
        <v>149</v>
      </c>
      <c r="H19" s="13">
        <v>26881</v>
      </c>
      <c r="I19" s="1" t="s">
        <v>150</v>
      </c>
      <c r="J19" s="14">
        <f t="shared" ca="1" si="0"/>
        <v>47</v>
      </c>
      <c r="K19" s="1" t="str">
        <f t="shared" ca="1" si="1"/>
        <v>シェービングクリーム</v>
      </c>
      <c r="L19" s="12" t="str">
        <f>IF(COUNTIF(M19:$M$34,M19)&gt;1,"重複","")</f>
        <v/>
      </c>
      <c r="M19" s="12" t="str">
        <f t="shared" si="2"/>
        <v>柿谷一郎</v>
      </c>
    </row>
    <row r="20" spans="1:13">
      <c r="A20" s="1">
        <v>22</v>
      </c>
      <c r="B20" s="1" t="s">
        <v>256</v>
      </c>
      <c r="C20" s="1" t="s">
        <v>257</v>
      </c>
      <c r="D20" s="1" t="s">
        <v>258</v>
      </c>
      <c r="E20" s="1" t="s">
        <v>259</v>
      </c>
      <c r="F20" s="1" t="s">
        <v>260</v>
      </c>
      <c r="G20" s="1" t="s">
        <v>149</v>
      </c>
      <c r="H20" s="13">
        <v>15893</v>
      </c>
      <c r="I20" s="1" t="s">
        <v>161</v>
      </c>
      <c r="J20" s="14">
        <f t="shared" ca="1" si="0"/>
        <v>77</v>
      </c>
      <c r="K20" s="1" t="str">
        <f t="shared" ca="1" si="1"/>
        <v>エイジングクリーム</v>
      </c>
      <c r="L20" s="12" t="str">
        <f>IF(COUNTIF(M20:$M$34,M20)&gt;1,"重複","")</f>
        <v/>
      </c>
      <c r="M20" s="12" t="str">
        <f t="shared" si="2"/>
        <v>佐伯三恵</v>
      </c>
    </row>
    <row r="21" spans="1:13">
      <c r="A21" s="1">
        <v>23</v>
      </c>
      <c r="B21" s="1" t="s">
        <v>216</v>
      </c>
      <c r="C21" s="1" t="s">
        <v>217</v>
      </c>
      <c r="D21" s="1" t="s">
        <v>218</v>
      </c>
      <c r="E21" s="1" t="s">
        <v>219</v>
      </c>
      <c r="F21" s="1" t="s">
        <v>220</v>
      </c>
      <c r="G21" s="1" t="s">
        <v>149</v>
      </c>
      <c r="H21" s="13">
        <v>24840</v>
      </c>
      <c r="I21" s="1" t="s">
        <v>150</v>
      </c>
      <c r="J21" s="14">
        <f t="shared" ca="1" si="0"/>
        <v>52</v>
      </c>
      <c r="K21" s="1" t="str">
        <f t="shared" ca="1" si="1"/>
        <v>シェーブローション</v>
      </c>
      <c r="L21" s="12" t="str">
        <f>IF(COUNTIF(M21:$M$34,M21)&gt;1,"重複","")</f>
        <v/>
      </c>
      <c r="M21" s="12" t="str">
        <f t="shared" si="2"/>
        <v>永井哲</v>
      </c>
    </row>
    <row r="22" spans="1:13">
      <c r="A22" s="1">
        <v>24</v>
      </c>
      <c r="B22" s="1" t="s">
        <v>261</v>
      </c>
      <c r="C22" s="1" t="s">
        <v>262</v>
      </c>
      <c r="D22" s="1" t="s">
        <v>263</v>
      </c>
      <c r="E22" s="1" t="s">
        <v>264</v>
      </c>
      <c r="F22" s="1" t="s">
        <v>265</v>
      </c>
      <c r="G22" s="1" t="s">
        <v>149</v>
      </c>
      <c r="H22" s="13">
        <v>21876</v>
      </c>
      <c r="I22" s="1" t="s">
        <v>150</v>
      </c>
      <c r="J22" s="14">
        <f t="shared" ca="1" si="0"/>
        <v>61</v>
      </c>
      <c r="K22" s="1" t="str">
        <f t="shared" ca="1" si="1"/>
        <v>シェーブローション</v>
      </c>
      <c r="L22" s="12" t="str">
        <f>IF(COUNTIF(M22:$M$34,M22)&gt;1,"重複","")</f>
        <v/>
      </c>
      <c r="M22" s="12" t="str">
        <f t="shared" si="2"/>
        <v>吉田彰</v>
      </c>
    </row>
    <row r="23" spans="1:13">
      <c r="A23" s="1">
        <v>26</v>
      </c>
      <c r="B23" s="1" t="s">
        <v>271</v>
      </c>
      <c r="C23" s="1" t="s">
        <v>272</v>
      </c>
      <c r="D23" s="1" t="s">
        <v>273</v>
      </c>
      <c r="E23" s="1" t="s">
        <v>274</v>
      </c>
      <c r="F23" s="1" t="s">
        <v>270</v>
      </c>
      <c r="G23" s="1" t="s">
        <v>149</v>
      </c>
      <c r="H23" s="13">
        <v>33152</v>
      </c>
      <c r="I23" s="1" t="s">
        <v>173</v>
      </c>
      <c r="J23" s="14">
        <f t="shared" ca="1" si="0"/>
        <v>30</v>
      </c>
      <c r="K23" s="1" t="str">
        <f t="shared" ca="1" si="1"/>
        <v>シェービングクリーム</v>
      </c>
      <c r="L23" s="12" t="str">
        <f>IF(COUNTIF(M23:$M$34,M23)&gt;1,"重複","")</f>
        <v/>
      </c>
      <c r="M23" s="12" t="str">
        <f t="shared" si="2"/>
        <v>浜敏男</v>
      </c>
    </row>
    <row r="24" spans="1:13">
      <c r="A24" s="1">
        <v>27</v>
      </c>
      <c r="B24" s="1" t="s">
        <v>275</v>
      </c>
      <c r="C24" s="1" t="s">
        <v>276</v>
      </c>
      <c r="D24" s="1" t="s">
        <v>277</v>
      </c>
      <c r="E24" s="1" t="s">
        <v>278</v>
      </c>
      <c r="F24" s="1" t="s">
        <v>279</v>
      </c>
      <c r="G24" s="1" t="s">
        <v>149</v>
      </c>
      <c r="H24" s="13">
        <v>20308</v>
      </c>
      <c r="I24" s="1" t="s">
        <v>161</v>
      </c>
      <c r="J24" s="14">
        <f t="shared" ca="1" si="0"/>
        <v>65</v>
      </c>
      <c r="K24" s="1" t="str">
        <f t="shared" ca="1" si="1"/>
        <v>エイジングクリーム</v>
      </c>
      <c r="L24" s="12" t="str">
        <f>IF(COUNTIF(M24:$M$34,M24)&gt;1,"重複","")</f>
        <v/>
      </c>
      <c r="M24" s="12" t="str">
        <f t="shared" si="2"/>
        <v>林原峰子</v>
      </c>
    </row>
    <row r="25" spans="1:13">
      <c r="A25" s="1">
        <v>28</v>
      </c>
      <c r="B25" s="1" t="s">
        <v>280</v>
      </c>
      <c r="C25" s="1" t="s">
        <v>281</v>
      </c>
      <c r="D25" s="1" t="s">
        <v>282</v>
      </c>
      <c r="E25" s="1" t="s">
        <v>283</v>
      </c>
      <c r="F25" s="1" t="s">
        <v>245</v>
      </c>
      <c r="G25" s="1" t="s">
        <v>149</v>
      </c>
      <c r="H25" s="13">
        <v>25402</v>
      </c>
      <c r="I25" s="1" t="s">
        <v>150</v>
      </c>
      <c r="J25" s="14">
        <f t="shared" ca="1" si="0"/>
        <v>51</v>
      </c>
      <c r="K25" s="1" t="str">
        <f t="shared" ca="1" si="1"/>
        <v>シェーブローション</v>
      </c>
      <c r="L25" s="12" t="str">
        <f>IF(COUNTIF(M25:$M$34,M25)&gt;1,"重複","")</f>
        <v/>
      </c>
      <c r="M25" s="12" t="str">
        <f t="shared" si="2"/>
        <v>西山邦夫</v>
      </c>
    </row>
    <row r="26" spans="1:13">
      <c r="A26" s="1">
        <v>29</v>
      </c>
      <c r="B26" s="1" t="s">
        <v>284</v>
      </c>
      <c r="C26" s="1" t="s">
        <v>285</v>
      </c>
      <c r="D26" s="1" t="s">
        <v>286</v>
      </c>
      <c r="E26" s="1" t="s">
        <v>287</v>
      </c>
      <c r="F26" s="1" t="s">
        <v>288</v>
      </c>
      <c r="G26" s="1" t="s">
        <v>149</v>
      </c>
      <c r="H26" s="13">
        <v>31766</v>
      </c>
      <c r="I26" s="1" t="s">
        <v>150</v>
      </c>
      <c r="J26" s="14">
        <f t="shared" ca="1" si="0"/>
        <v>33</v>
      </c>
      <c r="K26" s="1" t="str">
        <f t="shared" ca="1" si="1"/>
        <v>シェービングクリーム</v>
      </c>
      <c r="L26" s="12" t="str">
        <f>IF(COUNTIF(M26:$M$34,M26)&gt;1,"重複","")</f>
        <v/>
      </c>
      <c r="M26" s="12" t="str">
        <f t="shared" si="2"/>
        <v>小田輝夫</v>
      </c>
    </row>
    <row r="27" spans="1:13">
      <c r="A27" s="1">
        <v>30</v>
      </c>
      <c r="B27" s="1" t="s">
        <v>246</v>
      </c>
      <c r="C27" s="1" t="s">
        <v>247</v>
      </c>
      <c r="D27" s="1" t="s">
        <v>248</v>
      </c>
      <c r="E27" s="1" t="s">
        <v>249</v>
      </c>
      <c r="F27" s="1" t="s">
        <v>250</v>
      </c>
      <c r="G27" s="1" t="s">
        <v>149</v>
      </c>
      <c r="H27" s="13">
        <v>24641</v>
      </c>
      <c r="I27" s="1" t="s">
        <v>161</v>
      </c>
      <c r="J27" s="14">
        <f t="shared" ca="1" si="0"/>
        <v>53</v>
      </c>
      <c r="K27" s="1" t="str">
        <f t="shared" ca="1" si="1"/>
        <v>エイジングクリーム</v>
      </c>
      <c r="L27" s="12" t="str">
        <f>IF(COUNTIF(M27:$M$34,M27)&gt;1,"重複","")</f>
        <v/>
      </c>
      <c r="M27" s="12" t="str">
        <f t="shared" si="2"/>
        <v>佐々木多恵</v>
      </c>
    </row>
    <row r="28" spans="1:13">
      <c r="A28" s="1">
        <v>31</v>
      </c>
      <c r="B28" s="1" t="s">
        <v>289</v>
      </c>
      <c r="C28" s="1" t="s">
        <v>290</v>
      </c>
      <c r="D28" s="1" t="s">
        <v>291</v>
      </c>
      <c r="E28" s="1" t="s">
        <v>292</v>
      </c>
      <c r="F28" s="1" t="s">
        <v>293</v>
      </c>
      <c r="G28" s="1" t="s">
        <v>149</v>
      </c>
      <c r="H28" s="13">
        <v>25874</v>
      </c>
      <c r="I28" s="1" t="s">
        <v>150</v>
      </c>
      <c r="J28" s="14">
        <f t="shared" ca="1" si="0"/>
        <v>50</v>
      </c>
      <c r="K28" s="1" t="str">
        <f t="shared" ca="1" si="1"/>
        <v>シェーブローション</v>
      </c>
      <c r="L28" s="12" t="str">
        <f>IF(COUNTIF(M28:$M$34,M28)&gt;1,"重複","")</f>
        <v/>
      </c>
      <c r="M28" s="12" t="str">
        <f t="shared" si="2"/>
        <v>近藤光男</v>
      </c>
    </row>
    <row r="29" spans="1:13">
      <c r="A29" s="1">
        <v>33</v>
      </c>
      <c r="B29" s="1" t="s">
        <v>299</v>
      </c>
      <c r="C29" s="1" t="s">
        <v>300</v>
      </c>
      <c r="D29" s="1" t="s">
        <v>301</v>
      </c>
      <c r="E29" s="1" t="s">
        <v>302</v>
      </c>
      <c r="F29" s="1" t="s">
        <v>250</v>
      </c>
      <c r="G29" s="1" t="s">
        <v>149</v>
      </c>
      <c r="H29" s="13">
        <v>31875</v>
      </c>
      <c r="I29" s="1" t="s">
        <v>150</v>
      </c>
      <c r="J29" s="14">
        <f t="shared" ca="1" si="0"/>
        <v>33</v>
      </c>
      <c r="K29" s="1" t="str">
        <f t="shared" ca="1" si="1"/>
        <v>シェービングクリーム</v>
      </c>
      <c r="L29" s="12" t="str">
        <f>IF(COUNTIF(M29:$M$34,M29)&gt;1,"重複","")</f>
        <v/>
      </c>
      <c r="M29" s="12" t="str">
        <f t="shared" si="2"/>
        <v>明智和男</v>
      </c>
    </row>
    <row r="30" spans="1:13">
      <c r="A30" s="1">
        <v>34</v>
      </c>
      <c r="B30" s="1" t="s">
        <v>303</v>
      </c>
      <c r="C30" s="1" t="s">
        <v>304</v>
      </c>
      <c r="D30" s="1" t="s">
        <v>305</v>
      </c>
      <c r="E30" s="1" t="s">
        <v>306</v>
      </c>
      <c r="F30" s="1" t="s">
        <v>307</v>
      </c>
      <c r="G30" s="1" t="s">
        <v>149</v>
      </c>
      <c r="H30" s="13">
        <v>24154</v>
      </c>
      <c r="I30" s="1" t="s">
        <v>150</v>
      </c>
      <c r="J30" s="14">
        <f t="shared" ca="1" si="0"/>
        <v>54</v>
      </c>
      <c r="K30" s="1" t="str">
        <f t="shared" ca="1" si="1"/>
        <v>シェーブローション</v>
      </c>
      <c r="L30" s="12" t="str">
        <f>IF(COUNTIF(M30:$M$34,M30)&gt;1,"重複","")</f>
        <v/>
      </c>
      <c r="M30" s="12" t="str">
        <f t="shared" si="2"/>
        <v>武田庄司</v>
      </c>
    </row>
    <row r="31" spans="1:13">
      <c r="A31" s="1">
        <v>35</v>
      </c>
      <c r="B31" s="1" t="s">
        <v>308</v>
      </c>
      <c r="C31" s="1" t="s">
        <v>309</v>
      </c>
      <c r="D31" s="1" t="s">
        <v>310</v>
      </c>
      <c r="E31" s="1" t="s">
        <v>311</v>
      </c>
      <c r="F31" s="1" t="s">
        <v>298</v>
      </c>
      <c r="G31" s="1" t="s">
        <v>149</v>
      </c>
      <c r="H31" s="13">
        <v>33886</v>
      </c>
      <c r="I31" s="1" t="s">
        <v>161</v>
      </c>
      <c r="J31" s="14">
        <f t="shared" ca="1" si="0"/>
        <v>28</v>
      </c>
      <c r="K31" s="1" t="str">
        <f t="shared" ca="1" si="1"/>
        <v>紫外線クリーム</v>
      </c>
      <c r="L31" s="12" t="str">
        <f>IF(COUNTIF(M31:$M$34,M31)&gt;1,"重複","")</f>
        <v/>
      </c>
      <c r="M31" s="12" t="str">
        <f t="shared" si="2"/>
        <v>若松京香</v>
      </c>
    </row>
    <row r="32" spans="1:13">
      <c r="A32" s="1">
        <v>36</v>
      </c>
      <c r="B32" s="1" t="s">
        <v>289</v>
      </c>
      <c r="C32" s="1" t="s">
        <v>312</v>
      </c>
      <c r="D32" s="1" t="s">
        <v>291</v>
      </c>
      <c r="E32" s="1" t="s">
        <v>313</v>
      </c>
      <c r="F32" s="1" t="s">
        <v>314</v>
      </c>
      <c r="G32" s="1" t="s">
        <v>149</v>
      </c>
      <c r="H32" s="13">
        <v>27766</v>
      </c>
      <c r="I32" s="1" t="s">
        <v>150</v>
      </c>
      <c r="J32" s="14">
        <f t="shared" ca="1" si="0"/>
        <v>44</v>
      </c>
      <c r="K32" s="1" t="str">
        <f t="shared" ca="1" si="1"/>
        <v>シェービングクリーム</v>
      </c>
      <c r="L32" s="12" t="str">
        <f>IF(COUNTIF(M32:$M$34,M32)&gt;1,"重複","")</f>
        <v/>
      </c>
      <c r="M32" s="12" t="str">
        <f t="shared" si="2"/>
        <v>近藤淳</v>
      </c>
    </row>
    <row r="33" spans="1:13">
      <c r="A33" s="1">
        <v>37</v>
      </c>
      <c r="B33" s="1" t="s">
        <v>266</v>
      </c>
      <c r="C33" s="1" t="s">
        <v>267</v>
      </c>
      <c r="D33" s="1" t="s">
        <v>268</v>
      </c>
      <c r="E33" s="1" t="s">
        <v>269</v>
      </c>
      <c r="F33" s="1" t="s">
        <v>270</v>
      </c>
      <c r="G33" s="1" t="s">
        <v>149</v>
      </c>
      <c r="H33" s="13">
        <v>32668</v>
      </c>
      <c r="I33" s="1" t="s">
        <v>161</v>
      </c>
      <c r="J33" s="14">
        <f t="shared" ca="1" si="0"/>
        <v>31</v>
      </c>
      <c r="K33" s="1" t="str">
        <f t="shared" ca="1" si="1"/>
        <v>美白クリーム</v>
      </c>
      <c r="L33" s="12" t="str">
        <f>IF(COUNTIF(M33:$M$34,M33)&gt;1,"重複","")</f>
        <v/>
      </c>
      <c r="M33" s="12" t="str">
        <f t="shared" si="2"/>
        <v>浜典子</v>
      </c>
    </row>
    <row r="34" spans="1:13">
      <c r="A34" s="1">
        <v>38</v>
      </c>
      <c r="B34" s="1" t="s">
        <v>294</v>
      </c>
      <c r="C34" s="1" t="s">
        <v>295</v>
      </c>
      <c r="D34" s="1" t="s">
        <v>296</v>
      </c>
      <c r="E34" s="1" t="s">
        <v>297</v>
      </c>
      <c r="F34" s="1" t="s">
        <v>298</v>
      </c>
      <c r="G34" s="1" t="s">
        <v>149</v>
      </c>
      <c r="H34" s="13">
        <v>34880</v>
      </c>
      <c r="I34" s="1" t="s">
        <v>161</v>
      </c>
      <c r="J34" s="14">
        <f t="shared" ca="1" si="0"/>
        <v>25</v>
      </c>
      <c r="K34" s="1" t="str">
        <f t="shared" ca="1" si="1"/>
        <v>紫外線クリーム</v>
      </c>
      <c r="L34" s="12" t="str">
        <f>IF(COUNTIF(M34:$M$34,M34)&gt;1,"重複","")</f>
        <v/>
      </c>
      <c r="M34" s="12" t="str">
        <f t="shared" si="2"/>
        <v>山崎千恵</v>
      </c>
    </row>
  </sheetData>
  <autoFilter ref="L1:L34"/>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zoomScaleNormal="100" workbookViewId="0"/>
  </sheetViews>
  <sheetFormatPr defaultColWidth="8.625" defaultRowHeight="18" customHeight="1"/>
  <cols>
    <col min="1" max="1" width="17.375" style="5" customWidth="1"/>
    <col min="2" max="15" width="9.875" style="5" customWidth="1"/>
    <col min="16" max="16" width="11.625" style="5" customWidth="1"/>
    <col min="17" max="16384" width="8.625" style="5"/>
  </cols>
  <sheetData>
    <row r="1" spans="1:16" ht="18" customHeight="1">
      <c r="A1" s="5" t="s">
        <v>316</v>
      </c>
    </row>
    <row r="2" spans="1:16" ht="18" customHeight="1">
      <c r="A2" s="6" t="s">
        <v>317</v>
      </c>
      <c r="B2" s="6" t="s">
        <v>318</v>
      </c>
    </row>
    <row r="3" spans="1:16" ht="18" customHeight="1">
      <c r="A3" s="7" t="s">
        <v>319</v>
      </c>
      <c r="B3" s="8">
        <v>130</v>
      </c>
    </row>
    <row r="4" spans="1:16" ht="18" customHeight="1">
      <c r="A4" s="7" t="s">
        <v>320</v>
      </c>
      <c r="B4" s="8">
        <v>150</v>
      </c>
    </row>
    <row r="5" spans="1:16" ht="18" customHeight="1">
      <c r="A5" s="7" t="s">
        <v>321</v>
      </c>
      <c r="B5" s="8">
        <v>110</v>
      </c>
    </row>
    <row r="6" spans="1:16" ht="18" customHeight="1">
      <c r="A6" s="7" t="s">
        <v>322</v>
      </c>
      <c r="B6" s="8">
        <v>180</v>
      </c>
    </row>
    <row r="7" spans="1:16" ht="18" customHeight="1">
      <c r="A7" s="7" t="s">
        <v>323</v>
      </c>
      <c r="B7" s="8">
        <v>170</v>
      </c>
    </row>
    <row r="8" spans="1:16" ht="18" customHeight="1">
      <c r="A8" s="7" t="s">
        <v>324</v>
      </c>
      <c r="B8" s="8">
        <v>230</v>
      </c>
    </row>
    <row r="10" spans="1:16" ht="18" customHeight="1">
      <c r="A10" s="5" t="s">
        <v>325</v>
      </c>
    </row>
    <row r="11" spans="1:16" ht="18" customHeight="1">
      <c r="A11" s="6" t="s">
        <v>317</v>
      </c>
      <c r="B11" s="6" t="s">
        <v>326</v>
      </c>
      <c r="C11" s="6" t="s">
        <v>54</v>
      </c>
      <c r="D11" s="6" t="s">
        <v>55</v>
      </c>
      <c r="E11" s="6" t="s">
        <v>327</v>
      </c>
      <c r="F11" s="6" t="s">
        <v>57</v>
      </c>
      <c r="G11" s="6" t="s">
        <v>58</v>
      </c>
      <c r="H11" s="6" t="s">
        <v>56</v>
      </c>
      <c r="I11" s="6" t="s">
        <v>59</v>
      </c>
      <c r="J11" s="6" t="s">
        <v>60</v>
      </c>
      <c r="K11" s="6" t="s">
        <v>61</v>
      </c>
      <c r="L11" s="6" t="s">
        <v>328</v>
      </c>
      <c r="M11" s="6" t="s">
        <v>329</v>
      </c>
      <c r="N11" s="6" t="s">
        <v>53</v>
      </c>
      <c r="O11" s="16" t="s">
        <v>62</v>
      </c>
      <c r="P11" s="16" t="s">
        <v>63</v>
      </c>
    </row>
    <row r="12" spans="1:16" ht="18" customHeight="1">
      <c r="A12" s="7" t="s">
        <v>319</v>
      </c>
      <c r="B12" s="17">
        <v>2000</v>
      </c>
      <c r="C12" s="17">
        <v>2100</v>
      </c>
      <c r="D12" s="17">
        <v>2200</v>
      </c>
      <c r="E12" s="17">
        <v>2400</v>
      </c>
      <c r="F12" s="17">
        <v>2500</v>
      </c>
      <c r="G12" s="18">
        <v>2400</v>
      </c>
      <c r="H12" s="18"/>
      <c r="I12" s="18">
        <v>2200</v>
      </c>
      <c r="J12" s="18">
        <v>1800</v>
      </c>
      <c r="K12" s="18">
        <v>1700</v>
      </c>
      <c r="L12" s="18">
        <v>1500</v>
      </c>
      <c r="M12" s="18">
        <v>1400</v>
      </c>
      <c r="N12" s="18">
        <v>1400</v>
      </c>
      <c r="O12" s="18"/>
      <c r="P12" s="18"/>
    </row>
    <row r="13" spans="1:16" ht="18" customHeight="1">
      <c r="A13" s="7" t="s">
        <v>320</v>
      </c>
      <c r="B13" s="17">
        <v>2500</v>
      </c>
      <c r="C13" s="17">
        <v>2900</v>
      </c>
      <c r="D13" s="17">
        <v>3000</v>
      </c>
      <c r="E13" s="17">
        <v>3100</v>
      </c>
      <c r="F13" s="17">
        <v>3500</v>
      </c>
      <c r="G13" s="18">
        <v>2900</v>
      </c>
      <c r="H13" s="18"/>
      <c r="I13" s="18">
        <v>2900</v>
      </c>
      <c r="J13" s="18">
        <v>2600</v>
      </c>
      <c r="K13" s="18">
        <v>1800</v>
      </c>
      <c r="L13" s="18">
        <v>1900</v>
      </c>
      <c r="M13" s="18">
        <v>1800</v>
      </c>
      <c r="N13" s="18">
        <v>2200</v>
      </c>
      <c r="O13" s="18"/>
      <c r="P13" s="18"/>
    </row>
    <row r="14" spans="1:16" ht="18" customHeight="1">
      <c r="A14" s="7" t="s">
        <v>321</v>
      </c>
      <c r="B14" s="17">
        <v>920</v>
      </c>
      <c r="C14" s="17">
        <v>980</v>
      </c>
      <c r="D14" s="17">
        <v>1030</v>
      </c>
      <c r="E14" s="17">
        <v>1270</v>
      </c>
      <c r="F14" s="17">
        <v>1300</v>
      </c>
      <c r="G14" s="19">
        <v>1030</v>
      </c>
      <c r="H14" s="19"/>
      <c r="I14" s="19">
        <v>950</v>
      </c>
      <c r="J14" s="19">
        <v>750</v>
      </c>
      <c r="K14" s="19">
        <v>800</v>
      </c>
      <c r="L14" s="19">
        <v>700</v>
      </c>
      <c r="M14" s="19">
        <v>800</v>
      </c>
      <c r="N14" s="19">
        <v>900</v>
      </c>
      <c r="O14" s="19"/>
      <c r="P14" s="19"/>
    </row>
    <row r="15" spans="1:16" ht="18" customHeight="1">
      <c r="A15" s="7" t="s">
        <v>322</v>
      </c>
      <c r="B15" s="17">
        <v>1600</v>
      </c>
      <c r="C15" s="17">
        <v>1800</v>
      </c>
      <c r="D15" s="17">
        <v>1900</v>
      </c>
      <c r="E15" s="17">
        <v>2100</v>
      </c>
      <c r="F15" s="17">
        <v>2000</v>
      </c>
      <c r="G15" s="18">
        <v>1700</v>
      </c>
      <c r="H15" s="18"/>
      <c r="I15" s="18">
        <v>1800</v>
      </c>
      <c r="J15" s="18">
        <v>1600</v>
      </c>
      <c r="K15" s="18">
        <v>1360</v>
      </c>
      <c r="L15" s="18">
        <v>1270</v>
      </c>
      <c r="M15" s="18">
        <v>1200</v>
      </c>
      <c r="N15" s="18">
        <v>1450</v>
      </c>
      <c r="O15" s="18"/>
      <c r="P15" s="18"/>
    </row>
    <row r="16" spans="1:16" ht="18" customHeight="1">
      <c r="A16" s="7" t="s">
        <v>323</v>
      </c>
      <c r="B16" s="17">
        <v>1500</v>
      </c>
      <c r="C16" s="17">
        <v>1700</v>
      </c>
      <c r="D16" s="17">
        <v>1850</v>
      </c>
      <c r="E16" s="17">
        <v>1900</v>
      </c>
      <c r="F16" s="17">
        <v>1850</v>
      </c>
      <c r="G16" s="18">
        <v>2000</v>
      </c>
      <c r="H16" s="18"/>
      <c r="I16" s="18">
        <v>2000</v>
      </c>
      <c r="J16" s="18">
        <v>1500</v>
      </c>
      <c r="K16" s="18">
        <v>2100</v>
      </c>
      <c r="L16" s="18">
        <v>1340</v>
      </c>
      <c r="M16" s="18">
        <v>1610</v>
      </c>
      <c r="N16" s="18">
        <v>2010</v>
      </c>
      <c r="O16" s="18"/>
      <c r="P16" s="18"/>
    </row>
    <row r="17" spans="1:16" ht="18" customHeight="1">
      <c r="A17" s="7" t="s">
        <v>324</v>
      </c>
      <c r="B17" s="17">
        <v>770</v>
      </c>
      <c r="C17" s="17">
        <v>840</v>
      </c>
      <c r="D17" s="17">
        <v>690</v>
      </c>
      <c r="E17" s="17">
        <v>690</v>
      </c>
      <c r="F17" s="17">
        <v>600</v>
      </c>
      <c r="G17" s="19">
        <v>700</v>
      </c>
      <c r="H17" s="19"/>
      <c r="I17" s="19">
        <v>840</v>
      </c>
      <c r="J17" s="19">
        <v>890</v>
      </c>
      <c r="K17" s="19">
        <v>900</v>
      </c>
      <c r="L17" s="19">
        <v>950</v>
      </c>
      <c r="M17" s="19">
        <v>700</v>
      </c>
      <c r="N17" s="19">
        <v>720</v>
      </c>
      <c r="O17" s="19"/>
      <c r="P17" s="19"/>
    </row>
    <row r="19" spans="1:16" ht="18" customHeight="1">
      <c r="A19" s="5" t="s">
        <v>330</v>
      </c>
    </row>
    <row r="20" spans="1:16" ht="18" customHeight="1">
      <c r="A20" s="6" t="s">
        <v>317</v>
      </c>
      <c r="B20" s="6" t="s">
        <v>326</v>
      </c>
      <c r="C20" s="6" t="s">
        <v>54</v>
      </c>
      <c r="D20" s="6" t="s">
        <v>55</v>
      </c>
      <c r="E20" s="6" t="s">
        <v>327</v>
      </c>
      <c r="F20" s="6" t="s">
        <v>57</v>
      </c>
      <c r="G20" s="6" t="s">
        <v>58</v>
      </c>
      <c r="H20" s="6" t="s">
        <v>56</v>
      </c>
      <c r="I20" s="6" t="s">
        <v>59</v>
      </c>
      <c r="J20" s="6" t="s">
        <v>60</v>
      </c>
      <c r="K20" s="6" t="s">
        <v>61</v>
      </c>
      <c r="L20" s="6" t="s">
        <v>328</v>
      </c>
      <c r="M20" s="6" t="s">
        <v>329</v>
      </c>
      <c r="N20" s="6" t="s">
        <v>53</v>
      </c>
      <c r="O20" s="16" t="s">
        <v>62</v>
      </c>
      <c r="P20" s="16" t="s">
        <v>63</v>
      </c>
    </row>
    <row r="21" spans="1:16" ht="18" customHeight="1">
      <c r="A21" s="7" t="s">
        <v>319</v>
      </c>
      <c r="B21" s="17"/>
      <c r="C21" s="17"/>
      <c r="D21" s="17"/>
      <c r="E21" s="17"/>
      <c r="F21" s="17"/>
      <c r="G21" s="17"/>
      <c r="H21" s="17"/>
      <c r="I21" s="17"/>
      <c r="J21" s="17"/>
      <c r="K21" s="17"/>
      <c r="L21" s="17"/>
      <c r="M21" s="17"/>
      <c r="N21" s="17"/>
      <c r="O21" s="18"/>
      <c r="P21" s="18"/>
    </row>
    <row r="22" spans="1:16" ht="18" customHeight="1">
      <c r="A22" s="7" t="s">
        <v>320</v>
      </c>
      <c r="B22" s="17"/>
      <c r="C22" s="17"/>
      <c r="D22" s="17"/>
      <c r="E22" s="17"/>
      <c r="F22" s="17"/>
      <c r="G22" s="17"/>
      <c r="H22" s="17"/>
      <c r="I22" s="17"/>
      <c r="J22" s="17"/>
      <c r="K22" s="17"/>
      <c r="L22" s="17"/>
      <c r="M22" s="17"/>
      <c r="N22" s="17"/>
      <c r="O22" s="18"/>
      <c r="P22" s="18"/>
    </row>
    <row r="23" spans="1:16" ht="18" customHeight="1">
      <c r="A23" s="7" t="s">
        <v>321</v>
      </c>
      <c r="B23" s="17"/>
      <c r="C23" s="17"/>
      <c r="D23" s="17"/>
      <c r="E23" s="17"/>
      <c r="F23" s="17"/>
      <c r="G23" s="17"/>
      <c r="H23" s="17"/>
      <c r="I23" s="17"/>
      <c r="J23" s="17"/>
      <c r="K23" s="17"/>
      <c r="L23" s="17"/>
      <c r="M23" s="17"/>
      <c r="N23" s="17"/>
      <c r="O23" s="18"/>
      <c r="P23" s="18"/>
    </row>
    <row r="24" spans="1:16" ht="18" customHeight="1">
      <c r="A24" s="7" t="s">
        <v>322</v>
      </c>
      <c r="B24" s="17"/>
      <c r="C24" s="17"/>
      <c r="D24" s="17"/>
      <c r="E24" s="17"/>
      <c r="F24" s="17"/>
      <c r="G24" s="17"/>
      <c r="H24" s="17"/>
      <c r="I24" s="17"/>
      <c r="J24" s="17"/>
      <c r="K24" s="17"/>
      <c r="L24" s="17"/>
      <c r="M24" s="17"/>
      <c r="N24" s="17"/>
      <c r="O24" s="18"/>
      <c r="P24" s="18"/>
    </row>
    <row r="25" spans="1:16" ht="18" customHeight="1">
      <c r="A25" s="7" t="s">
        <v>323</v>
      </c>
      <c r="B25" s="17"/>
      <c r="C25" s="17"/>
      <c r="D25" s="17"/>
      <c r="E25" s="17"/>
      <c r="F25" s="17"/>
      <c r="G25" s="17"/>
      <c r="H25" s="17"/>
      <c r="I25" s="17"/>
      <c r="J25" s="17"/>
      <c r="K25" s="17"/>
      <c r="L25" s="17"/>
      <c r="M25" s="17"/>
      <c r="N25" s="17"/>
      <c r="O25" s="18"/>
      <c r="P25" s="18"/>
    </row>
    <row r="26" spans="1:16" ht="18" customHeight="1">
      <c r="A26" s="7" t="s">
        <v>324</v>
      </c>
      <c r="B26" s="17"/>
      <c r="C26" s="17"/>
      <c r="D26" s="17"/>
      <c r="E26" s="17"/>
      <c r="F26" s="17"/>
      <c r="G26" s="17"/>
      <c r="H26" s="17"/>
      <c r="I26" s="17"/>
      <c r="J26" s="17"/>
      <c r="K26" s="17"/>
      <c r="L26" s="17"/>
      <c r="M26" s="17"/>
      <c r="N26" s="17"/>
      <c r="O26" s="18"/>
      <c r="P26" s="18"/>
    </row>
  </sheetData>
  <phoneticPr fontId="2"/>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zoomScaleNormal="100" workbookViewId="0"/>
  </sheetViews>
  <sheetFormatPr defaultColWidth="8.625" defaultRowHeight="18" customHeight="1"/>
  <cols>
    <col min="1" max="1" width="17.375" style="5" customWidth="1"/>
    <col min="2" max="15" width="9.875" style="5" customWidth="1"/>
    <col min="16" max="16" width="11.625" style="5" customWidth="1"/>
    <col min="17" max="18" width="8.625" style="5"/>
    <col min="19" max="19" width="17.375" style="5" bestFit="1" customWidth="1"/>
    <col min="20" max="22" width="9.625" style="5" bestFit="1" customWidth="1"/>
    <col min="23" max="16384" width="8.625" style="5"/>
  </cols>
  <sheetData>
    <row r="1" spans="1:16" ht="18" customHeight="1" thickBot="1">
      <c r="A1" s="5" t="s">
        <v>316</v>
      </c>
    </row>
    <row r="2" spans="1:16" ht="18" customHeight="1" thickTop="1" thickBot="1">
      <c r="A2" s="20" t="s">
        <v>317</v>
      </c>
      <c r="B2" s="21" t="s">
        <v>318</v>
      </c>
    </row>
    <row r="3" spans="1:16" ht="18" customHeight="1" thickTop="1">
      <c r="A3" s="22" t="s">
        <v>319</v>
      </c>
      <c r="B3" s="23">
        <v>130</v>
      </c>
    </row>
    <row r="4" spans="1:16" ht="18" customHeight="1">
      <c r="A4" s="24" t="s">
        <v>320</v>
      </c>
      <c r="B4" s="25">
        <v>150</v>
      </c>
    </row>
    <row r="5" spans="1:16" ht="18" customHeight="1">
      <c r="A5" s="24" t="s">
        <v>321</v>
      </c>
      <c r="B5" s="25">
        <v>110</v>
      </c>
    </row>
    <row r="6" spans="1:16" ht="18" customHeight="1">
      <c r="A6" s="24" t="s">
        <v>322</v>
      </c>
      <c r="B6" s="25">
        <v>180</v>
      </c>
    </row>
    <row r="7" spans="1:16" ht="18" customHeight="1">
      <c r="A7" s="24" t="s">
        <v>323</v>
      </c>
      <c r="B7" s="25">
        <v>170</v>
      </c>
    </row>
    <row r="8" spans="1:16" ht="18" customHeight="1" thickBot="1">
      <c r="A8" s="26" t="s">
        <v>324</v>
      </c>
      <c r="B8" s="27">
        <v>230</v>
      </c>
    </row>
    <row r="9" spans="1:16" ht="18" customHeight="1" thickTop="1"/>
    <row r="10" spans="1:16" ht="18" customHeight="1" thickBot="1">
      <c r="A10" s="5" t="s">
        <v>325</v>
      </c>
    </row>
    <row r="11" spans="1:16" ht="18" customHeight="1" thickTop="1" thickBot="1">
      <c r="A11" s="20" t="s">
        <v>317</v>
      </c>
      <c r="B11" s="28" t="s">
        <v>326</v>
      </c>
      <c r="C11" s="28" t="s">
        <v>54</v>
      </c>
      <c r="D11" s="28" t="s">
        <v>55</v>
      </c>
      <c r="E11" s="28" t="s">
        <v>327</v>
      </c>
      <c r="F11" s="28" t="s">
        <v>57</v>
      </c>
      <c r="G11" s="28" t="s">
        <v>58</v>
      </c>
      <c r="H11" s="28" t="s">
        <v>56</v>
      </c>
      <c r="I11" s="28" t="s">
        <v>59</v>
      </c>
      <c r="J11" s="28" t="s">
        <v>60</v>
      </c>
      <c r="K11" s="28" t="s">
        <v>61</v>
      </c>
      <c r="L11" s="28" t="s">
        <v>328</v>
      </c>
      <c r="M11" s="28" t="s">
        <v>329</v>
      </c>
      <c r="N11" s="28" t="s">
        <v>53</v>
      </c>
      <c r="O11" s="28" t="s">
        <v>62</v>
      </c>
      <c r="P11" s="21" t="s">
        <v>63</v>
      </c>
    </row>
    <row r="12" spans="1:16" ht="18" customHeight="1" thickTop="1">
      <c r="A12" s="22" t="s">
        <v>319</v>
      </c>
      <c r="B12" s="29">
        <v>2000</v>
      </c>
      <c r="C12" s="29">
        <v>2100</v>
      </c>
      <c r="D12" s="29">
        <v>2200</v>
      </c>
      <c r="E12" s="29">
        <v>2400</v>
      </c>
      <c r="F12" s="29">
        <v>2500</v>
      </c>
      <c r="G12" s="30">
        <v>2400</v>
      </c>
      <c r="H12" s="30">
        <f>SUBTOTAL(9,B12:G12)</f>
        <v>13600</v>
      </c>
      <c r="I12" s="30">
        <v>2200</v>
      </c>
      <c r="J12" s="30">
        <v>1800</v>
      </c>
      <c r="K12" s="30">
        <v>1700</v>
      </c>
      <c r="L12" s="30">
        <v>1500</v>
      </c>
      <c r="M12" s="30">
        <v>1400</v>
      </c>
      <c r="N12" s="30">
        <v>1400</v>
      </c>
      <c r="O12" s="30">
        <f>SUBTOTAL(9,I12:N12)</f>
        <v>10000</v>
      </c>
      <c r="P12" s="31">
        <f>SUBTOTAL(9,B12:O12)</f>
        <v>23600</v>
      </c>
    </row>
    <row r="13" spans="1:16" ht="18" customHeight="1">
      <c r="A13" s="24" t="s">
        <v>320</v>
      </c>
      <c r="B13" s="32">
        <v>2500</v>
      </c>
      <c r="C13" s="32">
        <v>2900</v>
      </c>
      <c r="D13" s="32">
        <v>3000</v>
      </c>
      <c r="E13" s="32">
        <v>3100</v>
      </c>
      <c r="F13" s="32">
        <v>3500</v>
      </c>
      <c r="G13" s="33">
        <v>2900</v>
      </c>
      <c r="H13" s="33">
        <f t="shared" ref="H13:H17" si="0">SUBTOTAL(9,B13:G13)</f>
        <v>17900</v>
      </c>
      <c r="I13" s="33">
        <v>2900</v>
      </c>
      <c r="J13" s="33">
        <v>2600</v>
      </c>
      <c r="K13" s="33">
        <v>1800</v>
      </c>
      <c r="L13" s="33">
        <v>1900</v>
      </c>
      <c r="M13" s="33">
        <v>1800</v>
      </c>
      <c r="N13" s="33">
        <v>2200</v>
      </c>
      <c r="O13" s="33">
        <f t="shared" ref="O13:O17" si="1">SUBTOTAL(9,I13:N13)</f>
        <v>13200</v>
      </c>
      <c r="P13" s="34">
        <f t="shared" ref="P13:P17" si="2">SUBTOTAL(9,B13:O13)</f>
        <v>31100</v>
      </c>
    </row>
    <row r="14" spans="1:16" ht="18" customHeight="1">
      <c r="A14" s="24" t="s">
        <v>321</v>
      </c>
      <c r="B14" s="32">
        <v>920</v>
      </c>
      <c r="C14" s="32">
        <v>980</v>
      </c>
      <c r="D14" s="32">
        <v>1030</v>
      </c>
      <c r="E14" s="32">
        <v>1270</v>
      </c>
      <c r="F14" s="32">
        <v>1300</v>
      </c>
      <c r="G14" s="35">
        <v>1030</v>
      </c>
      <c r="H14" s="33">
        <f t="shared" si="0"/>
        <v>6530</v>
      </c>
      <c r="I14" s="35">
        <v>950</v>
      </c>
      <c r="J14" s="35">
        <v>750</v>
      </c>
      <c r="K14" s="35">
        <v>800</v>
      </c>
      <c r="L14" s="35">
        <v>700</v>
      </c>
      <c r="M14" s="35">
        <v>800</v>
      </c>
      <c r="N14" s="35">
        <v>900</v>
      </c>
      <c r="O14" s="33">
        <f t="shared" si="1"/>
        <v>4900</v>
      </c>
      <c r="P14" s="34">
        <f t="shared" si="2"/>
        <v>11430</v>
      </c>
    </row>
    <row r="15" spans="1:16" ht="18" customHeight="1">
      <c r="A15" s="24" t="s">
        <v>322</v>
      </c>
      <c r="B15" s="32">
        <v>1600</v>
      </c>
      <c r="C15" s="32">
        <v>1800</v>
      </c>
      <c r="D15" s="32">
        <v>1900</v>
      </c>
      <c r="E15" s="32">
        <v>2100</v>
      </c>
      <c r="F15" s="32">
        <v>2000</v>
      </c>
      <c r="G15" s="33">
        <v>1700</v>
      </c>
      <c r="H15" s="33">
        <f t="shared" si="0"/>
        <v>11100</v>
      </c>
      <c r="I15" s="33">
        <v>1800</v>
      </c>
      <c r="J15" s="33">
        <v>1600</v>
      </c>
      <c r="K15" s="33">
        <v>1360</v>
      </c>
      <c r="L15" s="33">
        <v>1270</v>
      </c>
      <c r="M15" s="33">
        <v>1200</v>
      </c>
      <c r="N15" s="33">
        <v>1450</v>
      </c>
      <c r="O15" s="33">
        <f t="shared" si="1"/>
        <v>8680</v>
      </c>
      <c r="P15" s="34">
        <f t="shared" si="2"/>
        <v>19780</v>
      </c>
    </row>
    <row r="16" spans="1:16" ht="18" customHeight="1">
      <c r="A16" s="24" t="s">
        <v>323</v>
      </c>
      <c r="B16" s="32">
        <v>1500</v>
      </c>
      <c r="C16" s="32">
        <v>1700</v>
      </c>
      <c r="D16" s="32">
        <v>1850</v>
      </c>
      <c r="E16" s="32">
        <v>1900</v>
      </c>
      <c r="F16" s="32">
        <v>1850</v>
      </c>
      <c r="G16" s="33">
        <v>2000</v>
      </c>
      <c r="H16" s="33">
        <f t="shared" si="0"/>
        <v>10800</v>
      </c>
      <c r="I16" s="33">
        <v>2000</v>
      </c>
      <c r="J16" s="33">
        <v>1500</v>
      </c>
      <c r="K16" s="33">
        <v>2100</v>
      </c>
      <c r="L16" s="33">
        <v>1340</v>
      </c>
      <c r="M16" s="33">
        <v>1610</v>
      </c>
      <c r="N16" s="33">
        <v>2010</v>
      </c>
      <c r="O16" s="33">
        <f t="shared" si="1"/>
        <v>10560</v>
      </c>
      <c r="P16" s="34">
        <f t="shared" si="2"/>
        <v>21360</v>
      </c>
    </row>
    <row r="17" spans="1:22" ht="18" customHeight="1" thickBot="1">
      <c r="A17" s="26" t="s">
        <v>324</v>
      </c>
      <c r="B17" s="36">
        <v>770</v>
      </c>
      <c r="C17" s="36">
        <v>840</v>
      </c>
      <c r="D17" s="36">
        <v>690</v>
      </c>
      <c r="E17" s="36">
        <v>690</v>
      </c>
      <c r="F17" s="36">
        <v>600</v>
      </c>
      <c r="G17" s="37">
        <v>700</v>
      </c>
      <c r="H17" s="38">
        <f t="shared" si="0"/>
        <v>4290</v>
      </c>
      <c r="I17" s="37">
        <v>840</v>
      </c>
      <c r="J17" s="37">
        <v>890</v>
      </c>
      <c r="K17" s="37">
        <v>900</v>
      </c>
      <c r="L17" s="37">
        <v>950</v>
      </c>
      <c r="M17" s="37">
        <v>700</v>
      </c>
      <c r="N17" s="37">
        <v>720</v>
      </c>
      <c r="O17" s="38">
        <f t="shared" si="1"/>
        <v>5000</v>
      </c>
      <c r="P17" s="39">
        <f t="shared" si="2"/>
        <v>9290</v>
      </c>
    </row>
    <row r="18" spans="1:22" ht="18" customHeight="1" thickTop="1"/>
    <row r="19" spans="1:22" ht="18" customHeight="1" thickBot="1">
      <c r="A19" s="5" t="s">
        <v>330</v>
      </c>
    </row>
    <row r="20" spans="1:22" ht="18" customHeight="1" thickTop="1" thickBot="1">
      <c r="A20" s="20" t="s">
        <v>317</v>
      </c>
      <c r="B20" s="28" t="s">
        <v>326</v>
      </c>
      <c r="C20" s="28" t="s">
        <v>54</v>
      </c>
      <c r="D20" s="28" t="s">
        <v>55</v>
      </c>
      <c r="E20" s="28" t="s">
        <v>327</v>
      </c>
      <c r="F20" s="28" t="s">
        <v>57</v>
      </c>
      <c r="G20" s="28" t="s">
        <v>58</v>
      </c>
      <c r="H20" s="28" t="s">
        <v>56</v>
      </c>
      <c r="I20" s="28" t="s">
        <v>59</v>
      </c>
      <c r="J20" s="28" t="s">
        <v>60</v>
      </c>
      <c r="K20" s="28" t="s">
        <v>61</v>
      </c>
      <c r="L20" s="28" t="s">
        <v>328</v>
      </c>
      <c r="M20" s="28" t="s">
        <v>329</v>
      </c>
      <c r="N20" s="28" t="s">
        <v>53</v>
      </c>
      <c r="O20" s="28" t="s">
        <v>62</v>
      </c>
      <c r="P20" s="21" t="s">
        <v>63</v>
      </c>
      <c r="S20" s="20" t="s">
        <v>317</v>
      </c>
      <c r="T20" s="28" t="s">
        <v>56</v>
      </c>
      <c r="U20" s="28" t="s">
        <v>62</v>
      </c>
      <c r="V20" s="21" t="s">
        <v>63</v>
      </c>
    </row>
    <row r="21" spans="1:22" ht="18" customHeight="1" thickTop="1">
      <c r="A21" s="22" t="s">
        <v>319</v>
      </c>
      <c r="B21" s="40">
        <f t="shared" ref="B21:G21" si="3">VLOOKUP($A$21,単価表,2,FALSE)*B12</f>
        <v>260000</v>
      </c>
      <c r="C21" s="40">
        <f t="shared" si="3"/>
        <v>273000</v>
      </c>
      <c r="D21" s="40">
        <f t="shared" si="3"/>
        <v>286000</v>
      </c>
      <c r="E21" s="40">
        <f t="shared" si="3"/>
        <v>312000</v>
      </c>
      <c r="F21" s="40">
        <f t="shared" si="3"/>
        <v>325000</v>
      </c>
      <c r="G21" s="40">
        <f t="shared" si="3"/>
        <v>312000</v>
      </c>
      <c r="H21" s="41">
        <f>SUBTOTAL(9,B21:G21)</f>
        <v>1768000</v>
      </c>
      <c r="I21" s="40">
        <f t="shared" ref="I21:N21" si="4">VLOOKUP($A$21,単価表,2,FALSE)*I12</f>
        <v>286000</v>
      </c>
      <c r="J21" s="40">
        <f t="shared" si="4"/>
        <v>234000</v>
      </c>
      <c r="K21" s="40">
        <f t="shared" si="4"/>
        <v>221000</v>
      </c>
      <c r="L21" s="40">
        <f t="shared" si="4"/>
        <v>195000</v>
      </c>
      <c r="M21" s="40">
        <f t="shared" si="4"/>
        <v>182000</v>
      </c>
      <c r="N21" s="40">
        <f t="shared" si="4"/>
        <v>182000</v>
      </c>
      <c r="O21" s="41">
        <f>SUBTOTAL(9,I21:N21)</f>
        <v>1300000</v>
      </c>
      <c r="P21" s="42">
        <f>SUBTOTAL(9,B21:O21)</f>
        <v>3068000</v>
      </c>
      <c r="S21" s="22" t="s">
        <v>320</v>
      </c>
      <c r="T21" s="41">
        <v>2685000</v>
      </c>
      <c r="U21" s="41">
        <v>1980000</v>
      </c>
      <c r="V21" s="42">
        <v>4665000</v>
      </c>
    </row>
    <row r="22" spans="1:22" ht="18" customHeight="1">
      <c r="A22" s="24" t="s">
        <v>320</v>
      </c>
      <c r="B22" s="43">
        <f t="shared" ref="B22:G22" si="5">VLOOKUP($A$22,単価表,2,FALSE)*B13</f>
        <v>375000</v>
      </c>
      <c r="C22" s="43">
        <f t="shared" si="5"/>
        <v>435000</v>
      </c>
      <c r="D22" s="43">
        <f t="shared" si="5"/>
        <v>450000</v>
      </c>
      <c r="E22" s="43">
        <f t="shared" si="5"/>
        <v>465000</v>
      </c>
      <c r="F22" s="43">
        <f t="shared" si="5"/>
        <v>525000</v>
      </c>
      <c r="G22" s="43">
        <f t="shared" si="5"/>
        <v>435000</v>
      </c>
      <c r="H22" s="44">
        <f t="shared" ref="H22:H26" si="6">SUBTOTAL(9,B22:G22)</f>
        <v>2685000</v>
      </c>
      <c r="I22" s="43">
        <f t="shared" ref="I22:N22" si="7">VLOOKUP($A$22,単価表,2,FALSE)*I13</f>
        <v>435000</v>
      </c>
      <c r="J22" s="43">
        <f t="shared" si="7"/>
        <v>390000</v>
      </c>
      <c r="K22" s="43">
        <f t="shared" si="7"/>
        <v>270000</v>
      </c>
      <c r="L22" s="43">
        <f t="shared" si="7"/>
        <v>285000</v>
      </c>
      <c r="M22" s="43">
        <f t="shared" si="7"/>
        <v>270000</v>
      </c>
      <c r="N22" s="43">
        <f t="shared" si="7"/>
        <v>330000</v>
      </c>
      <c r="O22" s="44">
        <f t="shared" ref="O22:O26" si="8">SUBTOTAL(9,I22:N22)</f>
        <v>1980000</v>
      </c>
      <c r="P22" s="45">
        <f t="shared" ref="P22:P26" si="9">SUBTOTAL(9,B22:O22)</f>
        <v>4665000</v>
      </c>
      <c r="S22" s="24" t="s">
        <v>323</v>
      </c>
      <c r="T22" s="44">
        <v>1836000</v>
      </c>
      <c r="U22" s="44">
        <v>1795200</v>
      </c>
      <c r="V22" s="45">
        <v>3631200</v>
      </c>
    </row>
    <row r="23" spans="1:22" ht="18" customHeight="1">
      <c r="A23" s="24" t="s">
        <v>321</v>
      </c>
      <c r="B23" s="43">
        <f t="shared" ref="B23:G23" si="10">VLOOKUP($A$23,単価表,2,FALSE)*B14</f>
        <v>101200</v>
      </c>
      <c r="C23" s="43">
        <f t="shared" si="10"/>
        <v>107800</v>
      </c>
      <c r="D23" s="43">
        <f t="shared" si="10"/>
        <v>113300</v>
      </c>
      <c r="E23" s="43">
        <f t="shared" si="10"/>
        <v>139700</v>
      </c>
      <c r="F23" s="43">
        <f t="shared" si="10"/>
        <v>143000</v>
      </c>
      <c r="G23" s="43">
        <f t="shared" si="10"/>
        <v>113300</v>
      </c>
      <c r="H23" s="44">
        <f t="shared" si="6"/>
        <v>718300</v>
      </c>
      <c r="I23" s="43">
        <f t="shared" ref="I23:N23" si="11">VLOOKUP($A$23,単価表,2,FALSE)*I14</f>
        <v>104500</v>
      </c>
      <c r="J23" s="43">
        <f t="shared" si="11"/>
        <v>82500</v>
      </c>
      <c r="K23" s="43">
        <f t="shared" si="11"/>
        <v>88000</v>
      </c>
      <c r="L23" s="43">
        <f t="shared" si="11"/>
        <v>77000</v>
      </c>
      <c r="M23" s="43">
        <f t="shared" si="11"/>
        <v>88000</v>
      </c>
      <c r="N23" s="43">
        <f t="shared" si="11"/>
        <v>99000</v>
      </c>
      <c r="O23" s="44">
        <f t="shared" si="8"/>
        <v>539000</v>
      </c>
      <c r="P23" s="45">
        <f t="shared" si="9"/>
        <v>1257300</v>
      </c>
      <c r="S23" s="24" t="s">
        <v>322</v>
      </c>
      <c r="T23" s="44">
        <v>1998000</v>
      </c>
      <c r="U23" s="44">
        <v>1562400</v>
      </c>
      <c r="V23" s="45">
        <v>3560400</v>
      </c>
    </row>
    <row r="24" spans="1:22" ht="18" customHeight="1">
      <c r="A24" s="24" t="s">
        <v>322</v>
      </c>
      <c r="B24" s="43">
        <f t="shared" ref="B24:G24" si="12">VLOOKUP($A$24,単価表,2,FALSE)*B15</f>
        <v>288000</v>
      </c>
      <c r="C24" s="43">
        <f t="shared" si="12"/>
        <v>324000</v>
      </c>
      <c r="D24" s="43">
        <f t="shared" si="12"/>
        <v>342000</v>
      </c>
      <c r="E24" s="43">
        <f t="shared" si="12"/>
        <v>378000</v>
      </c>
      <c r="F24" s="43">
        <f t="shared" si="12"/>
        <v>360000</v>
      </c>
      <c r="G24" s="43">
        <f t="shared" si="12"/>
        <v>306000</v>
      </c>
      <c r="H24" s="44">
        <f t="shared" si="6"/>
        <v>1998000</v>
      </c>
      <c r="I24" s="43">
        <f t="shared" ref="I24:N24" si="13">VLOOKUP($A$24,単価表,2,FALSE)*I15</f>
        <v>324000</v>
      </c>
      <c r="J24" s="43">
        <f t="shared" si="13"/>
        <v>288000</v>
      </c>
      <c r="K24" s="43">
        <f t="shared" si="13"/>
        <v>244800</v>
      </c>
      <c r="L24" s="43">
        <f t="shared" si="13"/>
        <v>228600</v>
      </c>
      <c r="M24" s="43">
        <f t="shared" si="13"/>
        <v>216000</v>
      </c>
      <c r="N24" s="43">
        <f t="shared" si="13"/>
        <v>261000</v>
      </c>
      <c r="O24" s="44">
        <f t="shared" si="8"/>
        <v>1562400</v>
      </c>
      <c r="P24" s="45">
        <f t="shared" si="9"/>
        <v>3560400</v>
      </c>
      <c r="S24" s="24" t="s">
        <v>319</v>
      </c>
      <c r="T24" s="44">
        <v>1768000</v>
      </c>
      <c r="U24" s="44">
        <v>1300000</v>
      </c>
      <c r="V24" s="45">
        <v>3068000</v>
      </c>
    </row>
    <row r="25" spans="1:22" ht="18" customHeight="1">
      <c r="A25" s="24" t="s">
        <v>323</v>
      </c>
      <c r="B25" s="43">
        <f t="shared" ref="B25:G25" si="14">VLOOKUP($A$25,単価表,2,FALSE)*B16</f>
        <v>255000</v>
      </c>
      <c r="C25" s="43">
        <f t="shared" si="14"/>
        <v>289000</v>
      </c>
      <c r="D25" s="43">
        <f t="shared" si="14"/>
        <v>314500</v>
      </c>
      <c r="E25" s="43">
        <f t="shared" si="14"/>
        <v>323000</v>
      </c>
      <c r="F25" s="43">
        <f t="shared" si="14"/>
        <v>314500</v>
      </c>
      <c r="G25" s="43">
        <f t="shared" si="14"/>
        <v>340000</v>
      </c>
      <c r="H25" s="44">
        <f t="shared" si="6"/>
        <v>1836000</v>
      </c>
      <c r="I25" s="43">
        <f t="shared" ref="I25:N25" si="15">VLOOKUP($A$25,単価表,2,FALSE)*I16</f>
        <v>340000</v>
      </c>
      <c r="J25" s="43">
        <f t="shared" si="15"/>
        <v>255000</v>
      </c>
      <c r="K25" s="43">
        <f t="shared" si="15"/>
        <v>357000</v>
      </c>
      <c r="L25" s="43">
        <f t="shared" si="15"/>
        <v>227800</v>
      </c>
      <c r="M25" s="43">
        <f t="shared" si="15"/>
        <v>273700</v>
      </c>
      <c r="N25" s="43">
        <f t="shared" si="15"/>
        <v>341700</v>
      </c>
      <c r="O25" s="44">
        <f t="shared" si="8"/>
        <v>1795200</v>
      </c>
      <c r="P25" s="45">
        <f t="shared" si="9"/>
        <v>3631200</v>
      </c>
      <c r="S25" s="24" t="s">
        <v>324</v>
      </c>
      <c r="T25" s="44">
        <v>986700</v>
      </c>
      <c r="U25" s="44">
        <v>1150000</v>
      </c>
      <c r="V25" s="45">
        <v>2136700</v>
      </c>
    </row>
    <row r="26" spans="1:22" ht="18" customHeight="1" thickBot="1">
      <c r="A26" s="26" t="s">
        <v>324</v>
      </c>
      <c r="B26" s="46">
        <f t="shared" ref="B26:G26" si="16">VLOOKUP($A$26,単価表,2,FALSE)*B17</f>
        <v>177100</v>
      </c>
      <c r="C26" s="46">
        <f t="shared" si="16"/>
        <v>193200</v>
      </c>
      <c r="D26" s="46">
        <f t="shared" si="16"/>
        <v>158700</v>
      </c>
      <c r="E26" s="46">
        <f t="shared" si="16"/>
        <v>158700</v>
      </c>
      <c r="F26" s="46">
        <f t="shared" si="16"/>
        <v>138000</v>
      </c>
      <c r="G26" s="46">
        <f t="shared" si="16"/>
        <v>161000</v>
      </c>
      <c r="H26" s="47">
        <f t="shared" si="6"/>
        <v>986700</v>
      </c>
      <c r="I26" s="46">
        <f t="shared" ref="I26:N26" si="17">VLOOKUP($A$26,単価表,2,FALSE)*I17</f>
        <v>193200</v>
      </c>
      <c r="J26" s="46">
        <f t="shared" si="17"/>
        <v>204700</v>
      </c>
      <c r="K26" s="46">
        <f t="shared" si="17"/>
        <v>207000</v>
      </c>
      <c r="L26" s="46">
        <f t="shared" si="17"/>
        <v>218500</v>
      </c>
      <c r="M26" s="46">
        <f t="shared" si="17"/>
        <v>161000</v>
      </c>
      <c r="N26" s="46">
        <f t="shared" si="17"/>
        <v>165600</v>
      </c>
      <c r="O26" s="47">
        <f t="shared" si="8"/>
        <v>1150000</v>
      </c>
      <c r="P26" s="48">
        <f t="shared" si="9"/>
        <v>2136700</v>
      </c>
      <c r="S26" s="26" t="s">
        <v>321</v>
      </c>
      <c r="T26" s="47">
        <v>718300</v>
      </c>
      <c r="U26" s="47">
        <v>539000</v>
      </c>
      <c r="V26" s="48">
        <v>1257300</v>
      </c>
    </row>
    <row r="27" spans="1:22" ht="18" customHeight="1" thickTop="1"/>
  </sheetData>
  <autoFilter ref="S20:V26">
    <sortState ref="S21:V26">
      <sortCondition descending="1" ref="V20:V26"/>
    </sortState>
  </autoFilter>
  <phoneticPr fontId="2"/>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課題文</vt:lpstr>
      <vt:lpstr>勤務時間</vt:lpstr>
      <vt:lpstr>解答・勤務時間</vt:lpstr>
      <vt:lpstr>顧客名簿</vt:lpstr>
      <vt:lpstr>解答・顧客名簿</vt:lpstr>
      <vt:lpstr>解答・送付名簿</vt:lpstr>
      <vt:lpstr>売上表</vt:lpstr>
      <vt:lpstr>解答・売上表</vt:lpstr>
      <vt:lpstr>解答・売上表!単価表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Mitsuhide Ishikawa</dc:creator>
  <cp:lastModifiedBy>高齢・障害・求職者雇用支援機構</cp:lastModifiedBy>
  <cp:lastPrinted>2020-10-29T02:02:18Z</cp:lastPrinted>
  <dcterms:created xsi:type="dcterms:W3CDTF">2020-07-19T01:47:25Z</dcterms:created>
  <dcterms:modified xsi:type="dcterms:W3CDTF">2020-12-17T06:56:52Z</dcterms:modified>
</cp:coreProperties>
</file>