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never"/>
  <bookViews>
    <workbookView xWindow="-105" yWindow="-105" windowWidth="19425" windowHeight="11625" tabRatio="672"/>
  </bookViews>
  <sheets>
    <sheet name="課題文" sheetId="43" r:id="rId1"/>
    <sheet name="年齢層別人数" sheetId="39" r:id="rId2"/>
    <sheet name="解答例・課題1" sheetId="40" r:id="rId3"/>
    <sheet name="出張旅費精算書" sheetId="35" r:id="rId4"/>
    <sheet name="日当一覧" sheetId="36" r:id="rId5"/>
    <sheet name="解答例・課題2" sheetId="41" r:id="rId6"/>
    <sheet name="受講者名簿春" sheetId="27" r:id="rId7"/>
    <sheet name="統計データ" sheetId="37" r:id="rId8"/>
    <sheet name="解答例・課題4" sheetId="38" r:id="rId9"/>
  </sheets>
  <externalReferences>
    <externalReference r:id="rId10"/>
  </externalReferences>
  <definedNames>
    <definedName name="_xlnm._FilterDatabase" localSheetId="6" hidden="1">受講者名簿春!$A$1:$F$51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41" l="1"/>
  <c r="M27" i="41" s="1"/>
  <c r="Q32" i="41" s="1"/>
  <c r="M23" i="41"/>
  <c r="Q31" i="41" s="1"/>
  <c r="M17" i="41"/>
  <c r="Q30" i="41" s="1"/>
  <c r="Q33" i="41" l="1"/>
  <c r="Q35" i="41" s="1"/>
  <c r="O6" i="40"/>
  <c r="O5" i="40"/>
  <c r="O4" i="40"/>
  <c r="O3" i="40"/>
  <c r="O2" i="40"/>
  <c r="D73" i="38"/>
  <c r="D72" i="38"/>
  <c r="D71" i="38" s="1"/>
  <c r="D70" i="38" s="1"/>
  <c r="D69" i="38" s="1"/>
  <c r="D68" i="38" s="1"/>
  <c r="D67" i="38" s="1"/>
  <c r="D66" i="38" s="1"/>
  <c r="D65" i="38" s="1"/>
  <c r="C65" i="38"/>
  <c r="C66" i="38" s="1"/>
  <c r="C67" i="38" s="1"/>
  <c r="C68" i="38" s="1"/>
  <c r="C69" i="38" s="1"/>
  <c r="C70" i="38" s="1"/>
  <c r="C71" i="38" s="1"/>
  <c r="C72" i="38" s="1"/>
  <c r="C73" i="38" s="1"/>
  <c r="D62" i="38"/>
  <c r="D61" i="38" s="1"/>
  <c r="D60" i="38" s="1"/>
  <c r="D59" i="38" s="1"/>
  <c r="D58" i="38" s="1"/>
  <c r="D57" i="38" s="1"/>
  <c r="D56" i="38" s="1"/>
  <c r="D55" i="38" s="1"/>
  <c r="D54" i="38" s="1"/>
  <c r="C54" i="38"/>
  <c r="C55" i="38" s="1"/>
  <c r="C56" i="38" s="1"/>
  <c r="C57" i="38" s="1"/>
  <c r="C58" i="38" s="1"/>
  <c r="C59" i="38" s="1"/>
  <c r="C60" i="38" s="1"/>
  <c r="C61" i="38" s="1"/>
  <c r="C62" i="38" s="1"/>
  <c r="D14" i="38"/>
  <c r="E14" i="38" s="1"/>
  <c r="B14" i="38"/>
  <c r="C13" i="38" s="1"/>
  <c r="E12" i="38"/>
  <c r="C12" i="38"/>
  <c r="E10" i="38"/>
  <c r="C10" i="38"/>
  <c r="E8" i="38"/>
  <c r="C8" i="38"/>
  <c r="E6" i="38"/>
  <c r="C6" i="38"/>
  <c r="D14" i="37"/>
  <c r="B14" i="37"/>
  <c r="O7" i="40" l="1"/>
  <c r="C14" i="38"/>
  <c r="C5" i="38"/>
  <c r="C7" i="38"/>
  <c r="C9" i="38"/>
  <c r="C11" i="38"/>
  <c r="E5" i="38"/>
  <c r="E7" i="38"/>
  <c r="E9" i="38"/>
  <c r="E11" i="38"/>
  <c r="E13" i="38"/>
  <c r="D27" i="35" l="1"/>
  <c r="M27" i="35" s="1"/>
  <c r="Q32" i="35" s="1"/>
  <c r="M23" i="35"/>
  <c r="Q31" i="35" s="1"/>
  <c r="M17" i="35"/>
  <c r="Q30" i="35" s="1"/>
  <c r="Q33" i="35" l="1"/>
  <c r="Q35" i="35" s="1"/>
</calcChain>
</file>

<file path=xl/sharedStrings.xml><?xml version="1.0" encoding="utf-8"?>
<sst xmlns="http://schemas.openxmlformats.org/spreadsheetml/2006/main" count="1306" uniqueCount="506">
  <si>
    <t>課題1-1</t>
    <rPh sb="0" eb="2">
      <t>カダイ</t>
    </rPh>
    <phoneticPr fontId="1"/>
  </si>
  <si>
    <t>課題3-1</t>
    <rPh sb="0" eb="2">
      <t>カダイ</t>
    </rPh>
    <phoneticPr fontId="1"/>
  </si>
  <si>
    <t>課題3-2</t>
    <rPh sb="0" eb="2">
      <t>カダイ</t>
    </rPh>
    <phoneticPr fontId="1"/>
  </si>
  <si>
    <t>課題3-3</t>
    <rPh sb="0" eb="2">
      <t>カダイ</t>
    </rPh>
    <phoneticPr fontId="1"/>
  </si>
  <si>
    <t>課題4-1</t>
    <rPh sb="0" eb="2">
      <t>カダイ</t>
    </rPh>
    <phoneticPr fontId="1"/>
  </si>
  <si>
    <t>課題4-2</t>
    <rPh sb="0" eb="2">
      <t>カダイ</t>
    </rPh>
    <phoneticPr fontId="1"/>
  </si>
  <si>
    <t>課題4-3</t>
    <rPh sb="0" eb="2">
      <t>カダイ</t>
    </rPh>
    <phoneticPr fontId="1"/>
  </si>
  <si>
    <t>（無断転載禁止）</t>
    <rPh sb="1" eb="3">
      <t>ムダン</t>
    </rPh>
    <rPh sb="3" eb="5">
      <t>テンサイ</t>
    </rPh>
    <rPh sb="5" eb="7">
      <t>キンシ</t>
    </rPh>
    <phoneticPr fontId="1"/>
  </si>
  <si>
    <t>課題概要</t>
    <rPh sb="0" eb="2">
      <t>カダイ</t>
    </rPh>
    <rPh sb="2" eb="4">
      <t>ガイヨウ</t>
    </rPh>
    <phoneticPr fontId="1"/>
  </si>
  <si>
    <t>制限時間</t>
    <rPh sb="0" eb="2">
      <t>セイゲン</t>
    </rPh>
    <rPh sb="2" eb="4">
      <t>ジカン</t>
    </rPh>
    <phoneticPr fontId="1"/>
  </si>
  <si>
    <t>課題内容</t>
    <rPh sb="0" eb="2">
      <t>カダイ</t>
    </rPh>
    <rPh sb="2" eb="4">
      <t>ナイヨウ</t>
    </rPh>
    <phoneticPr fontId="1"/>
  </si>
  <si>
    <t>解答方法と採点対象</t>
    <rPh sb="0" eb="2">
      <t>カイトウ</t>
    </rPh>
    <rPh sb="2" eb="4">
      <t>ホウホウ</t>
    </rPh>
    <rPh sb="5" eb="7">
      <t>サイテン</t>
    </rPh>
    <rPh sb="7" eb="9">
      <t>タイショウ</t>
    </rPh>
    <phoneticPr fontId="1"/>
  </si>
  <si>
    <t>課題1-2</t>
    <rPh sb="0" eb="2">
      <t>カダイ</t>
    </rPh>
    <phoneticPr fontId="1"/>
  </si>
  <si>
    <t xml:space="preserve">課題1
</t>
    <rPh sb="0" eb="2">
      <t>カダイ</t>
    </rPh>
    <phoneticPr fontId="1"/>
  </si>
  <si>
    <t>A</t>
    <phoneticPr fontId="6"/>
  </si>
  <si>
    <t>B</t>
    <phoneticPr fontId="6"/>
  </si>
  <si>
    <t>C</t>
    <phoneticPr fontId="6"/>
  </si>
  <si>
    <t>D</t>
    <phoneticPr fontId="6"/>
  </si>
  <si>
    <t>申請日</t>
    <rPh sb="0" eb="3">
      <t>シンセイビ</t>
    </rPh>
    <phoneticPr fontId="6"/>
  </si>
  <si>
    <t>出張旅費精算書</t>
    <rPh sb="0" eb="2">
      <t>シュッチョウ</t>
    </rPh>
    <rPh sb="2" eb="4">
      <t>リョヒ</t>
    </rPh>
    <rPh sb="4" eb="6">
      <t>セイサン</t>
    </rPh>
    <rPh sb="6" eb="7">
      <t>ショ</t>
    </rPh>
    <phoneticPr fontId="6"/>
  </si>
  <si>
    <t>所属</t>
    <rPh sb="0" eb="2">
      <t>ショゾク</t>
    </rPh>
    <phoneticPr fontId="6"/>
  </si>
  <si>
    <t>承認</t>
    <rPh sb="0" eb="2">
      <t>ショウニン</t>
    </rPh>
    <phoneticPr fontId="6"/>
  </si>
  <si>
    <t>氏名</t>
    <rPh sb="0" eb="2">
      <t>シメイ</t>
    </rPh>
    <phoneticPr fontId="6"/>
  </si>
  <si>
    <t>出張先</t>
    <rPh sb="0" eb="2">
      <t>シュッチョウ</t>
    </rPh>
    <rPh sb="2" eb="3">
      <t>サキ</t>
    </rPh>
    <phoneticPr fontId="6"/>
  </si>
  <si>
    <t>出張期間</t>
    <rPh sb="0" eb="2">
      <t>シュッチョウ</t>
    </rPh>
    <rPh sb="2" eb="4">
      <t>キカン</t>
    </rPh>
    <phoneticPr fontId="6"/>
  </si>
  <si>
    <t>交通費</t>
    <rPh sb="0" eb="3">
      <t>コウツウヒ</t>
    </rPh>
    <phoneticPr fontId="6"/>
  </si>
  <si>
    <t>日付</t>
    <rPh sb="0" eb="2">
      <t>ヒヅケ</t>
    </rPh>
    <phoneticPr fontId="6"/>
  </si>
  <si>
    <t>利用区間</t>
    <rPh sb="0" eb="2">
      <t>リヨウ</t>
    </rPh>
    <rPh sb="2" eb="4">
      <t>クカン</t>
    </rPh>
    <phoneticPr fontId="6"/>
  </si>
  <si>
    <t>金額</t>
    <rPh sb="0" eb="2">
      <t>キンガク</t>
    </rPh>
    <phoneticPr fontId="6"/>
  </si>
  <si>
    <t>備考</t>
    <rPh sb="0" eb="2">
      <t>ビコウ</t>
    </rPh>
    <phoneticPr fontId="6"/>
  </si>
  <si>
    <t>～</t>
    <phoneticPr fontId="6"/>
  </si>
  <si>
    <t>小計</t>
    <rPh sb="0" eb="2">
      <t>ショウケイ</t>
    </rPh>
    <phoneticPr fontId="6"/>
  </si>
  <si>
    <t>宿泊費</t>
    <rPh sb="0" eb="3">
      <t>シュクハクヒ</t>
    </rPh>
    <phoneticPr fontId="6"/>
  </si>
  <si>
    <t>宿泊先</t>
    <rPh sb="0" eb="2">
      <t>シュクハク</t>
    </rPh>
    <rPh sb="2" eb="3">
      <t>サキ</t>
    </rPh>
    <phoneticPr fontId="6"/>
  </si>
  <si>
    <t>日当</t>
    <rPh sb="0" eb="2">
      <t>ニットウ</t>
    </rPh>
    <phoneticPr fontId="6"/>
  </si>
  <si>
    <t>日数</t>
    <rPh sb="0" eb="2">
      <t>ニッスウ</t>
    </rPh>
    <phoneticPr fontId="6"/>
  </si>
  <si>
    <t>単価</t>
    <rPh sb="0" eb="2">
      <t>タンカ</t>
    </rPh>
    <phoneticPr fontId="6"/>
  </si>
  <si>
    <t>出張旅費精算額</t>
    <rPh sb="0" eb="2">
      <t>シュッチョウ</t>
    </rPh>
    <rPh sb="2" eb="4">
      <t>リョヒ</t>
    </rPh>
    <rPh sb="4" eb="7">
      <t>セイサンガク</t>
    </rPh>
    <phoneticPr fontId="6"/>
  </si>
  <si>
    <t>交通費計</t>
    <rPh sb="0" eb="3">
      <t>コウツウヒ</t>
    </rPh>
    <rPh sb="3" eb="4">
      <t>ケイ</t>
    </rPh>
    <phoneticPr fontId="6"/>
  </si>
  <si>
    <t>宿泊費計</t>
    <rPh sb="0" eb="3">
      <t>シュクハクヒ</t>
    </rPh>
    <rPh sb="3" eb="4">
      <t>ケイ</t>
    </rPh>
    <phoneticPr fontId="6"/>
  </si>
  <si>
    <t>日当計</t>
    <rPh sb="0" eb="2">
      <t>ニットウ</t>
    </rPh>
    <rPh sb="2" eb="3">
      <t>ケイ</t>
    </rPh>
    <phoneticPr fontId="6"/>
  </si>
  <si>
    <t>仮払金</t>
    <rPh sb="0" eb="3">
      <t>カリバライキン</t>
    </rPh>
    <phoneticPr fontId="6"/>
  </si>
  <si>
    <t>差引支払額</t>
    <rPh sb="0" eb="2">
      <t>サシヒキ</t>
    </rPh>
    <rPh sb="2" eb="4">
      <t>シハライ</t>
    </rPh>
    <rPh sb="4" eb="5">
      <t>ガク</t>
    </rPh>
    <phoneticPr fontId="6"/>
  </si>
  <si>
    <t>交通費の検索に利用したサイト</t>
    <rPh sb="0" eb="3">
      <t>コウツウヒ</t>
    </rPh>
    <rPh sb="4" eb="6">
      <t>ケンサク</t>
    </rPh>
    <rPh sb="7" eb="9">
      <t>リヨウ</t>
    </rPh>
    <phoneticPr fontId="6"/>
  </si>
  <si>
    <t>名称</t>
    <rPh sb="0" eb="2">
      <t>メイショウ</t>
    </rPh>
    <phoneticPr fontId="6"/>
  </si>
  <si>
    <t>アドレス</t>
    <phoneticPr fontId="6"/>
  </si>
  <si>
    <t>性別</t>
  </si>
  <si>
    <t>携帯電話</t>
  </si>
  <si>
    <t>郵便番号</t>
  </si>
  <si>
    <t>生年月日</t>
  </si>
  <si>
    <t>年齢</t>
  </si>
  <si>
    <t>西田　矩之</t>
  </si>
  <si>
    <t>男</t>
  </si>
  <si>
    <t>299-1161</t>
  </si>
  <si>
    <t>1985年08月27日</t>
  </si>
  <si>
    <t>金谷　重信</t>
  </si>
  <si>
    <t>271-0061</t>
  </si>
  <si>
    <t>1986年07月22日</t>
  </si>
  <si>
    <t>森本　栄子</t>
  </si>
  <si>
    <t>女</t>
  </si>
  <si>
    <t>370-0813</t>
  </si>
  <si>
    <t>大下　祐昭</t>
  </si>
  <si>
    <t>371-0814</t>
  </si>
  <si>
    <t>1971年05月01日</t>
  </si>
  <si>
    <t>横溝　心春</t>
  </si>
  <si>
    <t>367-0007</t>
  </si>
  <si>
    <t>1947年12月22日</t>
  </si>
  <si>
    <t>立花　義隆</t>
  </si>
  <si>
    <t>379-2225</t>
  </si>
  <si>
    <t>1980年09月01日</t>
  </si>
  <si>
    <t>吉田　敏郎</t>
  </si>
  <si>
    <t>409-3245</t>
  </si>
  <si>
    <t>1962年03月02日</t>
  </si>
  <si>
    <t>相川　麻紀</t>
  </si>
  <si>
    <t>252-1123</t>
  </si>
  <si>
    <t>1946年03月21日</t>
  </si>
  <si>
    <t>大貫　武一</t>
  </si>
  <si>
    <t>101-0065</t>
  </si>
  <si>
    <t>1947年10月07日</t>
  </si>
  <si>
    <t>島津　豊明</t>
  </si>
  <si>
    <t>270-1369</t>
  </si>
  <si>
    <t>1969年05月17日</t>
  </si>
  <si>
    <t>河本　宏次</t>
  </si>
  <si>
    <t>400-0501</t>
  </si>
  <si>
    <t>1941年07月12日</t>
  </si>
  <si>
    <t>横溝　信幸</t>
  </si>
  <si>
    <t>329-2441</t>
  </si>
  <si>
    <t>1981年08月28日</t>
  </si>
  <si>
    <t>関口　菜々実</t>
  </si>
  <si>
    <t>154-0013</t>
  </si>
  <si>
    <t>1975年05月11日</t>
  </si>
  <si>
    <t>荻野　茉奈</t>
  </si>
  <si>
    <t>242-0006</t>
  </si>
  <si>
    <t>1961年12月02日</t>
  </si>
  <si>
    <t>藤沢　比呂</t>
  </si>
  <si>
    <t>379-1615</t>
  </si>
  <si>
    <t>1999年12月29日</t>
  </si>
  <si>
    <t>高橋　華子</t>
  </si>
  <si>
    <t>270-0151</t>
  </si>
  <si>
    <t>1978年05月31日</t>
  </si>
  <si>
    <t>谷　美千子</t>
  </si>
  <si>
    <t>223-0052</t>
  </si>
  <si>
    <t>1947年03月22日</t>
  </si>
  <si>
    <t>小森　尚夫</t>
  </si>
  <si>
    <t>379-2202</t>
  </si>
  <si>
    <t>1987年02月02日</t>
  </si>
  <si>
    <t>森川　清美</t>
  </si>
  <si>
    <t>242-0021</t>
  </si>
  <si>
    <t>1983年06月29日</t>
  </si>
  <si>
    <t>大平　花穂</t>
  </si>
  <si>
    <t>378-0415</t>
  </si>
  <si>
    <t>1974年10月16日</t>
  </si>
  <si>
    <t>浜　小都子</t>
  </si>
  <si>
    <t>183-0001</t>
  </si>
  <si>
    <t>1977年01月16日</t>
  </si>
  <si>
    <t>大下　沙弥</t>
  </si>
  <si>
    <t>258-0026</t>
  </si>
  <si>
    <t>1944年04月23日</t>
  </si>
  <si>
    <t>香坂　勝</t>
  </si>
  <si>
    <t>324-0241</t>
  </si>
  <si>
    <t>1944年12月22日</t>
  </si>
  <si>
    <t>古河　徹子</t>
  </si>
  <si>
    <t>409-3702</t>
  </si>
  <si>
    <t>1969年08月24日</t>
  </si>
  <si>
    <t>宍戸　実希子</t>
  </si>
  <si>
    <t>103-0004</t>
  </si>
  <si>
    <t>1946年12月07日</t>
  </si>
  <si>
    <t>安斎　功</t>
  </si>
  <si>
    <t>376-0121</t>
  </si>
  <si>
    <t>1981年12月14日</t>
  </si>
  <si>
    <t>八木　伸生</t>
  </si>
  <si>
    <t>238-0054</t>
  </si>
  <si>
    <t>1992年03月19日</t>
  </si>
  <si>
    <t>横田　章平</t>
  </si>
  <si>
    <t>250-0403</t>
  </si>
  <si>
    <t>1955年07月30日</t>
  </si>
  <si>
    <t>新井　玲二</t>
  </si>
  <si>
    <t>370-0054</t>
  </si>
  <si>
    <t>1961年07月16日</t>
  </si>
  <si>
    <t>菅井　昭吾</t>
  </si>
  <si>
    <t>323-0046</t>
  </si>
  <si>
    <t>1964年05月16日</t>
  </si>
  <si>
    <t>玉木　康正</t>
  </si>
  <si>
    <t>370-0425</t>
  </si>
  <si>
    <t>1982年11月24日</t>
  </si>
  <si>
    <t>臼井　英子</t>
  </si>
  <si>
    <t>288-0835</t>
  </si>
  <si>
    <t>1982年12月20日</t>
  </si>
  <si>
    <t>平松　夏鈴</t>
  </si>
  <si>
    <t>136-0074</t>
  </si>
  <si>
    <t>1969年12月08日</t>
  </si>
  <si>
    <t>菅野　俊章</t>
  </si>
  <si>
    <t>408-0305</t>
  </si>
  <si>
    <t>1956年05月08日</t>
  </si>
  <si>
    <t>石坂　健治</t>
  </si>
  <si>
    <t>253-0026</t>
  </si>
  <si>
    <t>1989年08月20日</t>
  </si>
  <si>
    <t>川西　幸三郎</t>
  </si>
  <si>
    <t>239-0815</t>
  </si>
  <si>
    <t>1955年09月09日</t>
  </si>
  <si>
    <t>金山　柚香</t>
  </si>
  <si>
    <t>287-0241</t>
  </si>
  <si>
    <t>1952年06月01日</t>
  </si>
  <si>
    <t>二瓶　由太郎</t>
  </si>
  <si>
    <t>211-0016</t>
  </si>
  <si>
    <t>1953年09月12日</t>
  </si>
  <si>
    <t>江藤　紗矢</t>
  </si>
  <si>
    <t>329-2803</t>
  </si>
  <si>
    <t>1944年06月25日</t>
  </si>
  <si>
    <t>真鍋　琴葉</t>
  </si>
  <si>
    <t>370-3512</t>
  </si>
  <si>
    <t>武田　幸三</t>
  </si>
  <si>
    <t>265-0074</t>
  </si>
  <si>
    <t>1962年07月15日</t>
  </si>
  <si>
    <t>田端　琴奈</t>
  </si>
  <si>
    <t>333-0866</t>
  </si>
  <si>
    <t>1987年03月26日</t>
  </si>
  <si>
    <t>土居　宏次</t>
  </si>
  <si>
    <t>302-0013</t>
  </si>
  <si>
    <t>1987年12月24日</t>
  </si>
  <si>
    <t>神崎　陽治</t>
  </si>
  <si>
    <t>306-0645</t>
  </si>
  <si>
    <t>1979年04月01日</t>
  </si>
  <si>
    <t>金谷　正一</t>
  </si>
  <si>
    <t>162-0838</t>
  </si>
  <si>
    <t>1965年05月08日</t>
  </si>
  <si>
    <t>石川　彩花</t>
  </si>
  <si>
    <t>321-4211</t>
  </si>
  <si>
    <t>1989年11月07日</t>
  </si>
  <si>
    <t>田淵　広司</t>
  </si>
  <si>
    <t>341-0043</t>
  </si>
  <si>
    <t>1990年10月30日</t>
  </si>
  <si>
    <t>井本　紬</t>
  </si>
  <si>
    <t>150-0021</t>
  </si>
  <si>
    <t>1976年05月28日</t>
  </si>
  <si>
    <t>小森　文隆</t>
  </si>
  <si>
    <t>400-0013</t>
  </si>
  <si>
    <t>1987年11月01日</t>
  </si>
  <si>
    <t>関口　博明</t>
  </si>
  <si>
    <t>161-0033</t>
  </si>
  <si>
    <t>1944年06月28日</t>
  </si>
  <si>
    <t>会員種別</t>
    <rPh sb="0" eb="2">
      <t>カイイン</t>
    </rPh>
    <rPh sb="2" eb="4">
      <t>シュベツ</t>
    </rPh>
    <phoneticPr fontId="1"/>
  </si>
  <si>
    <t>敬称</t>
    <rPh sb="0" eb="2">
      <t>ケイショウ</t>
    </rPh>
    <phoneticPr fontId="1"/>
  </si>
  <si>
    <t>住所</t>
    <rPh sb="0" eb="2">
      <t>ジュウショ</t>
    </rPh>
    <phoneticPr fontId="15"/>
  </si>
  <si>
    <t>課題4</t>
    <rPh sb="0" eb="2">
      <t>カダイ</t>
    </rPh>
    <phoneticPr fontId="1"/>
  </si>
  <si>
    <t>課題5</t>
    <rPh sb="0" eb="2">
      <t>カダイ</t>
    </rPh>
    <phoneticPr fontId="1"/>
  </si>
  <si>
    <t>1966年03月01日</t>
    <phoneticPr fontId="1"/>
  </si>
  <si>
    <t>1982年02月26日</t>
    <phoneticPr fontId="1"/>
  </si>
  <si>
    <t>Microsoft ExcelやWordのファイル形式で出題された課題に対して、Microsoft Excel2016、Word2016、PowerPoint2016、およびウェブブラウザなどを使用して解答をファイルに保存します。</t>
    <rPh sb="25" eb="27">
      <t>ケイシキ</t>
    </rPh>
    <rPh sb="28" eb="30">
      <t>シュツダイ</t>
    </rPh>
    <rPh sb="36" eb="37">
      <t>タイ</t>
    </rPh>
    <rPh sb="97" eb="99">
      <t>シヨウ</t>
    </rPh>
    <rPh sb="101" eb="103">
      <t>カイトウ</t>
    </rPh>
    <rPh sb="109" eb="111">
      <t>ホゾン</t>
    </rPh>
    <phoneticPr fontId="1"/>
  </si>
  <si>
    <t>課題1-3</t>
    <rPh sb="0" eb="2">
      <t>カダイ</t>
    </rPh>
    <phoneticPr fontId="1"/>
  </si>
  <si>
    <t>氏名・事業所名</t>
    <rPh sb="3" eb="6">
      <t>ジギョウショ</t>
    </rPh>
    <rPh sb="6" eb="7">
      <t>メイ</t>
    </rPh>
    <phoneticPr fontId="1"/>
  </si>
  <si>
    <t>氏名（カタカナ）</t>
  </si>
  <si>
    <t>住所1</t>
    <rPh sb="0" eb="2">
      <t>ジュウショ</t>
    </rPh>
    <phoneticPr fontId="15"/>
  </si>
  <si>
    <t>住所2</t>
    <rPh sb="0" eb="2">
      <t>ジュウショ</t>
    </rPh>
    <phoneticPr fontId="15"/>
  </si>
  <si>
    <t>会員年数</t>
    <rPh sb="0" eb="2">
      <t>カイイン</t>
    </rPh>
    <rPh sb="2" eb="4">
      <t>ネンスウ</t>
    </rPh>
    <phoneticPr fontId="1"/>
  </si>
  <si>
    <t>年齢</t>
    <rPh sb="0" eb="2">
      <t>ネンレイ</t>
    </rPh>
    <phoneticPr fontId="1"/>
  </si>
  <si>
    <t>年齢層別の人数</t>
    <rPh sb="0" eb="3">
      <t>ネンレイソウ</t>
    </rPh>
    <rPh sb="3" eb="4">
      <t>ベツ</t>
    </rPh>
    <rPh sb="5" eb="7">
      <t>ニンズウ</t>
    </rPh>
    <phoneticPr fontId="1"/>
  </si>
  <si>
    <t>条件</t>
    <rPh sb="0" eb="2">
      <t>ジョウケン</t>
    </rPh>
    <phoneticPr fontId="1"/>
  </si>
  <si>
    <t>人数</t>
    <rPh sb="0" eb="2">
      <t>ニンズウ</t>
    </rPh>
    <phoneticPr fontId="1"/>
  </si>
  <si>
    <t>個人</t>
  </si>
  <si>
    <t>ニシダ　ノリユキ</t>
  </si>
  <si>
    <t>09********3</t>
  </si>
  <si>
    <t>18歳未満</t>
    <rPh sb="2" eb="3">
      <t>サイ</t>
    </rPh>
    <rPh sb="3" eb="5">
      <t>ミマン</t>
    </rPh>
    <phoneticPr fontId="1"/>
  </si>
  <si>
    <t>カナヤ　シゲノブ</t>
  </si>
  <si>
    <t>09********2</t>
  </si>
  <si>
    <t>栄町西ハイツ1002</t>
  </si>
  <si>
    <t>18歳以上40歳未満</t>
    <rPh sb="2" eb="5">
      <t>サイイジョウ</t>
    </rPh>
    <rPh sb="7" eb="8">
      <t>サイ</t>
    </rPh>
    <rPh sb="8" eb="10">
      <t>ミマン</t>
    </rPh>
    <phoneticPr fontId="1"/>
  </si>
  <si>
    <t>モリモト　エイコ</t>
  </si>
  <si>
    <t>09********4</t>
  </si>
  <si>
    <t>40歳以上60歳未満</t>
    <rPh sb="2" eb="5">
      <t>サイイジョウ</t>
    </rPh>
    <rPh sb="7" eb="8">
      <t>サイ</t>
    </rPh>
    <rPh sb="8" eb="10">
      <t>ミマン</t>
    </rPh>
    <phoneticPr fontId="1"/>
  </si>
  <si>
    <t>オオシタ　ヒロアキ</t>
  </si>
  <si>
    <t>08********3</t>
  </si>
  <si>
    <t>60歳以上</t>
    <rPh sb="2" eb="5">
      <t>サイイジョウ</t>
    </rPh>
    <phoneticPr fontId="1"/>
  </si>
  <si>
    <t>ヨコミゾ　コハル</t>
  </si>
  <si>
    <t>08********2</t>
  </si>
  <si>
    <t>リバーサイド上仁手1005</t>
  </si>
  <si>
    <t>年齢記載のない人数</t>
    <rPh sb="0" eb="2">
      <t>ネンレイ</t>
    </rPh>
    <rPh sb="2" eb="4">
      <t>キサイ</t>
    </rPh>
    <rPh sb="7" eb="9">
      <t>ニンズウ</t>
    </rPh>
    <phoneticPr fontId="1"/>
  </si>
  <si>
    <t>空白および数値以外</t>
    <rPh sb="0" eb="2">
      <t>クウハク</t>
    </rPh>
    <phoneticPr fontId="1"/>
  </si>
  <si>
    <t>タチバナ　ヨシタカ</t>
  </si>
  <si>
    <t>上田町庵1006</t>
  </si>
  <si>
    <t>ヨシダ　トシロウ</t>
  </si>
  <si>
    <t>09********8</t>
  </si>
  <si>
    <t>団体</t>
  </si>
  <si>
    <t>四一株式会社</t>
    <rPh sb="0" eb="1">
      <t>ヨン</t>
    </rPh>
    <rPh sb="1" eb="2">
      <t>イチ</t>
    </rPh>
    <rPh sb="2" eb="6">
      <t>カブシキガイシャ</t>
    </rPh>
    <phoneticPr fontId="1"/>
  </si>
  <si>
    <t>ヨンイチ　カブシキガイシャ</t>
  </si>
  <si>
    <t>04*******1</t>
  </si>
  <si>
    <t>早川の杜1008</t>
  </si>
  <si>
    <t>-</t>
  </si>
  <si>
    <t>株式会社ビッグビッグ</t>
    <rPh sb="0" eb="4">
      <t>カブシキガイシャ</t>
    </rPh>
    <phoneticPr fontId="1"/>
  </si>
  <si>
    <t>カブシキガイシャ　ビッグビッグ</t>
  </si>
  <si>
    <t>03*******6</t>
  </si>
  <si>
    <t>神田西ビル1009</t>
    <rPh sb="0" eb="2">
      <t>カンダ</t>
    </rPh>
    <rPh sb="2" eb="3">
      <t>ニシ</t>
    </rPh>
    <phoneticPr fontId="1"/>
  </si>
  <si>
    <t>株式会社横横</t>
    <rPh sb="0" eb="4">
      <t>カブシキガイシャ</t>
    </rPh>
    <rPh sb="4" eb="5">
      <t>ヨコ</t>
    </rPh>
    <rPh sb="5" eb="6">
      <t>ヨコ</t>
    </rPh>
    <phoneticPr fontId="1"/>
  </si>
  <si>
    <t>シマヅ　トヨアキ</t>
  </si>
  <si>
    <t>株式会社いちょう</t>
    <rPh sb="0" eb="4">
      <t>カブシキガイシャ</t>
    </rPh>
    <phoneticPr fontId="1"/>
  </si>
  <si>
    <t>カブシキガイシャ　イチョウ</t>
  </si>
  <si>
    <t>05*******1</t>
  </si>
  <si>
    <t>横溝　伸行</t>
    <rPh sb="0" eb="2">
      <t>ヨコミゾ</t>
    </rPh>
    <rPh sb="3" eb="5">
      <t>ノブユキ</t>
    </rPh>
    <phoneticPr fontId="1"/>
  </si>
  <si>
    <t>ヨコミゾ　ノブユキ</t>
  </si>
  <si>
    <t>08********5</t>
  </si>
  <si>
    <t>船生タワー1012</t>
  </si>
  <si>
    <t>瀬口　ナナミ</t>
    <rPh sb="0" eb="2">
      <t>セグチ</t>
    </rPh>
    <phoneticPr fontId="1"/>
  </si>
  <si>
    <t>セキグチ　ナナミ</t>
  </si>
  <si>
    <t>09********6</t>
  </si>
  <si>
    <t>グラン駒沢公園1013</t>
  </si>
  <si>
    <t>荻野　愛菜</t>
    <rPh sb="0" eb="2">
      <t>オギノ</t>
    </rPh>
    <rPh sb="3" eb="5">
      <t>マナ</t>
    </rPh>
    <phoneticPr fontId="1"/>
  </si>
  <si>
    <t>オギノ　マナ</t>
  </si>
  <si>
    <t>08********8</t>
  </si>
  <si>
    <t>フジサワ　ヒロ</t>
  </si>
  <si>
    <t>09********9</t>
  </si>
  <si>
    <t>ステージ小仁田1016</t>
  </si>
  <si>
    <t>タカハシ　ハナコ</t>
  </si>
  <si>
    <t>08********4</t>
  </si>
  <si>
    <t>タニ　ミチコ</t>
  </si>
  <si>
    <t>コモリ　ヒサオ</t>
  </si>
  <si>
    <t>モリカワ　キヨミ</t>
  </si>
  <si>
    <t>オオヒラ　カホ</t>
  </si>
  <si>
    <t>09********5</t>
  </si>
  <si>
    <t>ハマ　コトコ</t>
  </si>
  <si>
    <t>リバーサイド浅間町1022</t>
  </si>
  <si>
    <t>オオシタ　サヤ</t>
  </si>
  <si>
    <t>コウサカ　マサル</t>
  </si>
  <si>
    <t>フルカワ　テツコ</t>
  </si>
  <si>
    <t>芦川町新井原ハイツ1025</t>
  </si>
  <si>
    <t>カブシキガイシャ　ヨコヨコ</t>
  </si>
  <si>
    <t>03*******8</t>
  </si>
  <si>
    <t>東日本橋ビル1026</t>
  </si>
  <si>
    <t>アンザイ　イサオ</t>
  </si>
  <si>
    <t>08********0</t>
  </si>
  <si>
    <t>ヤギ　ノブオ</t>
  </si>
  <si>
    <t>09********7</t>
  </si>
  <si>
    <t>ヨコタ　ショウヘイ</t>
  </si>
  <si>
    <t>メゾン底倉1029</t>
  </si>
  <si>
    <t>アライ　レイジ</t>
  </si>
  <si>
    <t>菅井　省吾</t>
    <rPh sb="0" eb="2">
      <t>スガイ</t>
    </rPh>
    <rPh sb="3" eb="5">
      <t>ショウゴ</t>
    </rPh>
    <phoneticPr fontId="1"/>
  </si>
  <si>
    <t>スガイ　ショウゴ</t>
  </si>
  <si>
    <t>コート萩島1031</t>
  </si>
  <si>
    <t>タマギ　ヤスマサ</t>
  </si>
  <si>
    <t>パレス徳川町1032</t>
  </si>
  <si>
    <t>株式会社フリーフリー</t>
    <rPh sb="0" eb="4">
      <t>カブシキガイシャ</t>
    </rPh>
    <phoneticPr fontId="1"/>
  </si>
  <si>
    <t>カブシキガイシャ　フリーフリー</t>
  </si>
  <si>
    <t>株式会社際展</t>
    <rPh sb="0" eb="4">
      <t>カブシキガイシャ</t>
    </rPh>
    <rPh sb="4" eb="5">
      <t>サイ</t>
    </rPh>
    <rPh sb="5" eb="6">
      <t>テン</t>
    </rPh>
    <phoneticPr fontId="1"/>
  </si>
  <si>
    <t>カブシキガイシャ　サイテン</t>
  </si>
  <si>
    <t>03*******7</t>
  </si>
  <si>
    <t>砂町東ビル1034</t>
    <rPh sb="0" eb="2">
      <t>スナマチ</t>
    </rPh>
    <rPh sb="2" eb="3">
      <t>ヒガシ</t>
    </rPh>
    <phoneticPr fontId="1"/>
  </si>
  <si>
    <t>スガノ　トシアキ</t>
  </si>
  <si>
    <t>08********7</t>
  </si>
  <si>
    <t>リバーサイド武川町黒澤1035</t>
  </si>
  <si>
    <t>イシザカ　ケンジ</t>
  </si>
  <si>
    <t>カワニシ　コウザブロウ</t>
  </si>
  <si>
    <t>カナヤマ　ユズカ</t>
  </si>
  <si>
    <t>プラザ水の上1038</t>
  </si>
  <si>
    <t>ニヘイ　ヨシタロウ</t>
  </si>
  <si>
    <t>08********1</t>
  </si>
  <si>
    <t>エトウ　サヤ</t>
  </si>
  <si>
    <t>メゾン遅野沢1040</t>
  </si>
  <si>
    <t>マナベ　コトハ</t>
  </si>
  <si>
    <t>西国分町グリーン1041</t>
  </si>
  <si>
    <t>タケダ　コウゾウ</t>
  </si>
  <si>
    <t>御殿町ステージ1042</t>
  </si>
  <si>
    <t>タバタ　コトナ</t>
  </si>
  <si>
    <t>ドイ　コウジ</t>
  </si>
  <si>
    <t>カンザキ　ヨウジ</t>
  </si>
  <si>
    <t>国示株式会社</t>
    <rPh sb="0" eb="1">
      <t>コク</t>
    </rPh>
    <rPh sb="1" eb="2">
      <t>シメ</t>
    </rPh>
    <rPh sb="2" eb="6">
      <t>カブシキガイシャ</t>
    </rPh>
    <phoneticPr fontId="1"/>
  </si>
  <si>
    <t>コクジ　カブシキガイシャ</t>
  </si>
  <si>
    <t>03*******9</t>
  </si>
  <si>
    <t>細工町プラザ1046</t>
  </si>
  <si>
    <t>イシカワ　アヤカ</t>
  </si>
  <si>
    <t>タブチ　ヒロシ</t>
  </si>
  <si>
    <t>08********6</t>
  </si>
  <si>
    <t>栄テラス1048</t>
  </si>
  <si>
    <t>イモト　ツムギ</t>
  </si>
  <si>
    <t>09********0</t>
  </si>
  <si>
    <t>恵比寿西フォレスト1049</t>
  </si>
  <si>
    <t>コモリ　フミタカ</t>
  </si>
  <si>
    <t>09********1</t>
  </si>
  <si>
    <t>セキグチ　ヒロアキ</t>
  </si>
  <si>
    <t>課題2</t>
    <rPh sb="0" eb="2">
      <t>カダイ</t>
    </rPh>
    <phoneticPr fontId="1"/>
  </si>
  <si>
    <t>課題3</t>
    <rPh sb="0" eb="2">
      <t>カダイ</t>
    </rPh>
    <phoneticPr fontId="1"/>
  </si>
  <si>
    <t>Wordによる差し込み印刷を利用して、受講者に一般的なビジネス文書のレイアウトで受講案内と受講票を作成し、印刷することになりました。</t>
    <rPh sb="19" eb="22">
      <t>ジュコウシャ</t>
    </rPh>
    <rPh sb="23" eb="26">
      <t>イッパンテキ</t>
    </rPh>
    <rPh sb="31" eb="33">
      <t>ブンショ</t>
    </rPh>
    <rPh sb="40" eb="42">
      <t>ジュコウ</t>
    </rPh>
    <rPh sb="42" eb="44">
      <t>アンナイ</t>
    </rPh>
    <rPh sb="45" eb="48">
      <t>ジュコウヒョウ</t>
    </rPh>
    <rPh sb="49" eb="51">
      <t>サクセイ</t>
    </rPh>
    <rPh sb="53" eb="55">
      <t>インサツ</t>
    </rPh>
    <phoneticPr fontId="1"/>
  </si>
  <si>
    <t>課題3-4</t>
    <rPh sb="0" eb="2">
      <t>カダイ</t>
    </rPh>
    <phoneticPr fontId="1"/>
  </si>
  <si>
    <t>ファイル名「案内文2022夏」に差し込み印刷を設定しなさい。データはファイル名「受講者名簿夏」で、記書き、受講票の適切な位置に、差し込みフィールドの受講者名、受講番号、開催日時を差し込みしなさい。
また、サンプルとして受講番号の最初と最後を印刷しなさい。</t>
    <rPh sb="4" eb="5">
      <t>メイ</t>
    </rPh>
    <rPh sb="6" eb="9">
      <t>アンナイブン</t>
    </rPh>
    <rPh sb="13" eb="14">
      <t>ナツ</t>
    </rPh>
    <rPh sb="16" eb="17">
      <t>サ</t>
    </rPh>
    <rPh sb="18" eb="19">
      <t>コ</t>
    </rPh>
    <rPh sb="20" eb="22">
      <t>インサツ</t>
    </rPh>
    <rPh sb="23" eb="25">
      <t>セッテイ</t>
    </rPh>
    <rPh sb="38" eb="39">
      <t>メイ</t>
    </rPh>
    <rPh sb="40" eb="43">
      <t>ジュコウシャ</t>
    </rPh>
    <rPh sb="43" eb="45">
      <t>メイボ</t>
    </rPh>
    <rPh sb="45" eb="46">
      <t>ナツ</t>
    </rPh>
    <rPh sb="49" eb="51">
      <t>キガ</t>
    </rPh>
    <rPh sb="53" eb="56">
      <t>ジュコウヒョウ</t>
    </rPh>
    <rPh sb="57" eb="59">
      <t>テキセツ</t>
    </rPh>
    <rPh sb="60" eb="62">
      <t>イチ</t>
    </rPh>
    <rPh sb="64" eb="65">
      <t>サ</t>
    </rPh>
    <rPh sb="66" eb="67">
      <t>コ</t>
    </rPh>
    <rPh sb="74" eb="77">
      <t>ジュコウシャ</t>
    </rPh>
    <rPh sb="77" eb="78">
      <t>メイ</t>
    </rPh>
    <rPh sb="78" eb="79">
      <t>シメイ</t>
    </rPh>
    <rPh sb="84" eb="86">
      <t>カイサイ</t>
    </rPh>
    <rPh sb="86" eb="88">
      <t>ニチジ</t>
    </rPh>
    <rPh sb="114" eb="116">
      <t>サイショ</t>
    </rPh>
    <rPh sb="117" eb="119">
      <t>サイゴ</t>
    </rPh>
    <rPh sb="120" eb="122">
      <t>インサツ</t>
    </rPh>
    <phoneticPr fontId="1"/>
  </si>
  <si>
    <t>開催日時</t>
    <rPh sb="0" eb="2">
      <t>カイサイ</t>
    </rPh>
    <rPh sb="2" eb="4">
      <t>ニチジ</t>
    </rPh>
    <phoneticPr fontId="1"/>
  </si>
  <si>
    <t>令和4年7月23日（土）13時</t>
    <rPh sb="0" eb="2">
      <t>レイワ</t>
    </rPh>
    <rPh sb="3" eb="4">
      <t>ネン</t>
    </rPh>
    <rPh sb="5" eb="6">
      <t>ガツ</t>
    </rPh>
    <rPh sb="8" eb="9">
      <t>ニチ</t>
    </rPh>
    <rPh sb="9" eb="12">
      <t>@ド</t>
    </rPh>
    <rPh sb="14" eb="15">
      <t>ジ</t>
    </rPh>
    <phoneticPr fontId="1"/>
  </si>
  <si>
    <t>住宅の所有と通勤時間に関する調査（2018年）</t>
    <rPh sb="0" eb="2">
      <t>ジュウタク</t>
    </rPh>
    <rPh sb="3" eb="5">
      <t>ショユウ</t>
    </rPh>
    <rPh sb="6" eb="8">
      <t>ツウキン</t>
    </rPh>
    <rPh sb="8" eb="10">
      <t>ジカン</t>
    </rPh>
    <rPh sb="11" eb="12">
      <t>カン</t>
    </rPh>
    <rPh sb="14" eb="16">
      <t>チョウサ</t>
    </rPh>
    <rPh sb="21" eb="22">
      <t>ネン</t>
    </rPh>
    <phoneticPr fontId="18"/>
  </si>
  <si>
    <t>※住宅の所有の2区分別に、家計を主に支える者の通勤時間（全国）を集計した（単位：人）</t>
    <rPh sb="10" eb="11">
      <t>ベツ</t>
    </rPh>
    <rPh sb="32" eb="34">
      <t>シュウケイ</t>
    </rPh>
    <rPh sb="37" eb="39">
      <t>タンイ</t>
    </rPh>
    <rPh sb="40" eb="41">
      <t>ニン</t>
    </rPh>
    <phoneticPr fontId="18"/>
  </si>
  <si>
    <t>通勤時間</t>
    <rPh sb="0" eb="2">
      <t>ツウキン</t>
    </rPh>
    <rPh sb="2" eb="4">
      <t>ジカン</t>
    </rPh>
    <phoneticPr fontId="18"/>
  </si>
  <si>
    <t>持ち家</t>
  </si>
  <si>
    <t>借家</t>
  </si>
  <si>
    <t>15分未満</t>
  </si>
  <si>
    <t>15～30分未満</t>
  </si>
  <si>
    <t>30～45分未満</t>
  </si>
  <si>
    <t>45分～1時間未満</t>
    <phoneticPr fontId="18"/>
  </si>
  <si>
    <t>１時間～１時間30分未満</t>
  </si>
  <si>
    <t>1時間30分～2時間未満</t>
    <phoneticPr fontId="18"/>
  </si>
  <si>
    <t>2時間以上</t>
    <phoneticPr fontId="18"/>
  </si>
  <si>
    <t>不明</t>
    <rPh sb="0" eb="2">
      <t>フメイ</t>
    </rPh>
    <phoneticPr fontId="18"/>
  </si>
  <si>
    <t>合計</t>
    <rPh sb="0" eb="2">
      <t>ゴウケイ</t>
    </rPh>
    <phoneticPr fontId="18"/>
  </si>
  <si>
    <t>※出典：政府統計の総合窓口(e-Stat)（https://www.e-stat.go.jp/）</t>
    <phoneticPr fontId="18"/>
  </si>
  <si>
    <t>持ち家割合</t>
    <rPh sb="0" eb="1">
      <t>モ</t>
    </rPh>
    <rPh sb="2" eb="3">
      <t>イエ</t>
    </rPh>
    <rPh sb="3" eb="5">
      <t>ワリアイ</t>
    </rPh>
    <phoneticPr fontId="18"/>
  </si>
  <si>
    <t>借家割合</t>
    <rPh sb="0" eb="2">
      <t>シャクヤ</t>
    </rPh>
    <rPh sb="2" eb="4">
      <t>ワリアイ</t>
    </rPh>
    <phoneticPr fontId="18"/>
  </si>
  <si>
    <t>累計</t>
    <rPh sb="0" eb="2">
      <t>ルイケイ</t>
    </rPh>
    <phoneticPr fontId="18"/>
  </si>
  <si>
    <t>逆累計</t>
    <rPh sb="0" eb="1">
      <t>ギャク</t>
    </rPh>
    <rPh sb="1" eb="3">
      <t>ルイケイ</t>
    </rPh>
    <phoneticPr fontId="18"/>
  </si>
  <si>
    <t>第42回全国障害者技能競技大会
&lt;122&gt;　パソコン操作　競技課題A</t>
    <rPh sb="0" eb="1">
      <t>ダイ</t>
    </rPh>
    <rPh sb="3" eb="4">
      <t>カイ</t>
    </rPh>
    <rPh sb="4" eb="6">
      <t>ゼンコク</t>
    </rPh>
    <rPh sb="6" eb="9">
      <t>ショウガイシャ</t>
    </rPh>
    <rPh sb="9" eb="11">
      <t>ギノウ</t>
    </rPh>
    <rPh sb="11" eb="13">
      <t>キョウギ</t>
    </rPh>
    <rPh sb="13" eb="15">
      <t>タイカイ</t>
    </rPh>
    <rPh sb="26" eb="28">
      <t>ソウサ</t>
    </rPh>
    <rPh sb="29" eb="31">
      <t>キョウギ</t>
    </rPh>
    <rPh sb="31" eb="33">
      <t>カダイ</t>
    </rPh>
    <phoneticPr fontId="1"/>
  </si>
  <si>
    <t>受講者名</t>
    <rPh sb="0" eb="3">
      <t>ジュコウシャ</t>
    </rPh>
    <rPh sb="3" eb="4">
      <t>メイ</t>
    </rPh>
    <phoneticPr fontId="1"/>
  </si>
  <si>
    <t>ファイル名「受講者名簿夏」を開き、受講者に連番の受付番号を付与します。受講番号は数字4桁とアルファベット半角大文字です。
G列に項目名「受講番号」の列を作成し、アルファベットは俳句の講座を表すHとし、0001Hから連番で受講者に付与しなさい。</t>
    <rPh sb="4" eb="5">
      <t>メイ</t>
    </rPh>
    <rPh sb="6" eb="9">
      <t>ジュコウシャ</t>
    </rPh>
    <rPh sb="9" eb="11">
      <t>メイボ</t>
    </rPh>
    <rPh sb="11" eb="12">
      <t>ナツ</t>
    </rPh>
    <rPh sb="14" eb="15">
      <t>ヒラ</t>
    </rPh>
    <rPh sb="17" eb="19">
      <t>ジュコウ</t>
    </rPh>
    <rPh sb="21" eb="23">
      <t>レンバン</t>
    </rPh>
    <rPh sb="24" eb="26">
      <t>ウケツケ</t>
    </rPh>
    <rPh sb="26" eb="28">
      <t>バンゴウ</t>
    </rPh>
    <rPh sb="29" eb="31">
      <t>フヨ</t>
    </rPh>
    <rPh sb="40" eb="42">
      <t>スウジ</t>
    </rPh>
    <rPh sb="43" eb="44">
      <t>ケタ</t>
    </rPh>
    <rPh sb="62" eb="63">
      <t>レツ</t>
    </rPh>
    <rPh sb="64" eb="67">
      <t>コウモクメイ</t>
    </rPh>
    <rPh sb="68" eb="70">
      <t>ジュコウ</t>
    </rPh>
    <rPh sb="70" eb="72">
      <t>バンゴウ</t>
    </rPh>
    <rPh sb="74" eb="75">
      <t>レツ</t>
    </rPh>
    <rPh sb="76" eb="78">
      <t>サクセイ</t>
    </rPh>
    <rPh sb="88" eb="90">
      <t>ハイク</t>
    </rPh>
    <rPh sb="91" eb="93">
      <t>コウザ</t>
    </rPh>
    <rPh sb="94" eb="95">
      <t>アラワ</t>
    </rPh>
    <phoneticPr fontId="1"/>
  </si>
  <si>
    <t>ファイル名「案内文2021春」を開き、令和4年7月1日付けで案内文を作成しなさい。
なお、時候のあいさつ文は作成日におけるものに変更し、ファイル名「案内文2022夏」として保存しなさい。</t>
    <rPh sb="4" eb="5">
      <t>メイ</t>
    </rPh>
    <rPh sb="6" eb="9">
      <t>アンナイブン</t>
    </rPh>
    <rPh sb="13" eb="14">
      <t>ハル</t>
    </rPh>
    <rPh sb="16" eb="17">
      <t>ヒラ</t>
    </rPh>
    <rPh sb="19" eb="21">
      <t>レイワ</t>
    </rPh>
    <rPh sb="22" eb="23">
      <t>ネン</t>
    </rPh>
    <rPh sb="24" eb="25">
      <t>ガツ</t>
    </rPh>
    <rPh sb="26" eb="28">
      <t>ニチヅ</t>
    </rPh>
    <rPh sb="30" eb="33">
      <t>アンナイブン</t>
    </rPh>
    <rPh sb="34" eb="36">
      <t>サクセイ</t>
    </rPh>
    <rPh sb="45" eb="47">
      <t>ジコウ</t>
    </rPh>
    <rPh sb="52" eb="53">
      <t>ブン</t>
    </rPh>
    <rPh sb="54" eb="57">
      <t>サクセイビ</t>
    </rPh>
    <rPh sb="64" eb="66">
      <t>ヘンコウ</t>
    </rPh>
    <rPh sb="72" eb="73">
      <t>メイ</t>
    </rPh>
    <rPh sb="74" eb="77">
      <t>アンナイブン</t>
    </rPh>
    <rPh sb="81" eb="82">
      <t>ナツ</t>
    </rPh>
    <rPh sb="86" eb="88">
      <t>ホゾン</t>
    </rPh>
    <phoneticPr fontId="1"/>
  </si>
  <si>
    <t>シート名「出張旅費精算書」に必要項目を入力する課題を出題します。一部の項目の入力には、インターネット検索を利用します。詳細については公開課題では提示いたしませんのでご了承ください。
なお、関数や計算式が入力済みのセルがあり、誤って削除してしまった場合は減点の対象となります。また、入力する項目の書式は問いませんが、罫線等あらかじめ設定してある書式を誤って崩してしまった場合も減点の対象となります。</t>
    <phoneticPr fontId="1"/>
  </si>
  <si>
    <t>区分</t>
    <rPh sb="0" eb="2">
      <t>クブン</t>
    </rPh>
    <phoneticPr fontId="1"/>
  </si>
  <si>
    <t>所在地</t>
    <rPh sb="0" eb="3">
      <t>ショザイチ</t>
    </rPh>
    <phoneticPr fontId="1"/>
  </si>
  <si>
    <t>E</t>
    <phoneticPr fontId="6"/>
  </si>
  <si>
    <t>F</t>
    <phoneticPr fontId="6"/>
  </si>
  <si>
    <t>G</t>
    <phoneticPr fontId="6"/>
  </si>
  <si>
    <t>H</t>
    <phoneticPr fontId="6"/>
  </si>
  <si>
    <t>あなたは、株式会社JEEDリサーチの社員です。
Excelデータから持ち家・借家と通勤時間について分析し、PowerPointのスライドを作成することになりました。
シート「統計データ」のA4：E14には1つの表があります。
A1とA2は表題と説明です。
表の列見出しは「通勤時間」「持ち家」「持ち家割合」「借家」「借家割合」の5つ、行見出しは「通勤時間」で「不明」を含め9段階あります。
A17,A18は、データの出典等です。ここは問題には使用しません。</t>
    <rPh sb="5" eb="7">
      <t>カブシキ</t>
    </rPh>
    <rPh sb="7" eb="9">
      <t>カイシャ</t>
    </rPh>
    <rPh sb="18" eb="20">
      <t>シャイン</t>
    </rPh>
    <rPh sb="87" eb="89">
      <t>トウケイ</t>
    </rPh>
    <rPh sb="105" eb="106">
      <t>ヒョウ</t>
    </rPh>
    <rPh sb="119" eb="121">
      <t>ヒョウダイ</t>
    </rPh>
    <rPh sb="122" eb="124">
      <t>セツメイ</t>
    </rPh>
    <rPh sb="128" eb="129">
      <t>ヒョウ</t>
    </rPh>
    <rPh sb="130" eb="131">
      <t>レツ</t>
    </rPh>
    <rPh sb="131" eb="133">
      <t>ミダ</t>
    </rPh>
    <rPh sb="136" eb="138">
      <t>ツウキン</t>
    </rPh>
    <rPh sb="138" eb="140">
      <t>ジカン</t>
    </rPh>
    <rPh sb="142" eb="143">
      <t>モ</t>
    </rPh>
    <rPh sb="144" eb="145">
      <t>イエ</t>
    </rPh>
    <rPh sb="147" eb="148">
      <t>モ</t>
    </rPh>
    <rPh sb="149" eb="150">
      <t>イエ</t>
    </rPh>
    <rPh sb="150" eb="152">
      <t>ワリアイ</t>
    </rPh>
    <rPh sb="154" eb="156">
      <t>シャクヤ</t>
    </rPh>
    <rPh sb="158" eb="160">
      <t>シャクヤ</t>
    </rPh>
    <rPh sb="160" eb="162">
      <t>ワリアイ</t>
    </rPh>
    <rPh sb="167" eb="170">
      <t>ギョウミダ</t>
    </rPh>
    <rPh sb="173" eb="175">
      <t>ツウキン</t>
    </rPh>
    <rPh sb="175" eb="177">
      <t>ジカン</t>
    </rPh>
    <rPh sb="180" eb="182">
      <t>フメイ</t>
    </rPh>
    <rPh sb="184" eb="185">
      <t>フク</t>
    </rPh>
    <rPh sb="187" eb="189">
      <t>ダンカイ</t>
    </rPh>
    <rPh sb="217" eb="219">
      <t>モンダイ</t>
    </rPh>
    <rPh sb="221" eb="223">
      <t>シヨウ</t>
    </rPh>
    <phoneticPr fontId="1"/>
  </si>
  <si>
    <t>PowerPointにスライドを追加して、Excelで作成したグラフや表を、必要に応じて貼り付けるなどして利用しなさい。
その際、スライドのレイアウトは自由に選択しなさい。
最後のスライドは「結果・考察」として、ご自身が自由に入力しなさい。</t>
    <rPh sb="16" eb="18">
      <t>ツイカ</t>
    </rPh>
    <rPh sb="27" eb="29">
      <t>サクセイ</t>
    </rPh>
    <rPh sb="35" eb="36">
      <t>ヒョウ</t>
    </rPh>
    <rPh sb="38" eb="40">
      <t>ヒツヨウ</t>
    </rPh>
    <rPh sb="41" eb="42">
      <t>オウ</t>
    </rPh>
    <rPh sb="44" eb="45">
      <t>ハ</t>
    </rPh>
    <rPh sb="46" eb="47">
      <t>ツ</t>
    </rPh>
    <rPh sb="53" eb="55">
      <t>リヨウ</t>
    </rPh>
    <rPh sb="63" eb="64">
      <t>サイ</t>
    </rPh>
    <rPh sb="76" eb="78">
      <t>ジユウ</t>
    </rPh>
    <rPh sb="79" eb="81">
      <t>センタク</t>
    </rPh>
    <rPh sb="87" eb="89">
      <t>サイゴ</t>
    </rPh>
    <rPh sb="96" eb="98">
      <t>ケッカ</t>
    </rPh>
    <rPh sb="99" eb="101">
      <t>コウサツ</t>
    </rPh>
    <rPh sb="107" eb="109">
      <t>ジシン</t>
    </rPh>
    <rPh sb="110" eb="112">
      <t>ジユウ</t>
    </rPh>
    <rPh sb="113" eb="115">
      <t>ニュウリョク</t>
    </rPh>
    <phoneticPr fontId="18"/>
  </si>
  <si>
    <t>0分(自宅または住み込み)</t>
    <rPh sb="1" eb="2">
      <t>フン</t>
    </rPh>
    <phoneticPr fontId="18"/>
  </si>
  <si>
    <t>※「住宅・土地統計調査 平成30年住宅・土地統計調査 住宅及び世帯に関する基本集計 全国・都道府県・市区町村」を加工して作成</t>
    <rPh sb="56" eb="58">
      <t>カコウ</t>
    </rPh>
    <rPh sb="60" eb="62">
      <t>サクセイ</t>
    </rPh>
    <phoneticPr fontId="18"/>
  </si>
  <si>
    <t>計算に漏れがないかを、課題1-1と課題1-2の人数の総合計が総人数になっていることで確認したいので、セルO2からセルO6の合計を、セルO7に数式により求めなさい。</t>
    <phoneticPr fontId="1"/>
  </si>
  <si>
    <t>年齢層別の人数を計算します。セルN2からN5のそれぞれの条件に含まれる人数を、セルO2からO5の対応するセルに数式により求めなさい。</t>
    <phoneticPr fontId="1"/>
  </si>
  <si>
    <t>課題1-1の計算の対象外になった人数を計算します。セルN6の条件に含まれる人数を、セルO6に数式により求めなさい。</t>
    <phoneticPr fontId="1"/>
  </si>
  <si>
    <t>１．Excelのシート「統計データ」のC列とE列に、通勤時間の割合を求め、その表をPowerPointのスライド２枚目の5つ目のプレースホルダーに貼り付けなさい。
２．その後、「持ち家・借家」と通勤時間について考察するためのグラフや表を自由に作成しなさい。その際、次の点に注意しなさい。
注意１：PowerPointで利用するための作業ですが採点対象とします。なお、不要なものが残っていても、減点の対象とはしません。
注意２：新たなシートを使うなどは自由です。
注意３：グラフは最低ひとつは作成し、適切なグラフ要素を設定しなさい。</t>
    <rPh sb="20" eb="21">
      <t>レツ</t>
    </rPh>
    <rPh sb="23" eb="24">
      <t>レツ</t>
    </rPh>
    <rPh sb="26" eb="28">
      <t>ツウキン</t>
    </rPh>
    <rPh sb="28" eb="30">
      <t>ジカン</t>
    </rPh>
    <rPh sb="31" eb="33">
      <t>ワリアイ</t>
    </rPh>
    <rPh sb="34" eb="35">
      <t>モト</t>
    </rPh>
    <rPh sb="39" eb="40">
      <t>ヒョウ</t>
    </rPh>
    <rPh sb="57" eb="59">
      <t>マイメ</t>
    </rPh>
    <rPh sb="62" eb="63">
      <t>メ</t>
    </rPh>
    <rPh sb="73" eb="74">
      <t>ハ</t>
    </rPh>
    <rPh sb="75" eb="76">
      <t>ツ</t>
    </rPh>
    <rPh sb="86" eb="87">
      <t>ゴ</t>
    </rPh>
    <rPh sb="116" eb="117">
      <t>ヒョウ</t>
    </rPh>
    <rPh sb="118" eb="120">
      <t>ジユウ</t>
    </rPh>
    <rPh sb="132" eb="133">
      <t>ツギ</t>
    </rPh>
    <rPh sb="134" eb="135">
      <t>テン</t>
    </rPh>
    <rPh sb="136" eb="138">
      <t>チュウイ</t>
    </rPh>
    <rPh sb="144" eb="146">
      <t>チュウイ</t>
    </rPh>
    <rPh sb="159" eb="161">
      <t>リヨウ</t>
    </rPh>
    <rPh sb="166" eb="168">
      <t>サギョウ</t>
    </rPh>
    <rPh sb="171" eb="173">
      <t>サイテン</t>
    </rPh>
    <rPh sb="173" eb="175">
      <t>タイショウ</t>
    </rPh>
    <rPh sb="189" eb="190">
      <t>ノコ</t>
    </rPh>
    <rPh sb="196" eb="198">
      <t>ゲンテン</t>
    </rPh>
    <rPh sb="199" eb="201">
      <t>タイショウ</t>
    </rPh>
    <rPh sb="209" eb="211">
      <t>チュウイ</t>
    </rPh>
    <rPh sb="213" eb="214">
      <t>アラ</t>
    </rPh>
    <rPh sb="231" eb="233">
      <t>チュウイ</t>
    </rPh>
    <phoneticPr fontId="18"/>
  </si>
  <si>
    <t>指示に従い顧客の年齢層を分析します。
シート名「年齢層別人数」の列A～列Kには顧客の名簿があり、列Kには計算対象の年齢が入っています。ただし、法人の場合は「-」、個人で年齢が不明な場合は空白となっています。
年齢層の分析は、列M～列Oで行います。列Nには、年齢層の条件の指定がはいっています。</t>
    <rPh sb="81" eb="83">
      <t>コジン</t>
    </rPh>
    <phoneticPr fontId="1"/>
  </si>
  <si>
    <t>選手の都道府県名</t>
    <rPh sb="0" eb="2">
      <t>センシュ</t>
    </rPh>
    <rPh sb="3" eb="7">
      <t>トドウフケン</t>
    </rPh>
    <rPh sb="7" eb="8">
      <t>メイ</t>
    </rPh>
    <phoneticPr fontId="1"/>
  </si>
  <si>
    <t>選手名</t>
    <rPh sb="0" eb="3">
      <t>センシュメイ</t>
    </rPh>
    <phoneticPr fontId="1"/>
  </si>
  <si>
    <t>E</t>
  </si>
  <si>
    <t>東京スカイツリー</t>
    <phoneticPr fontId="1"/>
  </si>
  <si>
    <t>所在地</t>
    <rPh sb="0" eb="3">
      <t>ジョザイチ</t>
    </rPh>
    <phoneticPr fontId="1"/>
  </si>
  <si>
    <t>東京都墨田区押上1-1-2</t>
    <phoneticPr fontId="1"/>
  </si>
  <si>
    <t>6月9日から6月10日</t>
    <rPh sb="1" eb="2">
      <t>ガツ</t>
    </rPh>
    <rPh sb="3" eb="4">
      <t>ニチ</t>
    </rPh>
    <rPh sb="7" eb="8">
      <t>ガツ</t>
    </rPh>
    <rPh sb="10" eb="11">
      <t>ニチ</t>
    </rPh>
    <phoneticPr fontId="1"/>
  </si>
  <si>
    <t>備考</t>
    <rPh sb="0" eb="2">
      <t>ビコウ</t>
    </rPh>
    <phoneticPr fontId="1"/>
  </si>
  <si>
    <t>羽田空港</t>
    <rPh sb="0" eb="2">
      <t>ハネダ</t>
    </rPh>
    <rPh sb="2" eb="4">
      <t>クウコウ</t>
    </rPh>
    <phoneticPr fontId="1"/>
  </si>
  <si>
    <t>押上駅</t>
    <rPh sb="0" eb="2">
      <t>オシガミ</t>
    </rPh>
    <rPh sb="2" eb="3">
      <t>エキ</t>
    </rPh>
    <phoneticPr fontId="1"/>
  </si>
  <si>
    <t>ホテルJEED墨田</t>
    <rPh sb="7" eb="9">
      <t>スミダ</t>
    </rPh>
    <phoneticPr fontId="1"/>
  </si>
  <si>
    <t>ヤフー路線検索</t>
    <phoneticPr fontId="1"/>
  </si>
  <si>
    <t>https://transit.yahoo.co.jp/</t>
    <phoneticPr fontId="1"/>
  </si>
  <si>
    <t>人数の総合計（確認用）</t>
    <rPh sb="0" eb="2">
      <t>ニンズウ</t>
    </rPh>
    <rPh sb="3" eb="5">
      <t>ソウゴウ</t>
    </rPh>
    <rPh sb="5" eb="6">
      <t>ケイ</t>
    </rPh>
    <rPh sb="7" eb="10">
      <t>カクニンヨウ</t>
    </rPh>
    <phoneticPr fontId="1"/>
  </si>
  <si>
    <t>PowerPointのファイル「解答元ファイル」を開き、内容を確認しなさい。
スライドは2枚あります。1枚目のスライドのレイアウトは「タイトルスライド」ですべて未入力です。2枚目のスライドのレイアウトは「比較」で5つのプレースホルダーがあり、最初の4つまでは入力済みです。5つ目のプレースホルダーには後ほどExcelの表を貼り付けます。
１．スライド1にタイトルを考えて入力しなさい。
２．スライド1にサブタイトルとして、会社名と選手氏名を入力しなさい。
３．ファイル名を選手氏名として同じフォルダー内に保存しなさい。</t>
    <rPh sb="16" eb="18">
      <t>カイトウ</t>
    </rPh>
    <rPh sb="45" eb="46">
      <t>マイ</t>
    </rPh>
    <rPh sb="52" eb="54">
      <t>マイメ</t>
    </rPh>
    <rPh sb="80" eb="83">
      <t>ミニュウリョク</t>
    </rPh>
    <rPh sb="102" eb="104">
      <t>ヒカク</t>
    </rPh>
    <rPh sb="121" eb="123">
      <t>サイショ</t>
    </rPh>
    <rPh sb="129" eb="131">
      <t>ニュウリョク</t>
    </rPh>
    <rPh sb="131" eb="132">
      <t>ズ</t>
    </rPh>
    <rPh sb="182" eb="183">
      <t>カンガ</t>
    </rPh>
    <rPh sb="185" eb="187">
      <t>ニュウリョク</t>
    </rPh>
    <rPh sb="211" eb="214">
      <t>カイシャメイ</t>
    </rPh>
    <rPh sb="215" eb="217">
      <t>センシュ</t>
    </rPh>
    <rPh sb="217" eb="219">
      <t>シメイ</t>
    </rPh>
    <rPh sb="220" eb="222">
      <t>ニュウリョク</t>
    </rPh>
    <rPh sb="234" eb="235">
      <t>メイ</t>
    </rPh>
    <rPh sb="236" eb="238">
      <t>センシュ</t>
    </rPh>
    <rPh sb="238" eb="240">
      <t>シメイ</t>
    </rPh>
    <rPh sb="243" eb="244">
      <t>オナ</t>
    </rPh>
    <rPh sb="250" eb="251">
      <t>ナイ</t>
    </rPh>
    <rPh sb="252" eb="254">
      <t>ホゾン</t>
    </rPh>
    <phoneticPr fontId="1"/>
  </si>
  <si>
    <t>シート名「受講者名簿春」を開き、年齢が今日現在で75歳以上の人を抽出し、ファイル名「受講者名簿夏」として保存しなさい。
　なお、年齢は年齢の列に関数を用いて求めなさい。</t>
    <rPh sb="3" eb="4">
      <t>メイ</t>
    </rPh>
    <rPh sb="5" eb="8">
      <t>ジュコウシャ</t>
    </rPh>
    <rPh sb="8" eb="10">
      <t>メイボ</t>
    </rPh>
    <rPh sb="10" eb="11">
      <t>ハル</t>
    </rPh>
    <rPh sb="13" eb="14">
      <t>ヒラ</t>
    </rPh>
    <rPh sb="16" eb="18">
      <t>ネンレイ</t>
    </rPh>
    <rPh sb="19" eb="21">
      <t>キョウ</t>
    </rPh>
    <rPh sb="21" eb="23">
      <t>ゲンザイ</t>
    </rPh>
    <rPh sb="26" eb="27">
      <t>サイ</t>
    </rPh>
    <rPh sb="27" eb="29">
      <t>イジョウ</t>
    </rPh>
    <rPh sb="30" eb="31">
      <t>ヒト</t>
    </rPh>
    <rPh sb="32" eb="34">
      <t>チュウシュツ</t>
    </rPh>
    <rPh sb="40" eb="41">
      <t>メイ</t>
    </rPh>
    <rPh sb="42" eb="45">
      <t>ジュコウシャ</t>
    </rPh>
    <rPh sb="45" eb="47">
      <t>メイボ</t>
    </rPh>
    <rPh sb="47" eb="48">
      <t>ナツ</t>
    </rPh>
    <rPh sb="52" eb="54">
      <t>ホゾン</t>
    </rPh>
    <rPh sb="64" eb="66">
      <t>ネンレイ</t>
    </rPh>
    <rPh sb="67" eb="69">
      <t>ネンレイ</t>
    </rPh>
    <rPh sb="70" eb="71">
      <t>レツ</t>
    </rPh>
    <rPh sb="72" eb="74">
      <t>カンスウ</t>
    </rPh>
    <rPh sb="75" eb="76">
      <t>モチ</t>
    </rPh>
    <rPh sb="78" eb="79">
      <t>モト</t>
    </rPh>
    <phoneticPr fontId="1"/>
  </si>
  <si>
    <t>採点の対象は、保存したファイルと一部の課題での印刷物です。保存ファイル名は、競技選手名とします。なお、一部の課題では指定したファイル名での保存があります。保存先のフォルダは、パソコン本体のドキュメントフォルダです。データはトラブルに備えて適宜保存してください。
解答方法は自由ですが、それぞれのソフトウェアの機能を適切に使用した解答方法に対しては得点を加算します。
本課題は、障害特性上確認が難しい部分については、作成後に同僚や上司の目を借りるなどの合理的配慮・サポートを受けられることを前提に作成しています。このため、色彩、細かなレイアウト調整などの見た目の体裁については、課題で指示がある場合を除いて、採点の対象外とします。
必要に応じて作業用のセル、列、行、シートなどの追加は認めます。なお、マクロの利用は認めません。</t>
    <rPh sb="225" eb="228">
      <t>ゴウリテキ</t>
    </rPh>
    <rPh sb="228" eb="230">
      <t>ハイリョ</t>
    </rPh>
    <rPh sb="236" eb="237">
      <t>ウ</t>
    </rPh>
    <rPh sb="263" eb="264">
      <t>コマ</t>
    </rPh>
    <rPh sb="271" eb="273">
      <t>チョウセイ</t>
    </rPh>
    <rPh sb="315" eb="317">
      <t>ヒツヨウ</t>
    </rPh>
    <rPh sb="318" eb="319">
      <t>オウ</t>
    </rPh>
    <rPh sb="321" eb="324">
      <t>サギョウヨウ</t>
    </rPh>
    <rPh sb="328" eb="329">
      <t>レツ</t>
    </rPh>
    <rPh sb="330" eb="331">
      <t>ギョウ</t>
    </rPh>
    <rPh sb="338" eb="340">
      <t>ツイカ</t>
    </rPh>
    <rPh sb="341" eb="342">
      <t>ミト</t>
    </rPh>
    <phoneticPr fontId="1"/>
  </si>
  <si>
    <t>課題は、この課題文シートに記載された12問、使用するシートは「年齢別人数」「出張旅費精算書」「日当一覧」「受講者名簿春」「統計データ」の5つです。
なお、使用している住所や氏名などはサンプルデータです。</t>
    <rPh sb="6" eb="8">
      <t>カダイ</t>
    </rPh>
    <rPh sb="8" eb="9">
      <t>ブン</t>
    </rPh>
    <rPh sb="13" eb="15">
      <t>キサイ</t>
    </rPh>
    <rPh sb="20" eb="21">
      <t>モン</t>
    </rPh>
    <rPh sb="22" eb="24">
      <t>シヨウ</t>
    </rPh>
    <rPh sb="31" eb="34">
      <t>ネンレイベツ</t>
    </rPh>
    <rPh sb="34" eb="36">
      <t>ニンズウ</t>
    </rPh>
    <rPh sb="38" eb="40">
      <t>シュッチョウ</t>
    </rPh>
    <rPh sb="40" eb="42">
      <t>リョヒ</t>
    </rPh>
    <rPh sb="42" eb="45">
      <t>セイサンショ</t>
    </rPh>
    <rPh sb="47" eb="49">
      <t>ニットウ</t>
    </rPh>
    <rPh sb="49" eb="51">
      <t>イチラン</t>
    </rPh>
    <rPh sb="53" eb="56">
      <t>ジュコウシャ</t>
    </rPh>
    <rPh sb="56" eb="58">
      <t>メイボ</t>
    </rPh>
    <rPh sb="58" eb="59">
      <t>ハル</t>
    </rPh>
    <rPh sb="61" eb="63">
      <t>トウケイ</t>
    </rPh>
    <rPh sb="77" eb="79">
      <t>シヨウ</t>
    </rPh>
    <rPh sb="83" eb="85">
      <t>ジュウショ</t>
    </rPh>
    <rPh sb="86" eb="88">
      <t>シメイ</t>
    </rPh>
    <phoneticPr fontId="1"/>
  </si>
  <si>
    <t>受講番号</t>
    <rPh sb="0" eb="2">
      <t>ジュコウ</t>
    </rPh>
    <rPh sb="2" eb="4">
      <t>バンゴウ</t>
    </rPh>
    <phoneticPr fontId="1"/>
  </si>
  <si>
    <t>制限時間は90分です。なお、スタッフが機械のトラブルなど、ロスタイムとして認定した場合は、当該選手の競技時間を延長します。</t>
    <rPh sb="0" eb="2">
      <t>セイゲン</t>
    </rPh>
    <rPh sb="2" eb="4">
      <t>ジカン</t>
    </rPh>
    <rPh sb="7" eb="8">
      <t>フン</t>
    </rPh>
    <rPh sb="37" eb="39">
      <t>ニンテイ</t>
    </rPh>
    <rPh sb="41" eb="43">
      <t>バアイ</t>
    </rPh>
    <rPh sb="45" eb="47">
      <t>トウガイ</t>
    </rPh>
    <rPh sb="47" eb="49">
      <t>センシュ</t>
    </rPh>
    <rPh sb="50" eb="52">
      <t>キョウギ</t>
    </rPh>
    <phoneticPr fontId="1"/>
  </si>
  <si>
    <t>千葉県君津市北子安1**-***1</t>
  </si>
  <si>
    <t>千葉県君津市北子安1**-***1</t>
    <phoneticPr fontId="1"/>
  </si>
  <si>
    <t>千葉県松戸市栄町西1**-***2</t>
  </si>
  <si>
    <t>千葉県松戸市栄町西1**-***2</t>
    <phoneticPr fontId="1"/>
  </si>
  <si>
    <t>群馬県高崎市本町1**-***3</t>
  </si>
  <si>
    <t>群馬県高崎市本町1**-***3</t>
    <phoneticPr fontId="1"/>
  </si>
  <si>
    <t>群馬県前橋市宮地町1**-***4</t>
  </si>
  <si>
    <t>群馬県前橋市宮地町1**-***4</t>
    <phoneticPr fontId="1"/>
  </si>
  <si>
    <t>埼玉県本庄市上仁手1**-***5</t>
  </si>
  <si>
    <t>埼玉県本庄市上仁手1**-***5</t>
    <phoneticPr fontId="1"/>
  </si>
  <si>
    <t>群馬県伊勢崎市上田町1**-***6</t>
  </si>
  <si>
    <t>群馬県伊勢崎市上田町1**-***6</t>
    <phoneticPr fontId="1"/>
  </si>
  <si>
    <t>山梨県西八代郡市川三郷町楠甫1**-***7</t>
  </si>
  <si>
    <t>山梨県西八代郡市川三郷町楠甫1**-***7</t>
    <phoneticPr fontId="1"/>
  </si>
  <si>
    <t>神奈川県綾瀬市早川1**-***8</t>
  </si>
  <si>
    <t>神奈川県綾瀬市早川1**-***8</t>
    <phoneticPr fontId="1"/>
  </si>
  <si>
    <t>東京都千代田区西神田1**-***9</t>
  </si>
  <si>
    <t>東京都千代田区西神田1**-***9</t>
    <phoneticPr fontId="1"/>
  </si>
  <si>
    <t>千葉県印西市鹿黒南1**-***0</t>
  </si>
  <si>
    <t>千葉県印西市鹿黒南1**-***0</t>
    <phoneticPr fontId="1"/>
  </si>
  <si>
    <t>山梨県南巨摩郡富士川町青柳町1**-***1</t>
  </si>
  <si>
    <t>山梨県南巨摩郡富士川町青柳町1**-***1</t>
    <phoneticPr fontId="1"/>
  </si>
  <si>
    <t>栃木県塩谷郡塩谷町船生1**-***2</t>
  </si>
  <si>
    <t>栃木県塩谷郡塩谷町船生1**-***2</t>
    <phoneticPr fontId="1"/>
  </si>
  <si>
    <t>東京都世田谷区駒沢公園1**-***3</t>
  </si>
  <si>
    <t>東京都世田谷区駒沢公園1**-***3</t>
    <phoneticPr fontId="1"/>
  </si>
  <si>
    <t>神奈川県大和市南林間1**-***5</t>
  </si>
  <si>
    <t>神奈川県大和市南林間1**-***5</t>
    <phoneticPr fontId="1"/>
  </si>
  <si>
    <t>群馬県利根郡みなかみ町小仁田1**-***6</t>
  </si>
  <si>
    <t>群馬県利根郡みなかみ町小仁田1**-***6</t>
    <phoneticPr fontId="1"/>
  </si>
  <si>
    <t>千葉県流山市後平井1**-***7</t>
  </si>
  <si>
    <t>千葉県流山市後平井1**-***7</t>
    <phoneticPr fontId="1"/>
  </si>
  <si>
    <t>神奈川県横浜市港北区綱島東1**-***8</t>
  </si>
  <si>
    <t>神奈川県横浜市港北区綱島東1**-***8</t>
    <phoneticPr fontId="1"/>
  </si>
  <si>
    <t>群馬県伊勢崎市赤堀鹿島町1**-***9</t>
  </si>
  <si>
    <t>群馬県伊勢崎市赤堀鹿島町1**-***9</t>
    <phoneticPr fontId="1"/>
  </si>
  <si>
    <t>神奈川県大和市中央1**-***0</t>
  </si>
  <si>
    <t>神奈川県大和市中央1**-***0</t>
    <phoneticPr fontId="1"/>
  </si>
  <si>
    <t>群馬県利根郡片品村鎌田1**-***1</t>
  </si>
  <si>
    <t>群馬県利根郡片品村鎌田1**-***1</t>
    <phoneticPr fontId="1"/>
  </si>
  <si>
    <t>東京都府中市浅間町1**-***2</t>
  </si>
  <si>
    <t>東京都府中市浅間町1**-***2</t>
    <phoneticPr fontId="1"/>
  </si>
  <si>
    <t>神奈川県足柄上郡開成町延沢1**-***3</t>
  </si>
  <si>
    <t>神奈川県足柄上郡開成町延沢1**-***3</t>
    <phoneticPr fontId="1"/>
  </si>
  <si>
    <t>栃木県大田原市黒羽向町1**-***4</t>
  </si>
  <si>
    <t>栃木県大田原市黒羽向町1**-***4</t>
    <phoneticPr fontId="1"/>
  </si>
  <si>
    <t>山梨県笛吹市芦川町新井原1**-***5</t>
  </si>
  <si>
    <t>山梨県笛吹市芦川町新井原1**-***5</t>
    <phoneticPr fontId="1"/>
  </si>
  <si>
    <t>東京都中央区東日本橋1**-***6</t>
  </si>
  <si>
    <t>東京都中央区東日本橋1**-***6</t>
    <phoneticPr fontId="1"/>
  </si>
  <si>
    <t>群馬県桐生市新里町新川1**-***7</t>
  </si>
  <si>
    <t>群馬県桐生市新里町新川1**-***7</t>
    <phoneticPr fontId="1"/>
  </si>
  <si>
    <t>神奈川県横須賀市汐見台1**-***8</t>
  </si>
  <si>
    <t>神奈川県横須賀市汐見台1**-***8</t>
    <phoneticPr fontId="1"/>
  </si>
  <si>
    <t>神奈川県足柄下郡箱根町底倉1**-***9</t>
  </si>
  <si>
    <t>神奈川県足柄下郡箱根町底倉1**-***9</t>
    <phoneticPr fontId="1"/>
  </si>
  <si>
    <t>群馬県高崎市真町1**-***0</t>
  </si>
  <si>
    <t>群馬県高崎市真町1**-***0</t>
    <phoneticPr fontId="1"/>
  </si>
  <si>
    <t>栃木県小山市萩島1**-***1</t>
  </si>
  <si>
    <t>栃木県小山市萩島1**-***1</t>
    <phoneticPr fontId="1"/>
  </si>
  <si>
    <t>群馬県太田市徳川町1**-***2</t>
  </si>
  <si>
    <t>群馬県太田市徳川町1**-***2</t>
    <phoneticPr fontId="1"/>
  </si>
  <si>
    <t>千葉県銚子市垣根町1**-***3</t>
  </si>
  <si>
    <t>千葉県銚子市垣根町1**-***3</t>
    <phoneticPr fontId="1"/>
  </si>
  <si>
    <t>東京都江東区東砂1**-***4</t>
  </si>
  <si>
    <t>東京都江東区東砂1**-***4</t>
    <phoneticPr fontId="1"/>
  </si>
  <si>
    <t>山梨県北杜市武川町黒澤1**-***5</t>
  </si>
  <si>
    <t>山梨県北杜市武川町黒澤1**-***5</t>
    <phoneticPr fontId="1"/>
  </si>
  <si>
    <t>神奈川県茅ヶ崎市旭が丘1**-***6</t>
  </si>
  <si>
    <t>神奈川県茅ヶ崎市旭が丘1**-***6</t>
    <phoneticPr fontId="1"/>
  </si>
  <si>
    <t>神奈川県横須賀市浦上台1**-***7</t>
  </si>
  <si>
    <t>神奈川県横須賀市浦上台1**-***7</t>
    <phoneticPr fontId="1"/>
  </si>
  <si>
    <t>千葉県成田市水の上1**-***8</t>
  </si>
  <si>
    <t>千葉県成田市水の上1**-***8</t>
    <phoneticPr fontId="1"/>
  </si>
  <si>
    <t>神奈川県川崎市中原区市ノ坪1**-***9</t>
  </si>
  <si>
    <t>神奈川県川崎市中原区市ノ坪1**-***9</t>
    <phoneticPr fontId="1"/>
  </si>
  <si>
    <t>栃木県那須塩原市遅野沢1**-***0</t>
  </si>
  <si>
    <t>栃木県那須塩原市遅野沢1**-***0</t>
    <phoneticPr fontId="1"/>
  </si>
  <si>
    <t>群馬県高崎市西国分町1**-***1</t>
  </si>
  <si>
    <t>群馬県高崎市西国分町1**-***1</t>
    <phoneticPr fontId="1"/>
  </si>
  <si>
    <t>千葉県千葉市若葉区御殿町1**-***2</t>
  </si>
  <si>
    <t>千葉県千葉市若葉区御殿町1**-***2</t>
    <phoneticPr fontId="1"/>
  </si>
  <si>
    <t>埼玉県川口市芝1**-***3</t>
  </si>
  <si>
    <t>埼玉県川口市芝1**-***3</t>
    <phoneticPr fontId="1"/>
  </si>
  <si>
    <t>茨城県取手市台宿1**-***4</t>
  </si>
  <si>
    <t>茨城県取手市台宿1**-***4</t>
    <phoneticPr fontId="1"/>
  </si>
  <si>
    <t>茨城県坂東市長須1**-***5</t>
  </si>
  <si>
    <t>茨城県坂東市長須1**-***5</t>
    <phoneticPr fontId="1"/>
  </si>
  <si>
    <t>東京都新宿区細工町1**-***6</t>
  </si>
  <si>
    <t>東京都新宿区細工町1**-***6</t>
    <phoneticPr fontId="1"/>
  </si>
  <si>
    <t>栃木県芳賀郡益子町下大羽1**-***7</t>
  </si>
  <si>
    <t>栃木県芳賀郡益子町下大羽1**-***7</t>
    <phoneticPr fontId="1"/>
  </si>
  <si>
    <t>埼玉県三郷市栄1**-***8</t>
  </si>
  <si>
    <t>埼玉県三郷市栄1**-***8</t>
    <phoneticPr fontId="1"/>
  </si>
  <si>
    <t>東京都渋谷区恵比寿西1**-***9</t>
  </si>
  <si>
    <t>東京都渋谷区恵比寿西1**-***9</t>
    <phoneticPr fontId="1"/>
  </si>
  <si>
    <t>山梨県甲府市岩窪町1**-***0</t>
  </si>
  <si>
    <t>山梨県甲府市岩窪町1**-***0</t>
    <phoneticPr fontId="1"/>
  </si>
  <si>
    <t>東京都新宿区下落合1**-***1</t>
  </si>
  <si>
    <t>東京都新宿区下落合1**-***1</t>
    <phoneticPr fontId="1"/>
  </si>
  <si>
    <t>データ分析を行います。
本番課題では、提示された都道府県別のデータからマップグラフなどのグラフを作成の上、データを分析した結果を述べなさい。</t>
    <rPh sb="3" eb="5">
      <t>ブンセキ</t>
    </rPh>
    <rPh sb="6" eb="7">
      <t>オコナ</t>
    </rPh>
    <rPh sb="48" eb="50">
      <t>サクセイ</t>
    </rPh>
    <rPh sb="51" eb="52">
      <t>ウエ</t>
    </rPh>
    <phoneticPr fontId="1"/>
  </si>
  <si>
    <t>嶋津　豊明</t>
    <rPh sb="0" eb="2">
      <t>シマヅ</t>
    </rPh>
    <rPh sb="3" eb="5">
      <t>トヨアキ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</si>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</sst>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26">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游ゴシック"/>
      <family val="3"/>
      <charset val="128"/>
      <scheme val="minor"/>
    </font>
    <font>
      <sz val="12"/>
      <color theme="1"/>
      <name val="ＭＳ ゴシック"/>
      <family val="3"/>
      <charset val="128"/>
    </font>
    <font>
      <sz val="10"/>
      <color theme="1"/>
      <name val="Meiryo UI"/>
      <family val="2"/>
      <charset val="128"/>
    </font>
    <font>
      <sz val="6"/>
      <name val="Meiryo UI"/>
      <family val="2"/>
      <charset val="128"/>
    </font>
    <font>
      <sz val="10"/>
      <color theme="1"/>
      <name val="游明朝"/>
      <family val="1"/>
      <charset val="128"/>
    </font>
    <font>
      <sz val="11"/>
      <color theme="1"/>
      <name val="游明朝"/>
      <family val="1"/>
      <charset val="128"/>
    </font>
    <font>
      <sz val="16"/>
      <color theme="1"/>
      <name val="游明朝"/>
      <family val="1"/>
      <charset val="128"/>
    </font>
    <font>
      <sz val="20"/>
      <color theme="1"/>
      <name val="游明朝"/>
      <family val="1"/>
      <charset val="128"/>
    </font>
    <font>
      <sz val="12"/>
      <color theme="1"/>
      <name val="游明朝"/>
      <family val="1"/>
      <charset val="128"/>
    </font>
    <font>
      <u/>
      <sz val="10"/>
      <color theme="10"/>
      <name val="Meiryo UI"/>
      <family val="2"/>
      <charset val="128"/>
    </font>
    <font>
      <sz val="11"/>
      <color rgb="FF000000"/>
      <name val="游ゴシック"/>
      <family val="3"/>
      <charset val="128"/>
      <scheme val="minor"/>
    </font>
    <font>
      <b/>
      <sz val="10"/>
      <color rgb="FF000000"/>
      <name val="游ゴシック"/>
      <family val="3"/>
      <charset val="128"/>
      <scheme val="minor"/>
    </font>
    <font>
      <sz val="6"/>
      <name val="游ゴシック"/>
      <family val="3"/>
      <charset val="128"/>
    </font>
    <font>
      <sz val="10"/>
      <color rgb="FF000000"/>
      <name val="游ゴシック"/>
      <family val="3"/>
      <charset val="128"/>
      <scheme val="minor"/>
    </font>
    <font>
      <b/>
      <sz val="11"/>
      <color theme="1"/>
      <name val="游ゴシック"/>
      <family val="3"/>
      <charset val="128"/>
      <scheme val="minor"/>
    </font>
    <font>
      <sz val="6"/>
      <name val="游ゴシック"/>
      <family val="3"/>
      <charset val="128"/>
      <scheme val="minor"/>
    </font>
    <font>
      <sz val="11"/>
      <color indexed="8"/>
      <name val="游ゴシック"/>
      <family val="2"/>
      <scheme val="minor"/>
    </font>
    <font>
      <sz val="12"/>
      <name val="ＭＳ Ｐゴシック"/>
      <family val="3"/>
      <charset val="128"/>
    </font>
    <font>
      <sz val="11"/>
      <color theme="1"/>
      <name val="BIZ-UDPMincho-Medium"/>
      <family val="2"/>
      <charset val="128"/>
    </font>
    <font>
      <u/>
      <sz val="11"/>
      <color theme="10"/>
      <name val="BIZ-UDPMincho-Medium"/>
      <family val="2"/>
      <charset val="128"/>
    </font>
    <font>
      <sz val="12"/>
      <name val="ＭＳ ゴシック"/>
      <family val="3"/>
      <charset val="128"/>
    </font>
    <font>
      <sz val="12"/>
      <color theme="1"/>
      <name val="ＭＳ Ｐゴシック"/>
      <family val="3"/>
      <charset val="128"/>
    </font>
    <font>
      <u/>
      <sz val="11"/>
      <color theme="10"/>
      <name val="游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s>
  <cellStyleXfs count="11">
    <xf numFmtId="0" fontId="0" fillId="0" borderId="0">
      <alignment vertical="center"/>
    </xf>
    <xf numFmtId="0" fontId="3" fillId="0" borderId="0">
      <alignment vertical="center"/>
    </xf>
    <xf numFmtId="0" fontId="5" fillId="0" borderId="0">
      <alignment vertical="center"/>
    </xf>
    <xf numFmtId="38"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9" fillId="0" borderId="0">
      <alignment vertical="center"/>
    </xf>
    <xf numFmtId="0" fontId="21" fillId="0" borderId="0">
      <alignment vertical="center"/>
    </xf>
    <xf numFmtId="9"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cellStyleXfs>
  <cellXfs count="100">
    <xf numFmtId="0" fontId="0" fillId="0" borderId="0" xfId="0">
      <alignment vertical="center"/>
    </xf>
    <xf numFmtId="0" fontId="5" fillId="0" borderId="0" xfId="2">
      <alignment vertical="center"/>
    </xf>
    <xf numFmtId="38" fontId="0" fillId="0" borderId="1" xfId="3" applyFont="1" applyBorder="1">
      <alignment vertical="center"/>
    </xf>
    <xf numFmtId="0" fontId="7" fillId="0" borderId="0" xfId="2" applyFont="1">
      <alignment vertical="center"/>
    </xf>
    <xf numFmtId="0" fontId="9" fillId="0" borderId="0" xfId="2" applyFont="1" applyAlignment="1">
      <alignment horizontal="centerContinuous" vertical="center"/>
    </xf>
    <xf numFmtId="0" fontId="10" fillId="0" borderId="0" xfId="2" applyFont="1" applyAlignment="1">
      <alignment horizontal="centerContinuous" vertical="center"/>
    </xf>
    <xf numFmtId="0" fontId="7" fillId="0" borderId="1" xfId="2" applyFont="1" applyBorder="1">
      <alignment vertical="center"/>
    </xf>
    <xf numFmtId="0" fontId="7" fillId="0" borderId="0" xfId="2" applyFont="1" applyAlignment="1">
      <alignment horizontal="center" vertical="center"/>
    </xf>
    <xf numFmtId="0" fontId="7" fillId="0" borderId="0" xfId="2" applyFont="1" applyAlignment="1">
      <alignment horizontal="left" vertical="center" indent="1"/>
    </xf>
    <xf numFmtId="0" fontId="7" fillId="0" borderId="9" xfId="2" applyFont="1" applyBorder="1">
      <alignment vertical="center"/>
    </xf>
    <xf numFmtId="0" fontId="7" fillId="0" borderId="13" xfId="2" applyFont="1" applyBorder="1" applyAlignment="1">
      <alignment horizontal="center" vertical="center"/>
    </xf>
    <xf numFmtId="0" fontId="11" fillId="0" borderId="0" xfId="2" applyFont="1" applyAlignment="1">
      <alignment horizontal="right" vertical="center" indent="1"/>
    </xf>
    <xf numFmtId="5" fontId="7" fillId="0" borderId="0" xfId="2" applyNumberFormat="1" applyFont="1" applyAlignment="1">
      <alignment horizontal="center" vertical="center"/>
    </xf>
    <xf numFmtId="5" fontId="7" fillId="0" borderId="0" xfId="2" applyNumberFormat="1" applyFont="1">
      <alignment vertical="center"/>
    </xf>
    <xf numFmtId="49" fontId="14" fillId="0" borderId="17" xfId="5" applyNumberFormat="1" applyFont="1" applyBorder="1" applyAlignment="1">
      <alignment horizontal="center" vertical="center"/>
    </xf>
    <xf numFmtId="0" fontId="3" fillId="0" borderId="0" xfId="5" applyFont="1">
      <alignment vertical="center"/>
    </xf>
    <xf numFmtId="49" fontId="16" fillId="0" borderId="18" xfId="5" applyNumberFormat="1" applyFont="1" applyBorder="1">
      <alignment vertical="center"/>
    </xf>
    <xf numFmtId="0" fontId="0" fillId="0" borderId="0" xfId="0">
      <alignment vertical="center"/>
    </xf>
    <xf numFmtId="49" fontId="14" fillId="0" borderId="19" xfId="5" applyNumberFormat="1" applyFont="1" applyBorder="1" applyAlignment="1">
      <alignment horizontal="center" vertical="center"/>
    </xf>
    <xf numFmtId="49" fontId="14" fillId="0" borderId="1" xfId="5" applyNumberFormat="1" applyFont="1" applyBorder="1" applyAlignment="1">
      <alignment horizontal="center" vertical="center"/>
    </xf>
    <xf numFmtId="0" fontId="17" fillId="0" borderId="1" xfId="5" applyFont="1" applyBorder="1" applyAlignment="1">
      <alignment horizontal="center" vertical="center"/>
    </xf>
    <xf numFmtId="49" fontId="16" fillId="0" borderId="20" xfId="5" applyNumberFormat="1" applyFont="1" applyBorder="1">
      <alignment vertical="center"/>
    </xf>
    <xf numFmtId="0" fontId="16" fillId="0" borderId="1" xfId="5" applyFont="1" applyBorder="1">
      <alignment vertical="center"/>
    </xf>
    <xf numFmtId="0" fontId="3" fillId="0" borderId="1" xfId="5" applyFont="1" applyBorder="1">
      <alignment vertical="center"/>
    </xf>
    <xf numFmtId="0" fontId="20" fillId="0" borderId="0" xfId="6" applyFont="1">
      <alignment vertical="center"/>
    </xf>
    <xf numFmtId="0" fontId="20" fillId="0" borderId="1" xfId="6" applyFont="1" applyBorder="1" applyAlignment="1">
      <alignment horizontal="center"/>
    </xf>
    <xf numFmtId="0" fontId="20" fillId="0" borderId="1" xfId="6" applyFont="1" applyBorder="1" applyAlignment="1">
      <alignment horizontal="left"/>
    </xf>
    <xf numFmtId="3" fontId="20" fillId="0" borderId="1" xfId="6" applyNumberFormat="1" applyFont="1" applyBorder="1" applyAlignment="1">
      <alignment horizontal="right"/>
    </xf>
    <xf numFmtId="0" fontId="20" fillId="0" borderId="1" xfId="6" applyFont="1" applyBorder="1" applyAlignment="1">
      <alignment horizontal="center" vertical="center"/>
    </xf>
    <xf numFmtId="3" fontId="20" fillId="0" borderId="1" xfId="6" applyNumberFormat="1" applyFont="1" applyBorder="1">
      <alignment vertical="center"/>
    </xf>
    <xf numFmtId="9" fontId="20" fillId="0" borderId="1" xfId="6" applyNumberFormat="1" applyFont="1" applyBorder="1" applyAlignment="1">
      <alignment horizontal="right"/>
    </xf>
    <xf numFmtId="9" fontId="20" fillId="0" borderId="1" xfId="6" applyNumberFormat="1" applyFont="1" applyBorder="1">
      <alignment vertical="center"/>
    </xf>
    <xf numFmtId="0" fontId="7" fillId="0" borderId="8" xfId="2" applyFont="1" applyBorder="1" applyAlignment="1">
      <alignment horizontal="center" vertical="center"/>
    </xf>
    <xf numFmtId="0" fontId="4" fillId="0" borderId="1" xfId="1" applyFont="1" applyBorder="1" applyAlignment="1">
      <alignment vertical="center" wrapText="1"/>
    </xf>
    <xf numFmtId="0" fontId="4" fillId="0" borderId="1" xfId="0" applyFont="1" applyBorder="1" applyAlignment="1">
      <alignment vertical="center" wrapText="1"/>
    </xf>
    <xf numFmtId="0" fontId="23" fillId="0" borderId="1" xfId="0" applyFont="1" applyBorder="1" applyAlignment="1">
      <alignment vertical="center" wrapText="1"/>
    </xf>
    <xf numFmtId="56" fontId="4" fillId="0" borderId="1" xfId="0" applyNumberFormat="1" applyFont="1" applyBorder="1" applyAlignment="1">
      <alignment vertical="center" wrapText="1"/>
    </xf>
    <xf numFmtId="0" fontId="7" fillId="0" borderId="0" xfId="2" applyFont="1" applyAlignment="1">
      <alignment vertical="center" wrapText="1"/>
    </xf>
    <xf numFmtId="0" fontId="7" fillId="0" borderId="1" xfId="2" applyFont="1" applyBorder="1" applyAlignment="1"/>
    <xf numFmtId="0" fontId="0" fillId="0" borderId="1" xfId="0" applyBorder="1">
      <alignment vertical="center"/>
    </xf>
    <xf numFmtId="0" fontId="24" fillId="0" borderId="1" xfId="1" applyFont="1" applyBorder="1" applyAlignment="1">
      <alignment vertical="center" wrapText="1"/>
    </xf>
    <xf numFmtId="0" fontId="20" fillId="0" borderId="1" xfId="6" applyFont="1" applyBorder="1" applyAlignment="1">
      <alignment horizontal="right"/>
    </xf>
    <xf numFmtId="0" fontId="20" fillId="0" borderId="1" xfId="6" applyFont="1" applyBorder="1">
      <alignment vertical="center"/>
    </xf>
    <xf numFmtId="0" fontId="4" fillId="0" borderId="1" xfId="0" applyFont="1" applyBorder="1">
      <alignment vertical="center"/>
    </xf>
    <xf numFmtId="0" fontId="4" fillId="0" borderId="1" xfId="0" applyFont="1" applyBorder="1" applyAlignment="1">
      <alignment vertical="top" wrapText="1"/>
    </xf>
    <xf numFmtId="6" fontId="0" fillId="0" borderId="0" xfId="0" applyNumberFormat="1" applyAlignment="1">
      <alignment horizontal="distributed" vertical="center" indent="1"/>
    </xf>
    <xf numFmtId="0" fontId="7" fillId="0" borderId="8" xfId="2" applyFont="1" applyBorder="1" applyAlignment="1">
      <alignment horizontal="center" vertical="center"/>
    </xf>
    <xf numFmtId="0" fontId="17" fillId="0" borderId="1" xfId="5" applyFont="1" applyBorder="1">
      <alignment vertical="center"/>
    </xf>
    <xf numFmtId="0" fontId="0" fillId="0" borderId="0" xfId="0" applyFill="1">
      <alignment vertical="center"/>
    </xf>
    <xf numFmtId="49" fontId="13" fillId="0" borderId="18" xfId="5" applyNumberFormat="1" applyFill="1" applyBorder="1">
      <alignment vertical="center"/>
    </xf>
    <xf numFmtId="49" fontId="16" fillId="0" borderId="18" xfId="5" applyNumberFormat="1" applyFont="1" applyFill="1" applyBorder="1">
      <alignment vertical="center"/>
    </xf>
    <xf numFmtId="0" fontId="2"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7" fillId="0" borderId="2" xfId="2" applyFont="1" applyBorder="1" applyAlignment="1">
      <alignment horizontal="center" vertical="center"/>
    </xf>
    <xf numFmtId="0" fontId="7" fillId="0" borderId="8"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left" vertical="center"/>
    </xf>
    <xf numFmtId="0" fontId="7" fillId="0" borderId="8" xfId="2" applyFont="1" applyBorder="1" applyAlignment="1">
      <alignment horizontal="left" vertical="center"/>
    </xf>
    <xf numFmtId="0" fontId="7" fillId="0" borderId="3" xfId="2" applyFont="1" applyBorder="1" applyAlignment="1">
      <alignment horizontal="left" vertical="center"/>
    </xf>
    <xf numFmtId="0" fontId="7" fillId="0" borderId="10" xfId="2" applyFont="1" applyBorder="1" applyAlignment="1">
      <alignment horizontal="left" vertical="center"/>
    </xf>
    <xf numFmtId="0" fontId="7" fillId="0" borderId="11" xfId="2" applyFont="1" applyBorder="1" applyAlignment="1">
      <alignment horizontal="left" vertical="center"/>
    </xf>
    <xf numFmtId="0" fontId="7" fillId="0" borderId="12" xfId="2" applyFont="1" applyBorder="1" applyAlignment="1">
      <alignment horizontal="left" vertical="center"/>
    </xf>
    <xf numFmtId="5" fontId="7" fillId="0" borderId="4" xfId="2" applyNumberFormat="1" applyFont="1" applyBorder="1" applyAlignment="1">
      <alignment horizontal="right" vertical="center" indent="1"/>
    </xf>
    <xf numFmtId="5" fontId="7" fillId="0" borderId="13" xfId="2" applyNumberFormat="1" applyFont="1" applyBorder="1" applyAlignment="1">
      <alignment horizontal="right" vertical="center" indent="1"/>
    </xf>
    <xf numFmtId="5" fontId="7" fillId="0" borderId="5" xfId="2" applyNumberFormat="1" applyFont="1" applyBorder="1" applyAlignment="1">
      <alignment horizontal="right" vertical="center" indent="1"/>
    </xf>
    <xf numFmtId="0" fontId="7" fillId="0" borderId="14" xfId="2" applyFont="1" applyBorder="1" applyAlignment="1">
      <alignment horizontal="left" vertical="center"/>
    </xf>
    <xf numFmtId="0" fontId="7" fillId="0" borderId="15" xfId="2" applyFont="1" applyBorder="1" applyAlignment="1">
      <alignment horizontal="left" vertical="center"/>
    </xf>
    <xf numFmtId="0" fontId="7" fillId="0" borderId="16" xfId="2" applyFont="1" applyBorder="1" applyAlignment="1">
      <alignment horizontal="left" vertical="center"/>
    </xf>
    <xf numFmtId="5" fontId="7" fillId="0" borderId="14" xfId="2" applyNumberFormat="1" applyFont="1" applyBorder="1" applyAlignment="1">
      <alignment horizontal="right" vertical="center" indent="1"/>
    </xf>
    <xf numFmtId="0" fontId="7" fillId="0" borderId="15" xfId="2" applyFont="1" applyBorder="1" applyAlignment="1">
      <alignment horizontal="right" vertical="center" indent="1"/>
    </xf>
    <xf numFmtId="0" fontId="7" fillId="0" borderId="16" xfId="2" applyFont="1" applyBorder="1" applyAlignment="1">
      <alignment horizontal="right" vertical="center" indent="1"/>
    </xf>
    <xf numFmtId="5" fontId="7" fillId="0" borderId="2" xfId="2" applyNumberFormat="1" applyFont="1" applyBorder="1" applyAlignment="1">
      <alignment horizontal="right" vertical="center" indent="1"/>
    </xf>
    <xf numFmtId="5" fontId="7" fillId="0" borderId="8" xfId="2" applyNumberFormat="1" applyFont="1" applyBorder="1" applyAlignment="1">
      <alignment horizontal="right" vertical="center" indent="1"/>
    </xf>
    <xf numFmtId="5" fontId="7" fillId="0" borderId="3" xfId="2" applyNumberFormat="1" applyFont="1" applyBorder="1" applyAlignment="1">
      <alignment horizontal="right" vertical="center" inden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16" xfId="2" applyFont="1" applyBorder="1" applyAlignment="1">
      <alignment horizontal="center" vertical="center"/>
    </xf>
    <xf numFmtId="5" fontId="7" fillId="0" borderId="15" xfId="2" applyNumberFormat="1" applyFont="1" applyBorder="1" applyAlignment="1">
      <alignment horizontal="right" vertical="center" indent="1"/>
    </xf>
    <xf numFmtId="5" fontId="7" fillId="0" borderId="16" xfId="2" applyNumberFormat="1" applyFont="1" applyBorder="1" applyAlignment="1">
      <alignment horizontal="right" vertical="center" indent="1"/>
    </xf>
    <xf numFmtId="56" fontId="7" fillId="0" borderId="2" xfId="2" applyNumberFormat="1" applyFont="1" applyBorder="1" applyAlignment="1">
      <alignment horizontal="left" vertical="center"/>
    </xf>
    <xf numFmtId="0" fontId="7" fillId="0" borderId="2" xfId="2" applyFont="1" applyBorder="1" applyAlignment="1">
      <alignment horizontal="right" vertical="center" indent="1"/>
    </xf>
    <xf numFmtId="0" fontId="7" fillId="0" borderId="8" xfId="2" applyFont="1" applyBorder="1" applyAlignment="1">
      <alignment horizontal="right" vertical="center" indent="1"/>
    </xf>
    <xf numFmtId="0" fontId="7" fillId="0" borderId="3" xfId="2" applyFont="1" applyBorder="1" applyAlignment="1">
      <alignment horizontal="right" vertical="center" indent="1"/>
    </xf>
    <xf numFmtId="0" fontId="7" fillId="0" borderId="4" xfId="2" applyFont="1" applyBorder="1" applyAlignment="1">
      <alignment horizontal="right" vertical="center" indent="1"/>
    </xf>
    <xf numFmtId="0" fontId="7" fillId="0" borderId="13" xfId="2" applyFont="1" applyBorder="1" applyAlignment="1">
      <alignment horizontal="right" vertical="center" indent="1"/>
    </xf>
    <xf numFmtId="0" fontId="7" fillId="0" borderId="5" xfId="2" applyFont="1" applyBorder="1" applyAlignment="1">
      <alignment horizontal="right" vertical="center" indent="1"/>
    </xf>
    <xf numFmtId="0" fontId="7" fillId="0" borderId="4" xfId="2" applyFont="1" applyBorder="1" applyAlignment="1">
      <alignment horizontal="left" vertical="center"/>
    </xf>
    <xf numFmtId="0" fontId="7" fillId="0" borderId="13" xfId="2" applyFont="1" applyBorder="1" applyAlignment="1">
      <alignment horizontal="left" vertical="center"/>
    </xf>
    <xf numFmtId="0" fontId="7" fillId="0" borderId="5" xfId="2" applyFont="1" applyBorder="1" applyAlignment="1">
      <alignment horizontal="left" vertical="center"/>
    </xf>
    <xf numFmtId="0" fontId="7" fillId="0" borderId="1" xfId="2" applyFont="1" applyBorder="1" applyAlignment="1">
      <alignment horizontal="center" vertical="center"/>
    </xf>
    <xf numFmtId="14" fontId="8" fillId="0" borderId="1" xfId="2" applyNumberFormat="1" applyFont="1" applyBorder="1" applyAlignment="1">
      <alignment horizontal="right" vertical="center" indent="1"/>
    </xf>
    <xf numFmtId="0" fontId="8" fillId="0" borderId="1" xfId="2" applyFont="1" applyBorder="1" applyAlignment="1">
      <alignment horizontal="right" vertical="center" indent="1"/>
    </xf>
    <xf numFmtId="0" fontId="7" fillId="0" borderId="1" xfId="2" applyFont="1" applyBorder="1" applyAlignment="1">
      <alignment horizontal="left"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25" fillId="0" borderId="2" xfId="10" applyBorder="1" applyAlignment="1">
      <alignment horizontal="left" vertical="center"/>
    </xf>
  </cellXfs>
  <cellStyles count="11">
    <cellStyle name="パーセント 2" xfId="8"/>
    <cellStyle name="ハイパーリンク" xfId="10" builtinId="8"/>
    <cellStyle name="ハイパーリンク 2" xfId="4"/>
    <cellStyle name="ハイパーリンク 3" xfId="9"/>
    <cellStyle name="桁区切り 2" xfId="3"/>
    <cellStyle name="標準" xfId="0" builtinId="0"/>
    <cellStyle name="標準 2" xfId="1"/>
    <cellStyle name="標準 2 2" xfId="5"/>
    <cellStyle name="標準 3" xfId="2"/>
    <cellStyle name="標準 4"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持ち家</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7F7-4168-8822-E816B5AC80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7F7-4168-8822-E816B5AC80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7F7-4168-8822-E816B5AC80E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7F7-4168-8822-E816B5AC80E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7F7-4168-8822-E816B5AC80E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7F7-4168-8822-E816B5AC80E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7F7-4168-8822-E816B5AC80E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7F7-4168-8822-E816B5AC80E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7F7-4168-8822-E816B5AC80EA}"/>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解答例・課題4!$A$5:$A$13</c:f>
              <c:strCache>
                <c:ptCount val="9"/>
                <c:pt idx="0">
                  <c:v>0分(自宅または住み込み)</c:v>
                </c:pt>
                <c:pt idx="1">
                  <c:v>15分未満</c:v>
                </c:pt>
                <c:pt idx="2">
                  <c:v>15～30分未満</c:v>
                </c:pt>
                <c:pt idx="3">
                  <c:v>30～45分未満</c:v>
                </c:pt>
                <c:pt idx="4">
                  <c:v>45分～1時間未満</c:v>
                </c:pt>
                <c:pt idx="5">
                  <c:v>１時間～１時間30分未満</c:v>
                </c:pt>
                <c:pt idx="6">
                  <c:v>1時間30分～2時間未満</c:v>
                </c:pt>
                <c:pt idx="7">
                  <c:v>2時間以上</c:v>
                </c:pt>
                <c:pt idx="8">
                  <c:v>不明</c:v>
                </c:pt>
              </c:strCache>
            </c:strRef>
          </c:cat>
          <c:val>
            <c:numRef>
              <c:f>解答例・課題4!$C$5:$C$13</c:f>
              <c:numCache>
                <c:formatCode>0%</c:formatCode>
                <c:ptCount val="9"/>
                <c:pt idx="0">
                  <c:v>9.2294976581871607E-3</c:v>
                </c:pt>
                <c:pt idx="1">
                  <c:v>0.17986040958765726</c:v>
                </c:pt>
                <c:pt idx="2">
                  <c:v>0.28588483790981722</c:v>
                </c:pt>
                <c:pt idx="3">
                  <c:v>0.17559004499954081</c:v>
                </c:pt>
                <c:pt idx="4">
                  <c:v>0.16149325006887685</c:v>
                </c:pt>
                <c:pt idx="5">
                  <c:v>0.1402332629258885</c:v>
                </c:pt>
                <c:pt idx="6">
                  <c:v>3.572412526402792E-2</c:v>
                </c:pt>
                <c:pt idx="7">
                  <c:v>1.0101937735329232E-2</c:v>
                </c:pt>
                <c:pt idx="8">
                  <c:v>1.8826338506749932E-3</c:v>
                </c:pt>
              </c:numCache>
            </c:numRef>
          </c:val>
          <c:extLst>
            <c:ext xmlns:c16="http://schemas.microsoft.com/office/drawing/2014/chart" uri="{C3380CC4-5D6E-409C-BE32-E72D297353CC}">
              <c16:uniqueId val="{00000012-F7F7-4168-8822-E816B5AC80E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借家</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96-47A6-8DAB-FE0707C0AB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96-47A6-8DAB-FE0707C0AB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96-47A6-8DAB-FE0707C0AB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96-47A6-8DAB-FE0707C0AB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96-47A6-8DAB-FE0707C0ABF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96-47A6-8DAB-FE0707C0ABF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96-47A6-8DAB-FE0707C0ABF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96-47A6-8DAB-FE0707C0ABF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96-47A6-8DAB-FE0707C0ABF0}"/>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解答例・課題4!$A$5:$A$13</c:f>
              <c:strCache>
                <c:ptCount val="9"/>
                <c:pt idx="0">
                  <c:v>0分(自宅または住み込み)</c:v>
                </c:pt>
                <c:pt idx="1">
                  <c:v>15分未満</c:v>
                </c:pt>
                <c:pt idx="2">
                  <c:v>15～30分未満</c:v>
                </c:pt>
                <c:pt idx="3">
                  <c:v>30～45分未満</c:v>
                </c:pt>
                <c:pt idx="4">
                  <c:v>45分～1時間未満</c:v>
                </c:pt>
                <c:pt idx="5">
                  <c:v>１時間～１時間30分未満</c:v>
                </c:pt>
                <c:pt idx="6">
                  <c:v>1時間30分～2時間未満</c:v>
                </c:pt>
                <c:pt idx="7">
                  <c:v>2時間以上</c:v>
                </c:pt>
                <c:pt idx="8">
                  <c:v>不明</c:v>
                </c:pt>
              </c:strCache>
            </c:strRef>
          </c:cat>
          <c:val>
            <c:numRef>
              <c:f>解答例・課題4!$E$5:$E$13</c:f>
              <c:numCache>
                <c:formatCode>0%</c:formatCode>
                <c:ptCount val="9"/>
                <c:pt idx="0">
                  <c:v>8.8659930575515702E-3</c:v>
                </c:pt>
                <c:pt idx="1">
                  <c:v>0.28514890888589178</c:v>
                </c:pt>
                <c:pt idx="2">
                  <c:v>0.31285237347719386</c:v>
                </c:pt>
                <c:pt idx="3">
                  <c:v>0.1629264410002432</c:v>
                </c:pt>
                <c:pt idx="4">
                  <c:v>0.12721926197793451</c:v>
                </c:pt>
                <c:pt idx="5">
                  <c:v>8.2380773397598889E-2</c:v>
                </c:pt>
                <c:pt idx="6">
                  <c:v>1.4437639567534103E-2</c:v>
                </c:pt>
                <c:pt idx="7">
                  <c:v>4.1787348824869003E-3</c:v>
                </c:pt>
                <c:pt idx="8">
                  <c:v>1.9898737535651904E-3</c:v>
                </c:pt>
              </c:numCache>
            </c:numRef>
          </c:val>
          <c:extLst>
            <c:ext xmlns:c16="http://schemas.microsoft.com/office/drawing/2014/chart" uri="{C3380CC4-5D6E-409C-BE32-E72D297353CC}">
              <c16:uniqueId val="{00000012-1B96-47A6-8DAB-FE0707C0ABF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539750</xdr:colOff>
      <xdr:row>34</xdr:row>
      <xdr:rowOff>76200</xdr:rowOff>
    </xdr:to>
    <xdr:graphicFrame macro="">
      <xdr:nvGraphicFramePr>
        <xdr:cNvPr id="2" name="グラフ 1">
          <a:extLst>
            <a:ext uri="{FF2B5EF4-FFF2-40B4-BE49-F238E27FC236}">
              <a16:creationId xmlns:a16="http://schemas.microsoft.com/office/drawing/2014/main" id="{4269B07D-EC63-46C3-B7D1-E8E7C4A566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4</xdr:col>
      <xdr:colOff>539750</xdr:colOff>
      <xdr:row>50</xdr:row>
      <xdr:rowOff>76200</xdr:rowOff>
    </xdr:to>
    <xdr:graphicFrame macro="">
      <xdr:nvGraphicFramePr>
        <xdr:cNvPr id="3" name="グラフ 2">
          <a:extLst>
            <a:ext uri="{FF2B5EF4-FFF2-40B4-BE49-F238E27FC236}">
              <a16:creationId xmlns:a16="http://schemas.microsoft.com/office/drawing/2014/main" id="{DAFBE146-242A-4438-A5A8-7AC7358D3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e653fc8f94ced10/&#12489;&#12461;&#12517;&#12513;&#12531;&#12488;/&#12450;&#12499;&#12522;&#12531;&#12500;&#12483;&#12463;/2022&#21315;&#33865;&#22823;&#20250;/2&#65294;&#20844;&#38283;&#35506;&#38988;&#28310;&#20633;/&#20462;&#27491;&#35506;&#38988;/&#35506;&#38988;2/&#35506;&#3898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文"/>
      <sheetName val="出張旅費精算書"/>
      <sheetName val="日当一覧"/>
      <sheetName val="解答例・出張旅費精算書"/>
    </sheetNames>
    <sheetDataSet>
      <sheetData sheetId="0" refreshError="1"/>
      <sheetData sheetId="1" refreshError="1"/>
      <sheetData sheetId="2">
        <row r="1">
          <cell r="A1" t="str">
            <v>A</v>
          </cell>
          <cell r="B1">
            <v>4000</v>
          </cell>
        </row>
        <row r="2">
          <cell r="A2" t="str">
            <v>B</v>
          </cell>
          <cell r="B2">
            <v>4500</v>
          </cell>
        </row>
        <row r="3">
          <cell r="A3" t="str">
            <v>C</v>
          </cell>
          <cell r="B3">
            <v>5000</v>
          </cell>
        </row>
        <row r="4">
          <cell r="A4" t="str">
            <v>D</v>
          </cell>
          <cell r="B4">
            <v>5500</v>
          </cell>
        </row>
        <row r="5">
          <cell r="A5" t="str">
            <v>E</v>
          </cell>
          <cell r="B5">
            <v>6000</v>
          </cell>
        </row>
        <row r="6">
          <cell r="A6" t="str">
            <v>F</v>
          </cell>
          <cell r="B6">
            <v>7000</v>
          </cell>
        </row>
        <row r="7">
          <cell r="A7" t="str">
            <v>G</v>
          </cell>
          <cell r="B7">
            <v>7500</v>
          </cell>
        </row>
        <row r="8">
          <cell r="A8" t="str">
            <v>H</v>
          </cell>
          <cell r="B8">
            <v>8000</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transit.yahoo.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abSelected="1" zoomScaleNormal="100" workbookViewId="0">
      <selection sqref="A1:B1"/>
    </sheetView>
  </sheetViews>
  <sheetFormatPr defaultColWidth="8.625" defaultRowHeight="18.75"/>
  <cols>
    <col min="1" max="1" width="20.625" style="17" customWidth="1"/>
    <col min="2" max="2" width="67.625" style="17" customWidth="1"/>
    <col min="3" max="16384" width="8.625" style="17"/>
  </cols>
  <sheetData>
    <row r="1" spans="1:2" ht="36.950000000000003" customHeight="1">
      <c r="A1" s="52" t="s">
        <v>363</v>
      </c>
      <c r="B1" s="53"/>
    </row>
    <row r="2" spans="1:2">
      <c r="A2" s="51" t="s">
        <v>7</v>
      </c>
      <c r="B2" s="51"/>
    </row>
    <row r="3" spans="1:2" ht="42.75">
      <c r="A3" s="34" t="s">
        <v>8</v>
      </c>
      <c r="B3" s="34" t="s">
        <v>208</v>
      </c>
    </row>
    <row r="4" spans="1:2" ht="28.5">
      <c r="A4" s="34" t="s">
        <v>9</v>
      </c>
      <c r="B4" s="34" t="s">
        <v>402</v>
      </c>
    </row>
    <row r="5" spans="1:2" ht="57">
      <c r="A5" s="34" t="s">
        <v>10</v>
      </c>
      <c r="B5" s="35" t="s">
        <v>400</v>
      </c>
    </row>
    <row r="6" spans="1:2" ht="171">
      <c r="A6" s="34" t="s">
        <v>11</v>
      </c>
      <c r="B6" s="35" t="s">
        <v>399</v>
      </c>
    </row>
    <row r="7" spans="1:2" ht="85.5">
      <c r="A7" s="34" t="s">
        <v>13</v>
      </c>
      <c r="B7" s="34" t="s">
        <v>382</v>
      </c>
    </row>
    <row r="8" spans="1:2" ht="36" customHeight="1">
      <c r="A8" s="34" t="s">
        <v>0</v>
      </c>
      <c r="B8" s="34" t="s">
        <v>379</v>
      </c>
    </row>
    <row r="9" spans="1:2" ht="55.5" customHeight="1">
      <c r="A9" s="34" t="s">
        <v>12</v>
      </c>
      <c r="B9" s="34" t="s">
        <v>380</v>
      </c>
    </row>
    <row r="10" spans="1:2" ht="42.75">
      <c r="A10" s="34" t="s">
        <v>209</v>
      </c>
      <c r="B10" s="34" t="s">
        <v>378</v>
      </c>
    </row>
    <row r="11" spans="1:2" ht="99.75">
      <c r="A11" s="36" t="s">
        <v>337</v>
      </c>
      <c r="B11" s="34" t="s">
        <v>367</v>
      </c>
    </row>
    <row r="12" spans="1:2" ht="28.5">
      <c r="A12" s="43" t="s">
        <v>338</v>
      </c>
      <c r="B12" s="34" t="s">
        <v>339</v>
      </c>
    </row>
    <row r="13" spans="1:2" ht="42.75">
      <c r="A13" s="43" t="s">
        <v>1</v>
      </c>
      <c r="B13" s="44" t="s">
        <v>398</v>
      </c>
    </row>
    <row r="14" spans="1:2" ht="57">
      <c r="A14" s="43" t="s">
        <v>2</v>
      </c>
      <c r="B14" s="44" t="s">
        <v>365</v>
      </c>
    </row>
    <row r="15" spans="1:2" ht="57">
      <c r="A15" s="43" t="s">
        <v>3</v>
      </c>
      <c r="B15" s="34" t="s">
        <v>366</v>
      </c>
    </row>
    <row r="16" spans="1:2" ht="57">
      <c r="A16" s="43" t="s">
        <v>340</v>
      </c>
      <c r="B16" s="44" t="s">
        <v>341</v>
      </c>
    </row>
    <row r="17" spans="1:2" ht="114">
      <c r="A17" s="33" t="s">
        <v>204</v>
      </c>
      <c r="B17" s="40" t="s">
        <v>374</v>
      </c>
    </row>
    <row r="18" spans="1:2" ht="114">
      <c r="A18" s="33" t="s">
        <v>4</v>
      </c>
      <c r="B18" s="40" t="s">
        <v>397</v>
      </c>
    </row>
    <row r="19" spans="1:2" ht="114">
      <c r="A19" s="33" t="s">
        <v>5</v>
      </c>
      <c r="B19" s="40" t="s">
        <v>381</v>
      </c>
    </row>
    <row r="20" spans="1:2" ht="57">
      <c r="A20" s="33" t="s">
        <v>6</v>
      </c>
      <c r="B20" s="40" t="s">
        <v>375</v>
      </c>
    </row>
    <row r="21" spans="1:2" ht="42.75">
      <c r="A21" s="34" t="s">
        <v>205</v>
      </c>
      <c r="B21" s="34" t="s">
        <v>503</v>
      </c>
    </row>
  </sheetData>
  <mergeCells count="2">
    <mergeCell ref="A2:B2"/>
    <mergeCell ref="A1:B1"/>
  </mergeCells>
  <phoneticPr fontId="1"/>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000"/>
  <sheetViews>
    <sheetView zoomScaleNormal="100" workbookViewId="0"/>
  </sheetViews>
  <sheetFormatPr defaultColWidth="8.625" defaultRowHeight="18.75"/>
  <cols>
    <col min="1" max="1" width="8.5" style="17" bestFit="1" customWidth="1"/>
    <col min="2" max="2" width="20.25" style="17" bestFit="1" customWidth="1"/>
    <col min="3" max="3" width="30.125" style="17" bestFit="1" customWidth="1"/>
    <col min="4" max="5" width="4.875" style="17" customWidth="1"/>
    <col min="6" max="6" width="10.875" style="17" customWidth="1"/>
    <col min="7" max="7" width="9" style="17" customWidth="1"/>
    <col min="8" max="8" width="36.5" style="17" customWidth="1"/>
    <col min="9" max="9" width="26.5" style="17" customWidth="1"/>
    <col min="10" max="10" width="8.5" style="17" customWidth="1"/>
    <col min="11" max="11" width="4.875" style="17" bestFit="1" customWidth="1"/>
    <col min="12" max="12" width="8.625" style="17"/>
    <col min="13" max="14" width="18.25" style="17" bestFit="1" customWidth="1"/>
    <col min="15" max="15" width="6.375" style="17" bestFit="1" customWidth="1"/>
    <col min="16" max="16384" width="8.625" style="17"/>
  </cols>
  <sheetData>
    <row r="1" spans="1:15">
      <c r="A1" s="17" t="s">
        <v>201</v>
      </c>
      <c r="B1" s="17" t="s">
        <v>210</v>
      </c>
      <c r="C1" s="17" t="s">
        <v>211</v>
      </c>
      <c r="D1" s="17" t="s">
        <v>202</v>
      </c>
      <c r="E1" s="17" t="s">
        <v>46</v>
      </c>
      <c r="F1" s="17" t="s">
        <v>47</v>
      </c>
      <c r="G1" s="17" t="s">
        <v>48</v>
      </c>
      <c r="H1" s="17" t="s">
        <v>212</v>
      </c>
      <c r="I1" s="17" t="s">
        <v>213</v>
      </c>
      <c r="J1" s="17" t="s">
        <v>214</v>
      </c>
      <c r="K1" s="17" t="s">
        <v>215</v>
      </c>
      <c r="M1" s="17" t="s">
        <v>216</v>
      </c>
      <c r="N1" s="17" t="s">
        <v>217</v>
      </c>
      <c r="O1" s="17" t="s">
        <v>218</v>
      </c>
    </row>
    <row r="2" spans="1:15">
      <c r="A2" s="17" t="s">
        <v>219</v>
      </c>
      <c r="B2" s="17" t="s">
        <v>51</v>
      </c>
      <c r="C2" s="17" t="s">
        <v>220</v>
      </c>
      <c r="E2" s="17" t="s">
        <v>52</v>
      </c>
      <c r="F2" s="17" t="s">
        <v>221</v>
      </c>
      <c r="G2" s="17" t="s">
        <v>53</v>
      </c>
      <c r="H2" s="48" t="s">
        <v>404</v>
      </c>
      <c r="J2" s="17">
        <v>6</v>
      </c>
      <c r="K2" s="17">
        <v>57</v>
      </c>
      <c r="N2" s="17" t="s">
        <v>222</v>
      </c>
    </row>
    <row r="3" spans="1:15">
      <c r="A3" s="17" t="s">
        <v>219</v>
      </c>
      <c r="B3" s="17" t="s">
        <v>55</v>
      </c>
      <c r="C3" s="17" t="s">
        <v>223</v>
      </c>
      <c r="E3" s="17" t="s">
        <v>52</v>
      </c>
      <c r="F3" s="17" t="s">
        <v>224</v>
      </c>
      <c r="G3" s="17" t="s">
        <v>56</v>
      </c>
      <c r="H3" s="48" t="s">
        <v>406</v>
      </c>
      <c r="I3" s="17" t="s">
        <v>225</v>
      </c>
      <c r="J3" s="17">
        <v>5</v>
      </c>
      <c r="K3" s="17">
        <v>58</v>
      </c>
      <c r="N3" s="17" t="s">
        <v>226</v>
      </c>
    </row>
    <row r="4" spans="1:15">
      <c r="A4" s="17" t="s">
        <v>219</v>
      </c>
      <c r="B4" s="17" t="s">
        <v>58</v>
      </c>
      <c r="C4" s="17" t="s">
        <v>227</v>
      </c>
      <c r="E4" s="17" t="s">
        <v>59</v>
      </c>
      <c r="F4" s="17" t="s">
        <v>228</v>
      </c>
      <c r="G4" s="17" t="s">
        <v>60</v>
      </c>
      <c r="H4" s="48" t="s">
        <v>408</v>
      </c>
      <c r="J4" s="17">
        <v>5</v>
      </c>
      <c r="K4" s="17">
        <v>59</v>
      </c>
      <c r="N4" s="17" t="s">
        <v>229</v>
      </c>
    </row>
    <row r="5" spans="1:15">
      <c r="A5" s="17" t="s">
        <v>219</v>
      </c>
      <c r="B5" s="17" t="s">
        <v>61</v>
      </c>
      <c r="C5" s="17" t="s">
        <v>230</v>
      </c>
      <c r="E5" s="17" t="s">
        <v>52</v>
      </c>
      <c r="F5" s="17" t="s">
        <v>231</v>
      </c>
      <c r="G5" s="17" t="s">
        <v>62</v>
      </c>
      <c r="H5" s="48" t="s">
        <v>410</v>
      </c>
      <c r="J5" s="17">
        <v>0</v>
      </c>
      <c r="K5" s="17">
        <v>29</v>
      </c>
      <c r="N5" s="17" t="s">
        <v>232</v>
      </c>
    </row>
    <row r="6" spans="1:15">
      <c r="A6" s="17" t="s">
        <v>219</v>
      </c>
      <c r="B6" s="17" t="s">
        <v>64</v>
      </c>
      <c r="C6" s="17" t="s">
        <v>233</v>
      </c>
      <c r="E6" s="17" t="s">
        <v>59</v>
      </c>
      <c r="F6" s="17" t="s">
        <v>234</v>
      </c>
      <c r="G6" s="17" t="s">
        <v>65</v>
      </c>
      <c r="H6" s="48" t="s">
        <v>412</v>
      </c>
      <c r="I6" s="17" t="s">
        <v>235</v>
      </c>
      <c r="J6" s="17">
        <v>3</v>
      </c>
      <c r="K6" s="17">
        <v>56</v>
      </c>
      <c r="M6" s="17" t="s">
        <v>236</v>
      </c>
      <c r="N6" s="17" t="s">
        <v>237</v>
      </c>
    </row>
    <row r="7" spans="1:15">
      <c r="A7" s="17" t="s">
        <v>219</v>
      </c>
      <c r="B7" s="17" t="s">
        <v>67</v>
      </c>
      <c r="C7" s="17" t="s">
        <v>238</v>
      </c>
      <c r="E7" s="17" t="s">
        <v>52</v>
      </c>
      <c r="F7" s="17" t="s">
        <v>234</v>
      </c>
      <c r="G7" s="17" t="s">
        <v>68</v>
      </c>
      <c r="H7" s="48" t="s">
        <v>414</v>
      </c>
      <c r="I7" s="17" t="s">
        <v>239</v>
      </c>
      <c r="J7" s="17">
        <v>1</v>
      </c>
      <c r="K7" s="17">
        <v>43</v>
      </c>
      <c r="M7" s="54" t="s">
        <v>396</v>
      </c>
      <c r="N7" s="54"/>
    </row>
    <row r="8" spans="1:15">
      <c r="A8" s="17" t="s">
        <v>219</v>
      </c>
      <c r="B8" s="17" t="s">
        <v>70</v>
      </c>
      <c r="C8" s="17" t="s">
        <v>240</v>
      </c>
      <c r="E8" s="17" t="s">
        <v>52</v>
      </c>
      <c r="F8" s="17" t="s">
        <v>241</v>
      </c>
      <c r="G8" s="17" t="s">
        <v>71</v>
      </c>
      <c r="H8" s="48" t="s">
        <v>416</v>
      </c>
      <c r="J8" s="17">
        <v>9</v>
      </c>
      <c r="K8" s="17">
        <v>64</v>
      </c>
    </row>
    <row r="9" spans="1:15">
      <c r="A9" s="17" t="s">
        <v>242</v>
      </c>
      <c r="B9" s="17" t="s">
        <v>243</v>
      </c>
      <c r="C9" s="17" t="s">
        <v>244</v>
      </c>
      <c r="F9" s="17" t="s">
        <v>245</v>
      </c>
      <c r="G9" s="17" t="s">
        <v>74</v>
      </c>
      <c r="H9" s="48" t="s">
        <v>418</v>
      </c>
      <c r="I9" s="17" t="s">
        <v>246</v>
      </c>
      <c r="J9" s="17">
        <v>10</v>
      </c>
      <c r="K9" s="17" t="s">
        <v>247</v>
      </c>
    </row>
    <row r="10" spans="1:15">
      <c r="A10" s="17" t="s">
        <v>242</v>
      </c>
      <c r="B10" s="17" t="s">
        <v>248</v>
      </c>
      <c r="C10" s="17" t="s">
        <v>249</v>
      </c>
      <c r="F10" s="17" t="s">
        <v>250</v>
      </c>
      <c r="G10" s="17" t="s">
        <v>77</v>
      </c>
      <c r="H10" s="48" t="s">
        <v>420</v>
      </c>
      <c r="I10" s="17" t="s">
        <v>251</v>
      </c>
      <c r="J10" s="17">
        <v>12</v>
      </c>
      <c r="K10" s="17" t="s">
        <v>247</v>
      </c>
    </row>
    <row r="11" spans="1:15">
      <c r="A11" s="17" t="s">
        <v>219</v>
      </c>
      <c r="B11" s="17" t="s">
        <v>504</v>
      </c>
      <c r="C11" s="17" t="s">
        <v>253</v>
      </c>
      <c r="E11" s="17" t="s">
        <v>52</v>
      </c>
      <c r="F11" s="17" t="s">
        <v>228</v>
      </c>
      <c r="G11" s="17" t="s">
        <v>80</v>
      </c>
      <c r="H11" s="48" t="s">
        <v>422</v>
      </c>
      <c r="J11" s="17">
        <v>2</v>
      </c>
      <c r="K11" s="48"/>
    </row>
    <row r="12" spans="1:15">
      <c r="A12" s="17" t="s">
        <v>242</v>
      </c>
      <c r="B12" s="17" t="s">
        <v>254</v>
      </c>
      <c r="C12" s="17" t="s">
        <v>255</v>
      </c>
      <c r="F12" s="17" t="s">
        <v>256</v>
      </c>
      <c r="G12" s="17" t="s">
        <v>83</v>
      </c>
      <c r="H12" s="48" t="s">
        <v>424</v>
      </c>
      <c r="J12" s="17">
        <v>8</v>
      </c>
      <c r="K12" s="17" t="s">
        <v>247</v>
      </c>
    </row>
    <row r="13" spans="1:15">
      <c r="A13" s="17" t="s">
        <v>219</v>
      </c>
      <c r="B13" s="17" t="s">
        <v>257</v>
      </c>
      <c r="C13" s="17" t="s">
        <v>258</v>
      </c>
      <c r="E13" s="17" t="s">
        <v>52</v>
      </c>
      <c r="F13" s="17" t="s">
        <v>259</v>
      </c>
      <c r="G13" s="17" t="s">
        <v>86</v>
      </c>
      <c r="H13" s="48" t="s">
        <v>426</v>
      </c>
      <c r="I13" s="17" t="s">
        <v>260</v>
      </c>
      <c r="J13" s="17">
        <v>0</v>
      </c>
      <c r="K13" s="17">
        <v>24</v>
      </c>
      <c r="N13" s="45"/>
    </row>
    <row r="14" spans="1:15">
      <c r="A14" s="17" t="s">
        <v>219</v>
      </c>
      <c r="B14" s="17" t="s">
        <v>261</v>
      </c>
      <c r="C14" s="17" t="s">
        <v>262</v>
      </c>
      <c r="E14" s="17" t="s">
        <v>59</v>
      </c>
      <c r="F14" s="17" t="s">
        <v>263</v>
      </c>
      <c r="G14" s="17" t="s">
        <v>89</v>
      </c>
      <c r="H14" s="48" t="s">
        <v>428</v>
      </c>
      <c r="I14" s="17" t="s">
        <v>264</v>
      </c>
      <c r="J14" s="17">
        <v>6</v>
      </c>
      <c r="K14" s="17">
        <v>59</v>
      </c>
    </row>
    <row r="15" spans="1:15">
      <c r="A15" s="17" t="s">
        <v>219</v>
      </c>
      <c r="B15" s="17" t="s">
        <v>265</v>
      </c>
      <c r="C15" s="17" t="s">
        <v>266</v>
      </c>
      <c r="E15" s="17" t="s">
        <v>59</v>
      </c>
      <c r="F15" s="17" t="s">
        <v>267</v>
      </c>
      <c r="G15" s="17" t="s">
        <v>92</v>
      </c>
      <c r="H15" s="48" t="s">
        <v>430</v>
      </c>
      <c r="J15" s="17">
        <v>9</v>
      </c>
      <c r="K15" s="17">
        <v>35</v>
      </c>
    </row>
    <row r="16" spans="1:15">
      <c r="A16" s="17" t="s">
        <v>219</v>
      </c>
      <c r="B16" s="17" t="s">
        <v>94</v>
      </c>
      <c r="C16" s="17" t="s">
        <v>268</v>
      </c>
      <c r="E16" s="17" t="s">
        <v>52</v>
      </c>
      <c r="F16" s="17" t="s">
        <v>269</v>
      </c>
      <c r="G16" s="17" t="s">
        <v>95</v>
      </c>
      <c r="H16" s="48" t="s">
        <v>432</v>
      </c>
      <c r="I16" s="17" t="s">
        <v>270</v>
      </c>
      <c r="J16" s="17">
        <v>1</v>
      </c>
      <c r="K16" s="17">
        <v>48</v>
      </c>
    </row>
    <row r="17" spans="1:11">
      <c r="A17" s="17" t="s">
        <v>219</v>
      </c>
      <c r="B17" s="17" t="s">
        <v>97</v>
      </c>
      <c r="C17" s="17" t="s">
        <v>271</v>
      </c>
      <c r="E17" s="17" t="s">
        <v>59</v>
      </c>
      <c r="F17" s="17" t="s">
        <v>272</v>
      </c>
      <c r="G17" s="17" t="s">
        <v>98</v>
      </c>
      <c r="H17" s="48" t="s">
        <v>434</v>
      </c>
      <c r="J17" s="17">
        <v>3</v>
      </c>
      <c r="K17" s="17">
        <v>47</v>
      </c>
    </row>
    <row r="18" spans="1:11">
      <c r="A18" s="17" t="s">
        <v>219</v>
      </c>
      <c r="B18" s="17" t="s">
        <v>100</v>
      </c>
      <c r="C18" s="17" t="s">
        <v>273</v>
      </c>
      <c r="E18" s="17" t="s">
        <v>59</v>
      </c>
      <c r="F18" s="17" t="s">
        <v>224</v>
      </c>
      <c r="G18" s="17" t="s">
        <v>101</v>
      </c>
      <c r="H18" s="48" t="s">
        <v>436</v>
      </c>
      <c r="J18" s="17">
        <v>4</v>
      </c>
      <c r="K18" s="17">
        <v>44</v>
      </c>
    </row>
    <row r="19" spans="1:11">
      <c r="A19" s="17" t="s">
        <v>219</v>
      </c>
      <c r="B19" s="17" t="s">
        <v>103</v>
      </c>
      <c r="C19" s="17" t="s">
        <v>274</v>
      </c>
      <c r="E19" s="17" t="s">
        <v>52</v>
      </c>
      <c r="F19" s="17" t="s">
        <v>228</v>
      </c>
      <c r="G19" s="17" t="s">
        <v>104</v>
      </c>
      <c r="H19" s="48" t="s">
        <v>438</v>
      </c>
      <c r="J19" s="17">
        <v>4</v>
      </c>
      <c r="K19" s="17">
        <v>48</v>
      </c>
    </row>
    <row r="20" spans="1:11">
      <c r="A20" s="17" t="s">
        <v>219</v>
      </c>
      <c r="B20" s="17" t="s">
        <v>106</v>
      </c>
      <c r="C20" s="17" t="s">
        <v>275</v>
      </c>
      <c r="E20" s="17" t="s">
        <v>59</v>
      </c>
      <c r="F20" s="17" t="s">
        <v>234</v>
      </c>
      <c r="G20" s="17" t="s">
        <v>107</v>
      </c>
      <c r="H20" s="48" t="s">
        <v>440</v>
      </c>
      <c r="J20" s="17">
        <v>8</v>
      </c>
      <c r="K20" s="17">
        <v>54</v>
      </c>
    </row>
    <row r="21" spans="1:11">
      <c r="A21" s="17" t="s">
        <v>219</v>
      </c>
      <c r="B21" s="17" t="s">
        <v>109</v>
      </c>
      <c r="C21" s="17" t="s">
        <v>276</v>
      </c>
      <c r="E21" s="17" t="s">
        <v>59</v>
      </c>
      <c r="F21" s="17" t="s">
        <v>277</v>
      </c>
      <c r="G21" s="17" t="s">
        <v>110</v>
      </c>
      <c r="H21" s="48" t="s">
        <v>442</v>
      </c>
      <c r="J21" s="17">
        <v>6</v>
      </c>
      <c r="K21" s="17">
        <v>48</v>
      </c>
    </row>
    <row r="22" spans="1:11">
      <c r="A22" s="17" t="s">
        <v>219</v>
      </c>
      <c r="B22" s="17" t="s">
        <v>112</v>
      </c>
      <c r="C22" s="17" t="s">
        <v>278</v>
      </c>
      <c r="E22" s="17" t="s">
        <v>59</v>
      </c>
      <c r="F22" s="17" t="s">
        <v>269</v>
      </c>
      <c r="G22" s="17" t="s">
        <v>113</v>
      </c>
      <c r="H22" s="48" t="s">
        <v>444</v>
      </c>
      <c r="I22" s="17" t="s">
        <v>279</v>
      </c>
      <c r="J22" s="17">
        <v>4</v>
      </c>
      <c r="K22" s="17">
        <v>59</v>
      </c>
    </row>
    <row r="23" spans="1:11">
      <c r="A23" s="17" t="s">
        <v>219</v>
      </c>
      <c r="B23" s="17" t="s">
        <v>115</v>
      </c>
      <c r="C23" s="17" t="s">
        <v>280</v>
      </c>
      <c r="E23" s="17" t="s">
        <v>59</v>
      </c>
      <c r="F23" s="17" t="s">
        <v>269</v>
      </c>
      <c r="G23" s="17" t="s">
        <v>116</v>
      </c>
      <c r="H23" s="48" t="s">
        <v>446</v>
      </c>
      <c r="J23" s="17">
        <v>7</v>
      </c>
      <c r="K23" s="17">
        <v>67</v>
      </c>
    </row>
    <row r="24" spans="1:11">
      <c r="A24" s="17" t="s">
        <v>219</v>
      </c>
      <c r="B24" s="17" t="s">
        <v>118</v>
      </c>
      <c r="C24" s="17" t="s">
        <v>281</v>
      </c>
      <c r="E24" s="17" t="s">
        <v>52</v>
      </c>
      <c r="F24" s="17" t="s">
        <v>234</v>
      </c>
      <c r="G24" s="17" t="s">
        <v>119</v>
      </c>
      <c r="H24" s="48" t="s">
        <v>448</v>
      </c>
      <c r="J24" s="17">
        <v>6</v>
      </c>
      <c r="K24" s="17">
        <v>45</v>
      </c>
    </row>
    <row r="25" spans="1:11">
      <c r="A25" s="17" t="s">
        <v>219</v>
      </c>
      <c r="B25" s="17" t="s">
        <v>121</v>
      </c>
      <c r="C25" s="17" t="s">
        <v>282</v>
      </c>
      <c r="E25" s="17" t="s">
        <v>59</v>
      </c>
      <c r="F25" s="17" t="s">
        <v>221</v>
      </c>
      <c r="G25" s="17" t="s">
        <v>122</v>
      </c>
      <c r="H25" s="48" t="s">
        <v>450</v>
      </c>
      <c r="I25" s="17" t="s">
        <v>283</v>
      </c>
      <c r="J25" s="17">
        <v>2</v>
      </c>
      <c r="K25" s="17">
        <v>58</v>
      </c>
    </row>
    <row r="26" spans="1:11">
      <c r="A26" s="17" t="s">
        <v>242</v>
      </c>
      <c r="B26" s="17" t="s">
        <v>252</v>
      </c>
      <c r="C26" s="17" t="s">
        <v>284</v>
      </c>
      <c r="F26" s="17" t="s">
        <v>285</v>
      </c>
      <c r="G26" s="17" t="s">
        <v>125</v>
      </c>
      <c r="H26" s="48" t="s">
        <v>452</v>
      </c>
      <c r="I26" s="17" t="s">
        <v>286</v>
      </c>
      <c r="J26" s="17">
        <v>5</v>
      </c>
      <c r="K26" s="17" t="s">
        <v>247</v>
      </c>
    </row>
    <row r="27" spans="1:11">
      <c r="A27" s="17" t="s">
        <v>219</v>
      </c>
      <c r="B27" s="17" t="s">
        <v>127</v>
      </c>
      <c r="C27" s="17" t="s">
        <v>287</v>
      </c>
      <c r="E27" s="17" t="s">
        <v>52</v>
      </c>
      <c r="F27" s="17" t="s">
        <v>288</v>
      </c>
      <c r="G27" s="17" t="s">
        <v>128</v>
      </c>
      <c r="H27" s="48" t="s">
        <v>454</v>
      </c>
      <c r="J27" s="17">
        <v>9</v>
      </c>
      <c r="K27" s="17">
        <v>70</v>
      </c>
    </row>
    <row r="28" spans="1:11">
      <c r="A28" s="17" t="s">
        <v>219</v>
      </c>
      <c r="B28" s="17" t="s">
        <v>130</v>
      </c>
      <c r="C28" s="17" t="s">
        <v>289</v>
      </c>
      <c r="E28" s="17" t="s">
        <v>52</v>
      </c>
      <c r="F28" s="17" t="s">
        <v>290</v>
      </c>
      <c r="G28" s="17" t="s">
        <v>131</v>
      </c>
      <c r="H28" s="48" t="s">
        <v>456</v>
      </c>
      <c r="J28" s="17">
        <v>9</v>
      </c>
      <c r="K28" s="17">
        <v>63</v>
      </c>
    </row>
    <row r="29" spans="1:11">
      <c r="A29" s="17" t="s">
        <v>219</v>
      </c>
      <c r="B29" s="17" t="s">
        <v>133</v>
      </c>
      <c r="C29" s="17" t="s">
        <v>291</v>
      </c>
      <c r="E29" s="17" t="s">
        <v>52</v>
      </c>
      <c r="F29" s="17" t="s">
        <v>277</v>
      </c>
      <c r="G29" s="17" t="s">
        <v>134</v>
      </c>
      <c r="H29" s="48" t="s">
        <v>458</v>
      </c>
      <c r="I29" s="17" t="s">
        <v>292</v>
      </c>
      <c r="J29" s="17">
        <v>6</v>
      </c>
      <c r="K29" s="17">
        <v>53</v>
      </c>
    </row>
    <row r="30" spans="1:11">
      <c r="A30" s="17" t="s">
        <v>219</v>
      </c>
      <c r="B30" s="17" t="s">
        <v>136</v>
      </c>
      <c r="C30" s="17" t="s">
        <v>293</v>
      </c>
      <c r="E30" s="17" t="s">
        <v>52</v>
      </c>
      <c r="F30" s="17" t="s">
        <v>259</v>
      </c>
      <c r="G30" s="17" t="s">
        <v>137</v>
      </c>
      <c r="H30" s="48" t="s">
        <v>460</v>
      </c>
      <c r="J30" s="17">
        <v>0</v>
      </c>
      <c r="K30" s="17">
        <v>44</v>
      </c>
    </row>
    <row r="31" spans="1:11">
      <c r="A31" s="17" t="s">
        <v>219</v>
      </c>
      <c r="B31" s="17" t="s">
        <v>294</v>
      </c>
      <c r="C31" s="17" t="s">
        <v>295</v>
      </c>
      <c r="E31" s="17" t="s">
        <v>52</v>
      </c>
      <c r="F31" s="17" t="s">
        <v>272</v>
      </c>
      <c r="G31" s="17" t="s">
        <v>140</v>
      </c>
      <c r="H31" s="48" t="s">
        <v>462</v>
      </c>
      <c r="I31" s="17" t="s">
        <v>296</v>
      </c>
      <c r="J31" s="17">
        <v>7</v>
      </c>
      <c r="K31" s="17">
        <v>33</v>
      </c>
    </row>
    <row r="32" spans="1:11">
      <c r="A32" s="17" t="s">
        <v>219</v>
      </c>
      <c r="B32" s="17" t="s">
        <v>142</v>
      </c>
      <c r="C32" s="17" t="s">
        <v>297</v>
      </c>
      <c r="E32" s="17" t="s">
        <v>52</v>
      </c>
      <c r="F32" s="17" t="s">
        <v>234</v>
      </c>
      <c r="G32" s="17" t="s">
        <v>143</v>
      </c>
      <c r="H32" s="48" t="s">
        <v>464</v>
      </c>
      <c r="I32" s="17" t="s">
        <v>298</v>
      </c>
      <c r="J32" s="17">
        <v>8</v>
      </c>
      <c r="K32" s="17">
        <v>20</v>
      </c>
    </row>
    <row r="33" spans="1:11">
      <c r="A33" s="17" t="s">
        <v>242</v>
      </c>
      <c r="B33" s="17" t="s">
        <v>299</v>
      </c>
      <c r="C33" s="17" t="s">
        <v>300</v>
      </c>
      <c r="F33" s="17" t="s">
        <v>245</v>
      </c>
      <c r="G33" s="17" t="s">
        <v>146</v>
      </c>
      <c r="H33" s="48" t="s">
        <v>466</v>
      </c>
      <c r="J33" s="17">
        <v>13</v>
      </c>
      <c r="K33" s="17" t="s">
        <v>247</v>
      </c>
    </row>
    <row r="34" spans="1:11">
      <c r="A34" s="17" t="s">
        <v>242</v>
      </c>
      <c r="B34" s="17" t="s">
        <v>301</v>
      </c>
      <c r="C34" s="17" t="s">
        <v>302</v>
      </c>
      <c r="F34" s="17" t="s">
        <v>303</v>
      </c>
      <c r="G34" s="17" t="s">
        <v>149</v>
      </c>
      <c r="H34" s="48" t="s">
        <v>468</v>
      </c>
      <c r="I34" s="17" t="s">
        <v>304</v>
      </c>
      <c r="J34" s="17">
        <v>3</v>
      </c>
      <c r="K34" s="17" t="s">
        <v>247</v>
      </c>
    </row>
    <row r="35" spans="1:11">
      <c r="A35" s="17" t="s">
        <v>219</v>
      </c>
      <c r="B35" s="17" t="s">
        <v>151</v>
      </c>
      <c r="C35" s="17" t="s">
        <v>305</v>
      </c>
      <c r="E35" s="17" t="s">
        <v>52</v>
      </c>
      <c r="F35" s="17" t="s">
        <v>306</v>
      </c>
      <c r="G35" s="17" t="s">
        <v>152</v>
      </c>
      <c r="H35" s="48" t="s">
        <v>470</v>
      </c>
      <c r="I35" s="17" t="s">
        <v>307</v>
      </c>
      <c r="J35" s="17">
        <v>5</v>
      </c>
      <c r="K35" s="17">
        <v>71</v>
      </c>
    </row>
    <row r="36" spans="1:11">
      <c r="A36" s="17" t="s">
        <v>219</v>
      </c>
      <c r="B36" s="17" t="s">
        <v>154</v>
      </c>
      <c r="C36" s="17" t="s">
        <v>308</v>
      </c>
      <c r="E36" s="17" t="s">
        <v>52</v>
      </c>
      <c r="F36" s="17" t="s">
        <v>231</v>
      </c>
      <c r="G36" s="17" t="s">
        <v>155</v>
      </c>
      <c r="H36" s="48" t="s">
        <v>472</v>
      </c>
      <c r="J36" s="17">
        <v>2</v>
      </c>
      <c r="K36" s="17">
        <v>18</v>
      </c>
    </row>
    <row r="37" spans="1:11">
      <c r="A37" s="17" t="s">
        <v>219</v>
      </c>
      <c r="B37" s="17" t="s">
        <v>157</v>
      </c>
      <c r="C37" s="17" t="s">
        <v>309</v>
      </c>
      <c r="E37" s="17" t="s">
        <v>52</v>
      </c>
      <c r="F37" s="17" t="s">
        <v>288</v>
      </c>
      <c r="G37" s="17" t="s">
        <v>158</v>
      </c>
      <c r="H37" s="48" t="s">
        <v>474</v>
      </c>
      <c r="J37" s="17">
        <v>6</v>
      </c>
      <c r="K37" s="17">
        <v>27</v>
      </c>
    </row>
    <row r="38" spans="1:11">
      <c r="A38" s="17" t="s">
        <v>219</v>
      </c>
      <c r="B38" s="17" t="s">
        <v>160</v>
      </c>
      <c r="C38" s="17" t="s">
        <v>310</v>
      </c>
      <c r="E38" s="17" t="s">
        <v>59</v>
      </c>
      <c r="F38" s="17" t="s">
        <v>241</v>
      </c>
      <c r="G38" s="17" t="s">
        <v>161</v>
      </c>
      <c r="H38" s="48" t="s">
        <v>476</v>
      </c>
      <c r="I38" s="17" t="s">
        <v>311</v>
      </c>
      <c r="J38" s="17">
        <v>9</v>
      </c>
      <c r="K38" s="17">
        <v>44</v>
      </c>
    </row>
    <row r="39" spans="1:11">
      <c r="A39" s="17" t="s">
        <v>219</v>
      </c>
      <c r="B39" s="17" t="s">
        <v>163</v>
      </c>
      <c r="C39" s="17" t="s">
        <v>312</v>
      </c>
      <c r="E39" s="17" t="s">
        <v>52</v>
      </c>
      <c r="F39" s="17" t="s">
        <v>313</v>
      </c>
      <c r="G39" s="17" t="s">
        <v>164</v>
      </c>
      <c r="H39" s="48" t="s">
        <v>478</v>
      </c>
      <c r="J39" s="17">
        <v>8</v>
      </c>
      <c r="K39" s="17">
        <v>47</v>
      </c>
    </row>
    <row r="40" spans="1:11">
      <c r="A40" s="17" t="s">
        <v>219</v>
      </c>
      <c r="B40" s="17" t="s">
        <v>166</v>
      </c>
      <c r="C40" s="17" t="s">
        <v>314</v>
      </c>
      <c r="E40" s="17" t="s">
        <v>59</v>
      </c>
      <c r="F40" s="17" t="s">
        <v>272</v>
      </c>
      <c r="G40" s="17" t="s">
        <v>167</v>
      </c>
      <c r="H40" s="48" t="s">
        <v>480</v>
      </c>
      <c r="I40" s="17" t="s">
        <v>315</v>
      </c>
      <c r="J40" s="17">
        <v>7</v>
      </c>
      <c r="K40" s="17">
        <v>53</v>
      </c>
    </row>
    <row r="41" spans="1:11">
      <c r="A41" s="17" t="s">
        <v>219</v>
      </c>
      <c r="B41" s="17" t="s">
        <v>169</v>
      </c>
      <c r="C41" s="17" t="s">
        <v>316</v>
      </c>
      <c r="E41" s="17" t="s">
        <v>59</v>
      </c>
      <c r="F41" s="17" t="s">
        <v>234</v>
      </c>
      <c r="G41" s="17" t="s">
        <v>170</v>
      </c>
      <c r="H41" s="48" t="s">
        <v>482</v>
      </c>
      <c r="I41" s="17" t="s">
        <v>317</v>
      </c>
      <c r="J41" s="17">
        <v>0</v>
      </c>
      <c r="K41" s="17">
        <v>20</v>
      </c>
    </row>
    <row r="42" spans="1:11">
      <c r="A42" s="17" t="s">
        <v>219</v>
      </c>
      <c r="B42" s="17" t="s">
        <v>171</v>
      </c>
      <c r="C42" s="17" t="s">
        <v>318</v>
      </c>
      <c r="E42" s="17" t="s">
        <v>52</v>
      </c>
      <c r="F42" s="17" t="s">
        <v>313</v>
      </c>
      <c r="G42" s="17" t="s">
        <v>172</v>
      </c>
      <c r="H42" s="48" t="s">
        <v>484</v>
      </c>
      <c r="I42" s="17" t="s">
        <v>319</v>
      </c>
      <c r="J42" s="17">
        <v>9</v>
      </c>
      <c r="K42" s="17">
        <v>17</v>
      </c>
    </row>
    <row r="43" spans="1:11">
      <c r="A43" s="17" t="s">
        <v>219</v>
      </c>
      <c r="B43" s="17" t="s">
        <v>174</v>
      </c>
      <c r="C43" s="17" t="s">
        <v>320</v>
      </c>
      <c r="E43" s="17" t="s">
        <v>59</v>
      </c>
      <c r="F43" s="17" t="s">
        <v>224</v>
      </c>
      <c r="G43" s="17" t="s">
        <v>175</v>
      </c>
      <c r="H43" s="48" t="s">
        <v>486</v>
      </c>
      <c r="J43" s="17">
        <v>4</v>
      </c>
    </row>
    <row r="44" spans="1:11">
      <c r="A44" s="17" t="s">
        <v>219</v>
      </c>
      <c r="B44" s="17" t="s">
        <v>177</v>
      </c>
      <c r="C44" s="17" t="s">
        <v>321</v>
      </c>
      <c r="E44" s="17" t="s">
        <v>52</v>
      </c>
      <c r="F44" s="17" t="s">
        <v>306</v>
      </c>
      <c r="G44" s="17" t="s">
        <v>178</v>
      </c>
      <c r="H44" s="48" t="s">
        <v>488</v>
      </c>
      <c r="J44" s="17">
        <v>3</v>
      </c>
      <c r="K44" s="17">
        <v>23</v>
      </c>
    </row>
    <row r="45" spans="1:11">
      <c r="A45" s="17" t="s">
        <v>219</v>
      </c>
      <c r="B45" s="17" t="s">
        <v>180</v>
      </c>
      <c r="C45" s="17" t="s">
        <v>322</v>
      </c>
      <c r="E45" s="17" t="s">
        <v>52</v>
      </c>
      <c r="F45" s="17" t="s">
        <v>259</v>
      </c>
      <c r="G45" s="17" t="s">
        <v>181</v>
      </c>
      <c r="H45" s="48" t="s">
        <v>490</v>
      </c>
      <c r="J45" s="17">
        <v>2</v>
      </c>
      <c r="K45" s="17">
        <v>64</v>
      </c>
    </row>
    <row r="46" spans="1:11">
      <c r="A46" s="17" t="s">
        <v>242</v>
      </c>
      <c r="B46" s="17" t="s">
        <v>323</v>
      </c>
      <c r="C46" s="17" t="s">
        <v>324</v>
      </c>
      <c r="F46" s="17" t="s">
        <v>325</v>
      </c>
      <c r="G46" s="17" t="s">
        <v>184</v>
      </c>
      <c r="H46" s="48" t="s">
        <v>492</v>
      </c>
      <c r="I46" s="17" t="s">
        <v>326</v>
      </c>
      <c r="J46" s="17">
        <v>7</v>
      </c>
      <c r="K46" s="17" t="s">
        <v>247</v>
      </c>
    </row>
    <row r="47" spans="1:11">
      <c r="A47" s="17" t="s">
        <v>219</v>
      </c>
      <c r="B47" s="17" t="s">
        <v>186</v>
      </c>
      <c r="C47" s="17" t="s">
        <v>327</v>
      </c>
      <c r="E47" s="17" t="s">
        <v>59</v>
      </c>
      <c r="F47" s="17" t="s">
        <v>259</v>
      </c>
      <c r="G47" s="17" t="s">
        <v>187</v>
      </c>
      <c r="H47" s="48" t="s">
        <v>494</v>
      </c>
      <c r="J47" s="17">
        <v>1</v>
      </c>
      <c r="K47" s="17">
        <v>37</v>
      </c>
    </row>
    <row r="48" spans="1:11">
      <c r="A48" s="17" t="s">
        <v>219</v>
      </c>
      <c r="B48" s="17" t="s">
        <v>189</v>
      </c>
      <c r="C48" s="17" t="s">
        <v>328</v>
      </c>
      <c r="E48" s="17" t="s">
        <v>52</v>
      </c>
      <c r="F48" s="17" t="s">
        <v>329</v>
      </c>
      <c r="G48" s="17" t="s">
        <v>190</v>
      </c>
      <c r="H48" s="48" t="s">
        <v>496</v>
      </c>
      <c r="I48" s="17" t="s">
        <v>330</v>
      </c>
      <c r="J48" s="17">
        <v>0</v>
      </c>
      <c r="K48" s="17">
        <v>30</v>
      </c>
    </row>
    <row r="49" spans="1:11">
      <c r="A49" s="17" t="s">
        <v>219</v>
      </c>
      <c r="B49" s="17" t="s">
        <v>192</v>
      </c>
      <c r="C49" s="17" t="s">
        <v>331</v>
      </c>
      <c r="E49" s="17" t="s">
        <v>59</v>
      </c>
      <c r="F49" s="17" t="s">
        <v>332</v>
      </c>
      <c r="G49" s="17" t="s">
        <v>193</v>
      </c>
      <c r="H49" s="48" t="s">
        <v>498</v>
      </c>
      <c r="I49" s="17" t="s">
        <v>333</v>
      </c>
      <c r="J49" s="17">
        <v>5</v>
      </c>
      <c r="K49" s="17">
        <v>21</v>
      </c>
    </row>
    <row r="50" spans="1:11">
      <c r="A50" s="17" t="s">
        <v>219</v>
      </c>
      <c r="B50" s="17" t="s">
        <v>195</v>
      </c>
      <c r="C50" s="17" t="s">
        <v>334</v>
      </c>
      <c r="E50" s="17" t="s">
        <v>52</v>
      </c>
      <c r="F50" s="17" t="s">
        <v>335</v>
      </c>
      <c r="G50" s="17" t="s">
        <v>196</v>
      </c>
      <c r="H50" s="48" t="s">
        <v>500</v>
      </c>
      <c r="J50" s="17">
        <v>3</v>
      </c>
      <c r="K50" s="17">
        <v>63</v>
      </c>
    </row>
    <row r="51" spans="1:11">
      <c r="A51" s="17" t="s">
        <v>219</v>
      </c>
      <c r="B51" s="17" t="s">
        <v>198</v>
      </c>
      <c r="C51" s="17" t="s">
        <v>336</v>
      </c>
      <c r="E51" s="17" t="s">
        <v>52</v>
      </c>
      <c r="F51" s="17" t="s">
        <v>290</v>
      </c>
      <c r="G51" s="17" t="s">
        <v>199</v>
      </c>
      <c r="H51" s="48" t="s">
        <v>502</v>
      </c>
      <c r="J51" s="17">
        <v>7</v>
      </c>
      <c r="K51" s="17">
        <v>21</v>
      </c>
    </row>
    <row r="4000" spans="250:250">
      <c r="IP4000"/>
    </row>
  </sheetData>
  <mergeCells count="1">
    <mergeCell ref="M7:N7"/>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heetViews>
  <sheetFormatPr defaultColWidth="8.625" defaultRowHeight="18.75"/>
  <cols>
    <col min="1" max="1" width="8.5" style="17" bestFit="1" customWidth="1"/>
    <col min="2" max="2" width="20.25" style="17" bestFit="1" customWidth="1"/>
    <col min="3" max="3" width="30.125" style="17" bestFit="1" customWidth="1"/>
    <col min="4" max="5" width="4.875" style="17" bestFit="1" customWidth="1"/>
    <col min="6" max="6" width="10.875" style="17" bestFit="1" customWidth="1"/>
    <col min="7" max="7" width="9" style="17" bestFit="1" customWidth="1"/>
    <col min="8" max="8" width="36.5" style="17" bestFit="1" customWidth="1"/>
    <col min="9" max="9" width="26.5" style="17" bestFit="1" customWidth="1"/>
    <col min="10" max="10" width="8.5" style="17" bestFit="1" customWidth="1"/>
    <col min="11" max="11" width="4.875" style="17" bestFit="1" customWidth="1"/>
    <col min="12" max="12" width="8.625" style="17"/>
    <col min="13" max="14" width="18.25" style="17" bestFit="1" customWidth="1"/>
    <col min="15" max="15" width="6.375" style="17" bestFit="1" customWidth="1"/>
    <col min="16" max="16384" width="8.625" style="17"/>
  </cols>
  <sheetData>
    <row r="1" spans="1:15">
      <c r="A1" s="17" t="s">
        <v>201</v>
      </c>
      <c r="B1" s="17" t="s">
        <v>210</v>
      </c>
      <c r="C1" s="17" t="s">
        <v>211</v>
      </c>
      <c r="D1" s="17" t="s">
        <v>202</v>
      </c>
      <c r="E1" s="17" t="s">
        <v>46</v>
      </c>
      <c r="F1" s="17" t="s">
        <v>47</v>
      </c>
      <c r="G1" s="17" t="s">
        <v>48</v>
      </c>
      <c r="H1" s="17" t="s">
        <v>212</v>
      </c>
      <c r="I1" s="17" t="s">
        <v>213</v>
      </c>
      <c r="J1" s="17" t="s">
        <v>214</v>
      </c>
      <c r="K1" s="17" t="s">
        <v>215</v>
      </c>
      <c r="M1" s="17" t="s">
        <v>216</v>
      </c>
      <c r="N1" s="17" t="s">
        <v>217</v>
      </c>
      <c r="O1" s="17" t="s">
        <v>218</v>
      </c>
    </row>
    <row r="2" spans="1:15">
      <c r="A2" s="17" t="s">
        <v>219</v>
      </c>
      <c r="B2" s="17" t="s">
        <v>51</v>
      </c>
      <c r="C2" s="17" t="s">
        <v>220</v>
      </c>
      <c r="E2" s="17" t="s">
        <v>52</v>
      </c>
      <c r="F2" s="17" t="s">
        <v>221</v>
      </c>
      <c r="G2" s="17" t="s">
        <v>53</v>
      </c>
      <c r="H2" s="48" t="s">
        <v>404</v>
      </c>
      <c r="J2" s="17">
        <v>6</v>
      </c>
      <c r="K2" s="17">
        <v>57</v>
      </c>
      <c r="N2" s="17" t="s">
        <v>222</v>
      </c>
      <c r="O2" s="17">
        <f>COUNTIF(K2:K51,"&lt;18")</f>
        <v>1</v>
      </c>
    </row>
    <row r="3" spans="1:15">
      <c r="A3" s="17" t="s">
        <v>219</v>
      </c>
      <c r="B3" s="17" t="s">
        <v>55</v>
      </c>
      <c r="C3" s="17" t="s">
        <v>223</v>
      </c>
      <c r="E3" s="17" t="s">
        <v>52</v>
      </c>
      <c r="F3" s="17" t="s">
        <v>224</v>
      </c>
      <c r="G3" s="17" t="s">
        <v>56</v>
      </c>
      <c r="H3" s="48" t="s">
        <v>406</v>
      </c>
      <c r="I3" s="17" t="s">
        <v>225</v>
      </c>
      <c r="J3" s="17">
        <v>5</v>
      </c>
      <c r="K3" s="17">
        <v>58</v>
      </c>
      <c r="N3" s="17" t="s">
        <v>226</v>
      </c>
      <c r="O3" s="17">
        <f>COUNTIF(K2:K51,"&lt;40")-COUNTIF(K2:K51,"&lt;18")</f>
        <v>13</v>
      </c>
    </row>
    <row r="4" spans="1:15">
      <c r="A4" s="17" t="s">
        <v>219</v>
      </c>
      <c r="B4" s="17" t="s">
        <v>58</v>
      </c>
      <c r="C4" s="17" t="s">
        <v>227</v>
      </c>
      <c r="E4" s="17" t="s">
        <v>59</v>
      </c>
      <c r="F4" s="17" t="s">
        <v>228</v>
      </c>
      <c r="G4" s="17" t="s">
        <v>60</v>
      </c>
      <c r="H4" s="48" t="s">
        <v>408</v>
      </c>
      <c r="J4" s="17">
        <v>5</v>
      </c>
      <c r="K4" s="17">
        <v>59</v>
      </c>
      <c r="N4" s="17" t="s">
        <v>229</v>
      </c>
      <c r="O4" s="17">
        <f>COUNTIF(K2:K51,"&lt;60")-COUNTIF(K2:K51,"&lt;40")</f>
        <v>20</v>
      </c>
    </row>
    <row r="5" spans="1:15">
      <c r="A5" s="17" t="s">
        <v>219</v>
      </c>
      <c r="B5" s="17" t="s">
        <v>61</v>
      </c>
      <c r="C5" s="17" t="s">
        <v>230</v>
      </c>
      <c r="E5" s="17" t="s">
        <v>52</v>
      </c>
      <c r="F5" s="17" t="s">
        <v>231</v>
      </c>
      <c r="G5" s="17" t="s">
        <v>62</v>
      </c>
      <c r="H5" s="48" t="s">
        <v>410</v>
      </c>
      <c r="J5" s="17">
        <v>0</v>
      </c>
      <c r="K5" s="17">
        <v>29</v>
      </c>
      <c r="N5" s="17" t="s">
        <v>232</v>
      </c>
      <c r="O5" s="17">
        <f>COUNTIF(K2:K51,"&gt;=60")</f>
        <v>7</v>
      </c>
    </row>
    <row r="6" spans="1:15">
      <c r="A6" s="17" t="s">
        <v>219</v>
      </c>
      <c r="B6" s="17" t="s">
        <v>64</v>
      </c>
      <c r="C6" s="17" t="s">
        <v>233</v>
      </c>
      <c r="E6" s="17" t="s">
        <v>59</v>
      </c>
      <c r="F6" s="17" t="s">
        <v>234</v>
      </c>
      <c r="G6" s="17" t="s">
        <v>65</v>
      </c>
      <c r="H6" s="48" t="s">
        <v>412</v>
      </c>
      <c r="I6" s="17" t="s">
        <v>235</v>
      </c>
      <c r="J6" s="17">
        <v>3</v>
      </c>
      <c r="K6" s="17">
        <v>56</v>
      </c>
      <c r="M6" s="17" t="s">
        <v>236</v>
      </c>
      <c r="N6" s="17" t="s">
        <v>237</v>
      </c>
      <c r="O6" s="17">
        <f>COUNTBLANK(K2:K51)+COUNTIF(K2:K51,"*")</f>
        <v>9</v>
      </c>
    </row>
    <row r="7" spans="1:15">
      <c r="A7" s="17" t="s">
        <v>219</v>
      </c>
      <c r="B7" s="17" t="s">
        <v>67</v>
      </c>
      <c r="C7" s="17" t="s">
        <v>238</v>
      </c>
      <c r="E7" s="17" t="s">
        <v>52</v>
      </c>
      <c r="F7" s="17" t="s">
        <v>234</v>
      </c>
      <c r="G7" s="17" t="s">
        <v>68</v>
      </c>
      <c r="H7" s="48" t="s">
        <v>414</v>
      </c>
      <c r="I7" s="17" t="s">
        <v>239</v>
      </c>
      <c r="J7" s="17">
        <v>1</v>
      </c>
      <c r="K7" s="17">
        <v>43</v>
      </c>
      <c r="M7" s="54" t="s">
        <v>396</v>
      </c>
      <c r="N7" s="54"/>
      <c r="O7" s="17">
        <f>SUM(O2:O6)</f>
        <v>50</v>
      </c>
    </row>
    <row r="8" spans="1:15">
      <c r="A8" s="17" t="s">
        <v>219</v>
      </c>
      <c r="B8" s="17" t="s">
        <v>70</v>
      </c>
      <c r="C8" s="17" t="s">
        <v>240</v>
      </c>
      <c r="E8" s="17" t="s">
        <v>52</v>
      </c>
      <c r="F8" s="17" t="s">
        <v>241</v>
      </c>
      <c r="G8" s="17" t="s">
        <v>71</v>
      </c>
      <c r="H8" s="48" t="s">
        <v>416</v>
      </c>
      <c r="J8" s="17">
        <v>9</v>
      </c>
      <c r="K8" s="17">
        <v>64</v>
      </c>
    </row>
    <row r="9" spans="1:15">
      <c r="A9" s="17" t="s">
        <v>242</v>
      </c>
      <c r="B9" s="17" t="s">
        <v>243</v>
      </c>
      <c r="C9" s="17" t="s">
        <v>244</v>
      </c>
      <c r="F9" s="17" t="s">
        <v>245</v>
      </c>
      <c r="G9" s="17" t="s">
        <v>74</v>
      </c>
      <c r="H9" s="48" t="s">
        <v>418</v>
      </c>
      <c r="I9" s="17" t="s">
        <v>246</v>
      </c>
      <c r="J9" s="17">
        <v>10</v>
      </c>
      <c r="K9" s="17" t="s">
        <v>247</v>
      </c>
    </row>
    <row r="10" spans="1:15">
      <c r="A10" s="17" t="s">
        <v>242</v>
      </c>
      <c r="B10" s="17" t="s">
        <v>248</v>
      </c>
      <c r="C10" s="17" t="s">
        <v>249</v>
      </c>
      <c r="F10" s="17" t="s">
        <v>250</v>
      </c>
      <c r="G10" s="17" t="s">
        <v>77</v>
      </c>
      <c r="H10" s="48" t="s">
        <v>420</v>
      </c>
      <c r="I10" s="17" t="s">
        <v>251</v>
      </c>
      <c r="J10" s="17">
        <v>12</v>
      </c>
      <c r="K10" s="17" t="s">
        <v>247</v>
      </c>
    </row>
    <row r="11" spans="1:15">
      <c r="A11" s="17" t="s">
        <v>219</v>
      </c>
      <c r="B11" s="17" t="s">
        <v>504</v>
      </c>
      <c r="C11" s="17" t="s">
        <v>253</v>
      </c>
      <c r="E11" s="17" t="s">
        <v>52</v>
      </c>
      <c r="F11" s="17" t="s">
        <v>228</v>
      </c>
      <c r="G11" s="17" t="s">
        <v>80</v>
      </c>
      <c r="H11" s="48" t="s">
        <v>422</v>
      </c>
      <c r="J11" s="17">
        <v>2</v>
      </c>
      <c r="K11" s="48"/>
    </row>
    <row r="12" spans="1:15">
      <c r="A12" s="17" t="s">
        <v>242</v>
      </c>
      <c r="B12" s="17" t="s">
        <v>254</v>
      </c>
      <c r="C12" s="17" t="s">
        <v>255</v>
      </c>
      <c r="F12" s="17" t="s">
        <v>256</v>
      </c>
      <c r="G12" s="17" t="s">
        <v>83</v>
      </c>
      <c r="H12" s="48" t="s">
        <v>424</v>
      </c>
      <c r="J12" s="17">
        <v>8</v>
      </c>
      <c r="K12" s="17" t="s">
        <v>247</v>
      </c>
    </row>
    <row r="13" spans="1:15">
      <c r="A13" s="17" t="s">
        <v>219</v>
      </c>
      <c r="B13" s="17" t="s">
        <v>257</v>
      </c>
      <c r="C13" s="17" t="s">
        <v>258</v>
      </c>
      <c r="E13" s="17" t="s">
        <v>52</v>
      </c>
      <c r="F13" s="17" t="s">
        <v>259</v>
      </c>
      <c r="G13" s="17" t="s">
        <v>86</v>
      </c>
      <c r="H13" s="48" t="s">
        <v>426</v>
      </c>
      <c r="I13" s="17" t="s">
        <v>260</v>
      </c>
      <c r="J13" s="17">
        <v>0</v>
      </c>
      <c r="K13" s="17">
        <v>24</v>
      </c>
    </row>
    <row r="14" spans="1:15">
      <c r="A14" s="17" t="s">
        <v>219</v>
      </c>
      <c r="B14" s="17" t="s">
        <v>261</v>
      </c>
      <c r="C14" s="17" t="s">
        <v>262</v>
      </c>
      <c r="E14" s="17" t="s">
        <v>59</v>
      </c>
      <c r="F14" s="17" t="s">
        <v>263</v>
      </c>
      <c r="G14" s="17" t="s">
        <v>89</v>
      </c>
      <c r="H14" s="48" t="s">
        <v>428</v>
      </c>
      <c r="I14" s="17" t="s">
        <v>264</v>
      </c>
      <c r="J14" s="17">
        <v>6</v>
      </c>
      <c r="K14" s="17">
        <v>59</v>
      </c>
    </row>
    <row r="15" spans="1:15">
      <c r="A15" s="17" t="s">
        <v>219</v>
      </c>
      <c r="B15" s="17" t="s">
        <v>265</v>
      </c>
      <c r="C15" s="17" t="s">
        <v>266</v>
      </c>
      <c r="E15" s="17" t="s">
        <v>59</v>
      </c>
      <c r="F15" s="17" t="s">
        <v>267</v>
      </c>
      <c r="G15" s="17" t="s">
        <v>92</v>
      </c>
      <c r="H15" s="48" t="s">
        <v>430</v>
      </c>
      <c r="J15" s="17">
        <v>9</v>
      </c>
      <c r="K15" s="17">
        <v>35</v>
      </c>
    </row>
    <row r="16" spans="1:15">
      <c r="A16" s="17" t="s">
        <v>219</v>
      </c>
      <c r="B16" s="17" t="s">
        <v>94</v>
      </c>
      <c r="C16" s="17" t="s">
        <v>268</v>
      </c>
      <c r="E16" s="17" t="s">
        <v>52</v>
      </c>
      <c r="F16" s="17" t="s">
        <v>269</v>
      </c>
      <c r="G16" s="17" t="s">
        <v>95</v>
      </c>
      <c r="H16" s="48" t="s">
        <v>432</v>
      </c>
      <c r="I16" s="17" t="s">
        <v>270</v>
      </c>
      <c r="J16" s="17">
        <v>1</v>
      </c>
      <c r="K16" s="17">
        <v>48</v>
      </c>
    </row>
    <row r="17" spans="1:11">
      <c r="A17" s="17" t="s">
        <v>219</v>
      </c>
      <c r="B17" s="17" t="s">
        <v>97</v>
      </c>
      <c r="C17" s="17" t="s">
        <v>271</v>
      </c>
      <c r="E17" s="17" t="s">
        <v>59</v>
      </c>
      <c r="F17" s="17" t="s">
        <v>272</v>
      </c>
      <c r="G17" s="17" t="s">
        <v>98</v>
      </c>
      <c r="H17" s="48" t="s">
        <v>434</v>
      </c>
      <c r="J17" s="17">
        <v>3</v>
      </c>
      <c r="K17" s="17">
        <v>47</v>
      </c>
    </row>
    <row r="18" spans="1:11">
      <c r="A18" s="17" t="s">
        <v>219</v>
      </c>
      <c r="B18" s="17" t="s">
        <v>100</v>
      </c>
      <c r="C18" s="17" t="s">
        <v>273</v>
      </c>
      <c r="E18" s="17" t="s">
        <v>59</v>
      </c>
      <c r="F18" s="17" t="s">
        <v>224</v>
      </c>
      <c r="G18" s="17" t="s">
        <v>101</v>
      </c>
      <c r="H18" s="48" t="s">
        <v>436</v>
      </c>
      <c r="J18" s="17">
        <v>4</v>
      </c>
      <c r="K18" s="17">
        <v>44</v>
      </c>
    </row>
    <row r="19" spans="1:11">
      <c r="A19" s="17" t="s">
        <v>219</v>
      </c>
      <c r="B19" s="17" t="s">
        <v>103</v>
      </c>
      <c r="C19" s="17" t="s">
        <v>274</v>
      </c>
      <c r="E19" s="17" t="s">
        <v>52</v>
      </c>
      <c r="F19" s="17" t="s">
        <v>228</v>
      </c>
      <c r="G19" s="17" t="s">
        <v>104</v>
      </c>
      <c r="H19" s="48" t="s">
        <v>438</v>
      </c>
      <c r="J19" s="17">
        <v>4</v>
      </c>
      <c r="K19" s="17">
        <v>48</v>
      </c>
    </row>
    <row r="20" spans="1:11">
      <c r="A20" s="17" t="s">
        <v>219</v>
      </c>
      <c r="B20" s="17" t="s">
        <v>106</v>
      </c>
      <c r="C20" s="17" t="s">
        <v>275</v>
      </c>
      <c r="E20" s="17" t="s">
        <v>59</v>
      </c>
      <c r="F20" s="17" t="s">
        <v>234</v>
      </c>
      <c r="G20" s="17" t="s">
        <v>107</v>
      </c>
      <c r="H20" s="48" t="s">
        <v>440</v>
      </c>
      <c r="J20" s="17">
        <v>8</v>
      </c>
      <c r="K20" s="17">
        <v>54</v>
      </c>
    </row>
    <row r="21" spans="1:11">
      <c r="A21" s="17" t="s">
        <v>219</v>
      </c>
      <c r="B21" s="17" t="s">
        <v>109</v>
      </c>
      <c r="C21" s="17" t="s">
        <v>276</v>
      </c>
      <c r="E21" s="17" t="s">
        <v>59</v>
      </c>
      <c r="F21" s="17" t="s">
        <v>277</v>
      </c>
      <c r="G21" s="17" t="s">
        <v>110</v>
      </c>
      <c r="H21" s="48" t="s">
        <v>442</v>
      </c>
      <c r="J21" s="17">
        <v>6</v>
      </c>
      <c r="K21" s="17">
        <v>48</v>
      </c>
    </row>
    <row r="22" spans="1:11">
      <c r="A22" s="17" t="s">
        <v>219</v>
      </c>
      <c r="B22" s="17" t="s">
        <v>112</v>
      </c>
      <c r="C22" s="17" t="s">
        <v>278</v>
      </c>
      <c r="E22" s="17" t="s">
        <v>59</v>
      </c>
      <c r="F22" s="17" t="s">
        <v>269</v>
      </c>
      <c r="G22" s="17" t="s">
        <v>113</v>
      </c>
      <c r="H22" s="48" t="s">
        <v>444</v>
      </c>
      <c r="I22" s="17" t="s">
        <v>279</v>
      </c>
      <c r="J22" s="17">
        <v>4</v>
      </c>
      <c r="K22" s="17">
        <v>59</v>
      </c>
    </row>
    <row r="23" spans="1:11">
      <c r="A23" s="17" t="s">
        <v>219</v>
      </c>
      <c r="B23" s="17" t="s">
        <v>115</v>
      </c>
      <c r="C23" s="17" t="s">
        <v>280</v>
      </c>
      <c r="E23" s="17" t="s">
        <v>59</v>
      </c>
      <c r="F23" s="17" t="s">
        <v>269</v>
      </c>
      <c r="G23" s="17" t="s">
        <v>116</v>
      </c>
      <c r="H23" s="48" t="s">
        <v>446</v>
      </c>
      <c r="J23" s="17">
        <v>7</v>
      </c>
      <c r="K23" s="17">
        <v>67</v>
      </c>
    </row>
    <row r="24" spans="1:11">
      <c r="A24" s="17" t="s">
        <v>219</v>
      </c>
      <c r="B24" s="17" t="s">
        <v>118</v>
      </c>
      <c r="C24" s="17" t="s">
        <v>281</v>
      </c>
      <c r="E24" s="17" t="s">
        <v>52</v>
      </c>
      <c r="F24" s="17" t="s">
        <v>234</v>
      </c>
      <c r="G24" s="17" t="s">
        <v>119</v>
      </c>
      <c r="H24" s="48" t="s">
        <v>448</v>
      </c>
      <c r="J24" s="17">
        <v>6</v>
      </c>
      <c r="K24" s="17">
        <v>45</v>
      </c>
    </row>
    <row r="25" spans="1:11">
      <c r="A25" s="17" t="s">
        <v>219</v>
      </c>
      <c r="B25" s="17" t="s">
        <v>121</v>
      </c>
      <c r="C25" s="17" t="s">
        <v>282</v>
      </c>
      <c r="E25" s="17" t="s">
        <v>59</v>
      </c>
      <c r="F25" s="17" t="s">
        <v>221</v>
      </c>
      <c r="G25" s="17" t="s">
        <v>122</v>
      </c>
      <c r="H25" s="48" t="s">
        <v>450</v>
      </c>
      <c r="I25" s="17" t="s">
        <v>283</v>
      </c>
      <c r="J25" s="17">
        <v>2</v>
      </c>
      <c r="K25" s="17">
        <v>58</v>
      </c>
    </row>
    <row r="26" spans="1:11">
      <c r="A26" s="17" t="s">
        <v>242</v>
      </c>
      <c r="B26" s="17" t="s">
        <v>252</v>
      </c>
      <c r="C26" s="17" t="s">
        <v>284</v>
      </c>
      <c r="F26" s="17" t="s">
        <v>285</v>
      </c>
      <c r="G26" s="17" t="s">
        <v>125</v>
      </c>
      <c r="H26" s="48" t="s">
        <v>452</v>
      </c>
      <c r="I26" s="17" t="s">
        <v>286</v>
      </c>
      <c r="J26" s="17">
        <v>5</v>
      </c>
      <c r="K26" s="17" t="s">
        <v>247</v>
      </c>
    </row>
    <row r="27" spans="1:11">
      <c r="A27" s="17" t="s">
        <v>219</v>
      </c>
      <c r="B27" s="17" t="s">
        <v>127</v>
      </c>
      <c r="C27" s="17" t="s">
        <v>287</v>
      </c>
      <c r="E27" s="17" t="s">
        <v>52</v>
      </c>
      <c r="F27" s="17" t="s">
        <v>288</v>
      </c>
      <c r="G27" s="17" t="s">
        <v>128</v>
      </c>
      <c r="H27" s="48" t="s">
        <v>454</v>
      </c>
      <c r="J27" s="17">
        <v>9</v>
      </c>
      <c r="K27" s="17">
        <v>70</v>
      </c>
    </row>
    <row r="28" spans="1:11">
      <c r="A28" s="17" t="s">
        <v>219</v>
      </c>
      <c r="B28" s="17" t="s">
        <v>130</v>
      </c>
      <c r="C28" s="17" t="s">
        <v>289</v>
      </c>
      <c r="E28" s="17" t="s">
        <v>52</v>
      </c>
      <c r="F28" s="17" t="s">
        <v>290</v>
      </c>
      <c r="G28" s="17" t="s">
        <v>131</v>
      </c>
      <c r="H28" s="48" t="s">
        <v>456</v>
      </c>
      <c r="J28" s="17">
        <v>9</v>
      </c>
      <c r="K28" s="17">
        <v>63</v>
      </c>
    </row>
    <row r="29" spans="1:11">
      <c r="A29" s="17" t="s">
        <v>219</v>
      </c>
      <c r="B29" s="17" t="s">
        <v>133</v>
      </c>
      <c r="C29" s="17" t="s">
        <v>291</v>
      </c>
      <c r="E29" s="17" t="s">
        <v>52</v>
      </c>
      <c r="F29" s="17" t="s">
        <v>277</v>
      </c>
      <c r="G29" s="17" t="s">
        <v>134</v>
      </c>
      <c r="H29" s="48" t="s">
        <v>458</v>
      </c>
      <c r="I29" s="17" t="s">
        <v>292</v>
      </c>
      <c r="J29" s="17">
        <v>6</v>
      </c>
      <c r="K29" s="17">
        <v>53</v>
      </c>
    </row>
    <row r="30" spans="1:11">
      <c r="A30" s="17" t="s">
        <v>219</v>
      </c>
      <c r="B30" s="17" t="s">
        <v>136</v>
      </c>
      <c r="C30" s="17" t="s">
        <v>293</v>
      </c>
      <c r="E30" s="17" t="s">
        <v>52</v>
      </c>
      <c r="F30" s="17" t="s">
        <v>259</v>
      </c>
      <c r="G30" s="17" t="s">
        <v>137</v>
      </c>
      <c r="H30" s="48" t="s">
        <v>460</v>
      </c>
      <c r="J30" s="17">
        <v>0</v>
      </c>
      <c r="K30" s="17">
        <v>44</v>
      </c>
    </row>
    <row r="31" spans="1:11">
      <c r="A31" s="17" t="s">
        <v>219</v>
      </c>
      <c r="B31" s="17" t="s">
        <v>294</v>
      </c>
      <c r="C31" s="17" t="s">
        <v>295</v>
      </c>
      <c r="E31" s="17" t="s">
        <v>52</v>
      </c>
      <c r="F31" s="17" t="s">
        <v>272</v>
      </c>
      <c r="G31" s="17" t="s">
        <v>140</v>
      </c>
      <c r="H31" s="48" t="s">
        <v>462</v>
      </c>
      <c r="I31" s="17" t="s">
        <v>296</v>
      </c>
      <c r="J31" s="17">
        <v>7</v>
      </c>
      <c r="K31" s="17">
        <v>33</v>
      </c>
    </row>
    <row r="32" spans="1:11">
      <c r="A32" s="17" t="s">
        <v>219</v>
      </c>
      <c r="B32" s="17" t="s">
        <v>142</v>
      </c>
      <c r="C32" s="17" t="s">
        <v>297</v>
      </c>
      <c r="E32" s="17" t="s">
        <v>52</v>
      </c>
      <c r="F32" s="17" t="s">
        <v>234</v>
      </c>
      <c r="G32" s="17" t="s">
        <v>143</v>
      </c>
      <c r="H32" s="48" t="s">
        <v>464</v>
      </c>
      <c r="I32" s="17" t="s">
        <v>298</v>
      </c>
      <c r="J32" s="17">
        <v>8</v>
      </c>
      <c r="K32" s="17">
        <v>20</v>
      </c>
    </row>
    <row r="33" spans="1:11">
      <c r="A33" s="17" t="s">
        <v>242</v>
      </c>
      <c r="B33" s="17" t="s">
        <v>299</v>
      </c>
      <c r="C33" s="17" t="s">
        <v>300</v>
      </c>
      <c r="F33" s="17" t="s">
        <v>245</v>
      </c>
      <c r="G33" s="17" t="s">
        <v>146</v>
      </c>
      <c r="H33" s="48" t="s">
        <v>466</v>
      </c>
      <c r="J33" s="17">
        <v>13</v>
      </c>
      <c r="K33" s="17" t="s">
        <v>247</v>
      </c>
    </row>
    <row r="34" spans="1:11">
      <c r="A34" s="17" t="s">
        <v>242</v>
      </c>
      <c r="B34" s="17" t="s">
        <v>301</v>
      </c>
      <c r="C34" s="17" t="s">
        <v>302</v>
      </c>
      <c r="F34" s="17" t="s">
        <v>303</v>
      </c>
      <c r="G34" s="17" t="s">
        <v>149</v>
      </c>
      <c r="H34" s="48" t="s">
        <v>468</v>
      </c>
      <c r="I34" s="17" t="s">
        <v>304</v>
      </c>
      <c r="J34" s="17">
        <v>3</v>
      </c>
      <c r="K34" s="17" t="s">
        <v>247</v>
      </c>
    </row>
    <row r="35" spans="1:11">
      <c r="A35" s="17" t="s">
        <v>219</v>
      </c>
      <c r="B35" s="17" t="s">
        <v>151</v>
      </c>
      <c r="C35" s="17" t="s">
        <v>305</v>
      </c>
      <c r="E35" s="17" t="s">
        <v>52</v>
      </c>
      <c r="F35" s="17" t="s">
        <v>306</v>
      </c>
      <c r="G35" s="17" t="s">
        <v>152</v>
      </c>
      <c r="H35" s="48" t="s">
        <v>470</v>
      </c>
      <c r="I35" s="17" t="s">
        <v>307</v>
      </c>
      <c r="J35" s="17">
        <v>5</v>
      </c>
      <c r="K35" s="17">
        <v>71</v>
      </c>
    </row>
    <row r="36" spans="1:11">
      <c r="A36" s="17" t="s">
        <v>219</v>
      </c>
      <c r="B36" s="17" t="s">
        <v>154</v>
      </c>
      <c r="C36" s="17" t="s">
        <v>308</v>
      </c>
      <c r="E36" s="17" t="s">
        <v>52</v>
      </c>
      <c r="F36" s="17" t="s">
        <v>231</v>
      </c>
      <c r="G36" s="17" t="s">
        <v>155</v>
      </c>
      <c r="H36" s="48" t="s">
        <v>472</v>
      </c>
      <c r="J36" s="17">
        <v>2</v>
      </c>
      <c r="K36" s="17">
        <v>18</v>
      </c>
    </row>
    <row r="37" spans="1:11">
      <c r="A37" s="17" t="s">
        <v>219</v>
      </c>
      <c r="B37" s="17" t="s">
        <v>157</v>
      </c>
      <c r="C37" s="17" t="s">
        <v>309</v>
      </c>
      <c r="E37" s="17" t="s">
        <v>52</v>
      </c>
      <c r="F37" s="17" t="s">
        <v>288</v>
      </c>
      <c r="G37" s="17" t="s">
        <v>158</v>
      </c>
      <c r="H37" s="48" t="s">
        <v>474</v>
      </c>
      <c r="J37" s="17">
        <v>6</v>
      </c>
      <c r="K37" s="17">
        <v>27</v>
      </c>
    </row>
    <row r="38" spans="1:11">
      <c r="A38" s="17" t="s">
        <v>219</v>
      </c>
      <c r="B38" s="17" t="s">
        <v>160</v>
      </c>
      <c r="C38" s="17" t="s">
        <v>310</v>
      </c>
      <c r="E38" s="17" t="s">
        <v>59</v>
      </c>
      <c r="F38" s="17" t="s">
        <v>241</v>
      </c>
      <c r="G38" s="17" t="s">
        <v>161</v>
      </c>
      <c r="H38" s="48" t="s">
        <v>476</v>
      </c>
      <c r="I38" s="17" t="s">
        <v>311</v>
      </c>
      <c r="J38" s="17">
        <v>9</v>
      </c>
      <c r="K38" s="17">
        <v>44</v>
      </c>
    </row>
    <row r="39" spans="1:11">
      <c r="A39" s="17" t="s">
        <v>219</v>
      </c>
      <c r="B39" s="17" t="s">
        <v>163</v>
      </c>
      <c r="C39" s="17" t="s">
        <v>312</v>
      </c>
      <c r="E39" s="17" t="s">
        <v>52</v>
      </c>
      <c r="F39" s="17" t="s">
        <v>313</v>
      </c>
      <c r="G39" s="17" t="s">
        <v>164</v>
      </c>
      <c r="H39" s="48" t="s">
        <v>478</v>
      </c>
      <c r="J39" s="17">
        <v>8</v>
      </c>
      <c r="K39" s="17">
        <v>47</v>
      </c>
    </row>
    <row r="40" spans="1:11">
      <c r="A40" s="17" t="s">
        <v>219</v>
      </c>
      <c r="B40" s="17" t="s">
        <v>166</v>
      </c>
      <c r="C40" s="17" t="s">
        <v>314</v>
      </c>
      <c r="E40" s="17" t="s">
        <v>59</v>
      </c>
      <c r="F40" s="17" t="s">
        <v>272</v>
      </c>
      <c r="G40" s="17" t="s">
        <v>167</v>
      </c>
      <c r="H40" s="48" t="s">
        <v>480</v>
      </c>
      <c r="I40" s="17" t="s">
        <v>315</v>
      </c>
      <c r="J40" s="17">
        <v>7</v>
      </c>
      <c r="K40" s="17">
        <v>53</v>
      </c>
    </row>
    <row r="41" spans="1:11">
      <c r="A41" s="17" t="s">
        <v>219</v>
      </c>
      <c r="B41" s="17" t="s">
        <v>169</v>
      </c>
      <c r="C41" s="17" t="s">
        <v>316</v>
      </c>
      <c r="E41" s="17" t="s">
        <v>59</v>
      </c>
      <c r="F41" s="17" t="s">
        <v>234</v>
      </c>
      <c r="G41" s="17" t="s">
        <v>170</v>
      </c>
      <c r="H41" s="48" t="s">
        <v>482</v>
      </c>
      <c r="I41" s="17" t="s">
        <v>317</v>
      </c>
      <c r="J41" s="17">
        <v>0</v>
      </c>
      <c r="K41" s="17">
        <v>20</v>
      </c>
    </row>
    <row r="42" spans="1:11">
      <c r="A42" s="17" t="s">
        <v>219</v>
      </c>
      <c r="B42" s="17" t="s">
        <v>171</v>
      </c>
      <c r="C42" s="17" t="s">
        <v>318</v>
      </c>
      <c r="E42" s="17" t="s">
        <v>52</v>
      </c>
      <c r="F42" s="17" t="s">
        <v>313</v>
      </c>
      <c r="G42" s="17" t="s">
        <v>172</v>
      </c>
      <c r="H42" s="48" t="s">
        <v>484</v>
      </c>
      <c r="I42" s="17" t="s">
        <v>319</v>
      </c>
      <c r="J42" s="17">
        <v>9</v>
      </c>
      <c r="K42" s="17">
        <v>17</v>
      </c>
    </row>
    <row r="43" spans="1:11">
      <c r="A43" s="17" t="s">
        <v>219</v>
      </c>
      <c r="B43" s="17" t="s">
        <v>174</v>
      </c>
      <c r="C43" s="17" t="s">
        <v>320</v>
      </c>
      <c r="E43" s="17" t="s">
        <v>59</v>
      </c>
      <c r="F43" s="17" t="s">
        <v>224</v>
      </c>
      <c r="G43" s="17" t="s">
        <v>175</v>
      </c>
      <c r="H43" s="48" t="s">
        <v>486</v>
      </c>
      <c r="J43" s="17">
        <v>4</v>
      </c>
      <c r="K43" s="17" t="s">
        <v>505</v>
      </c>
    </row>
    <row r="44" spans="1:11">
      <c r="A44" s="17" t="s">
        <v>219</v>
      </c>
      <c r="B44" s="17" t="s">
        <v>177</v>
      </c>
      <c r="C44" s="17" t="s">
        <v>321</v>
      </c>
      <c r="E44" s="17" t="s">
        <v>52</v>
      </c>
      <c r="F44" s="17" t="s">
        <v>306</v>
      </c>
      <c r="G44" s="17" t="s">
        <v>178</v>
      </c>
      <c r="H44" s="48" t="s">
        <v>488</v>
      </c>
      <c r="J44" s="17">
        <v>3</v>
      </c>
      <c r="K44" s="17">
        <v>23</v>
      </c>
    </row>
    <row r="45" spans="1:11">
      <c r="A45" s="17" t="s">
        <v>219</v>
      </c>
      <c r="B45" s="17" t="s">
        <v>180</v>
      </c>
      <c r="C45" s="17" t="s">
        <v>322</v>
      </c>
      <c r="E45" s="17" t="s">
        <v>52</v>
      </c>
      <c r="F45" s="17" t="s">
        <v>259</v>
      </c>
      <c r="G45" s="17" t="s">
        <v>181</v>
      </c>
      <c r="H45" s="48" t="s">
        <v>490</v>
      </c>
      <c r="J45" s="17">
        <v>2</v>
      </c>
      <c r="K45" s="17">
        <v>64</v>
      </c>
    </row>
    <row r="46" spans="1:11">
      <c r="A46" s="17" t="s">
        <v>242</v>
      </c>
      <c r="B46" s="17" t="s">
        <v>323</v>
      </c>
      <c r="C46" s="17" t="s">
        <v>324</v>
      </c>
      <c r="F46" s="17" t="s">
        <v>325</v>
      </c>
      <c r="G46" s="17" t="s">
        <v>184</v>
      </c>
      <c r="H46" s="48" t="s">
        <v>492</v>
      </c>
      <c r="I46" s="17" t="s">
        <v>326</v>
      </c>
      <c r="J46" s="17">
        <v>7</v>
      </c>
      <c r="K46" s="17" t="s">
        <v>247</v>
      </c>
    </row>
    <row r="47" spans="1:11">
      <c r="A47" s="17" t="s">
        <v>219</v>
      </c>
      <c r="B47" s="17" t="s">
        <v>186</v>
      </c>
      <c r="C47" s="17" t="s">
        <v>327</v>
      </c>
      <c r="E47" s="17" t="s">
        <v>59</v>
      </c>
      <c r="F47" s="17" t="s">
        <v>259</v>
      </c>
      <c r="G47" s="17" t="s">
        <v>187</v>
      </c>
      <c r="H47" s="48" t="s">
        <v>494</v>
      </c>
      <c r="J47" s="17">
        <v>1</v>
      </c>
      <c r="K47" s="17">
        <v>37</v>
      </c>
    </row>
    <row r="48" spans="1:11">
      <c r="A48" s="17" t="s">
        <v>219</v>
      </c>
      <c r="B48" s="17" t="s">
        <v>189</v>
      </c>
      <c r="C48" s="17" t="s">
        <v>328</v>
      </c>
      <c r="E48" s="17" t="s">
        <v>52</v>
      </c>
      <c r="F48" s="17" t="s">
        <v>329</v>
      </c>
      <c r="G48" s="17" t="s">
        <v>190</v>
      </c>
      <c r="H48" s="48" t="s">
        <v>496</v>
      </c>
      <c r="I48" s="17" t="s">
        <v>330</v>
      </c>
      <c r="J48" s="17">
        <v>0</v>
      </c>
      <c r="K48" s="17">
        <v>30</v>
      </c>
    </row>
    <row r="49" spans="1:11">
      <c r="A49" s="17" t="s">
        <v>219</v>
      </c>
      <c r="B49" s="17" t="s">
        <v>192</v>
      </c>
      <c r="C49" s="17" t="s">
        <v>331</v>
      </c>
      <c r="E49" s="17" t="s">
        <v>59</v>
      </c>
      <c r="F49" s="17" t="s">
        <v>332</v>
      </c>
      <c r="G49" s="17" t="s">
        <v>193</v>
      </c>
      <c r="H49" s="48" t="s">
        <v>498</v>
      </c>
      <c r="I49" s="17" t="s">
        <v>333</v>
      </c>
      <c r="J49" s="17">
        <v>5</v>
      </c>
      <c r="K49" s="17">
        <v>21</v>
      </c>
    </row>
    <row r="50" spans="1:11">
      <c r="A50" s="17" t="s">
        <v>219</v>
      </c>
      <c r="B50" s="17" t="s">
        <v>195</v>
      </c>
      <c r="C50" s="17" t="s">
        <v>334</v>
      </c>
      <c r="E50" s="17" t="s">
        <v>52</v>
      </c>
      <c r="F50" s="17" t="s">
        <v>335</v>
      </c>
      <c r="G50" s="17" t="s">
        <v>196</v>
      </c>
      <c r="H50" s="48" t="s">
        <v>500</v>
      </c>
      <c r="J50" s="17">
        <v>3</v>
      </c>
      <c r="K50" s="17">
        <v>63</v>
      </c>
    </row>
    <row r="51" spans="1:11">
      <c r="A51" s="17" t="s">
        <v>219</v>
      </c>
      <c r="B51" s="17" t="s">
        <v>198</v>
      </c>
      <c r="C51" s="17" t="s">
        <v>336</v>
      </c>
      <c r="E51" s="17" t="s">
        <v>52</v>
      </c>
      <c r="F51" s="17" t="s">
        <v>290</v>
      </c>
      <c r="G51" s="17" t="s">
        <v>199</v>
      </c>
      <c r="H51" s="48" t="s">
        <v>502</v>
      </c>
      <c r="J51" s="17">
        <v>7</v>
      </c>
      <c r="K51" s="17">
        <v>21</v>
      </c>
    </row>
  </sheetData>
  <mergeCells count="1">
    <mergeCell ref="M7:N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zoomScaleNormal="100" zoomScaleSheetLayoutView="100" workbookViewId="0"/>
  </sheetViews>
  <sheetFormatPr defaultColWidth="3.625" defaultRowHeight="18.75" customHeight="1"/>
  <cols>
    <col min="1" max="16384" width="3.625" style="3"/>
  </cols>
  <sheetData>
    <row r="1" spans="1:24" ht="18.75" customHeight="1">
      <c r="B1" s="37"/>
      <c r="R1" s="91" t="s">
        <v>18</v>
      </c>
      <c r="S1" s="91"/>
      <c r="T1" s="92"/>
      <c r="U1" s="93"/>
      <c r="V1" s="93"/>
      <c r="W1" s="93"/>
      <c r="X1" s="93"/>
    </row>
    <row r="2" spans="1:24" ht="18.75" customHeight="1">
      <c r="A2" s="4" t="s">
        <v>19</v>
      </c>
      <c r="B2" s="5"/>
      <c r="C2" s="5"/>
      <c r="D2" s="5"/>
      <c r="E2" s="5"/>
      <c r="F2" s="5"/>
      <c r="G2" s="5"/>
      <c r="H2" s="5"/>
      <c r="I2" s="5"/>
      <c r="J2" s="5"/>
      <c r="K2" s="5"/>
      <c r="L2" s="5"/>
      <c r="M2" s="5"/>
      <c r="N2" s="5"/>
      <c r="O2" s="5"/>
      <c r="P2" s="5"/>
      <c r="Q2" s="5"/>
      <c r="R2" s="5"/>
      <c r="S2" s="5"/>
      <c r="T2" s="5"/>
      <c r="U2" s="5"/>
      <c r="V2" s="5"/>
      <c r="W2" s="5"/>
      <c r="X2" s="5"/>
    </row>
    <row r="3" spans="1:24" ht="18.75" customHeight="1">
      <c r="A3" s="6" t="s">
        <v>20</v>
      </c>
      <c r="B3" s="94"/>
      <c r="C3" s="94"/>
      <c r="D3" s="94"/>
      <c r="E3" s="94"/>
      <c r="F3" s="94"/>
      <c r="G3" s="94"/>
      <c r="S3" s="55" t="s">
        <v>21</v>
      </c>
      <c r="T3" s="57"/>
      <c r="U3" s="55" t="s">
        <v>21</v>
      </c>
      <c r="V3" s="57"/>
      <c r="W3" s="55" t="s">
        <v>21</v>
      </c>
      <c r="X3" s="57"/>
    </row>
    <row r="4" spans="1:24" ht="18.75" customHeight="1">
      <c r="A4" s="6" t="s">
        <v>22</v>
      </c>
      <c r="B4" s="94"/>
      <c r="C4" s="94"/>
      <c r="D4" s="94"/>
      <c r="E4" s="94"/>
      <c r="F4" s="94"/>
      <c r="G4" s="94"/>
      <c r="S4" s="95"/>
      <c r="T4" s="96"/>
      <c r="U4" s="95"/>
      <c r="V4" s="96"/>
      <c r="W4" s="95"/>
      <c r="X4" s="96"/>
    </row>
    <row r="5" spans="1:24" ht="18.75" customHeight="1">
      <c r="A5" s="38" t="s">
        <v>368</v>
      </c>
      <c r="B5" s="55"/>
      <c r="C5" s="56"/>
      <c r="D5" s="56"/>
      <c r="E5" s="56"/>
      <c r="F5" s="56"/>
      <c r="G5" s="57"/>
      <c r="S5" s="97"/>
      <c r="T5" s="98"/>
      <c r="U5" s="97"/>
      <c r="V5" s="98"/>
      <c r="W5" s="97"/>
      <c r="X5" s="98"/>
    </row>
    <row r="7" spans="1:24" ht="18.75" customHeight="1">
      <c r="A7" s="55" t="s">
        <v>23</v>
      </c>
      <c r="B7" s="56"/>
      <c r="C7" s="56"/>
      <c r="D7" s="56"/>
      <c r="E7" s="57"/>
      <c r="F7" s="58"/>
      <c r="G7" s="59"/>
      <c r="H7" s="59"/>
      <c r="I7" s="59"/>
      <c r="J7" s="59"/>
      <c r="K7" s="59"/>
      <c r="L7" s="59"/>
      <c r="M7" s="59"/>
      <c r="N7" s="59"/>
      <c r="O7" s="59"/>
      <c r="P7" s="59"/>
      <c r="Q7" s="59"/>
      <c r="R7" s="59"/>
      <c r="S7" s="59"/>
      <c r="T7" s="59"/>
      <c r="U7" s="59"/>
      <c r="V7" s="59"/>
      <c r="W7" s="59"/>
      <c r="X7" s="60"/>
    </row>
    <row r="8" spans="1:24" ht="18.75" customHeight="1">
      <c r="A8" s="55" t="s">
        <v>369</v>
      </c>
      <c r="B8" s="56"/>
      <c r="C8" s="56"/>
      <c r="D8" s="56"/>
      <c r="E8" s="57"/>
      <c r="F8" s="58"/>
      <c r="G8" s="59"/>
      <c r="H8" s="59"/>
      <c r="I8" s="59"/>
      <c r="J8" s="59"/>
      <c r="K8" s="59"/>
      <c r="L8" s="59"/>
      <c r="M8" s="59"/>
      <c r="N8" s="59"/>
      <c r="O8" s="59"/>
      <c r="P8" s="59"/>
      <c r="Q8" s="59"/>
      <c r="R8" s="59"/>
      <c r="S8" s="59"/>
      <c r="T8" s="59"/>
      <c r="U8" s="59"/>
      <c r="V8" s="59"/>
      <c r="W8" s="59"/>
      <c r="X8" s="60"/>
    </row>
    <row r="9" spans="1:24" ht="18.75" customHeight="1">
      <c r="A9" s="55" t="s">
        <v>24</v>
      </c>
      <c r="B9" s="56"/>
      <c r="C9" s="56"/>
      <c r="D9" s="56"/>
      <c r="E9" s="57"/>
      <c r="F9" s="58"/>
      <c r="G9" s="59"/>
      <c r="H9" s="59"/>
      <c r="I9" s="59"/>
      <c r="J9" s="59"/>
      <c r="K9" s="59"/>
      <c r="L9" s="59"/>
      <c r="M9" s="59"/>
      <c r="N9" s="59"/>
      <c r="O9" s="59"/>
      <c r="P9" s="59"/>
      <c r="Q9" s="59"/>
      <c r="R9" s="59"/>
      <c r="S9" s="59"/>
      <c r="T9" s="59"/>
      <c r="U9" s="59"/>
      <c r="V9" s="59"/>
      <c r="W9" s="59"/>
      <c r="X9" s="60"/>
    </row>
    <row r="10" spans="1:24" ht="18.600000000000001" customHeight="1">
      <c r="A10" s="7"/>
      <c r="B10" s="7"/>
      <c r="C10" s="7"/>
      <c r="D10" s="7"/>
      <c r="E10" s="7"/>
      <c r="F10" s="8"/>
      <c r="G10" s="8"/>
      <c r="H10" s="8"/>
      <c r="I10" s="8"/>
      <c r="J10" s="8"/>
      <c r="K10" s="8"/>
      <c r="L10" s="8"/>
      <c r="M10" s="8"/>
      <c r="N10" s="8"/>
      <c r="O10" s="8"/>
      <c r="P10" s="8"/>
      <c r="Q10" s="8"/>
      <c r="R10" s="8"/>
      <c r="S10" s="8"/>
      <c r="T10" s="8"/>
      <c r="U10" s="8"/>
      <c r="V10" s="8"/>
      <c r="W10" s="8"/>
      <c r="X10" s="8"/>
    </row>
    <row r="11" spans="1:24" ht="18.600000000000001" customHeight="1">
      <c r="A11" s="9" t="s">
        <v>25</v>
      </c>
      <c r="B11" s="9"/>
      <c r="C11" s="9"/>
      <c r="D11" s="7"/>
      <c r="E11" s="7"/>
      <c r="F11" s="8"/>
      <c r="G11" s="8"/>
      <c r="H11" s="8"/>
      <c r="I11" s="8"/>
      <c r="J11" s="8"/>
      <c r="K11" s="8"/>
      <c r="L11" s="8"/>
      <c r="M11" s="8"/>
      <c r="N11" s="8"/>
      <c r="O11" s="8"/>
      <c r="P11" s="8"/>
      <c r="Q11" s="8"/>
      <c r="R11" s="8"/>
      <c r="S11" s="8"/>
      <c r="T11" s="8"/>
      <c r="U11" s="8"/>
      <c r="V11" s="8"/>
      <c r="W11" s="8"/>
      <c r="X11" s="8"/>
    </row>
    <row r="12" spans="1:24" ht="18.600000000000001" customHeight="1">
      <c r="A12" s="55" t="s">
        <v>26</v>
      </c>
      <c r="B12" s="56"/>
      <c r="C12" s="57"/>
      <c r="D12" s="55" t="s">
        <v>27</v>
      </c>
      <c r="E12" s="56"/>
      <c r="F12" s="56"/>
      <c r="G12" s="56"/>
      <c r="H12" s="56"/>
      <c r="I12" s="56"/>
      <c r="J12" s="56"/>
      <c r="K12" s="56"/>
      <c r="L12" s="57"/>
      <c r="M12" s="55" t="s">
        <v>28</v>
      </c>
      <c r="N12" s="56"/>
      <c r="O12" s="56"/>
      <c r="P12" s="57"/>
      <c r="Q12" s="55" t="s">
        <v>29</v>
      </c>
      <c r="R12" s="56"/>
      <c r="S12" s="56"/>
      <c r="T12" s="56"/>
      <c r="U12" s="56"/>
      <c r="V12" s="56"/>
      <c r="W12" s="56"/>
      <c r="X12" s="57"/>
    </row>
    <row r="13" spans="1:24" ht="18.600000000000001" customHeight="1">
      <c r="A13" s="58"/>
      <c r="B13" s="59"/>
      <c r="C13" s="60"/>
      <c r="D13" s="58"/>
      <c r="E13" s="59"/>
      <c r="F13" s="59"/>
      <c r="G13" s="60"/>
      <c r="H13" s="32" t="s">
        <v>30</v>
      </c>
      <c r="I13" s="58"/>
      <c r="J13" s="59"/>
      <c r="K13" s="59"/>
      <c r="L13" s="60"/>
      <c r="M13" s="82"/>
      <c r="N13" s="83"/>
      <c r="O13" s="83"/>
      <c r="P13" s="84"/>
      <c r="Q13" s="58"/>
      <c r="R13" s="59"/>
      <c r="S13" s="59"/>
      <c r="T13" s="59"/>
      <c r="U13" s="59"/>
      <c r="V13" s="59"/>
      <c r="W13" s="59"/>
      <c r="X13" s="60"/>
    </row>
    <row r="14" spans="1:24" ht="18.600000000000001" customHeight="1">
      <c r="A14" s="58"/>
      <c r="B14" s="59"/>
      <c r="C14" s="60"/>
      <c r="D14" s="58"/>
      <c r="E14" s="59"/>
      <c r="F14" s="59"/>
      <c r="G14" s="60"/>
      <c r="H14" s="32" t="s">
        <v>30</v>
      </c>
      <c r="I14" s="58"/>
      <c r="J14" s="59"/>
      <c r="K14" s="59"/>
      <c r="L14" s="60"/>
      <c r="M14" s="82"/>
      <c r="N14" s="83"/>
      <c r="O14" s="83"/>
      <c r="P14" s="84"/>
      <c r="Q14" s="58"/>
      <c r="R14" s="59"/>
      <c r="S14" s="59"/>
      <c r="T14" s="59"/>
      <c r="U14" s="59"/>
      <c r="V14" s="59"/>
      <c r="W14" s="59"/>
      <c r="X14" s="60"/>
    </row>
    <row r="15" spans="1:24" ht="18.600000000000001" customHeight="1">
      <c r="A15" s="58"/>
      <c r="B15" s="59"/>
      <c r="C15" s="60"/>
      <c r="D15" s="58"/>
      <c r="E15" s="59"/>
      <c r="F15" s="59"/>
      <c r="G15" s="60"/>
      <c r="H15" s="32" t="s">
        <v>30</v>
      </c>
      <c r="I15" s="58"/>
      <c r="J15" s="59"/>
      <c r="K15" s="59"/>
      <c r="L15" s="60"/>
      <c r="M15" s="82"/>
      <c r="N15" s="83"/>
      <c r="O15" s="83"/>
      <c r="P15" s="84"/>
      <c r="Q15" s="58"/>
      <c r="R15" s="59"/>
      <c r="S15" s="59"/>
      <c r="T15" s="59"/>
      <c r="U15" s="59"/>
      <c r="V15" s="59"/>
      <c r="W15" s="59"/>
      <c r="X15" s="60"/>
    </row>
    <row r="16" spans="1:24" ht="18.600000000000001" customHeight="1" thickBot="1">
      <c r="A16" s="61"/>
      <c r="B16" s="62"/>
      <c r="C16" s="63"/>
      <c r="D16" s="61"/>
      <c r="E16" s="62"/>
      <c r="F16" s="62"/>
      <c r="G16" s="63"/>
      <c r="H16" s="10" t="s">
        <v>30</v>
      </c>
      <c r="I16" s="61"/>
      <c r="J16" s="62"/>
      <c r="K16" s="62"/>
      <c r="L16" s="63"/>
      <c r="M16" s="85"/>
      <c r="N16" s="86"/>
      <c r="O16" s="86"/>
      <c r="P16" s="87"/>
      <c r="Q16" s="58"/>
      <c r="R16" s="59"/>
      <c r="S16" s="59"/>
      <c r="T16" s="59"/>
      <c r="U16" s="59"/>
      <c r="V16" s="59"/>
      <c r="W16" s="59"/>
      <c r="X16" s="60"/>
    </row>
    <row r="17" spans="1:24" ht="18.600000000000001" customHeight="1" thickTop="1">
      <c r="A17" s="76" t="s">
        <v>31</v>
      </c>
      <c r="B17" s="77"/>
      <c r="C17" s="77"/>
      <c r="D17" s="77"/>
      <c r="E17" s="77"/>
      <c r="F17" s="77"/>
      <c r="G17" s="77"/>
      <c r="H17" s="77"/>
      <c r="I17" s="77"/>
      <c r="J17" s="77"/>
      <c r="K17" s="77"/>
      <c r="L17" s="78"/>
      <c r="M17" s="70">
        <f>SUM(M13:P16)</f>
        <v>0</v>
      </c>
      <c r="N17" s="79"/>
      <c r="O17" s="79"/>
      <c r="P17" s="80"/>
      <c r="Q17" s="76"/>
      <c r="R17" s="77"/>
      <c r="S17" s="77"/>
      <c r="T17" s="77"/>
      <c r="U17" s="77"/>
      <c r="V17" s="77"/>
      <c r="W17" s="77"/>
      <c r="X17" s="78"/>
    </row>
    <row r="18" spans="1:24" ht="18.600000000000001" customHeight="1"/>
    <row r="19" spans="1:24" ht="18.600000000000001" customHeight="1">
      <c r="A19" s="9" t="s">
        <v>32</v>
      </c>
      <c r="B19" s="9"/>
      <c r="C19" s="9"/>
      <c r="D19" s="11"/>
      <c r="E19" s="11"/>
      <c r="F19" s="11"/>
      <c r="G19" s="11"/>
      <c r="H19" s="11"/>
      <c r="I19" s="11"/>
      <c r="J19" s="11"/>
      <c r="K19" s="11"/>
      <c r="L19" s="11"/>
      <c r="M19" s="11"/>
      <c r="N19" s="11"/>
      <c r="O19" s="11"/>
      <c r="P19" s="11"/>
      <c r="Q19" s="11"/>
      <c r="R19" s="11"/>
      <c r="S19" s="11"/>
      <c r="T19" s="11"/>
      <c r="U19" s="11"/>
      <c r="V19" s="12"/>
      <c r="W19" s="12"/>
      <c r="X19" s="12"/>
    </row>
    <row r="20" spans="1:24" ht="18.600000000000001" customHeight="1">
      <c r="A20" s="55" t="s">
        <v>26</v>
      </c>
      <c r="B20" s="56"/>
      <c r="C20" s="56"/>
      <c r="D20" s="55" t="s">
        <v>33</v>
      </c>
      <c r="E20" s="56"/>
      <c r="F20" s="56"/>
      <c r="G20" s="56"/>
      <c r="H20" s="56"/>
      <c r="I20" s="56"/>
      <c r="J20" s="56"/>
      <c r="K20" s="56"/>
      <c r="L20" s="57"/>
      <c r="M20" s="55" t="s">
        <v>28</v>
      </c>
      <c r="N20" s="56"/>
      <c r="O20" s="56"/>
      <c r="P20" s="57"/>
      <c r="Q20" s="55" t="s">
        <v>29</v>
      </c>
      <c r="R20" s="56"/>
      <c r="S20" s="56"/>
      <c r="T20" s="56"/>
      <c r="U20" s="56"/>
      <c r="V20" s="56"/>
      <c r="W20" s="56"/>
      <c r="X20" s="57"/>
    </row>
    <row r="21" spans="1:24" ht="18.600000000000001" customHeight="1">
      <c r="A21" s="81"/>
      <c r="B21" s="59"/>
      <c r="C21" s="59"/>
      <c r="D21" s="58"/>
      <c r="E21" s="59"/>
      <c r="F21" s="59"/>
      <c r="G21" s="59"/>
      <c r="H21" s="59"/>
      <c r="I21" s="59"/>
      <c r="J21" s="59"/>
      <c r="K21" s="59"/>
      <c r="L21" s="60"/>
      <c r="M21" s="82"/>
      <c r="N21" s="83"/>
      <c r="O21" s="83"/>
      <c r="P21" s="84"/>
      <c r="Q21" s="58"/>
      <c r="R21" s="59"/>
      <c r="S21" s="59"/>
      <c r="T21" s="59"/>
      <c r="U21" s="59"/>
      <c r="V21" s="59"/>
      <c r="W21" s="59"/>
      <c r="X21" s="60"/>
    </row>
    <row r="22" spans="1:24" ht="18.600000000000001" customHeight="1" thickBot="1">
      <c r="A22" s="61"/>
      <c r="B22" s="62"/>
      <c r="C22" s="62"/>
      <c r="D22" s="61"/>
      <c r="E22" s="62"/>
      <c r="F22" s="62"/>
      <c r="G22" s="62"/>
      <c r="H22" s="62"/>
      <c r="I22" s="62"/>
      <c r="J22" s="62"/>
      <c r="K22" s="62"/>
      <c r="L22" s="63"/>
      <c r="M22" s="85"/>
      <c r="N22" s="86"/>
      <c r="O22" s="86"/>
      <c r="P22" s="87"/>
      <c r="Q22" s="88"/>
      <c r="R22" s="89"/>
      <c r="S22" s="89"/>
      <c r="T22" s="89"/>
      <c r="U22" s="89"/>
      <c r="V22" s="89"/>
      <c r="W22" s="89"/>
      <c r="X22" s="90"/>
    </row>
    <row r="23" spans="1:24" ht="18.600000000000001" customHeight="1" thickTop="1">
      <c r="A23" s="76" t="s">
        <v>31</v>
      </c>
      <c r="B23" s="77"/>
      <c r="C23" s="77"/>
      <c r="D23" s="77"/>
      <c r="E23" s="77"/>
      <c r="F23" s="77"/>
      <c r="G23" s="77"/>
      <c r="H23" s="77"/>
      <c r="I23" s="77"/>
      <c r="J23" s="77"/>
      <c r="K23" s="77"/>
      <c r="L23" s="78"/>
      <c r="M23" s="70">
        <f>SUM(M21:P22)</f>
        <v>0</v>
      </c>
      <c r="N23" s="79"/>
      <c r="O23" s="79"/>
      <c r="P23" s="80"/>
      <c r="Q23" s="76"/>
      <c r="R23" s="77"/>
      <c r="S23" s="77"/>
      <c r="T23" s="77"/>
      <c r="U23" s="77"/>
      <c r="V23" s="77"/>
      <c r="W23" s="77"/>
      <c r="X23" s="78"/>
    </row>
    <row r="24" spans="1:24" ht="18.600000000000001" customHeight="1">
      <c r="V24" s="13"/>
      <c r="W24" s="13"/>
      <c r="X24" s="13"/>
    </row>
    <row r="25" spans="1:24" ht="18.600000000000001" customHeight="1">
      <c r="A25" s="9" t="s">
        <v>34</v>
      </c>
      <c r="B25" s="9"/>
      <c r="C25" s="9"/>
      <c r="D25" s="11"/>
      <c r="E25" s="11"/>
      <c r="F25" s="11"/>
      <c r="G25" s="11"/>
      <c r="H25" s="11"/>
      <c r="I25" s="11"/>
      <c r="J25" s="11"/>
      <c r="K25" s="11"/>
      <c r="L25" s="11"/>
      <c r="M25" s="11"/>
      <c r="N25" s="11"/>
      <c r="O25" s="11"/>
      <c r="P25" s="11"/>
      <c r="Q25" s="11"/>
      <c r="R25" s="11"/>
      <c r="S25" s="11"/>
      <c r="T25" s="11"/>
      <c r="U25" s="11"/>
      <c r="V25" s="12"/>
      <c r="W25" s="12"/>
      <c r="X25" s="12"/>
    </row>
    <row r="26" spans="1:24" ht="18.600000000000001" customHeight="1">
      <c r="A26" s="55" t="s">
        <v>35</v>
      </c>
      <c r="B26" s="56"/>
      <c r="C26" s="56"/>
      <c r="D26" s="55" t="s">
        <v>36</v>
      </c>
      <c r="E26" s="56"/>
      <c r="F26" s="56"/>
      <c r="G26" s="56"/>
      <c r="H26" s="56"/>
      <c r="I26" s="56"/>
      <c r="J26" s="56"/>
      <c r="K26" s="56"/>
      <c r="L26" s="57"/>
      <c r="M26" s="55" t="s">
        <v>28</v>
      </c>
      <c r="N26" s="56"/>
      <c r="O26" s="56"/>
      <c r="P26" s="57"/>
      <c r="Q26" s="55" t="s">
        <v>29</v>
      </c>
      <c r="R26" s="56"/>
      <c r="S26" s="56"/>
      <c r="T26" s="56"/>
      <c r="U26" s="56"/>
      <c r="V26" s="56"/>
      <c r="W26" s="56"/>
      <c r="X26" s="57"/>
    </row>
    <row r="27" spans="1:24" ht="18.600000000000001" customHeight="1">
      <c r="A27" s="55"/>
      <c r="B27" s="56"/>
      <c r="C27" s="56"/>
      <c r="D27" s="55" t="e">
        <f>VLOOKUP(B3,日当一覧!$A$1:$B$8,3,FALSE)</f>
        <v>#N/A</v>
      </c>
      <c r="E27" s="56"/>
      <c r="F27" s="56"/>
      <c r="G27" s="56"/>
      <c r="H27" s="56"/>
      <c r="I27" s="56"/>
      <c r="J27" s="56"/>
      <c r="K27" s="56"/>
      <c r="L27" s="57"/>
      <c r="M27" s="73" t="e">
        <f>A27*D27</f>
        <v>#N/A</v>
      </c>
      <c r="N27" s="74"/>
      <c r="O27" s="74"/>
      <c r="P27" s="75"/>
      <c r="Q27" s="58"/>
      <c r="R27" s="59"/>
      <c r="S27" s="59"/>
      <c r="T27" s="59"/>
      <c r="U27" s="59"/>
      <c r="V27" s="59"/>
      <c r="W27" s="59"/>
      <c r="X27" s="60"/>
    </row>
    <row r="28" spans="1:24" ht="18.600000000000001" customHeight="1">
      <c r="V28" s="13"/>
      <c r="W28" s="13"/>
      <c r="X28" s="13"/>
    </row>
    <row r="29" spans="1:24" ht="18.600000000000001" customHeight="1">
      <c r="A29" s="3" t="s">
        <v>37</v>
      </c>
      <c r="V29" s="13"/>
      <c r="W29" s="13"/>
      <c r="X29" s="13"/>
    </row>
    <row r="30" spans="1:24" ht="18.600000000000001" customHeight="1">
      <c r="A30" s="58" t="s">
        <v>38</v>
      </c>
      <c r="B30" s="59"/>
      <c r="C30" s="59"/>
      <c r="D30" s="59"/>
      <c r="E30" s="59"/>
      <c r="F30" s="59"/>
      <c r="G30" s="59"/>
      <c r="H30" s="59"/>
      <c r="I30" s="59"/>
      <c r="J30" s="59"/>
      <c r="K30" s="59"/>
      <c r="L30" s="59"/>
      <c r="M30" s="59"/>
      <c r="N30" s="59"/>
      <c r="O30" s="59"/>
      <c r="P30" s="60"/>
      <c r="Q30" s="73">
        <f>M17</f>
        <v>0</v>
      </c>
      <c r="R30" s="74"/>
      <c r="S30" s="74"/>
      <c r="T30" s="74"/>
      <c r="U30" s="74"/>
      <c r="V30" s="74"/>
      <c r="W30" s="74"/>
      <c r="X30" s="75"/>
    </row>
    <row r="31" spans="1:24" ht="18.600000000000001" customHeight="1">
      <c r="A31" s="58" t="s">
        <v>39</v>
      </c>
      <c r="B31" s="59"/>
      <c r="C31" s="59"/>
      <c r="D31" s="59"/>
      <c r="E31" s="59"/>
      <c r="F31" s="59"/>
      <c r="G31" s="59"/>
      <c r="H31" s="59"/>
      <c r="I31" s="59"/>
      <c r="J31" s="59"/>
      <c r="K31" s="59"/>
      <c r="L31" s="59"/>
      <c r="M31" s="59"/>
      <c r="N31" s="59"/>
      <c r="O31" s="59"/>
      <c r="P31" s="60"/>
      <c r="Q31" s="73">
        <f>M23</f>
        <v>0</v>
      </c>
      <c r="R31" s="74"/>
      <c r="S31" s="74"/>
      <c r="T31" s="74"/>
      <c r="U31" s="74"/>
      <c r="V31" s="74"/>
      <c r="W31" s="74"/>
      <c r="X31" s="75"/>
    </row>
    <row r="32" spans="1:24" ht="18.600000000000001" customHeight="1">
      <c r="A32" s="58" t="s">
        <v>40</v>
      </c>
      <c r="B32" s="59"/>
      <c r="C32" s="59"/>
      <c r="D32" s="59"/>
      <c r="E32" s="59"/>
      <c r="F32" s="59"/>
      <c r="G32" s="59"/>
      <c r="H32" s="59"/>
      <c r="I32" s="59"/>
      <c r="J32" s="59"/>
      <c r="K32" s="59"/>
      <c r="L32" s="59"/>
      <c r="M32" s="59"/>
      <c r="N32" s="59"/>
      <c r="O32" s="59"/>
      <c r="P32" s="60"/>
      <c r="Q32" s="73" t="e">
        <f>M27</f>
        <v>#N/A</v>
      </c>
      <c r="R32" s="74"/>
      <c r="S32" s="74"/>
      <c r="T32" s="74"/>
      <c r="U32" s="74"/>
      <c r="V32" s="74"/>
      <c r="W32" s="74"/>
      <c r="X32" s="75"/>
    </row>
    <row r="33" spans="1:24" ht="18.600000000000001" customHeight="1">
      <c r="A33" s="58" t="s">
        <v>31</v>
      </c>
      <c r="B33" s="59"/>
      <c r="C33" s="59"/>
      <c r="D33" s="59"/>
      <c r="E33" s="59"/>
      <c r="F33" s="59"/>
      <c r="G33" s="59"/>
      <c r="H33" s="59"/>
      <c r="I33" s="59"/>
      <c r="J33" s="59"/>
      <c r="K33" s="59"/>
      <c r="L33" s="59"/>
      <c r="M33" s="59"/>
      <c r="N33" s="59"/>
      <c r="O33" s="59"/>
      <c r="P33" s="60"/>
      <c r="Q33" s="73" t="e">
        <f>SUM(Q30:X32)</f>
        <v>#N/A</v>
      </c>
      <c r="R33" s="74"/>
      <c r="S33" s="74"/>
      <c r="T33" s="74"/>
      <c r="U33" s="74"/>
      <c r="V33" s="74"/>
      <c r="W33" s="74"/>
      <c r="X33" s="75"/>
    </row>
    <row r="34" spans="1:24" ht="18.600000000000001" customHeight="1" thickBot="1">
      <c r="A34" s="61" t="s">
        <v>41</v>
      </c>
      <c r="B34" s="62"/>
      <c r="C34" s="62"/>
      <c r="D34" s="62"/>
      <c r="E34" s="62"/>
      <c r="F34" s="62"/>
      <c r="G34" s="62"/>
      <c r="H34" s="62"/>
      <c r="I34" s="62"/>
      <c r="J34" s="62"/>
      <c r="K34" s="62"/>
      <c r="L34" s="62"/>
      <c r="M34" s="62"/>
      <c r="N34" s="62"/>
      <c r="O34" s="62"/>
      <c r="P34" s="63"/>
      <c r="Q34" s="64">
        <v>0</v>
      </c>
      <c r="R34" s="65"/>
      <c r="S34" s="65"/>
      <c r="T34" s="65"/>
      <c r="U34" s="65"/>
      <c r="V34" s="65"/>
      <c r="W34" s="65"/>
      <c r="X34" s="66"/>
    </row>
    <row r="35" spans="1:24" ht="18.600000000000001" customHeight="1" thickTop="1">
      <c r="A35" s="67" t="s">
        <v>42</v>
      </c>
      <c r="B35" s="68"/>
      <c r="C35" s="68"/>
      <c r="D35" s="68"/>
      <c r="E35" s="68"/>
      <c r="F35" s="68"/>
      <c r="G35" s="68"/>
      <c r="H35" s="68"/>
      <c r="I35" s="68"/>
      <c r="J35" s="68"/>
      <c r="K35" s="68"/>
      <c r="L35" s="68"/>
      <c r="M35" s="68"/>
      <c r="N35" s="68"/>
      <c r="O35" s="68"/>
      <c r="P35" s="69"/>
      <c r="Q35" s="70" t="e">
        <f>Q33-Q34</f>
        <v>#N/A</v>
      </c>
      <c r="R35" s="71"/>
      <c r="S35" s="71"/>
      <c r="T35" s="71"/>
      <c r="U35" s="71"/>
      <c r="V35" s="71"/>
      <c r="W35" s="71"/>
      <c r="X35" s="72"/>
    </row>
    <row r="37" spans="1:24" ht="18.75" customHeight="1">
      <c r="A37" s="3" t="s">
        <v>43</v>
      </c>
    </row>
    <row r="38" spans="1:24" ht="18.75" customHeight="1">
      <c r="A38" s="55" t="s">
        <v>44</v>
      </c>
      <c r="B38" s="56"/>
      <c r="C38" s="57"/>
      <c r="D38" s="58"/>
      <c r="E38" s="59"/>
      <c r="F38" s="59"/>
      <c r="G38" s="59"/>
      <c r="H38" s="59"/>
      <c r="I38" s="59"/>
      <c r="J38" s="59"/>
      <c r="K38" s="59"/>
      <c r="L38" s="59"/>
      <c r="M38" s="59"/>
      <c r="N38" s="59"/>
      <c r="O38" s="59"/>
      <c r="P38" s="59"/>
      <c r="Q38" s="59"/>
      <c r="R38" s="59"/>
      <c r="S38" s="59"/>
      <c r="T38" s="59"/>
      <c r="U38" s="59"/>
      <c r="V38" s="59"/>
      <c r="W38" s="59"/>
      <c r="X38" s="60"/>
    </row>
    <row r="39" spans="1:24" ht="18.75" customHeight="1">
      <c r="A39" s="55" t="s">
        <v>45</v>
      </c>
      <c r="B39" s="56"/>
      <c r="C39" s="57"/>
      <c r="D39" s="58"/>
      <c r="E39" s="59"/>
      <c r="F39" s="59"/>
      <c r="G39" s="59"/>
      <c r="H39" s="59"/>
      <c r="I39" s="59"/>
      <c r="J39" s="59"/>
      <c r="K39" s="59"/>
      <c r="L39" s="59"/>
      <c r="M39" s="59"/>
      <c r="N39" s="59"/>
      <c r="O39" s="59"/>
      <c r="P39" s="59"/>
      <c r="Q39" s="59"/>
      <c r="R39" s="59"/>
      <c r="S39" s="59"/>
      <c r="T39" s="59"/>
      <c r="U39" s="59"/>
      <c r="V39" s="59"/>
      <c r="W39" s="59"/>
      <c r="X39" s="60"/>
    </row>
  </sheetData>
  <mergeCells count="83">
    <mergeCell ref="A7:E7"/>
    <mergeCell ref="F7:X7"/>
    <mergeCell ref="R1:S1"/>
    <mergeCell ref="T1:X1"/>
    <mergeCell ref="B3:G3"/>
    <mergeCell ref="S3:T3"/>
    <mergeCell ref="U3:V3"/>
    <mergeCell ref="W3:X3"/>
    <mergeCell ref="B4:G4"/>
    <mergeCell ref="S4:T5"/>
    <mergeCell ref="U4:V5"/>
    <mergeCell ref="W4:X5"/>
    <mergeCell ref="B5:G5"/>
    <mergeCell ref="A8:E8"/>
    <mergeCell ref="F8:X8"/>
    <mergeCell ref="A9:E9"/>
    <mergeCell ref="F9:X9"/>
    <mergeCell ref="A12:C12"/>
    <mergeCell ref="D12:L12"/>
    <mergeCell ref="M12:P12"/>
    <mergeCell ref="Q12:X12"/>
    <mergeCell ref="A14:C14"/>
    <mergeCell ref="D14:G14"/>
    <mergeCell ref="I14:L14"/>
    <mergeCell ref="M14:P14"/>
    <mergeCell ref="Q14:X14"/>
    <mergeCell ref="A13:C13"/>
    <mergeCell ref="D13:G13"/>
    <mergeCell ref="I13:L13"/>
    <mergeCell ref="M13:P13"/>
    <mergeCell ref="Q13:X13"/>
    <mergeCell ref="A16:C16"/>
    <mergeCell ref="D16:G16"/>
    <mergeCell ref="I16:L16"/>
    <mergeCell ref="M16:P16"/>
    <mergeCell ref="Q16:X16"/>
    <mergeCell ref="A15:C15"/>
    <mergeCell ref="D15:G15"/>
    <mergeCell ref="I15:L15"/>
    <mergeCell ref="M15:P15"/>
    <mergeCell ref="Q15:X15"/>
    <mergeCell ref="A17:L17"/>
    <mergeCell ref="M17:P17"/>
    <mergeCell ref="Q17:X17"/>
    <mergeCell ref="A20:C20"/>
    <mergeCell ref="D20:L20"/>
    <mergeCell ref="M20:P20"/>
    <mergeCell ref="Q20:X20"/>
    <mergeCell ref="A21:C21"/>
    <mergeCell ref="D21:L21"/>
    <mergeCell ref="M21:P21"/>
    <mergeCell ref="Q21:X21"/>
    <mergeCell ref="A22:C22"/>
    <mergeCell ref="D22:L22"/>
    <mergeCell ref="M22:P22"/>
    <mergeCell ref="Q22:X22"/>
    <mergeCell ref="A23:L23"/>
    <mergeCell ref="M23:P23"/>
    <mergeCell ref="Q23:X23"/>
    <mergeCell ref="A26:C26"/>
    <mergeCell ref="D26:L26"/>
    <mergeCell ref="M26:P26"/>
    <mergeCell ref="Q26:X26"/>
    <mergeCell ref="A27:C27"/>
    <mergeCell ref="D27:L27"/>
    <mergeCell ref="M27:P27"/>
    <mergeCell ref="Q27:X27"/>
    <mergeCell ref="A30:P30"/>
    <mergeCell ref="Q30:X30"/>
    <mergeCell ref="A31:P31"/>
    <mergeCell ref="Q31:X31"/>
    <mergeCell ref="A32:P32"/>
    <mergeCell ref="Q32:X32"/>
    <mergeCell ref="A33:P33"/>
    <mergeCell ref="Q33:X33"/>
    <mergeCell ref="A39:C39"/>
    <mergeCell ref="D39:X39"/>
    <mergeCell ref="A34:P34"/>
    <mergeCell ref="Q34:X34"/>
    <mergeCell ref="A35:P35"/>
    <mergeCell ref="Q35:X35"/>
    <mergeCell ref="A38:C38"/>
    <mergeCell ref="D38:X38"/>
  </mergeCells>
  <phoneticPr fontId="1"/>
  <printOptions verticalCentered="1"/>
  <pageMargins left="0.19685039370078741" right="0.19685039370078741" top="0.35433070866141736" bottom="0.35433070866141736" header="0.31496062992125984" footer="0.31496062992125984"/>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日当一覧!$A$1:$A$4</xm:f>
          </x14:formula1>
          <xm:sqref>B5:G5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ColWidth="8.625" defaultRowHeight="14.25"/>
  <cols>
    <col min="1" max="1" width="13.375" style="1" bestFit="1" customWidth="1"/>
    <col min="2" max="2" width="14.5" style="1" bestFit="1" customWidth="1"/>
    <col min="3" max="16384" width="8.625" style="1"/>
  </cols>
  <sheetData>
    <row r="1" spans="1:2" ht="18.75">
      <c r="A1" s="39" t="s">
        <v>14</v>
      </c>
      <c r="B1" s="2">
        <v>4000</v>
      </c>
    </row>
    <row r="2" spans="1:2" ht="18.75">
      <c r="A2" s="39" t="s">
        <v>15</v>
      </c>
      <c r="B2" s="2">
        <v>4500</v>
      </c>
    </row>
    <row r="3" spans="1:2" ht="18.75">
      <c r="A3" s="39" t="s">
        <v>16</v>
      </c>
      <c r="B3" s="2">
        <v>5000</v>
      </c>
    </row>
    <row r="4" spans="1:2" ht="18.75">
      <c r="A4" s="39" t="s">
        <v>17</v>
      </c>
      <c r="B4" s="2">
        <v>5500</v>
      </c>
    </row>
    <row r="5" spans="1:2" ht="18.75">
      <c r="A5" s="39" t="s">
        <v>370</v>
      </c>
      <c r="B5" s="2">
        <v>6000</v>
      </c>
    </row>
    <row r="6" spans="1:2" ht="18.75">
      <c r="A6" s="39" t="s">
        <v>371</v>
      </c>
      <c r="B6" s="2">
        <v>7000</v>
      </c>
    </row>
    <row r="7" spans="1:2" ht="18.75">
      <c r="A7" s="39" t="s">
        <v>372</v>
      </c>
      <c r="B7" s="2">
        <v>7500</v>
      </c>
    </row>
    <row r="8" spans="1:2" ht="18.75">
      <c r="A8" s="39" t="s">
        <v>373</v>
      </c>
      <c r="B8" s="2">
        <v>8000</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zoomScaleNormal="100" zoomScaleSheetLayoutView="100" workbookViewId="0"/>
  </sheetViews>
  <sheetFormatPr defaultColWidth="3.625" defaultRowHeight="18.75" customHeight="1"/>
  <cols>
    <col min="1" max="16384" width="3.625" style="3"/>
  </cols>
  <sheetData>
    <row r="1" spans="1:24" ht="18.75" customHeight="1">
      <c r="R1" s="91" t="s">
        <v>18</v>
      </c>
      <c r="S1" s="91"/>
      <c r="T1" s="92">
        <v>44727</v>
      </c>
      <c r="U1" s="93"/>
      <c r="V1" s="93"/>
      <c r="W1" s="93"/>
      <c r="X1" s="93"/>
    </row>
    <row r="2" spans="1:24" ht="18.75" customHeight="1">
      <c r="A2" s="4" t="s">
        <v>19</v>
      </c>
      <c r="B2" s="5"/>
      <c r="C2" s="5"/>
      <c r="D2" s="5"/>
      <c r="E2" s="5"/>
      <c r="F2" s="5"/>
      <c r="G2" s="5"/>
      <c r="H2" s="5"/>
      <c r="I2" s="5"/>
      <c r="J2" s="5"/>
      <c r="K2" s="5"/>
      <c r="L2" s="5"/>
      <c r="M2" s="5"/>
      <c r="N2" s="5"/>
      <c r="O2" s="5"/>
      <c r="P2" s="5"/>
      <c r="Q2" s="5"/>
      <c r="R2" s="5"/>
      <c r="S2" s="5"/>
      <c r="T2" s="5"/>
      <c r="U2" s="5"/>
      <c r="V2" s="5"/>
      <c r="W2" s="5"/>
      <c r="X2" s="5"/>
    </row>
    <row r="3" spans="1:24" ht="18.75" customHeight="1">
      <c r="A3" s="6" t="s">
        <v>20</v>
      </c>
      <c r="B3" s="94" t="s">
        <v>383</v>
      </c>
      <c r="C3" s="94"/>
      <c r="D3" s="94"/>
      <c r="E3" s="94"/>
      <c r="F3" s="94"/>
      <c r="G3" s="94"/>
      <c r="S3" s="55" t="s">
        <v>21</v>
      </c>
      <c r="T3" s="57"/>
      <c r="U3" s="55" t="s">
        <v>21</v>
      </c>
      <c r="V3" s="57"/>
      <c r="W3" s="55" t="s">
        <v>21</v>
      </c>
      <c r="X3" s="57"/>
    </row>
    <row r="4" spans="1:24" ht="18.75" customHeight="1">
      <c r="A4" s="6" t="s">
        <v>22</v>
      </c>
      <c r="B4" s="94" t="s">
        <v>384</v>
      </c>
      <c r="C4" s="94"/>
      <c r="D4" s="94"/>
      <c r="E4" s="94"/>
      <c r="F4" s="94"/>
      <c r="G4" s="94"/>
      <c r="S4" s="95"/>
      <c r="T4" s="96"/>
      <c r="U4" s="95"/>
      <c r="V4" s="96"/>
      <c r="W4" s="95"/>
      <c r="X4" s="96"/>
    </row>
    <row r="5" spans="1:24" ht="18.75" customHeight="1">
      <c r="A5" s="38" t="s">
        <v>368</v>
      </c>
      <c r="B5" s="55" t="s">
        <v>385</v>
      </c>
      <c r="C5" s="56"/>
      <c r="D5" s="56"/>
      <c r="E5" s="56"/>
      <c r="F5" s="56"/>
      <c r="G5" s="57"/>
      <c r="S5" s="97"/>
      <c r="T5" s="98"/>
      <c r="U5" s="97"/>
      <c r="V5" s="98"/>
      <c r="W5" s="97"/>
      <c r="X5" s="98"/>
    </row>
    <row r="7" spans="1:24" ht="18.75" customHeight="1">
      <c r="A7" s="55" t="s">
        <v>23</v>
      </c>
      <c r="B7" s="56"/>
      <c r="C7" s="56"/>
      <c r="D7" s="56"/>
      <c r="E7" s="57"/>
      <c r="F7" s="58" t="s">
        <v>386</v>
      </c>
      <c r="G7" s="59"/>
      <c r="H7" s="59"/>
      <c r="I7" s="59"/>
      <c r="J7" s="59"/>
      <c r="K7" s="59"/>
      <c r="L7" s="59"/>
      <c r="M7" s="59"/>
      <c r="N7" s="59"/>
      <c r="O7" s="59"/>
      <c r="P7" s="59"/>
      <c r="Q7" s="59"/>
      <c r="R7" s="59"/>
      <c r="S7" s="59"/>
      <c r="T7" s="59"/>
      <c r="U7" s="59"/>
      <c r="V7" s="59"/>
      <c r="W7" s="59"/>
      <c r="X7" s="60"/>
    </row>
    <row r="8" spans="1:24" ht="18.75" customHeight="1">
      <c r="A8" s="55" t="s">
        <v>387</v>
      </c>
      <c r="B8" s="56"/>
      <c r="C8" s="56"/>
      <c r="D8" s="56"/>
      <c r="E8" s="57"/>
      <c r="F8" s="58" t="s">
        <v>388</v>
      </c>
      <c r="G8" s="59"/>
      <c r="H8" s="59"/>
      <c r="I8" s="59"/>
      <c r="J8" s="59"/>
      <c r="K8" s="59"/>
      <c r="L8" s="59"/>
      <c r="M8" s="59"/>
      <c r="N8" s="59"/>
      <c r="O8" s="59"/>
      <c r="P8" s="59"/>
      <c r="Q8" s="59"/>
      <c r="R8" s="59"/>
      <c r="S8" s="59"/>
      <c r="T8" s="59"/>
      <c r="U8" s="59"/>
      <c r="V8" s="59"/>
      <c r="W8" s="59"/>
      <c r="X8" s="60"/>
    </row>
    <row r="9" spans="1:24" ht="18.600000000000001" customHeight="1">
      <c r="A9" s="55" t="s">
        <v>24</v>
      </c>
      <c r="B9" s="56"/>
      <c r="C9" s="56"/>
      <c r="D9" s="56"/>
      <c r="E9" s="57"/>
      <c r="F9" s="58" t="s">
        <v>389</v>
      </c>
      <c r="G9" s="59"/>
      <c r="H9" s="59"/>
      <c r="I9" s="59"/>
      <c r="J9" s="59"/>
      <c r="K9" s="59"/>
      <c r="L9" s="59"/>
      <c r="M9" s="59"/>
      <c r="N9" s="59"/>
      <c r="O9" s="59"/>
      <c r="P9" s="59"/>
      <c r="Q9" s="59"/>
      <c r="R9" s="59"/>
      <c r="S9" s="59"/>
      <c r="T9" s="59"/>
      <c r="U9" s="59"/>
      <c r="V9" s="59"/>
      <c r="W9" s="59"/>
      <c r="X9" s="60"/>
    </row>
    <row r="10" spans="1:24" ht="18.600000000000001" customHeight="1">
      <c r="A10" s="7"/>
      <c r="B10" s="7"/>
      <c r="C10" s="7"/>
      <c r="D10" s="7"/>
      <c r="E10" s="7"/>
      <c r="F10" s="8"/>
      <c r="G10" s="8"/>
      <c r="H10" s="8"/>
      <c r="I10" s="8"/>
      <c r="J10" s="8"/>
      <c r="K10" s="8"/>
      <c r="L10" s="8"/>
      <c r="M10" s="8"/>
      <c r="N10" s="8"/>
      <c r="O10" s="8"/>
      <c r="P10" s="8"/>
      <c r="Q10" s="8"/>
      <c r="R10" s="8"/>
      <c r="S10" s="8"/>
      <c r="T10" s="8"/>
      <c r="U10" s="8"/>
      <c r="V10" s="8"/>
      <c r="W10" s="8"/>
      <c r="X10" s="8"/>
    </row>
    <row r="11" spans="1:24" ht="18.600000000000001" customHeight="1">
      <c r="A11" s="9" t="s">
        <v>25</v>
      </c>
      <c r="B11" s="9"/>
      <c r="C11" s="9"/>
      <c r="D11" s="7"/>
      <c r="E11" s="7"/>
      <c r="F11" s="8"/>
      <c r="G11" s="8"/>
      <c r="H11" s="8"/>
      <c r="I11" s="8"/>
      <c r="J11" s="8"/>
      <c r="K11" s="8"/>
      <c r="L11" s="8"/>
      <c r="M11" s="8"/>
      <c r="N11" s="8"/>
      <c r="O11" s="8"/>
      <c r="P11" s="8"/>
      <c r="Q11" s="8"/>
      <c r="R11" s="8"/>
      <c r="S11" s="8"/>
      <c r="T11" s="8"/>
      <c r="U11" s="8"/>
      <c r="V11" s="8"/>
      <c r="W11" s="8"/>
      <c r="X11" s="8"/>
    </row>
    <row r="12" spans="1:24" ht="18.600000000000001" customHeight="1">
      <c r="A12" s="55" t="s">
        <v>26</v>
      </c>
      <c r="B12" s="56"/>
      <c r="C12" s="57"/>
      <c r="D12" s="55" t="s">
        <v>27</v>
      </c>
      <c r="E12" s="56"/>
      <c r="F12" s="56"/>
      <c r="G12" s="56"/>
      <c r="H12" s="56"/>
      <c r="I12" s="56"/>
      <c r="J12" s="56"/>
      <c r="K12" s="56"/>
      <c r="L12" s="57"/>
      <c r="M12" s="55" t="s">
        <v>28</v>
      </c>
      <c r="N12" s="56"/>
      <c r="O12" s="56"/>
      <c r="P12" s="57"/>
      <c r="Q12" s="55" t="s">
        <v>390</v>
      </c>
      <c r="R12" s="56"/>
      <c r="S12" s="56"/>
      <c r="T12" s="56"/>
      <c r="U12" s="56"/>
      <c r="V12" s="56"/>
      <c r="W12" s="56"/>
      <c r="X12" s="57"/>
    </row>
    <row r="13" spans="1:24" ht="18.600000000000001" customHeight="1">
      <c r="A13" s="81">
        <v>44721</v>
      </c>
      <c r="B13" s="59"/>
      <c r="C13" s="60"/>
      <c r="D13" s="58" t="s">
        <v>391</v>
      </c>
      <c r="E13" s="59"/>
      <c r="F13" s="59"/>
      <c r="G13" s="60"/>
      <c r="H13" s="46" t="s">
        <v>30</v>
      </c>
      <c r="I13" s="58" t="s">
        <v>392</v>
      </c>
      <c r="J13" s="59"/>
      <c r="K13" s="59"/>
      <c r="L13" s="60"/>
      <c r="M13" s="82">
        <v>555</v>
      </c>
      <c r="N13" s="83"/>
      <c r="O13" s="83"/>
      <c r="P13" s="84"/>
      <c r="Q13" s="58"/>
      <c r="R13" s="59"/>
      <c r="S13" s="59"/>
      <c r="T13" s="59"/>
      <c r="U13" s="59"/>
      <c r="V13" s="59"/>
      <c r="W13" s="59"/>
      <c r="X13" s="60"/>
    </row>
    <row r="14" spans="1:24" ht="18.600000000000001" customHeight="1">
      <c r="A14" s="81">
        <v>44722</v>
      </c>
      <c r="B14" s="59"/>
      <c r="C14" s="60"/>
      <c r="D14" s="58" t="s">
        <v>392</v>
      </c>
      <c r="E14" s="59"/>
      <c r="F14" s="59"/>
      <c r="G14" s="60"/>
      <c r="H14" s="46" t="s">
        <v>30</v>
      </c>
      <c r="I14" s="58" t="s">
        <v>391</v>
      </c>
      <c r="J14" s="59"/>
      <c r="K14" s="59"/>
      <c r="L14" s="60"/>
      <c r="M14" s="82">
        <v>555</v>
      </c>
      <c r="N14" s="83"/>
      <c r="O14" s="83"/>
      <c r="P14" s="84"/>
      <c r="Q14" s="58"/>
      <c r="R14" s="59"/>
      <c r="S14" s="59"/>
      <c r="T14" s="59"/>
      <c r="U14" s="59"/>
      <c r="V14" s="59"/>
      <c r="W14" s="59"/>
      <c r="X14" s="60"/>
    </row>
    <row r="15" spans="1:24" ht="18.600000000000001" customHeight="1">
      <c r="A15" s="81"/>
      <c r="B15" s="59"/>
      <c r="C15" s="60"/>
      <c r="D15" s="58"/>
      <c r="E15" s="59"/>
      <c r="F15" s="59"/>
      <c r="G15" s="60"/>
      <c r="H15" s="46" t="s">
        <v>30</v>
      </c>
      <c r="I15" s="58"/>
      <c r="J15" s="59"/>
      <c r="K15" s="59"/>
      <c r="L15" s="60"/>
      <c r="M15" s="82"/>
      <c r="N15" s="83"/>
      <c r="O15" s="83"/>
      <c r="P15" s="84"/>
      <c r="Q15" s="58"/>
      <c r="R15" s="59"/>
      <c r="S15" s="59"/>
      <c r="T15" s="59"/>
      <c r="U15" s="59"/>
      <c r="V15" s="59"/>
      <c r="W15" s="59"/>
      <c r="X15" s="60"/>
    </row>
    <row r="16" spans="1:24" ht="18.600000000000001" customHeight="1" thickBot="1">
      <c r="A16" s="61"/>
      <c r="B16" s="62"/>
      <c r="C16" s="63"/>
      <c r="D16" s="61"/>
      <c r="E16" s="62"/>
      <c r="F16" s="62"/>
      <c r="G16" s="63"/>
      <c r="H16" s="10" t="s">
        <v>30</v>
      </c>
      <c r="I16" s="61"/>
      <c r="J16" s="62"/>
      <c r="K16" s="62"/>
      <c r="L16" s="63"/>
      <c r="M16" s="85"/>
      <c r="N16" s="86"/>
      <c r="O16" s="86"/>
      <c r="P16" s="87"/>
      <c r="Q16" s="58"/>
      <c r="R16" s="59"/>
      <c r="S16" s="59"/>
      <c r="T16" s="59"/>
      <c r="U16" s="59"/>
      <c r="V16" s="59"/>
      <c r="W16" s="59"/>
      <c r="X16" s="60"/>
    </row>
    <row r="17" spans="1:24" ht="18.600000000000001" customHeight="1" thickTop="1">
      <c r="A17" s="76" t="s">
        <v>31</v>
      </c>
      <c r="B17" s="77"/>
      <c r="C17" s="77"/>
      <c r="D17" s="77"/>
      <c r="E17" s="77"/>
      <c r="F17" s="77"/>
      <c r="G17" s="77"/>
      <c r="H17" s="77"/>
      <c r="I17" s="77"/>
      <c r="J17" s="77"/>
      <c r="K17" s="77"/>
      <c r="L17" s="78"/>
      <c r="M17" s="70">
        <f>SUM(M13:P16)</f>
        <v>1110</v>
      </c>
      <c r="N17" s="79"/>
      <c r="O17" s="79"/>
      <c r="P17" s="80"/>
      <c r="Q17" s="76"/>
      <c r="R17" s="77"/>
      <c r="S17" s="77"/>
      <c r="T17" s="77"/>
      <c r="U17" s="77"/>
      <c r="V17" s="77"/>
      <c r="W17" s="77"/>
      <c r="X17" s="78"/>
    </row>
    <row r="18" spans="1:24" ht="18.600000000000001" customHeight="1"/>
    <row r="19" spans="1:24" ht="18.600000000000001" customHeight="1">
      <c r="A19" s="9" t="s">
        <v>32</v>
      </c>
      <c r="B19" s="9"/>
      <c r="C19" s="9"/>
      <c r="D19" s="11"/>
      <c r="E19" s="11"/>
      <c r="F19" s="11"/>
      <c r="G19" s="11"/>
      <c r="H19" s="11"/>
      <c r="I19" s="11"/>
      <c r="J19" s="11"/>
      <c r="K19" s="11"/>
      <c r="L19" s="11"/>
      <c r="M19" s="11"/>
      <c r="N19" s="11"/>
      <c r="O19" s="11"/>
      <c r="P19" s="11"/>
      <c r="Q19" s="11"/>
      <c r="R19" s="11"/>
      <c r="S19" s="11"/>
      <c r="T19" s="11"/>
      <c r="U19" s="11"/>
      <c r="V19" s="12"/>
      <c r="W19" s="12"/>
      <c r="X19" s="12"/>
    </row>
    <row r="20" spans="1:24" ht="18.600000000000001" customHeight="1">
      <c r="A20" s="55" t="s">
        <v>26</v>
      </c>
      <c r="B20" s="56"/>
      <c r="C20" s="56"/>
      <c r="D20" s="55" t="s">
        <v>33</v>
      </c>
      <c r="E20" s="56"/>
      <c r="F20" s="56"/>
      <c r="G20" s="56"/>
      <c r="H20" s="56"/>
      <c r="I20" s="56"/>
      <c r="J20" s="56"/>
      <c r="K20" s="56"/>
      <c r="L20" s="57"/>
      <c r="M20" s="55" t="s">
        <v>28</v>
      </c>
      <c r="N20" s="56"/>
      <c r="O20" s="56"/>
      <c r="P20" s="57"/>
      <c r="Q20" s="55" t="s">
        <v>29</v>
      </c>
      <c r="R20" s="56"/>
      <c r="S20" s="56"/>
      <c r="T20" s="56"/>
      <c r="U20" s="56"/>
      <c r="V20" s="56"/>
      <c r="W20" s="56"/>
      <c r="X20" s="57"/>
    </row>
    <row r="21" spans="1:24" ht="18.600000000000001" customHeight="1">
      <c r="A21" s="81">
        <v>44721</v>
      </c>
      <c r="B21" s="59"/>
      <c r="C21" s="59"/>
      <c r="D21" s="58" t="s">
        <v>393</v>
      </c>
      <c r="E21" s="59"/>
      <c r="F21" s="59"/>
      <c r="G21" s="59"/>
      <c r="H21" s="59"/>
      <c r="I21" s="59"/>
      <c r="J21" s="59"/>
      <c r="K21" s="59"/>
      <c r="L21" s="60"/>
      <c r="M21" s="82">
        <v>8000</v>
      </c>
      <c r="N21" s="83"/>
      <c r="O21" s="83"/>
      <c r="P21" s="84"/>
      <c r="Q21" s="58"/>
      <c r="R21" s="59"/>
      <c r="S21" s="59"/>
      <c r="T21" s="59"/>
      <c r="U21" s="59"/>
      <c r="V21" s="59"/>
      <c r="W21" s="59"/>
      <c r="X21" s="60"/>
    </row>
    <row r="22" spans="1:24" ht="18.600000000000001" customHeight="1" thickBot="1">
      <c r="A22" s="61"/>
      <c r="B22" s="62"/>
      <c r="C22" s="62"/>
      <c r="D22" s="61"/>
      <c r="E22" s="62"/>
      <c r="F22" s="62"/>
      <c r="G22" s="62"/>
      <c r="H22" s="62"/>
      <c r="I22" s="62"/>
      <c r="J22" s="62"/>
      <c r="K22" s="62"/>
      <c r="L22" s="63"/>
      <c r="M22" s="85"/>
      <c r="N22" s="86"/>
      <c r="O22" s="86"/>
      <c r="P22" s="87"/>
      <c r="Q22" s="88"/>
      <c r="R22" s="89"/>
      <c r="S22" s="89"/>
      <c r="T22" s="89"/>
      <c r="U22" s="89"/>
      <c r="V22" s="89"/>
      <c r="W22" s="89"/>
      <c r="X22" s="90"/>
    </row>
    <row r="23" spans="1:24" ht="18.600000000000001" customHeight="1" thickTop="1">
      <c r="A23" s="76" t="s">
        <v>31</v>
      </c>
      <c r="B23" s="77"/>
      <c r="C23" s="77"/>
      <c r="D23" s="77"/>
      <c r="E23" s="77"/>
      <c r="F23" s="77"/>
      <c r="G23" s="77"/>
      <c r="H23" s="77"/>
      <c r="I23" s="77"/>
      <c r="J23" s="77"/>
      <c r="K23" s="77"/>
      <c r="L23" s="78"/>
      <c r="M23" s="70">
        <f>SUM(M21:P22)</f>
        <v>8000</v>
      </c>
      <c r="N23" s="79"/>
      <c r="O23" s="79"/>
      <c r="P23" s="80"/>
      <c r="Q23" s="76"/>
      <c r="R23" s="77"/>
      <c r="S23" s="77"/>
      <c r="T23" s="77"/>
      <c r="U23" s="77"/>
      <c r="V23" s="77"/>
      <c r="W23" s="77"/>
      <c r="X23" s="78"/>
    </row>
    <row r="24" spans="1:24" ht="18.600000000000001" customHeight="1">
      <c r="V24" s="13"/>
      <c r="W24" s="13"/>
      <c r="X24" s="13"/>
    </row>
    <row r="25" spans="1:24" ht="18.600000000000001" customHeight="1">
      <c r="A25" s="9" t="s">
        <v>34</v>
      </c>
      <c r="B25" s="9"/>
      <c r="C25" s="9"/>
      <c r="D25" s="11"/>
      <c r="E25" s="11"/>
      <c r="F25" s="11"/>
      <c r="G25" s="11"/>
      <c r="H25" s="11"/>
      <c r="I25" s="11"/>
      <c r="J25" s="11"/>
      <c r="K25" s="11"/>
      <c r="L25" s="11"/>
      <c r="M25" s="11"/>
      <c r="N25" s="11"/>
      <c r="O25" s="11"/>
      <c r="P25" s="11"/>
      <c r="Q25" s="11"/>
      <c r="R25" s="11"/>
      <c r="S25" s="11"/>
      <c r="T25" s="11"/>
      <c r="U25" s="11"/>
      <c r="V25" s="12"/>
      <c r="W25" s="12"/>
      <c r="X25" s="12"/>
    </row>
    <row r="26" spans="1:24" ht="18.600000000000001" customHeight="1">
      <c r="A26" s="55" t="s">
        <v>35</v>
      </c>
      <c r="B26" s="56"/>
      <c r="C26" s="56"/>
      <c r="D26" s="55" t="s">
        <v>36</v>
      </c>
      <c r="E26" s="56"/>
      <c r="F26" s="56"/>
      <c r="G26" s="56"/>
      <c r="H26" s="56"/>
      <c r="I26" s="56"/>
      <c r="J26" s="56"/>
      <c r="K26" s="56"/>
      <c r="L26" s="57"/>
      <c r="M26" s="55" t="s">
        <v>28</v>
      </c>
      <c r="N26" s="56"/>
      <c r="O26" s="56"/>
      <c r="P26" s="57"/>
      <c r="Q26" s="55" t="s">
        <v>29</v>
      </c>
      <c r="R26" s="56"/>
      <c r="S26" s="56"/>
      <c r="T26" s="56"/>
      <c r="U26" s="56"/>
      <c r="V26" s="56"/>
      <c r="W26" s="56"/>
      <c r="X26" s="57"/>
    </row>
    <row r="27" spans="1:24" ht="18.600000000000001" customHeight="1">
      <c r="A27" s="55">
        <v>1</v>
      </c>
      <c r="B27" s="56"/>
      <c r="C27" s="56"/>
      <c r="D27" s="55">
        <f>VLOOKUP(B5,[1]日当一覧!$A$1:$B$8,2,FALSE)</f>
        <v>6000</v>
      </c>
      <c r="E27" s="56"/>
      <c r="F27" s="56"/>
      <c r="G27" s="56"/>
      <c r="H27" s="56"/>
      <c r="I27" s="56"/>
      <c r="J27" s="56"/>
      <c r="K27" s="56"/>
      <c r="L27" s="57"/>
      <c r="M27" s="73">
        <f>A27*D27</f>
        <v>6000</v>
      </c>
      <c r="N27" s="74"/>
      <c r="O27" s="74"/>
      <c r="P27" s="75"/>
      <c r="Q27" s="58"/>
      <c r="R27" s="59"/>
      <c r="S27" s="59"/>
      <c r="T27" s="59"/>
      <c r="U27" s="59"/>
      <c r="V27" s="59"/>
      <c r="W27" s="59"/>
      <c r="X27" s="60"/>
    </row>
    <row r="28" spans="1:24" ht="18.600000000000001" customHeight="1">
      <c r="V28" s="13"/>
      <c r="W28" s="13"/>
      <c r="X28" s="13"/>
    </row>
    <row r="29" spans="1:24" ht="18.600000000000001" customHeight="1">
      <c r="A29" s="3" t="s">
        <v>37</v>
      </c>
      <c r="V29" s="13"/>
      <c r="W29" s="13"/>
      <c r="X29" s="13"/>
    </row>
    <row r="30" spans="1:24" ht="18.600000000000001" customHeight="1">
      <c r="A30" s="58" t="s">
        <v>38</v>
      </c>
      <c r="B30" s="59"/>
      <c r="C30" s="59"/>
      <c r="D30" s="59"/>
      <c r="E30" s="59"/>
      <c r="F30" s="59"/>
      <c r="G30" s="59"/>
      <c r="H30" s="59"/>
      <c r="I30" s="59"/>
      <c r="J30" s="59"/>
      <c r="K30" s="59"/>
      <c r="L30" s="59"/>
      <c r="M30" s="59"/>
      <c r="N30" s="59"/>
      <c r="O30" s="59"/>
      <c r="P30" s="60"/>
      <c r="Q30" s="73">
        <f>M17</f>
        <v>1110</v>
      </c>
      <c r="R30" s="74"/>
      <c r="S30" s="74"/>
      <c r="T30" s="74"/>
      <c r="U30" s="74"/>
      <c r="V30" s="74"/>
      <c r="W30" s="74"/>
      <c r="X30" s="75"/>
    </row>
    <row r="31" spans="1:24" ht="18.600000000000001" customHeight="1">
      <c r="A31" s="58" t="s">
        <v>39</v>
      </c>
      <c r="B31" s="59"/>
      <c r="C31" s="59"/>
      <c r="D31" s="59"/>
      <c r="E31" s="59"/>
      <c r="F31" s="59"/>
      <c r="G31" s="59"/>
      <c r="H31" s="59"/>
      <c r="I31" s="59"/>
      <c r="J31" s="59"/>
      <c r="K31" s="59"/>
      <c r="L31" s="59"/>
      <c r="M31" s="59"/>
      <c r="N31" s="59"/>
      <c r="O31" s="59"/>
      <c r="P31" s="60"/>
      <c r="Q31" s="73">
        <f>M23</f>
        <v>8000</v>
      </c>
      <c r="R31" s="74"/>
      <c r="S31" s="74"/>
      <c r="T31" s="74"/>
      <c r="U31" s="74"/>
      <c r="V31" s="74"/>
      <c r="W31" s="74"/>
      <c r="X31" s="75"/>
    </row>
    <row r="32" spans="1:24" ht="18.600000000000001" customHeight="1">
      <c r="A32" s="58" t="s">
        <v>40</v>
      </c>
      <c r="B32" s="59"/>
      <c r="C32" s="59"/>
      <c r="D32" s="59"/>
      <c r="E32" s="59"/>
      <c r="F32" s="59"/>
      <c r="G32" s="59"/>
      <c r="H32" s="59"/>
      <c r="I32" s="59"/>
      <c r="J32" s="59"/>
      <c r="K32" s="59"/>
      <c r="L32" s="59"/>
      <c r="M32" s="59"/>
      <c r="N32" s="59"/>
      <c r="O32" s="59"/>
      <c r="P32" s="60"/>
      <c r="Q32" s="73">
        <f>M27</f>
        <v>6000</v>
      </c>
      <c r="R32" s="74"/>
      <c r="S32" s="74"/>
      <c r="T32" s="74"/>
      <c r="U32" s="74"/>
      <c r="V32" s="74"/>
      <c r="W32" s="74"/>
      <c r="X32" s="75"/>
    </row>
    <row r="33" spans="1:24" ht="18.600000000000001" customHeight="1">
      <c r="A33" s="58" t="s">
        <v>31</v>
      </c>
      <c r="B33" s="59"/>
      <c r="C33" s="59"/>
      <c r="D33" s="59"/>
      <c r="E33" s="59"/>
      <c r="F33" s="59"/>
      <c r="G33" s="59"/>
      <c r="H33" s="59"/>
      <c r="I33" s="59"/>
      <c r="J33" s="59"/>
      <c r="K33" s="59"/>
      <c r="L33" s="59"/>
      <c r="M33" s="59"/>
      <c r="N33" s="59"/>
      <c r="O33" s="59"/>
      <c r="P33" s="60"/>
      <c r="Q33" s="73">
        <f>SUM(Q30:X32)</f>
        <v>15110</v>
      </c>
      <c r="R33" s="74"/>
      <c r="S33" s="74"/>
      <c r="T33" s="74"/>
      <c r="U33" s="74"/>
      <c r="V33" s="74"/>
      <c r="W33" s="74"/>
      <c r="X33" s="75"/>
    </row>
    <row r="34" spans="1:24" ht="18.600000000000001" customHeight="1" thickBot="1">
      <c r="A34" s="61" t="s">
        <v>41</v>
      </c>
      <c r="B34" s="62"/>
      <c r="C34" s="62"/>
      <c r="D34" s="62"/>
      <c r="E34" s="62"/>
      <c r="F34" s="62"/>
      <c r="G34" s="62"/>
      <c r="H34" s="62"/>
      <c r="I34" s="62"/>
      <c r="J34" s="62"/>
      <c r="K34" s="62"/>
      <c r="L34" s="62"/>
      <c r="M34" s="62"/>
      <c r="N34" s="62"/>
      <c r="O34" s="62"/>
      <c r="P34" s="63"/>
      <c r="Q34" s="64">
        <v>0</v>
      </c>
      <c r="R34" s="65"/>
      <c r="S34" s="65"/>
      <c r="T34" s="65"/>
      <c r="U34" s="65"/>
      <c r="V34" s="65"/>
      <c r="W34" s="65"/>
      <c r="X34" s="66"/>
    </row>
    <row r="35" spans="1:24" ht="18.75" customHeight="1" thickTop="1">
      <c r="A35" s="67" t="s">
        <v>42</v>
      </c>
      <c r="B35" s="68"/>
      <c r="C35" s="68"/>
      <c r="D35" s="68"/>
      <c r="E35" s="68"/>
      <c r="F35" s="68"/>
      <c r="G35" s="68"/>
      <c r="H35" s="68"/>
      <c r="I35" s="68"/>
      <c r="J35" s="68"/>
      <c r="K35" s="68"/>
      <c r="L35" s="68"/>
      <c r="M35" s="68"/>
      <c r="N35" s="68"/>
      <c r="O35" s="68"/>
      <c r="P35" s="69"/>
      <c r="Q35" s="70">
        <f>Q33-Q34</f>
        <v>15110</v>
      </c>
      <c r="R35" s="71"/>
      <c r="S35" s="71"/>
      <c r="T35" s="71"/>
      <c r="U35" s="71"/>
      <c r="V35" s="71"/>
      <c r="W35" s="71"/>
      <c r="X35" s="72"/>
    </row>
    <row r="37" spans="1:24" ht="18.75" customHeight="1">
      <c r="A37" s="3" t="s">
        <v>43</v>
      </c>
    </row>
    <row r="38" spans="1:24" ht="18.75" customHeight="1">
      <c r="A38" s="55" t="s">
        <v>44</v>
      </c>
      <c r="B38" s="56"/>
      <c r="C38" s="57"/>
      <c r="D38" s="58" t="s">
        <v>394</v>
      </c>
      <c r="E38" s="59"/>
      <c r="F38" s="59"/>
      <c r="G38" s="59"/>
      <c r="H38" s="59"/>
      <c r="I38" s="59"/>
      <c r="J38" s="59"/>
      <c r="K38" s="59"/>
      <c r="L38" s="59"/>
      <c r="M38" s="59"/>
      <c r="N38" s="59"/>
      <c r="O38" s="59"/>
      <c r="P38" s="59"/>
      <c r="Q38" s="59"/>
      <c r="R38" s="59"/>
      <c r="S38" s="59"/>
      <c r="T38" s="59"/>
      <c r="U38" s="59"/>
      <c r="V38" s="59"/>
      <c r="W38" s="59"/>
      <c r="X38" s="60"/>
    </row>
    <row r="39" spans="1:24" ht="18.75" customHeight="1">
      <c r="A39" s="55" t="s">
        <v>45</v>
      </c>
      <c r="B39" s="56"/>
      <c r="C39" s="57"/>
      <c r="D39" s="99" t="s">
        <v>395</v>
      </c>
      <c r="E39" s="59"/>
      <c r="F39" s="59"/>
      <c r="G39" s="59"/>
      <c r="H39" s="59"/>
      <c r="I39" s="59"/>
      <c r="J39" s="59"/>
      <c r="K39" s="59"/>
      <c r="L39" s="59"/>
      <c r="M39" s="59"/>
      <c r="N39" s="59"/>
      <c r="O39" s="59"/>
      <c r="P39" s="59"/>
      <c r="Q39" s="59"/>
      <c r="R39" s="59"/>
      <c r="S39" s="59"/>
      <c r="T39" s="59"/>
      <c r="U39" s="59"/>
      <c r="V39" s="59"/>
      <c r="W39" s="59"/>
      <c r="X39" s="60"/>
    </row>
  </sheetData>
  <mergeCells count="83">
    <mergeCell ref="A7:E7"/>
    <mergeCell ref="F7:X7"/>
    <mergeCell ref="R1:S1"/>
    <mergeCell ref="T1:X1"/>
    <mergeCell ref="B3:G3"/>
    <mergeCell ref="S3:T3"/>
    <mergeCell ref="U3:V3"/>
    <mergeCell ref="W3:X3"/>
    <mergeCell ref="B4:G4"/>
    <mergeCell ref="S4:T5"/>
    <mergeCell ref="U4:V5"/>
    <mergeCell ref="W4:X5"/>
    <mergeCell ref="B5:G5"/>
    <mergeCell ref="A8:E8"/>
    <mergeCell ref="F8:X8"/>
    <mergeCell ref="A9:E9"/>
    <mergeCell ref="F9:X9"/>
    <mergeCell ref="A12:C12"/>
    <mergeCell ref="D12:L12"/>
    <mergeCell ref="M12:P12"/>
    <mergeCell ref="Q12:X12"/>
    <mergeCell ref="A14:C14"/>
    <mergeCell ref="D14:G14"/>
    <mergeCell ref="I14:L14"/>
    <mergeCell ref="M14:P14"/>
    <mergeCell ref="Q14:X14"/>
    <mergeCell ref="A13:C13"/>
    <mergeCell ref="D13:G13"/>
    <mergeCell ref="I13:L13"/>
    <mergeCell ref="M13:P13"/>
    <mergeCell ref="Q13:X13"/>
    <mergeCell ref="A16:C16"/>
    <mergeCell ref="D16:G16"/>
    <mergeCell ref="I16:L16"/>
    <mergeCell ref="M16:P16"/>
    <mergeCell ref="Q16:X16"/>
    <mergeCell ref="A15:C15"/>
    <mergeCell ref="D15:G15"/>
    <mergeCell ref="I15:L15"/>
    <mergeCell ref="M15:P15"/>
    <mergeCell ref="Q15:X15"/>
    <mergeCell ref="A17:L17"/>
    <mergeCell ref="M17:P17"/>
    <mergeCell ref="Q17:X17"/>
    <mergeCell ref="A20:C20"/>
    <mergeCell ref="D20:L20"/>
    <mergeCell ref="M20:P20"/>
    <mergeCell ref="Q20:X20"/>
    <mergeCell ref="A21:C21"/>
    <mergeCell ref="D21:L21"/>
    <mergeCell ref="M21:P21"/>
    <mergeCell ref="Q21:X21"/>
    <mergeCell ref="A22:C22"/>
    <mergeCell ref="D22:L22"/>
    <mergeCell ref="M22:P22"/>
    <mergeCell ref="Q22:X22"/>
    <mergeCell ref="A23:L23"/>
    <mergeCell ref="M23:P23"/>
    <mergeCell ref="Q23:X23"/>
    <mergeCell ref="A26:C26"/>
    <mergeCell ref="D26:L26"/>
    <mergeCell ref="M26:P26"/>
    <mergeCell ref="Q26:X26"/>
    <mergeCell ref="A27:C27"/>
    <mergeCell ref="D27:L27"/>
    <mergeCell ref="M27:P27"/>
    <mergeCell ref="Q27:X27"/>
    <mergeCell ref="A30:P30"/>
    <mergeCell ref="Q30:X30"/>
    <mergeCell ref="A31:P31"/>
    <mergeCell ref="Q31:X31"/>
    <mergeCell ref="A32:P32"/>
    <mergeCell ref="Q32:X32"/>
    <mergeCell ref="A33:P33"/>
    <mergeCell ref="Q33:X33"/>
    <mergeCell ref="A39:C39"/>
    <mergeCell ref="D39:X39"/>
    <mergeCell ref="A34:P34"/>
    <mergeCell ref="Q34:X34"/>
    <mergeCell ref="A35:P35"/>
    <mergeCell ref="Q35:X35"/>
    <mergeCell ref="A38:C38"/>
    <mergeCell ref="D38:X38"/>
  </mergeCells>
  <phoneticPr fontId="1"/>
  <hyperlinks>
    <hyperlink ref="D39" r:id="rId1"/>
  </hyperlinks>
  <printOptions verticalCentered="1"/>
  <pageMargins left="0.19685039370078741" right="0.19685039370078741" top="0.35433070866141736" bottom="0.35433070866141736" header="0.31496062992125984" footer="0.31496062992125984"/>
  <pageSetup paperSize="9"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ColWidth="8.625" defaultRowHeight="18.75"/>
  <cols>
    <col min="1" max="1" width="11.125" style="15" customWidth="1"/>
    <col min="2" max="2" width="4.5" style="15" customWidth="1"/>
    <col min="3" max="3" width="8.375" style="15" customWidth="1"/>
    <col min="4" max="4" width="36.5" style="15" bestFit="1" customWidth="1"/>
    <col min="5" max="5" width="13.625" style="15" customWidth="1"/>
    <col min="6" max="6" width="4.5" style="15" customWidth="1"/>
    <col min="7" max="7" width="24.625" style="15" bestFit="1" customWidth="1"/>
    <col min="8" max="16384" width="8.625" style="15"/>
  </cols>
  <sheetData>
    <row r="1" spans="1:8">
      <c r="A1" s="14" t="s">
        <v>364</v>
      </c>
      <c r="B1" s="14" t="s">
        <v>46</v>
      </c>
      <c r="C1" s="14" t="s">
        <v>48</v>
      </c>
      <c r="D1" s="14" t="s">
        <v>203</v>
      </c>
      <c r="E1" s="18" t="s">
        <v>49</v>
      </c>
      <c r="F1" s="19" t="s">
        <v>50</v>
      </c>
      <c r="G1" s="20" t="s">
        <v>342</v>
      </c>
      <c r="H1" s="47" t="s">
        <v>401</v>
      </c>
    </row>
    <row r="2" spans="1:8">
      <c r="A2" s="16" t="s">
        <v>51</v>
      </c>
      <c r="B2" s="16" t="s">
        <v>52</v>
      </c>
      <c r="C2" s="16" t="s">
        <v>53</v>
      </c>
      <c r="D2" s="49" t="s">
        <v>403</v>
      </c>
      <c r="E2" s="21" t="s">
        <v>54</v>
      </c>
      <c r="F2" s="22"/>
      <c r="G2" s="23" t="s">
        <v>343</v>
      </c>
      <c r="H2" s="23"/>
    </row>
    <row r="3" spans="1:8">
      <c r="A3" s="16" t="s">
        <v>55</v>
      </c>
      <c r="B3" s="16" t="s">
        <v>52</v>
      </c>
      <c r="C3" s="16" t="s">
        <v>56</v>
      </c>
      <c r="D3" s="50" t="s">
        <v>405</v>
      </c>
      <c r="E3" s="21" t="s">
        <v>57</v>
      </c>
      <c r="F3" s="22"/>
      <c r="G3" s="23" t="s">
        <v>343</v>
      </c>
      <c r="H3" s="23"/>
    </row>
    <row r="4" spans="1:8">
      <c r="A4" s="16" t="s">
        <v>58</v>
      </c>
      <c r="B4" s="16" t="s">
        <v>59</v>
      </c>
      <c r="C4" s="16" t="s">
        <v>60</v>
      </c>
      <c r="D4" s="49" t="s">
        <v>407</v>
      </c>
      <c r="E4" s="21" t="s">
        <v>206</v>
      </c>
      <c r="F4" s="22"/>
      <c r="G4" s="23" t="s">
        <v>343</v>
      </c>
      <c r="H4" s="23"/>
    </row>
    <row r="5" spans="1:8">
      <c r="A5" s="16" t="s">
        <v>61</v>
      </c>
      <c r="B5" s="16" t="s">
        <v>52</v>
      </c>
      <c r="C5" s="16" t="s">
        <v>62</v>
      </c>
      <c r="D5" s="49" t="s">
        <v>409</v>
      </c>
      <c r="E5" s="21" t="s">
        <v>63</v>
      </c>
      <c r="F5" s="22"/>
      <c r="G5" s="23" t="s">
        <v>343</v>
      </c>
      <c r="H5" s="23"/>
    </row>
    <row r="6" spans="1:8">
      <c r="A6" s="16" t="s">
        <v>64</v>
      </c>
      <c r="B6" s="16" t="s">
        <v>59</v>
      </c>
      <c r="C6" s="16" t="s">
        <v>65</v>
      </c>
      <c r="D6" s="50" t="s">
        <v>411</v>
      </c>
      <c r="E6" s="21" t="s">
        <v>66</v>
      </c>
      <c r="F6" s="22"/>
      <c r="G6" s="23" t="s">
        <v>343</v>
      </c>
      <c r="H6" s="23"/>
    </row>
    <row r="7" spans="1:8">
      <c r="A7" s="16" t="s">
        <v>67</v>
      </c>
      <c r="B7" s="16" t="s">
        <v>52</v>
      </c>
      <c r="C7" s="16" t="s">
        <v>68</v>
      </c>
      <c r="D7" s="50" t="s">
        <v>413</v>
      </c>
      <c r="E7" s="21" t="s">
        <v>69</v>
      </c>
      <c r="F7" s="22"/>
      <c r="G7" s="23" t="s">
        <v>343</v>
      </c>
      <c r="H7" s="23"/>
    </row>
    <row r="8" spans="1:8">
      <c r="A8" s="16" t="s">
        <v>70</v>
      </c>
      <c r="B8" s="16" t="s">
        <v>52</v>
      </c>
      <c r="C8" s="16" t="s">
        <v>71</v>
      </c>
      <c r="D8" s="49" t="s">
        <v>415</v>
      </c>
      <c r="E8" s="21" t="s">
        <v>72</v>
      </c>
      <c r="F8" s="22"/>
      <c r="G8" s="23" t="s">
        <v>343</v>
      </c>
      <c r="H8" s="23"/>
    </row>
    <row r="9" spans="1:8">
      <c r="A9" s="16" t="s">
        <v>73</v>
      </c>
      <c r="B9" s="16" t="s">
        <v>59</v>
      </c>
      <c r="C9" s="16" t="s">
        <v>74</v>
      </c>
      <c r="D9" s="50" t="s">
        <v>417</v>
      </c>
      <c r="E9" s="21" t="s">
        <v>75</v>
      </c>
      <c r="F9" s="22"/>
      <c r="G9" s="23" t="s">
        <v>343</v>
      </c>
      <c r="H9" s="23"/>
    </row>
    <row r="10" spans="1:8">
      <c r="A10" s="16" t="s">
        <v>76</v>
      </c>
      <c r="B10" s="16" t="s">
        <v>52</v>
      </c>
      <c r="C10" s="16" t="s">
        <v>77</v>
      </c>
      <c r="D10" s="49" t="s">
        <v>419</v>
      </c>
      <c r="E10" s="21" t="s">
        <v>78</v>
      </c>
      <c r="F10" s="22"/>
      <c r="G10" s="23" t="s">
        <v>343</v>
      </c>
      <c r="H10" s="23"/>
    </row>
    <row r="11" spans="1:8">
      <c r="A11" s="16" t="s">
        <v>79</v>
      </c>
      <c r="B11" s="16" t="s">
        <v>52</v>
      </c>
      <c r="C11" s="16" t="s">
        <v>80</v>
      </c>
      <c r="D11" s="49" t="s">
        <v>421</v>
      </c>
      <c r="E11" s="21" t="s">
        <v>81</v>
      </c>
      <c r="F11" s="22"/>
      <c r="G11" s="23" t="s">
        <v>343</v>
      </c>
      <c r="H11" s="23"/>
    </row>
    <row r="12" spans="1:8">
      <c r="A12" s="16" t="s">
        <v>82</v>
      </c>
      <c r="B12" s="16" t="s">
        <v>52</v>
      </c>
      <c r="C12" s="16" t="s">
        <v>83</v>
      </c>
      <c r="D12" s="49" t="s">
        <v>423</v>
      </c>
      <c r="E12" s="21" t="s">
        <v>84</v>
      </c>
      <c r="F12" s="22"/>
      <c r="G12" s="23" t="s">
        <v>343</v>
      </c>
      <c r="H12" s="23"/>
    </row>
    <row r="13" spans="1:8">
      <c r="A13" s="16" t="s">
        <v>85</v>
      </c>
      <c r="B13" s="16" t="s">
        <v>52</v>
      </c>
      <c r="C13" s="16" t="s">
        <v>86</v>
      </c>
      <c r="D13" s="50" t="s">
        <v>425</v>
      </c>
      <c r="E13" s="21" t="s">
        <v>87</v>
      </c>
      <c r="F13" s="22"/>
      <c r="G13" s="23" t="s">
        <v>343</v>
      </c>
      <c r="H13" s="23"/>
    </row>
    <row r="14" spans="1:8">
      <c r="A14" s="16" t="s">
        <v>88</v>
      </c>
      <c r="B14" s="16" t="s">
        <v>59</v>
      </c>
      <c r="C14" s="16" t="s">
        <v>89</v>
      </c>
      <c r="D14" s="50" t="s">
        <v>427</v>
      </c>
      <c r="E14" s="21" t="s">
        <v>90</v>
      </c>
      <c r="F14" s="22"/>
      <c r="G14" s="23" t="s">
        <v>343</v>
      </c>
      <c r="H14" s="23"/>
    </row>
    <row r="15" spans="1:8">
      <c r="A15" s="16" t="s">
        <v>91</v>
      </c>
      <c r="B15" s="16" t="s">
        <v>59</v>
      </c>
      <c r="C15" s="16" t="s">
        <v>92</v>
      </c>
      <c r="D15" s="49" t="s">
        <v>429</v>
      </c>
      <c r="E15" s="21" t="s">
        <v>93</v>
      </c>
      <c r="F15" s="22"/>
      <c r="G15" s="23" t="s">
        <v>343</v>
      </c>
      <c r="H15" s="23"/>
    </row>
    <row r="16" spans="1:8">
      <c r="A16" s="16" t="s">
        <v>94</v>
      </c>
      <c r="B16" s="16" t="s">
        <v>52</v>
      </c>
      <c r="C16" s="16" t="s">
        <v>95</v>
      </c>
      <c r="D16" s="50" t="s">
        <v>431</v>
      </c>
      <c r="E16" s="21" t="s">
        <v>96</v>
      </c>
      <c r="F16" s="22"/>
      <c r="G16" s="23" t="s">
        <v>343</v>
      </c>
      <c r="H16" s="23"/>
    </row>
    <row r="17" spans="1:8">
      <c r="A17" s="16" t="s">
        <v>97</v>
      </c>
      <c r="B17" s="16" t="s">
        <v>59</v>
      </c>
      <c r="C17" s="16" t="s">
        <v>98</v>
      </c>
      <c r="D17" s="49" t="s">
        <v>433</v>
      </c>
      <c r="E17" s="21" t="s">
        <v>99</v>
      </c>
      <c r="F17" s="22"/>
      <c r="G17" s="23" t="s">
        <v>343</v>
      </c>
      <c r="H17" s="23"/>
    </row>
    <row r="18" spans="1:8">
      <c r="A18" s="16" t="s">
        <v>100</v>
      </c>
      <c r="B18" s="16" t="s">
        <v>59</v>
      </c>
      <c r="C18" s="16" t="s">
        <v>101</v>
      </c>
      <c r="D18" s="49" t="s">
        <v>435</v>
      </c>
      <c r="E18" s="21" t="s">
        <v>102</v>
      </c>
      <c r="F18" s="22"/>
      <c r="G18" s="23" t="s">
        <v>343</v>
      </c>
      <c r="H18" s="23"/>
    </row>
    <row r="19" spans="1:8">
      <c r="A19" s="16" t="s">
        <v>103</v>
      </c>
      <c r="B19" s="16" t="s">
        <v>52</v>
      </c>
      <c r="C19" s="16" t="s">
        <v>104</v>
      </c>
      <c r="D19" s="49" t="s">
        <v>437</v>
      </c>
      <c r="E19" s="21" t="s">
        <v>105</v>
      </c>
      <c r="F19" s="22"/>
      <c r="G19" s="23" t="s">
        <v>343</v>
      </c>
      <c r="H19" s="23"/>
    </row>
    <row r="20" spans="1:8">
      <c r="A20" s="16" t="s">
        <v>106</v>
      </c>
      <c r="B20" s="16" t="s">
        <v>59</v>
      </c>
      <c r="C20" s="16" t="s">
        <v>107</v>
      </c>
      <c r="D20" s="49" t="s">
        <v>439</v>
      </c>
      <c r="E20" s="21" t="s">
        <v>108</v>
      </c>
      <c r="F20" s="22"/>
      <c r="G20" s="23" t="s">
        <v>343</v>
      </c>
      <c r="H20" s="23"/>
    </row>
    <row r="21" spans="1:8">
      <c r="A21" s="16" t="s">
        <v>109</v>
      </c>
      <c r="B21" s="16" t="s">
        <v>59</v>
      </c>
      <c r="C21" s="16" t="s">
        <v>110</v>
      </c>
      <c r="D21" s="49" t="s">
        <v>441</v>
      </c>
      <c r="E21" s="21" t="s">
        <v>111</v>
      </c>
      <c r="F21" s="22"/>
      <c r="G21" s="23" t="s">
        <v>343</v>
      </c>
      <c r="H21" s="23"/>
    </row>
    <row r="22" spans="1:8">
      <c r="A22" s="16" t="s">
        <v>112</v>
      </c>
      <c r="B22" s="16" t="s">
        <v>59</v>
      </c>
      <c r="C22" s="16" t="s">
        <v>113</v>
      </c>
      <c r="D22" s="50" t="s">
        <v>443</v>
      </c>
      <c r="E22" s="21" t="s">
        <v>114</v>
      </c>
      <c r="F22" s="22"/>
      <c r="G22" s="23" t="s">
        <v>343</v>
      </c>
      <c r="H22" s="23"/>
    </row>
    <row r="23" spans="1:8">
      <c r="A23" s="16" t="s">
        <v>115</v>
      </c>
      <c r="B23" s="16" t="s">
        <v>59</v>
      </c>
      <c r="C23" s="16" t="s">
        <v>116</v>
      </c>
      <c r="D23" s="49" t="s">
        <v>445</v>
      </c>
      <c r="E23" s="21" t="s">
        <v>117</v>
      </c>
      <c r="F23" s="22"/>
      <c r="G23" s="23" t="s">
        <v>343</v>
      </c>
      <c r="H23" s="23"/>
    </row>
    <row r="24" spans="1:8">
      <c r="A24" s="16" t="s">
        <v>118</v>
      </c>
      <c r="B24" s="16" t="s">
        <v>52</v>
      </c>
      <c r="C24" s="16" t="s">
        <v>119</v>
      </c>
      <c r="D24" s="49" t="s">
        <v>447</v>
      </c>
      <c r="E24" s="21" t="s">
        <v>120</v>
      </c>
      <c r="F24" s="22"/>
      <c r="G24" s="23" t="s">
        <v>343</v>
      </c>
      <c r="H24" s="23"/>
    </row>
    <row r="25" spans="1:8">
      <c r="A25" s="16" t="s">
        <v>121</v>
      </c>
      <c r="B25" s="16" t="s">
        <v>59</v>
      </c>
      <c r="C25" s="16" t="s">
        <v>122</v>
      </c>
      <c r="D25" s="50" t="s">
        <v>449</v>
      </c>
      <c r="E25" s="21" t="s">
        <v>123</v>
      </c>
      <c r="F25" s="22"/>
      <c r="G25" s="23" t="s">
        <v>343</v>
      </c>
      <c r="H25" s="23"/>
    </row>
    <row r="26" spans="1:8">
      <c r="A26" s="16" t="s">
        <v>124</v>
      </c>
      <c r="B26" s="16" t="s">
        <v>59</v>
      </c>
      <c r="C26" s="16" t="s">
        <v>125</v>
      </c>
      <c r="D26" s="50" t="s">
        <v>451</v>
      </c>
      <c r="E26" s="21" t="s">
        <v>126</v>
      </c>
      <c r="F26" s="22"/>
      <c r="G26" s="23" t="s">
        <v>343</v>
      </c>
      <c r="H26" s="23"/>
    </row>
    <row r="27" spans="1:8">
      <c r="A27" s="16" t="s">
        <v>127</v>
      </c>
      <c r="B27" s="16" t="s">
        <v>52</v>
      </c>
      <c r="C27" s="16" t="s">
        <v>128</v>
      </c>
      <c r="D27" s="49" t="s">
        <v>453</v>
      </c>
      <c r="E27" s="21" t="s">
        <v>129</v>
      </c>
      <c r="F27" s="22"/>
      <c r="G27" s="23" t="s">
        <v>343</v>
      </c>
      <c r="H27" s="23"/>
    </row>
    <row r="28" spans="1:8">
      <c r="A28" s="16" t="s">
        <v>130</v>
      </c>
      <c r="B28" s="16" t="s">
        <v>52</v>
      </c>
      <c r="C28" s="16" t="s">
        <v>131</v>
      </c>
      <c r="D28" s="49" t="s">
        <v>455</v>
      </c>
      <c r="E28" s="21" t="s">
        <v>132</v>
      </c>
      <c r="F28" s="22"/>
      <c r="G28" s="23" t="s">
        <v>343</v>
      </c>
      <c r="H28" s="23"/>
    </row>
    <row r="29" spans="1:8">
      <c r="A29" s="16" t="s">
        <v>133</v>
      </c>
      <c r="B29" s="16" t="s">
        <v>52</v>
      </c>
      <c r="C29" s="16" t="s">
        <v>134</v>
      </c>
      <c r="D29" s="50" t="s">
        <v>457</v>
      </c>
      <c r="E29" s="21" t="s">
        <v>135</v>
      </c>
      <c r="F29" s="22"/>
      <c r="G29" s="23" t="s">
        <v>343</v>
      </c>
      <c r="H29" s="23"/>
    </row>
    <row r="30" spans="1:8">
      <c r="A30" s="16" t="s">
        <v>136</v>
      </c>
      <c r="B30" s="16" t="s">
        <v>52</v>
      </c>
      <c r="C30" s="16" t="s">
        <v>137</v>
      </c>
      <c r="D30" s="49" t="s">
        <v>459</v>
      </c>
      <c r="E30" s="21" t="s">
        <v>138</v>
      </c>
      <c r="F30" s="22"/>
      <c r="G30" s="23" t="s">
        <v>343</v>
      </c>
      <c r="H30" s="23"/>
    </row>
    <row r="31" spans="1:8">
      <c r="A31" s="16" t="s">
        <v>139</v>
      </c>
      <c r="B31" s="16" t="s">
        <v>52</v>
      </c>
      <c r="C31" s="16" t="s">
        <v>140</v>
      </c>
      <c r="D31" s="50" t="s">
        <v>461</v>
      </c>
      <c r="E31" s="21" t="s">
        <v>141</v>
      </c>
      <c r="F31" s="22"/>
      <c r="G31" s="23" t="s">
        <v>343</v>
      </c>
      <c r="H31" s="23"/>
    </row>
    <row r="32" spans="1:8">
      <c r="A32" s="16" t="s">
        <v>142</v>
      </c>
      <c r="B32" s="16" t="s">
        <v>52</v>
      </c>
      <c r="C32" s="16" t="s">
        <v>143</v>
      </c>
      <c r="D32" s="50" t="s">
        <v>463</v>
      </c>
      <c r="E32" s="21" t="s">
        <v>144</v>
      </c>
      <c r="F32" s="22"/>
      <c r="G32" s="23" t="s">
        <v>343</v>
      </c>
      <c r="H32" s="23"/>
    </row>
    <row r="33" spans="1:8">
      <c r="A33" s="16" t="s">
        <v>145</v>
      </c>
      <c r="B33" s="16" t="s">
        <v>59</v>
      </c>
      <c r="C33" s="16" t="s">
        <v>146</v>
      </c>
      <c r="D33" s="49" t="s">
        <v>465</v>
      </c>
      <c r="E33" s="21" t="s">
        <v>147</v>
      </c>
      <c r="F33" s="22"/>
      <c r="G33" s="23" t="s">
        <v>343</v>
      </c>
      <c r="H33" s="23"/>
    </row>
    <row r="34" spans="1:8">
      <c r="A34" s="16" t="s">
        <v>148</v>
      </c>
      <c r="B34" s="16" t="s">
        <v>59</v>
      </c>
      <c r="C34" s="16" t="s">
        <v>149</v>
      </c>
      <c r="D34" s="49" t="s">
        <v>467</v>
      </c>
      <c r="E34" s="21" t="s">
        <v>150</v>
      </c>
      <c r="F34" s="22"/>
      <c r="G34" s="23" t="s">
        <v>343</v>
      </c>
      <c r="H34" s="23"/>
    </row>
    <row r="35" spans="1:8">
      <c r="A35" s="16" t="s">
        <v>151</v>
      </c>
      <c r="B35" s="16" t="s">
        <v>52</v>
      </c>
      <c r="C35" s="16" t="s">
        <v>152</v>
      </c>
      <c r="D35" s="50" t="s">
        <v>469</v>
      </c>
      <c r="E35" s="21" t="s">
        <v>153</v>
      </c>
      <c r="F35" s="22"/>
      <c r="G35" s="23" t="s">
        <v>343</v>
      </c>
      <c r="H35" s="23"/>
    </row>
    <row r="36" spans="1:8">
      <c r="A36" s="16" t="s">
        <v>154</v>
      </c>
      <c r="B36" s="16" t="s">
        <v>52</v>
      </c>
      <c r="C36" s="16" t="s">
        <v>155</v>
      </c>
      <c r="D36" s="49" t="s">
        <v>471</v>
      </c>
      <c r="E36" s="21" t="s">
        <v>156</v>
      </c>
      <c r="F36" s="22"/>
      <c r="G36" s="23" t="s">
        <v>343</v>
      </c>
      <c r="H36" s="23"/>
    </row>
    <row r="37" spans="1:8">
      <c r="A37" s="16" t="s">
        <v>157</v>
      </c>
      <c r="B37" s="16" t="s">
        <v>52</v>
      </c>
      <c r="C37" s="16" t="s">
        <v>158</v>
      </c>
      <c r="D37" s="49" t="s">
        <v>473</v>
      </c>
      <c r="E37" s="21" t="s">
        <v>159</v>
      </c>
      <c r="F37" s="22"/>
      <c r="G37" s="23" t="s">
        <v>343</v>
      </c>
      <c r="H37" s="23"/>
    </row>
    <row r="38" spans="1:8">
      <c r="A38" s="16" t="s">
        <v>160</v>
      </c>
      <c r="B38" s="16" t="s">
        <v>59</v>
      </c>
      <c r="C38" s="16" t="s">
        <v>161</v>
      </c>
      <c r="D38" s="50" t="s">
        <v>475</v>
      </c>
      <c r="E38" s="21" t="s">
        <v>162</v>
      </c>
      <c r="F38" s="22"/>
      <c r="G38" s="23" t="s">
        <v>343</v>
      </c>
      <c r="H38" s="23"/>
    </row>
    <row r="39" spans="1:8">
      <c r="A39" s="16" t="s">
        <v>163</v>
      </c>
      <c r="B39" s="16" t="s">
        <v>52</v>
      </c>
      <c r="C39" s="16" t="s">
        <v>164</v>
      </c>
      <c r="D39" s="49" t="s">
        <v>477</v>
      </c>
      <c r="E39" s="21" t="s">
        <v>165</v>
      </c>
      <c r="F39" s="22"/>
      <c r="G39" s="23" t="s">
        <v>343</v>
      </c>
      <c r="H39" s="23"/>
    </row>
    <row r="40" spans="1:8">
      <c r="A40" s="16" t="s">
        <v>166</v>
      </c>
      <c r="B40" s="16" t="s">
        <v>59</v>
      </c>
      <c r="C40" s="16" t="s">
        <v>167</v>
      </c>
      <c r="D40" s="50" t="s">
        <v>479</v>
      </c>
      <c r="E40" s="21" t="s">
        <v>168</v>
      </c>
      <c r="F40" s="22"/>
      <c r="G40" s="23" t="s">
        <v>343</v>
      </c>
      <c r="H40" s="23"/>
    </row>
    <row r="41" spans="1:8">
      <c r="A41" s="16" t="s">
        <v>169</v>
      </c>
      <c r="B41" s="16" t="s">
        <v>59</v>
      </c>
      <c r="C41" s="16" t="s">
        <v>170</v>
      </c>
      <c r="D41" s="50" t="s">
        <v>481</v>
      </c>
      <c r="E41" s="21" t="s">
        <v>207</v>
      </c>
      <c r="F41" s="22"/>
      <c r="G41" s="23" t="s">
        <v>343</v>
      </c>
      <c r="H41" s="23"/>
    </row>
    <row r="42" spans="1:8">
      <c r="A42" s="16" t="s">
        <v>171</v>
      </c>
      <c r="B42" s="16" t="s">
        <v>52</v>
      </c>
      <c r="C42" s="16" t="s">
        <v>172</v>
      </c>
      <c r="D42" s="50" t="s">
        <v>483</v>
      </c>
      <c r="E42" s="21" t="s">
        <v>173</v>
      </c>
      <c r="F42" s="22"/>
      <c r="G42" s="23" t="s">
        <v>343</v>
      </c>
      <c r="H42" s="23"/>
    </row>
    <row r="43" spans="1:8">
      <c r="A43" s="16" t="s">
        <v>174</v>
      </c>
      <c r="B43" s="16" t="s">
        <v>59</v>
      </c>
      <c r="C43" s="16" t="s">
        <v>175</v>
      </c>
      <c r="D43" s="49" t="s">
        <v>485</v>
      </c>
      <c r="E43" s="21" t="s">
        <v>176</v>
      </c>
      <c r="F43" s="22"/>
      <c r="G43" s="23" t="s">
        <v>343</v>
      </c>
      <c r="H43" s="23"/>
    </row>
    <row r="44" spans="1:8">
      <c r="A44" s="16" t="s">
        <v>177</v>
      </c>
      <c r="B44" s="16" t="s">
        <v>52</v>
      </c>
      <c r="C44" s="16" t="s">
        <v>178</v>
      </c>
      <c r="D44" s="49" t="s">
        <v>487</v>
      </c>
      <c r="E44" s="21" t="s">
        <v>179</v>
      </c>
      <c r="F44" s="22"/>
      <c r="G44" s="23" t="s">
        <v>343</v>
      </c>
      <c r="H44" s="23"/>
    </row>
    <row r="45" spans="1:8">
      <c r="A45" s="16" t="s">
        <v>180</v>
      </c>
      <c r="B45" s="16" t="s">
        <v>52</v>
      </c>
      <c r="C45" s="16" t="s">
        <v>181</v>
      </c>
      <c r="D45" s="49" t="s">
        <v>489</v>
      </c>
      <c r="E45" s="21" t="s">
        <v>182</v>
      </c>
      <c r="F45" s="22"/>
      <c r="G45" s="23" t="s">
        <v>343</v>
      </c>
      <c r="H45" s="23"/>
    </row>
    <row r="46" spans="1:8">
      <c r="A46" s="16" t="s">
        <v>183</v>
      </c>
      <c r="B46" s="16" t="s">
        <v>52</v>
      </c>
      <c r="C46" s="16" t="s">
        <v>184</v>
      </c>
      <c r="D46" s="50" t="s">
        <v>491</v>
      </c>
      <c r="E46" s="21" t="s">
        <v>185</v>
      </c>
      <c r="F46" s="22"/>
      <c r="G46" s="23" t="s">
        <v>343</v>
      </c>
      <c r="H46" s="23"/>
    </row>
    <row r="47" spans="1:8">
      <c r="A47" s="16" t="s">
        <v>186</v>
      </c>
      <c r="B47" s="16" t="s">
        <v>59</v>
      </c>
      <c r="C47" s="16" t="s">
        <v>187</v>
      </c>
      <c r="D47" s="49" t="s">
        <v>493</v>
      </c>
      <c r="E47" s="21" t="s">
        <v>188</v>
      </c>
      <c r="F47" s="22"/>
      <c r="G47" s="23" t="s">
        <v>343</v>
      </c>
      <c r="H47" s="23"/>
    </row>
    <row r="48" spans="1:8">
      <c r="A48" s="16" t="s">
        <v>189</v>
      </c>
      <c r="B48" s="16" t="s">
        <v>52</v>
      </c>
      <c r="C48" s="16" t="s">
        <v>190</v>
      </c>
      <c r="D48" s="50" t="s">
        <v>495</v>
      </c>
      <c r="E48" s="21" t="s">
        <v>191</v>
      </c>
      <c r="F48" s="22"/>
      <c r="G48" s="23" t="s">
        <v>343</v>
      </c>
      <c r="H48" s="23"/>
    </row>
    <row r="49" spans="1:8">
      <c r="A49" s="16" t="s">
        <v>192</v>
      </c>
      <c r="B49" s="16" t="s">
        <v>59</v>
      </c>
      <c r="C49" s="16" t="s">
        <v>193</v>
      </c>
      <c r="D49" s="50" t="s">
        <v>497</v>
      </c>
      <c r="E49" s="21" t="s">
        <v>194</v>
      </c>
      <c r="F49" s="22"/>
      <c r="G49" s="23" t="s">
        <v>343</v>
      </c>
      <c r="H49" s="23"/>
    </row>
    <row r="50" spans="1:8">
      <c r="A50" s="16" t="s">
        <v>195</v>
      </c>
      <c r="B50" s="16" t="s">
        <v>52</v>
      </c>
      <c r="C50" s="16" t="s">
        <v>196</v>
      </c>
      <c r="D50" s="49" t="s">
        <v>499</v>
      </c>
      <c r="E50" s="21" t="s">
        <v>197</v>
      </c>
      <c r="F50" s="22"/>
      <c r="G50" s="23" t="s">
        <v>343</v>
      </c>
      <c r="H50" s="23"/>
    </row>
    <row r="51" spans="1:8">
      <c r="A51" s="16" t="s">
        <v>198</v>
      </c>
      <c r="B51" s="16" t="s">
        <v>52</v>
      </c>
      <c r="C51" s="16" t="s">
        <v>199</v>
      </c>
      <c r="D51" s="49" t="s">
        <v>501</v>
      </c>
      <c r="E51" s="21" t="s">
        <v>200</v>
      </c>
      <c r="F51" s="22"/>
      <c r="G51" s="23" t="s">
        <v>343</v>
      </c>
      <c r="H51" s="23"/>
    </row>
  </sheetData>
  <phoneticPr fontId="1"/>
  <pageMargins left="0.75" right="0.75" top="1" bottom="1" header="0.5" footer="0.5"/>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8.625" defaultRowHeight="14.25"/>
  <cols>
    <col min="1" max="1" width="23.875" style="24" bestFit="1" customWidth="1"/>
    <col min="2" max="2" width="9" style="24" bestFit="1" customWidth="1"/>
    <col min="3" max="3" width="11" style="24" bestFit="1" customWidth="1"/>
    <col min="4" max="4" width="9" style="24" bestFit="1" customWidth="1"/>
    <col min="5" max="5" width="11" style="24" customWidth="1"/>
    <col min="6" max="8" width="20.625" style="24" customWidth="1"/>
    <col min="9" max="9" width="11.375" style="24" customWidth="1"/>
    <col min="10" max="10" width="9.25" style="24" bestFit="1" customWidth="1"/>
    <col min="11" max="16384" width="8.625" style="24"/>
  </cols>
  <sheetData>
    <row r="1" spans="1:5">
      <c r="A1" s="24" t="s">
        <v>344</v>
      </c>
    </row>
    <row r="2" spans="1:5">
      <c r="A2" s="24" t="s">
        <v>345</v>
      </c>
    </row>
    <row r="4" spans="1:5">
      <c r="A4" s="25" t="s">
        <v>346</v>
      </c>
      <c r="B4" s="25" t="s">
        <v>347</v>
      </c>
      <c r="C4" s="25" t="s">
        <v>359</v>
      </c>
      <c r="D4" s="25" t="s">
        <v>348</v>
      </c>
      <c r="E4" s="25" t="s">
        <v>360</v>
      </c>
    </row>
    <row r="5" spans="1:5">
      <c r="A5" s="26" t="s">
        <v>376</v>
      </c>
      <c r="B5" s="27">
        <v>20100</v>
      </c>
      <c r="C5" s="41"/>
      <c r="D5" s="27">
        <v>40100</v>
      </c>
      <c r="E5" s="42"/>
    </row>
    <row r="6" spans="1:5">
      <c r="A6" s="26" t="s">
        <v>349</v>
      </c>
      <c r="B6" s="27">
        <v>391700</v>
      </c>
      <c r="C6" s="41"/>
      <c r="D6" s="27">
        <v>1289700</v>
      </c>
      <c r="E6" s="42"/>
    </row>
    <row r="7" spans="1:5">
      <c r="A7" s="26" t="s">
        <v>350</v>
      </c>
      <c r="B7" s="27">
        <v>622600</v>
      </c>
      <c r="C7" s="41"/>
      <c r="D7" s="27">
        <v>1415000</v>
      </c>
      <c r="E7" s="42"/>
    </row>
    <row r="8" spans="1:5">
      <c r="A8" s="26" t="s">
        <v>351</v>
      </c>
      <c r="B8" s="27">
        <v>382400</v>
      </c>
      <c r="C8" s="41"/>
      <c r="D8" s="27">
        <v>736900</v>
      </c>
      <c r="E8" s="42"/>
    </row>
    <row r="9" spans="1:5">
      <c r="A9" s="26" t="s">
        <v>352</v>
      </c>
      <c r="B9" s="27">
        <v>351700</v>
      </c>
      <c r="C9" s="41"/>
      <c r="D9" s="27">
        <v>575400</v>
      </c>
      <c r="E9" s="42"/>
    </row>
    <row r="10" spans="1:5">
      <c r="A10" s="26" t="s">
        <v>353</v>
      </c>
      <c r="B10" s="27">
        <v>305400</v>
      </c>
      <c r="C10" s="41"/>
      <c r="D10" s="27">
        <v>372600</v>
      </c>
      <c r="E10" s="42"/>
    </row>
    <row r="11" spans="1:5">
      <c r="A11" s="26" t="s">
        <v>354</v>
      </c>
      <c r="B11" s="27">
        <v>77800</v>
      </c>
      <c r="C11" s="41"/>
      <c r="D11" s="27">
        <v>65300</v>
      </c>
      <c r="E11" s="42"/>
    </row>
    <row r="12" spans="1:5">
      <c r="A12" s="26" t="s">
        <v>355</v>
      </c>
      <c r="B12" s="27">
        <v>22000</v>
      </c>
      <c r="C12" s="41"/>
      <c r="D12" s="27">
        <v>18900</v>
      </c>
      <c r="E12" s="42"/>
    </row>
    <row r="13" spans="1:5">
      <c r="A13" s="26" t="s">
        <v>356</v>
      </c>
      <c r="B13" s="27">
        <v>4100</v>
      </c>
      <c r="C13" s="41"/>
      <c r="D13" s="27">
        <v>9000</v>
      </c>
      <c r="E13" s="42"/>
    </row>
    <row r="14" spans="1:5">
      <c r="A14" s="28" t="s">
        <v>357</v>
      </c>
      <c r="B14" s="29">
        <f>SUM(B5:B13)</f>
        <v>2177800</v>
      </c>
      <c r="C14" s="41"/>
      <c r="D14" s="29">
        <f>SUM(D5:D13)</f>
        <v>4522900</v>
      </c>
      <c r="E14" s="42"/>
    </row>
    <row r="17" spans="1:1">
      <c r="A17" s="24" t="s">
        <v>358</v>
      </c>
    </row>
    <row r="18" spans="1:1">
      <c r="A18" s="24" t="s">
        <v>377</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heetViews>
  <sheetFormatPr defaultColWidth="8.625" defaultRowHeight="14.25"/>
  <cols>
    <col min="1" max="1" width="23.875" style="24" bestFit="1" customWidth="1"/>
    <col min="2" max="2" width="9" style="24" customWidth="1"/>
    <col min="3" max="3" width="11" style="24" bestFit="1" customWidth="1"/>
    <col min="4" max="4" width="9" style="24" bestFit="1" customWidth="1"/>
    <col min="5" max="5" width="11" style="24" customWidth="1"/>
    <col min="6" max="7" width="20.625" style="24" customWidth="1"/>
    <col min="8" max="8" width="11.375" style="24" customWidth="1"/>
    <col min="9" max="9" width="9.25" style="24" bestFit="1" customWidth="1"/>
    <col min="10" max="16384" width="8.625" style="24"/>
  </cols>
  <sheetData>
    <row r="1" spans="1:5">
      <c r="A1" s="24" t="s">
        <v>344</v>
      </c>
    </row>
    <row r="2" spans="1:5">
      <c r="A2" s="24" t="s">
        <v>345</v>
      </c>
    </row>
    <row r="4" spans="1:5">
      <c r="A4" s="25" t="s">
        <v>346</v>
      </c>
      <c r="B4" s="25" t="s">
        <v>347</v>
      </c>
      <c r="C4" s="25" t="s">
        <v>359</v>
      </c>
      <c r="D4" s="25" t="s">
        <v>348</v>
      </c>
      <c r="E4" s="25" t="s">
        <v>360</v>
      </c>
    </row>
    <row r="5" spans="1:5">
      <c r="A5" s="26" t="s">
        <v>376</v>
      </c>
      <c r="B5" s="27">
        <v>20100</v>
      </c>
      <c r="C5" s="30">
        <f>B5/$B$14</f>
        <v>9.2294976581871607E-3</v>
      </c>
      <c r="D5" s="27">
        <v>40100</v>
      </c>
      <c r="E5" s="31">
        <f>D5/$D$14</f>
        <v>8.8659930575515702E-3</v>
      </c>
    </row>
    <row r="6" spans="1:5">
      <c r="A6" s="26" t="s">
        <v>349</v>
      </c>
      <c r="B6" s="27">
        <v>391700</v>
      </c>
      <c r="C6" s="30">
        <f t="shared" ref="C6:C14" si="0">B6/$B$14</f>
        <v>0.17986040958765726</v>
      </c>
      <c r="D6" s="27">
        <v>1289700</v>
      </c>
      <c r="E6" s="31">
        <f t="shared" ref="E6:E14" si="1">D6/$D$14</f>
        <v>0.28514890888589178</v>
      </c>
    </row>
    <row r="7" spans="1:5">
      <c r="A7" s="26" t="s">
        <v>350</v>
      </c>
      <c r="B7" s="27">
        <v>622600</v>
      </c>
      <c r="C7" s="30">
        <f t="shared" si="0"/>
        <v>0.28588483790981722</v>
      </c>
      <c r="D7" s="27">
        <v>1415000</v>
      </c>
      <c r="E7" s="31">
        <f t="shared" si="1"/>
        <v>0.31285237347719386</v>
      </c>
    </row>
    <row r="8" spans="1:5">
      <c r="A8" s="26" t="s">
        <v>351</v>
      </c>
      <c r="B8" s="27">
        <v>382400</v>
      </c>
      <c r="C8" s="30">
        <f t="shared" si="0"/>
        <v>0.17559004499954081</v>
      </c>
      <c r="D8" s="27">
        <v>736900</v>
      </c>
      <c r="E8" s="31">
        <f t="shared" si="1"/>
        <v>0.1629264410002432</v>
      </c>
    </row>
    <row r="9" spans="1:5">
      <c r="A9" s="26" t="s">
        <v>352</v>
      </c>
      <c r="B9" s="27">
        <v>351700</v>
      </c>
      <c r="C9" s="30">
        <f t="shared" si="0"/>
        <v>0.16149325006887685</v>
      </c>
      <c r="D9" s="27">
        <v>575400</v>
      </c>
      <c r="E9" s="31">
        <f t="shared" si="1"/>
        <v>0.12721926197793451</v>
      </c>
    </row>
    <row r="10" spans="1:5">
      <c r="A10" s="26" t="s">
        <v>353</v>
      </c>
      <c r="B10" s="27">
        <v>305400</v>
      </c>
      <c r="C10" s="30">
        <f t="shared" si="0"/>
        <v>0.1402332629258885</v>
      </c>
      <c r="D10" s="27">
        <v>372600</v>
      </c>
      <c r="E10" s="31">
        <f t="shared" si="1"/>
        <v>8.2380773397598889E-2</v>
      </c>
    </row>
    <row r="11" spans="1:5">
      <c r="A11" s="26" t="s">
        <v>354</v>
      </c>
      <c r="B11" s="27">
        <v>77800</v>
      </c>
      <c r="C11" s="30">
        <f t="shared" si="0"/>
        <v>3.572412526402792E-2</v>
      </c>
      <c r="D11" s="27">
        <v>65300</v>
      </c>
      <c r="E11" s="31">
        <f t="shared" si="1"/>
        <v>1.4437639567534103E-2</v>
      </c>
    </row>
    <row r="12" spans="1:5">
      <c r="A12" s="26" t="s">
        <v>355</v>
      </c>
      <c r="B12" s="27">
        <v>22000</v>
      </c>
      <c r="C12" s="30">
        <f t="shared" si="0"/>
        <v>1.0101937735329232E-2</v>
      </c>
      <c r="D12" s="27">
        <v>18900</v>
      </c>
      <c r="E12" s="31">
        <f t="shared" si="1"/>
        <v>4.1787348824869003E-3</v>
      </c>
    </row>
    <row r="13" spans="1:5">
      <c r="A13" s="26" t="s">
        <v>356</v>
      </c>
      <c r="B13" s="27">
        <v>4100</v>
      </c>
      <c r="C13" s="30">
        <f t="shared" si="0"/>
        <v>1.8826338506749932E-3</v>
      </c>
      <c r="D13" s="27">
        <v>9000</v>
      </c>
      <c r="E13" s="31">
        <f t="shared" si="1"/>
        <v>1.9898737535651904E-3</v>
      </c>
    </row>
    <row r="14" spans="1:5">
      <c r="A14" s="28" t="s">
        <v>357</v>
      </c>
      <c r="B14" s="29">
        <f>SUM(B5:B13)</f>
        <v>2177800</v>
      </c>
      <c r="C14" s="30">
        <f t="shared" si="0"/>
        <v>1</v>
      </c>
      <c r="D14" s="29">
        <f>SUM(D5:D13)</f>
        <v>4522900</v>
      </c>
      <c r="E14" s="31">
        <f t="shared" si="1"/>
        <v>1</v>
      </c>
    </row>
    <row r="17" spans="1:1">
      <c r="A17" s="24" t="s">
        <v>358</v>
      </c>
    </row>
    <row r="18" spans="1:1">
      <c r="A18" s="24" t="s">
        <v>377</v>
      </c>
    </row>
    <row r="53" spans="1:4">
      <c r="A53" s="25" t="s">
        <v>346</v>
      </c>
      <c r="B53" s="25" t="s">
        <v>359</v>
      </c>
      <c r="C53" s="28" t="s">
        <v>361</v>
      </c>
      <c r="D53" s="28" t="s">
        <v>362</v>
      </c>
    </row>
    <row r="54" spans="1:4">
      <c r="A54" s="26" t="s">
        <v>376</v>
      </c>
      <c r="B54" s="30">
        <v>9.2294976581871607E-3</v>
      </c>
      <c r="C54" s="31">
        <f>B54</f>
        <v>9.2294976581871607E-3</v>
      </c>
      <c r="D54" s="31">
        <f t="shared" ref="D54:D60" si="2">D55+B54</f>
        <v>0.99999999999999989</v>
      </c>
    </row>
    <row r="55" spans="1:4">
      <c r="A55" s="26" t="s">
        <v>349</v>
      </c>
      <c r="B55" s="30">
        <v>0.17986040958765726</v>
      </c>
      <c r="C55" s="31">
        <f>C54+B55</f>
        <v>0.1890899072458444</v>
      </c>
      <c r="D55" s="31">
        <f t="shared" si="2"/>
        <v>0.99077050234181274</v>
      </c>
    </row>
    <row r="56" spans="1:4">
      <c r="A56" s="26" t="s">
        <v>350</v>
      </c>
      <c r="B56" s="30">
        <v>0.28588483790981722</v>
      </c>
      <c r="C56" s="31">
        <f t="shared" ref="C56:C62" si="3">C55+B56</f>
        <v>0.47497474515566163</v>
      </c>
      <c r="D56" s="31">
        <f t="shared" si="2"/>
        <v>0.81091009275415549</v>
      </c>
    </row>
    <row r="57" spans="1:4">
      <c r="A57" s="26" t="s">
        <v>351</v>
      </c>
      <c r="B57" s="30">
        <v>0.17559004499954081</v>
      </c>
      <c r="C57" s="31">
        <f t="shared" si="3"/>
        <v>0.65056479015520241</v>
      </c>
      <c r="D57" s="31">
        <f t="shared" si="2"/>
        <v>0.52502525484433826</v>
      </c>
    </row>
    <row r="58" spans="1:4">
      <c r="A58" s="26" t="s">
        <v>352</v>
      </c>
      <c r="B58" s="30">
        <v>0.16149325006887685</v>
      </c>
      <c r="C58" s="31">
        <f t="shared" si="3"/>
        <v>0.81205804022407924</v>
      </c>
      <c r="D58" s="31">
        <f t="shared" si="2"/>
        <v>0.34943520984479748</v>
      </c>
    </row>
    <row r="59" spans="1:4">
      <c r="A59" s="26" t="s">
        <v>353</v>
      </c>
      <c r="B59" s="30">
        <v>0.1402332629258885</v>
      </c>
      <c r="C59" s="31">
        <f t="shared" si="3"/>
        <v>0.95229130314996779</v>
      </c>
      <c r="D59" s="31">
        <f t="shared" si="2"/>
        <v>0.18794195977592065</v>
      </c>
    </row>
    <row r="60" spans="1:4">
      <c r="A60" s="26" t="s">
        <v>354</v>
      </c>
      <c r="B60" s="30">
        <v>3.572412526402792E-2</v>
      </c>
      <c r="C60" s="31">
        <f t="shared" si="3"/>
        <v>0.9880154284139957</v>
      </c>
      <c r="D60" s="31">
        <f t="shared" si="2"/>
        <v>4.7708696850032144E-2</v>
      </c>
    </row>
    <row r="61" spans="1:4">
      <c r="A61" s="26" t="s">
        <v>355</v>
      </c>
      <c r="B61" s="30">
        <v>1.0101937735329232E-2</v>
      </c>
      <c r="C61" s="31">
        <f t="shared" si="3"/>
        <v>0.99811736614932489</v>
      </c>
      <c r="D61" s="31">
        <f>D62+B61</f>
        <v>1.1984571586004225E-2</v>
      </c>
    </row>
    <row r="62" spans="1:4">
      <c r="A62" s="26" t="s">
        <v>356</v>
      </c>
      <c r="B62" s="30">
        <v>1.8826338506749932E-3</v>
      </c>
      <c r="C62" s="31">
        <f t="shared" si="3"/>
        <v>0.99999999999999989</v>
      </c>
      <c r="D62" s="31">
        <f>B62</f>
        <v>1.8826338506749932E-3</v>
      </c>
    </row>
    <row r="64" spans="1:4">
      <c r="A64" s="25" t="s">
        <v>346</v>
      </c>
      <c r="B64" s="28" t="s">
        <v>360</v>
      </c>
      <c r="C64" s="28" t="s">
        <v>361</v>
      </c>
      <c r="D64" s="28" t="s">
        <v>362</v>
      </c>
    </row>
    <row r="65" spans="1:4">
      <c r="A65" s="26" t="s">
        <v>376</v>
      </c>
      <c r="B65" s="31">
        <v>8.8659930575515702E-3</v>
      </c>
      <c r="C65" s="31">
        <f>B65</f>
        <v>8.8659930575515702E-3</v>
      </c>
      <c r="D65" s="31">
        <f t="shared" ref="D65:D71" si="4">D66+B65</f>
        <v>0.99999999999999989</v>
      </c>
    </row>
    <row r="66" spans="1:4">
      <c r="A66" s="26" t="s">
        <v>349</v>
      </c>
      <c r="B66" s="31">
        <v>0.28514890888589178</v>
      </c>
      <c r="C66" s="31">
        <f>C65+B66</f>
        <v>0.29401490194344337</v>
      </c>
      <c r="D66" s="31">
        <f t="shared" si="4"/>
        <v>0.99113400694244835</v>
      </c>
    </row>
    <row r="67" spans="1:4">
      <c r="A67" s="26" t="s">
        <v>350</v>
      </c>
      <c r="B67" s="31">
        <v>0.31285237347719386</v>
      </c>
      <c r="C67" s="31">
        <f t="shared" ref="C67:C73" si="5">C66+B67</f>
        <v>0.60686727542063723</v>
      </c>
      <c r="D67" s="31">
        <f t="shared" si="4"/>
        <v>0.70598509805655663</v>
      </c>
    </row>
    <row r="68" spans="1:4">
      <c r="A68" s="26" t="s">
        <v>351</v>
      </c>
      <c r="B68" s="31">
        <v>0.1629264410002432</v>
      </c>
      <c r="C68" s="31">
        <f t="shared" si="5"/>
        <v>0.76979371642088046</v>
      </c>
      <c r="D68" s="31">
        <f t="shared" si="4"/>
        <v>0.39313272457936277</v>
      </c>
    </row>
    <row r="69" spans="1:4">
      <c r="A69" s="26" t="s">
        <v>352</v>
      </c>
      <c r="B69" s="31">
        <v>0.12721926197793451</v>
      </c>
      <c r="C69" s="31">
        <f t="shared" si="5"/>
        <v>0.897012978398815</v>
      </c>
      <c r="D69" s="31">
        <f t="shared" si="4"/>
        <v>0.2302062835791196</v>
      </c>
    </row>
    <row r="70" spans="1:4">
      <c r="A70" s="26" t="s">
        <v>353</v>
      </c>
      <c r="B70" s="31">
        <v>8.2380773397598889E-2</v>
      </c>
      <c r="C70" s="31">
        <f t="shared" si="5"/>
        <v>0.97939375179641386</v>
      </c>
      <c r="D70" s="31">
        <f t="shared" si="4"/>
        <v>0.10298702160118509</v>
      </c>
    </row>
    <row r="71" spans="1:4">
      <c r="A71" s="26" t="s">
        <v>354</v>
      </c>
      <c r="B71" s="31">
        <v>1.4437639567534103E-2</v>
      </c>
      <c r="C71" s="31">
        <f t="shared" si="5"/>
        <v>0.99383139136394794</v>
      </c>
      <c r="D71" s="31">
        <f t="shared" si="4"/>
        <v>2.0606248203586194E-2</v>
      </c>
    </row>
    <row r="72" spans="1:4">
      <c r="A72" s="26" t="s">
        <v>355</v>
      </c>
      <c r="B72" s="31">
        <v>4.1787348824869003E-3</v>
      </c>
      <c r="C72" s="31">
        <f t="shared" si="5"/>
        <v>0.99801012624643481</v>
      </c>
      <c r="D72" s="31">
        <f>D73+B72</f>
        <v>6.1686086360520902E-3</v>
      </c>
    </row>
    <row r="73" spans="1:4">
      <c r="A73" s="26" t="s">
        <v>356</v>
      </c>
      <c r="B73" s="31">
        <v>1.9898737535651904E-3</v>
      </c>
      <c r="C73" s="31">
        <f t="shared" si="5"/>
        <v>1</v>
      </c>
      <c r="D73" s="31">
        <f>B73</f>
        <v>1.9898737535651904E-3</v>
      </c>
    </row>
  </sheetData>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課題文</vt:lpstr>
      <vt:lpstr>年齢層別人数</vt:lpstr>
      <vt:lpstr>解答例・課題1</vt:lpstr>
      <vt:lpstr>出張旅費精算書</vt:lpstr>
      <vt:lpstr>日当一覧</vt:lpstr>
      <vt:lpstr>解答例・課題2</vt:lpstr>
      <vt:lpstr>受講者名簿春</vt:lpstr>
      <vt:lpstr>統計データ</vt:lpstr>
      <vt:lpstr>解答例・課題4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第４２回全国障害者技能競技大会　122　パソコン操作　競技課題Ａ</dc:title>
  <dc:creator>独立行政法人高齢・障害・求職者雇用支援機構</dc:creator>
  <cp:lastModifiedBy/>
  <dcterms:created xsi:type="dcterms:W3CDTF">2022-09-12T02:11:11Z</dcterms:created>
  <dcterms:modified xsi:type="dcterms:W3CDTF">2022-09-12T02:15:02Z</dcterms:modified>
</cp:coreProperties>
</file>