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omments5.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comments6.xml" ContentType="application/vnd.openxmlformats-officedocument.spreadsheetml.comments+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omments7.xml" ContentType="application/vnd.openxmlformats-officedocument.spreadsheetml.comments+xml"/>
  <Override PartName="/xl/drawings/drawing18.xml" ContentType="application/vnd.openxmlformats-officedocument.drawing+xml"/>
  <Override PartName="/xl/drawings/drawing19.xml" ContentType="application/vnd.openxmlformats-officedocument.drawing+xml"/>
  <Override PartName="/xl/comments8.xml" ContentType="application/vnd.openxmlformats-officedocument.spreadsheetml.comments+xml"/>
  <Override PartName="/xl/drawings/drawing20.xml" ContentType="application/vnd.openxmlformats-officedocument.drawing+xml"/>
  <Override PartName="/xl/drawings/drawing21.xml" ContentType="application/vnd.openxmlformats-officedocument.drawing+xml"/>
  <Override PartName="/xl/comments9.xml" ContentType="application/vnd.openxmlformats-officedocument.spreadsheetml.comments+xml"/>
  <Override PartName="/xl/drawings/drawing22.xml" ContentType="application/vnd.openxmlformats-officedocument.drawing+xml"/>
  <Override PartName="/xl/comments10.xml" ContentType="application/vnd.openxmlformats-officedocument.spreadsheetml.comments+xml"/>
  <Override PartName="/xl/drawings/drawing23.xml" ContentType="application/vnd.openxmlformats-officedocument.drawing+xml"/>
  <Override PartName="/xl/comments11.xml" ContentType="application/vnd.openxmlformats-officedocument.spreadsheetml.comments+xml"/>
  <Override PartName="/xl/drawings/drawing24.xml" ContentType="application/vnd.openxmlformats-officedocument.drawing+xml"/>
  <Override PartName="/xl/drawings/drawing25.xml" ContentType="application/vnd.openxmlformats-officedocument.drawing+xml"/>
  <Override PartName="/xl/comments12.xml" ContentType="application/vnd.openxmlformats-officedocument.spreadsheetml.comments+xml"/>
  <Override PartName="/xl/drawings/drawing26.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27.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2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updateLinks="always" codeName="ThisWorkbook"/>
  <mc:AlternateContent xmlns:mc="http://schemas.openxmlformats.org/markup-compatibility/2006">
    <mc:Choice Requires="x15">
      <x15ac:absPath xmlns:x15ac="http://schemas.microsoft.com/office/spreadsheetml/2010/11/ac" url="\\Cl-flsv17w\求職者支援訓練部\●訓練認定課\令和７年度\210_企画係\02_申請の留意事項\R8.3改正（eラーニング）\09_溶け込み\"/>
    </mc:Choice>
  </mc:AlternateContent>
  <xr:revisionPtr revIDLastSave="0" documentId="13_ncr:1_{2080B507-05DE-4717-9AB2-7AA7743075B0}" xr6:coauthVersionLast="47" xr6:coauthVersionMax="47" xr10:uidLastSave="{00000000-0000-0000-0000-000000000000}"/>
  <bookViews>
    <workbookView xWindow="-120" yWindow="-120" windowWidth="29040" windowHeight="17640" tabRatio="810" xr2:uid="{00000000-000D-0000-FFFF-FFFF00000000}"/>
  </bookViews>
  <sheets>
    <sheet name="一覧表 " sheetId="91" r:id="rId1"/>
    <sheet name="様式1" sheetId="2" r:id="rId2"/>
    <sheet name="様式2" sheetId="24" r:id="rId3"/>
    <sheet name="様式3" sheetId="88" r:id="rId4"/>
    <sheet name="様式4" sheetId="5" r:id="rId5"/>
    <sheet name="様式5" sheetId="78" r:id="rId6"/>
    <sheet name="様式5  (記載例)" sheetId="84" r:id="rId7"/>
    <sheet name="様式５添付１" sheetId="92" r:id="rId8"/>
    <sheet name="様式５添付２" sheetId="98" r:id="rId9"/>
    <sheet name="様式５添付３" sheetId="101" r:id="rId10"/>
    <sheet name="様式５添付４（R8.9月開講まで）" sheetId="115" r:id="rId11"/>
    <sheet name="様式５添付４（R8.10月開講～）" sheetId="129" r:id="rId12"/>
    <sheet name="様式５添付４別表" sheetId="116" r:id="rId13"/>
    <sheet name="様式6 " sheetId="106" r:id="rId14"/>
    <sheet name="様式6 (記載例) " sheetId="107" r:id="rId15"/>
    <sheet name="様式６添付１" sheetId="103" r:id="rId16"/>
    <sheet name="様式６添付１ (記入例)" sheetId="112" r:id="rId17"/>
    <sheet name="様式7の1 " sheetId="117" r:id="rId18"/>
    <sheet name="様式7の1 （記入例）" sheetId="123" r:id="rId19"/>
    <sheet name="様式7の3" sheetId="126" r:id="rId20"/>
    <sheet name="様式7の3(記入例)" sheetId="127" r:id="rId21"/>
    <sheet name="様式8" sheetId="11" r:id="rId22"/>
    <sheet name="様式8 (記載例)" sheetId="100" r:id="rId23"/>
    <sheet name="様式9" sheetId="63" r:id="rId24"/>
    <sheet name="様式10 " sheetId="113" r:id="rId25"/>
    <sheet name="様式12" sheetId="15" r:id="rId26"/>
    <sheet name="様式13の１" sheetId="29" r:id="rId27"/>
    <sheet name="様式14" sheetId="38" r:id="rId28"/>
    <sheet name="様式15の１" sheetId="64" r:id="rId29"/>
    <sheet name="様式15の２" sheetId="65" r:id="rId30"/>
    <sheet name="様式16の２" sheetId="21" r:id="rId31"/>
    <sheet name="様式17 " sheetId="114" r:id="rId32"/>
    <sheet name="様式　別紙１ " sheetId="110" r:id="rId33"/>
    <sheet name="様式　別紙２" sheetId="105" r:id="rId34"/>
    <sheet name="登録用" sheetId="23" state="hidden" r:id="rId35"/>
  </sheets>
  <definedNames>
    <definedName name="_key" localSheetId="32" hidden="1">#REF!</definedName>
    <definedName name="_key" localSheetId="24" hidden="1">#REF!</definedName>
    <definedName name="_key" localSheetId="16" hidden="1">#REF!</definedName>
    <definedName name="_key" hidden="1">#REF!</definedName>
    <definedName name="_Key1" localSheetId="32" hidden="1">#REF!</definedName>
    <definedName name="_Key1" localSheetId="16" hidden="1">#REF!</definedName>
    <definedName name="_Key1" hidden="1">#REF!</definedName>
    <definedName name="_Key2" localSheetId="32" hidden="1">#REF!</definedName>
    <definedName name="_Key2" localSheetId="16" hidden="1">#REF!</definedName>
    <definedName name="_Key2" hidden="1">#REF!</definedName>
    <definedName name="_Order1" hidden="1">255</definedName>
    <definedName name="_Order2" hidden="1">255</definedName>
    <definedName name="_sor" localSheetId="32" hidden="1">#REF!</definedName>
    <definedName name="_sor" localSheetId="16" hidden="1">#REF!</definedName>
    <definedName name="_sor" hidden="1">#REF!</definedName>
    <definedName name="_Sort" localSheetId="32" hidden="1">#REF!</definedName>
    <definedName name="_Sort" localSheetId="16" hidden="1">#REF!</definedName>
    <definedName name="_Sort" hidden="1">#REF!</definedName>
    <definedName name="a" localSheetId="32" hidden="1">#REF!</definedName>
    <definedName name="a" localSheetId="16" hidden="1">#REF!</definedName>
    <definedName name="a" hidden="1">#REF!</definedName>
    <definedName name="aa" localSheetId="32" hidden="1">#REF!</definedName>
    <definedName name="aa" localSheetId="16" hidden="1">#REF!</definedName>
    <definedName name="aa" hidden="1">#REF!</definedName>
    <definedName name="aaa" localSheetId="32" hidden="1">#REF!</definedName>
    <definedName name="aaa" localSheetId="16" hidden="1">#REF!</definedName>
    <definedName name="aaa" hidden="1">#REF!</definedName>
    <definedName name="aaaa" localSheetId="32" hidden="1">#REF!</definedName>
    <definedName name="aaaa" localSheetId="16" hidden="1">#REF!</definedName>
    <definedName name="aaaa" hidden="1">#REF!</definedName>
    <definedName name="aaaaa" localSheetId="32" hidden="1">#REF!</definedName>
    <definedName name="aaaaa" localSheetId="16" hidden="1">#REF!</definedName>
    <definedName name="aaaaa" hidden="1">#REF!</definedName>
    <definedName name="aaaaaa" localSheetId="32" hidden="1">#REF!</definedName>
    <definedName name="aaaaaa" localSheetId="16" hidden="1">#REF!</definedName>
    <definedName name="aaaaaa" hidden="1">#REF!</definedName>
    <definedName name="abc" localSheetId="32" hidden="1">#REF!</definedName>
    <definedName name="abc" localSheetId="16" hidden="1">#REF!</definedName>
    <definedName name="abc" hidden="1">#REF!</definedName>
    <definedName name="ass" localSheetId="32" hidden="1">#REF!</definedName>
    <definedName name="ass" localSheetId="16" hidden="1">#REF!</definedName>
    <definedName name="ass" hidden="1">#REF!</definedName>
    <definedName name="b" localSheetId="32" hidden="1">#REF!</definedName>
    <definedName name="b" localSheetId="16" hidden="1">#REF!</definedName>
    <definedName name="b" hidden="1">#REF!</definedName>
    <definedName name="bb" localSheetId="32" hidden="1">#REF!</definedName>
    <definedName name="bb" localSheetId="16" hidden="1">#REF!</definedName>
    <definedName name="bb" hidden="1">#REF!</definedName>
    <definedName name="bbb" localSheetId="32" hidden="1">#REF!</definedName>
    <definedName name="bbb" localSheetId="16" hidden="1">#REF!</definedName>
    <definedName name="bbb" hidden="1">#REF!</definedName>
    <definedName name="bhgh" localSheetId="32" hidden="1">#REF!</definedName>
    <definedName name="bhgh" localSheetId="16" hidden="1">#REF!</definedName>
    <definedName name="bhgh" hidden="1">#REF!</definedName>
    <definedName name="bjh" localSheetId="32" hidden="1">#REF!</definedName>
    <definedName name="bjh" localSheetId="16" hidden="1">#REF!</definedName>
    <definedName name="bjh" hidden="1">#REF!</definedName>
    <definedName name="d" localSheetId="32" hidden="1">#REF!</definedName>
    <definedName name="d" localSheetId="16" hidden="1">#REF!</definedName>
    <definedName name="d" hidden="1">#REF!</definedName>
    <definedName name="dd" localSheetId="32" hidden="1">#REF!</definedName>
    <definedName name="dd" localSheetId="16" hidden="1">#REF!</definedName>
    <definedName name="dd" hidden="1">#REF!</definedName>
    <definedName name="dfd" localSheetId="32" hidden="1">#REF!</definedName>
    <definedName name="dfd" localSheetId="16" hidden="1">#REF!</definedName>
    <definedName name="dfd" hidden="1">#REF!</definedName>
    <definedName name="dfdf" localSheetId="32" hidden="1">#REF!</definedName>
    <definedName name="dfdf" localSheetId="16" hidden="1">#REF!</definedName>
    <definedName name="dfdf" hidden="1">#REF!</definedName>
    <definedName name="dfdfdf" localSheetId="32" hidden="1">#REF!</definedName>
    <definedName name="dfdfdf" localSheetId="16" hidden="1">#REF!</definedName>
    <definedName name="dfdfdf" hidden="1">#REF!</definedName>
    <definedName name="dfdfdfd" localSheetId="32" hidden="1">#REF!</definedName>
    <definedName name="dfdfdfd" localSheetId="16" hidden="1">#REF!</definedName>
    <definedName name="dfdfdfd" hidden="1">#REF!</definedName>
    <definedName name="dfdff" localSheetId="32" hidden="1">#REF!</definedName>
    <definedName name="dfdff" localSheetId="16" hidden="1">#REF!</definedName>
    <definedName name="dfdff" hidden="1">#REF!</definedName>
    <definedName name="dw" localSheetId="32" hidden="1">#REF!</definedName>
    <definedName name="dw" localSheetId="16" hidden="1">#REF!</definedName>
    <definedName name="dw" hidden="1">#REF!</definedName>
    <definedName name="dwd" localSheetId="32" hidden="1">#REF!</definedName>
    <definedName name="dwd" localSheetId="16" hidden="1">#REF!</definedName>
    <definedName name="dwd" hidden="1">#REF!</definedName>
    <definedName name="dwdw" localSheetId="32" hidden="1">#REF!</definedName>
    <definedName name="dwdw" localSheetId="16" hidden="1">#REF!</definedName>
    <definedName name="dwdw" hidden="1">#REF!</definedName>
    <definedName name="dwdwd" localSheetId="32" hidden="1">#REF!</definedName>
    <definedName name="dwdwd" localSheetId="16" hidden="1">#REF!</definedName>
    <definedName name="dwdwd" hidden="1">#REF!</definedName>
    <definedName name="e" localSheetId="32" hidden="1">#REF!</definedName>
    <definedName name="e" localSheetId="16" hidden="1">#REF!</definedName>
    <definedName name="e" hidden="1">#REF!</definedName>
    <definedName name="ee" localSheetId="32" hidden="1">#REF!</definedName>
    <definedName name="ee" localSheetId="16" hidden="1">#REF!</definedName>
    <definedName name="ee" hidden="1">#REF!</definedName>
    <definedName name="eee" localSheetId="32" hidden="1">#REF!</definedName>
    <definedName name="eee" localSheetId="16" hidden="1">#REF!</definedName>
    <definedName name="eee" hidden="1">#REF!</definedName>
    <definedName name="eeee" localSheetId="32" hidden="1">#REF!</definedName>
    <definedName name="eeee" localSheetId="16" hidden="1">#REF!</definedName>
    <definedName name="eeee" hidden="1">#REF!</definedName>
    <definedName name="eeeee" localSheetId="32" hidden="1">#REF!</definedName>
    <definedName name="eeeee" localSheetId="16" hidden="1">#REF!</definedName>
    <definedName name="eeeee" hidden="1">#REF!</definedName>
    <definedName name="eeeeee" localSheetId="32" hidden="1">#REF!</definedName>
    <definedName name="eeeeee" localSheetId="16" hidden="1">#REF!</definedName>
    <definedName name="eeeeee" hidden="1">#REF!</definedName>
    <definedName name="eeeeeee" localSheetId="32" hidden="1">#REF!</definedName>
    <definedName name="eeeeeee" localSheetId="16" hidden="1">#REF!</definedName>
    <definedName name="eeeeeee" hidden="1">#REF!</definedName>
    <definedName name="eeeeeeee" localSheetId="32" hidden="1">#REF!</definedName>
    <definedName name="eeeeeeee" localSheetId="16" hidden="1">#REF!</definedName>
    <definedName name="eeeeeeee" hidden="1">#REF!</definedName>
    <definedName name="eeeeeeeee" localSheetId="32" hidden="1">#REF!</definedName>
    <definedName name="eeeeeeeee" localSheetId="16" hidden="1">#REF!</definedName>
    <definedName name="eeeeeeeee" hidden="1">#REF!</definedName>
    <definedName name="eeeeeeeeee" localSheetId="32" hidden="1">#REF!</definedName>
    <definedName name="eeeeeeeeee" localSheetId="16" hidden="1">#REF!</definedName>
    <definedName name="eeeeeeeeee" hidden="1">#REF!</definedName>
    <definedName name="esub" localSheetId="32" hidden="1">#REF!</definedName>
    <definedName name="esub" localSheetId="16" hidden="1">#REF!</definedName>
    <definedName name="esub" hidden="1">#REF!</definedName>
    <definedName name="Esub一覧" localSheetId="32" hidden="1">#REF!</definedName>
    <definedName name="Esub一覧" localSheetId="16" hidden="1">#REF!</definedName>
    <definedName name="Esub一覧" hidden="1">#REF!</definedName>
    <definedName name="f" localSheetId="32" hidden="1">#REF!</definedName>
    <definedName name="f" localSheetId="16" hidden="1">#REF!</definedName>
    <definedName name="f" hidden="1">#REF!</definedName>
    <definedName name="fd" localSheetId="32" hidden="1">#REF!</definedName>
    <definedName name="fd" localSheetId="16" hidden="1">#REF!</definedName>
    <definedName name="fd" hidden="1">#REF!</definedName>
    <definedName name="fdf" localSheetId="32" hidden="1">#REF!</definedName>
    <definedName name="fdf" localSheetId="16" hidden="1">#REF!</definedName>
    <definedName name="fdf" hidden="1">#REF!</definedName>
    <definedName name="fdfdf" localSheetId="32" hidden="1">#REF!</definedName>
    <definedName name="fdfdf" localSheetId="16" hidden="1">#REF!</definedName>
    <definedName name="fdfdf" hidden="1">#REF!</definedName>
    <definedName name="fdfdfdfdf" localSheetId="32" hidden="1">#REF!</definedName>
    <definedName name="fdfdfdfdf" localSheetId="16" hidden="1">#REF!</definedName>
    <definedName name="fdfdfdfdf" hidden="1">#REF!</definedName>
    <definedName name="fdfdffd" localSheetId="32" hidden="1">#REF!</definedName>
    <definedName name="fdfdffd" localSheetId="16" hidden="1">#REF!</definedName>
    <definedName name="fdfdffd" hidden="1">#REF!</definedName>
    <definedName name="frf" localSheetId="32" hidden="1">#REF!</definedName>
    <definedName name="frf" localSheetId="16" hidden="1">#REF!</definedName>
    <definedName name="frf" hidden="1">#REF!</definedName>
    <definedName name="frfr" localSheetId="32" hidden="1">#REF!</definedName>
    <definedName name="frfr" localSheetId="16" hidden="1">#REF!</definedName>
    <definedName name="frfr" hidden="1">#REF!</definedName>
    <definedName name="ｇ" localSheetId="32" hidden="1">#REF!</definedName>
    <definedName name="ｇ" localSheetId="16" hidden="1">#REF!</definedName>
    <definedName name="ｇ" hidden="1">#REF!</definedName>
    <definedName name="ggt" localSheetId="32" hidden="1">#REF!</definedName>
    <definedName name="ggt" localSheetId="16" hidden="1">#REF!</definedName>
    <definedName name="ggt" hidden="1">#REF!</definedName>
    <definedName name="gh" localSheetId="32" hidden="1">#REF!</definedName>
    <definedName name="gh" localSheetId="16" hidden="1">#REF!</definedName>
    <definedName name="gh" hidden="1">#REF!</definedName>
    <definedName name="ghghgh" localSheetId="32" hidden="1">#REF!</definedName>
    <definedName name="ghghgh" localSheetId="16" hidden="1">#REF!</definedName>
    <definedName name="ghghgh" hidden="1">#REF!</definedName>
    <definedName name="hghgh" localSheetId="32" hidden="1">#REF!</definedName>
    <definedName name="hghgh" localSheetId="16" hidden="1">#REF!</definedName>
    <definedName name="hghgh" hidden="1">#REF!</definedName>
    <definedName name="hghghh" localSheetId="32" hidden="1">#REF!</definedName>
    <definedName name="hghghh" localSheetId="16" hidden="1">#REF!</definedName>
    <definedName name="hghghh" hidden="1">#REF!</definedName>
    <definedName name="hh" localSheetId="32" hidden="1">#REF!</definedName>
    <definedName name="hh" localSheetId="16" hidden="1">#REF!</definedName>
    <definedName name="hh" hidden="1">#REF!</definedName>
    <definedName name="hhhh" localSheetId="32" hidden="1">#REF!</definedName>
    <definedName name="hhhh" localSheetId="16" hidden="1">#REF!</definedName>
    <definedName name="hhhh" hidden="1">#REF!</definedName>
    <definedName name="hu" localSheetId="32" hidden="1">#REF!</definedName>
    <definedName name="hu" localSheetId="16" hidden="1">#REF!</definedName>
    <definedName name="hu" hidden="1">#REF!</definedName>
    <definedName name="hujh" localSheetId="32" hidden="1">#REF!</definedName>
    <definedName name="hujh" localSheetId="16" hidden="1">#REF!</definedName>
    <definedName name="hujh" hidden="1">#REF!</definedName>
    <definedName name="ＨＵＵ" localSheetId="32" hidden="1">#REF!</definedName>
    <definedName name="ＨＵＵ" localSheetId="16" hidden="1">#REF!</definedName>
    <definedName name="ＨＵＵ" hidden="1">#REF!</definedName>
    <definedName name="hyhy" localSheetId="32" hidden="1">#REF!</definedName>
    <definedName name="hyhy" localSheetId="16" hidden="1">#REF!</definedName>
    <definedName name="hyhy" hidden="1">#REF!</definedName>
    <definedName name="i" localSheetId="32" hidden="1">#REF!</definedName>
    <definedName name="i" localSheetId="16" hidden="1">#REF!</definedName>
    <definedName name="i" hidden="1">#REF!</definedName>
    <definedName name="ii" localSheetId="32" hidden="1">#REF!</definedName>
    <definedName name="ii" localSheetId="16" hidden="1">#REF!</definedName>
    <definedName name="ii" hidden="1">#REF!</definedName>
    <definedName name="iii" localSheetId="32" hidden="1">#REF!</definedName>
    <definedName name="iii" localSheetId="16" hidden="1">#REF!</definedName>
    <definedName name="iii" hidden="1">#REF!</definedName>
    <definedName name="iiii" localSheetId="32" hidden="1">#REF!</definedName>
    <definedName name="iiii" localSheetId="16" hidden="1">#REF!</definedName>
    <definedName name="iiii" hidden="1">#REF!</definedName>
    <definedName name="iiiii" localSheetId="32" hidden="1">#REF!</definedName>
    <definedName name="iiiii" localSheetId="16" hidden="1">#REF!</definedName>
    <definedName name="iiiii" hidden="1">#REF!</definedName>
    <definedName name="iiiiii" localSheetId="32" hidden="1">#REF!</definedName>
    <definedName name="iiiiii" localSheetId="16" hidden="1">#REF!</definedName>
    <definedName name="iiiiii" hidden="1">#REF!</definedName>
    <definedName name="iiiiiii" localSheetId="32" hidden="1">#REF!</definedName>
    <definedName name="iiiiiii" localSheetId="16" hidden="1">#REF!</definedName>
    <definedName name="iiiiiii" hidden="1">#REF!</definedName>
    <definedName name="iiiiiiii" localSheetId="32" hidden="1">#REF!</definedName>
    <definedName name="iiiiiiii" localSheetId="16" hidden="1">#REF!</definedName>
    <definedName name="iiiiiiii" hidden="1">#REF!</definedName>
    <definedName name="iiiiiiiii" localSheetId="32" hidden="1">#REF!</definedName>
    <definedName name="iiiiiiiii" localSheetId="16" hidden="1">#REF!</definedName>
    <definedName name="iiiiiiiii" hidden="1">#REF!</definedName>
    <definedName name="iiijj" localSheetId="32" hidden="1">#REF!</definedName>
    <definedName name="iiijj" localSheetId="16" hidden="1">#REF!</definedName>
    <definedName name="iiijj" hidden="1">#REF!</definedName>
    <definedName name="iio" localSheetId="32" hidden="1">#REF!</definedName>
    <definedName name="iio" localSheetId="16" hidden="1">#REF!</definedName>
    <definedName name="iio" hidden="1">#REF!</definedName>
    <definedName name="iiuii" localSheetId="32" hidden="1">#REF!</definedName>
    <definedName name="iiuii" localSheetId="16" hidden="1">#REF!</definedName>
    <definedName name="iiuii" hidden="1">#REF!</definedName>
    <definedName name="iiuu" localSheetId="32" hidden="1">#REF!</definedName>
    <definedName name="iiuu" localSheetId="16" hidden="1">#REF!</definedName>
    <definedName name="iiuu" hidden="1">#REF!</definedName>
    <definedName name="iiuuii" localSheetId="32" hidden="1">#REF!</definedName>
    <definedName name="iiuuii" localSheetId="16" hidden="1">#REF!</definedName>
    <definedName name="iiuuii" hidden="1">#REF!</definedName>
    <definedName name="iiuuyu" localSheetId="32" hidden="1">#REF!</definedName>
    <definedName name="iiuuyu" localSheetId="16" hidden="1">#REF!</definedName>
    <definedName name="iiuuyu" hidden="1">#REF!</definedName>
    <definedName name="ijh" localSheetId="32" hidden="1">#REF!</definedName>
    <definedName name="ijh" localSheetId="16" hidden="1">#REF!</definedName>
    <definedName name="ijh" hidden="1">#REF!</definedName>
    <definedName name="ijhk" localSheetId="32" hidden="1">#REF!</definedName>
    <definedName name="ijhk" localSheetId="16" hidden="1">#REF!</definedName>
    <definedName name="ijhk" hidden="1">#REF!</definedName>
    <definedName name="io" localSheetId="32" hidden="1">#REF!</definedName>
    <definedName name="io" localSheetId="16" hidden="1">#REF!</definedName>
    <definedName name="io" hidden="1">#REF!</definedName>
    <definedName name="ioio" localSheetId="32" hidden="1">#REF!</definedName>
    <definedName name="ioio" localSheetId="16" hidden="1">#REF!</definedName>
    <definedName name="ioio" hidden="1">#REF!</definedName>
    <definedName name="ioioi" localSheetId="32" hidden="1">#REF!</definedName>
    <definedName name="ioioi" localSheetId="16" hidden="1">#REF!</definedName>
    <definedName name="ioioi" hidden="1">#REF!</definedName>
    <definedName name="ioioioio" localSheetId="32" hidden="1">#REF!</definedName>
    <definedName name="ioioioio" localSheetId="16" hidden="1">#REF!</definedName>
    <definedName name="ioioioio" hidden="1">#REF!</definedName>
    <definedName name="ioioiou" localSheetId="32" hidden="1">#REF!</definedName>
    <definedName name="ioioiou" localSheetId="16" hidden="1">#REF!</definedName>
    <definedName name="ioioiou" hidden="1">#REF!</definedName>
    <definedName name="ioiou" localSheetId="32" hidden="1">#REF!</definedName>
    <definedName name="ioiou" localSheetId="16" hidden="1">#REF!</definedName>
    <definedName name="ioiou" hidden="1">#REF!</definedName>
    <definedName name="iuji" localSheetId="32" hidden="1">#REF!</definedName>
    <definedName name="iuji" localSheetId="16" hidden="1">#REF!</definedName>
    <definedName name="iuji" hidden="1">#REF!</definedName>
    <definedName name="iyi" localSheetId="32" hidden="1">#REF!</definedName>
    <definedName name="iyi" localSheetId="16" hidden="1">#REF!</definedName>
    <definedName name="iyi" hidden="1">#REF!</definedName>
    <definedName name="iyjku" localSheetId="32" hidden="1">#REF!</definedName>
    <definedName name="iyjku" localSheetId="16" hidden="1">#REF!</definedName>
    <definedName name="iyjku" hidden="1">#REF!</definedName>
    <definedName name="jhgg" localSheetId="32" hidden="1">#REF!</definedName>
    <definedName name="jhgg" localSheetId="16" hidden="1">#REF!</definedName>
    <definedName name="jhgg" hidden="1">#REF!</definedName>
    <definedName name="jhhk" localSheetId="32" hidden="1">#REF!</definedName>
    <definedName name="jhhk" localSheetId="16" hidden="1">#REF!</definedName>
    <definedName name="jhhk" hidden="1">#REF!</definedName>
    <definedName name="jj" localSheetId="32" hidden="1">#REF!</definedName>
    <definedName name="jj" localSheetId="16" hidden="1">#REF!</definedName>
    <definedName name="jj" hidden="1">#REF!</definedName>
    <definedName name="jjj" localSheetId="32" hidden="1">#REF!</definedName>
    <definedName name="jjj" localSheetId="16" hidden="1">#REF!</definedName>
    <definedName name="jjj" hidden="1">#REF!</definedName>
    <definedName name="jjjj" localSheetId="32" hidden="1">#REF!</definedName>
    <definedName name="jjjj" localSheetId="16" hidden="1">#REF!</definedName>
    <definedName name="jjjj" hidden="1">#REF!</definedName>
    <definedName name="jjjjj" localSheetId="32" hidden="1">#REF!</definedName>
    <definedName name="jjjjj" localSheetId="16" hidden="1">#REF!</definedName>
    <definedName name="jjjjj" hidden="1">#REF!</definedName>
    <definedName name="jjjjjj" localSheetId="32" hidden="1">#REF!</definedName>
    <definedName name="jjjjjj" localSheetId="16" hidden="1">#REF!</definedName>
    <definedName name="jjjjjj" hidden="1">#REF!</definedName>
    <definedName name="jjjjjjj" localSheetId="32" hidden="1">#REF!</definedName>
    <definedName name="jjjjjjj" localSheetId="16" hidden="1">#REF!</definedName>
    <definedName name="jjjjjjj" hidden="1">#REF!</definedName>
    <definedName name="jjuu" localSheetId="32" hidden="1">#REF!</definedName>
    <definedName name="jjuu" localSheetId="16" hidden="1">#REF!</definedName>
    <definedName name="jjuu" hidden="1">#REF!</definedName>
    <definedName name="juju" localSheetId="32" hidden="1">#REF!</definedName>
    <definedName name="juju" localSheetId="16" hidden="1">#REF!</definedName>
    <definedName name="juju" hidden="1">#REF!</definedName>
    <definedName name="ｋ" localSheetId="32" hidden="1">#REF!</definedName>
    <definedName name="ｋ" localSheetId="16" hidden="1">#REF!</definedName>
    <definedName name="ｋ" hidden="1">#REF!</definedName>
    <definedName name="kjui" localSheetId="32" hidden="1">#REF!</definedName>
    <definedName name="kjui" localSheetId="16" hidden="1">#REF!</definedName>
    <definedName name="kjui" hidden="1">#REF!</definedName>
    <definedName name="kk" localSheetId="32" hidden="1">#REF!</definedName>
    <definedName name="kk" localSheetId="16" hidden="1">#REF!</definedName>
    <definedName name="kk" hidden="1">#REF!</definedName>
    <definedName name="kkk" localSheetId="32" hidden="1">#REF!</definedName>
    <definedName name="kkk" localSheetId="16" hidden="1">#REF!</definedName>
    <definedName name="kkk" hidden="1">#REF!</definedName>
    <definedName name="kkkk" localSheetId="32" hidden="1">#REF!</definedName>
    <definedName name="kkkk" localSheetId="16" hidden="1">#REF!</definedName>
    <definedName name="kkkk" hidden="1">#REF!</definedName>
    <definedName name="kkkkk" localSheetId="32" hidden="1">#REF!</definedName>
    <definedName name="kkkkk" localSheetId="16" hidden="1">#REF!</definedName>
    <definedName name="kkkkk" hidden="1">#REF!</definedName>
    <definedName name="kkkkkk" localSheetId="32" hidden="1">#REF!</definedName>
    <definedName name="kkkkkk" localSheetId="16" hidden="1">#REF!</definedName>
    <definedName name="kkkkkk" hidden="1">#REF!</definedName>
    <definedName name="kkkkkkk" localSheetId="32" hidden="1">#REF!</definedName>
    <definedName name="kkkkkkk" localSheetId="16" hidden="1">#REF!</definedName>
    <definedName name="kkkkkkk" hidden="1">#REF!</definedName>
    <definedName name="kkkkkkkk" localSheetId="32" hidden="1">#REF!</definedName>
    <definedName name="kkkkkkkk" localSheetId="16" hidden="1">#REF!</definedName>
    <definedName name="kkkkkkkk" hidden="1">#REF!</definedName>
    <definedName name="kkkkkkkkk" localSheetId="32" hidden="1">#REF!</definedName>
    <definedName name="kkkkkkkkk" localSheetId="16" hidden="1">#REF!</definedName>
    <definedName name="kkkkkkkkk" hidden="1">#REF!</definedName>
    <definedName name="kkkkkkkkkk" localSheetId="32" hidden="1">#REF!</definedName>
    <definedName name="kkkkkkkkkk" localSheetId="16" hidden="1">#REF!</definedName>
    <definedName name="kkkkkkkkkk" hidden="1">#REF!</definedName>
    <definedName name="l" localSheetId="32" hidden="1">#REF!</definedName>
    <definedName name="l" localSheetId="16" hidden="1">#REF!</definedName>
    <definedName name="l" hidden="1">#REF!</definedName>
    <definedName name="ll" localSheetId="32" hidden="1">#REF!</definedName>
    <definedName name="ll" localSheetId="16" hidden="1">#REF!</definedName>
    <definedName name="ll" hidden="1">#REF!</definedName>
    <definedName name="lll" localSheetId="32" hidden="1">#REF!</definedName>
    <definedName name="lll" localSheetId="16" hidden="1">#REF!</definedName>
    <definedName name="lll" hidden="1">#REF!</definedName>
    <definedName name="llll" localSheetId="32" hidden="1">#REF!</definedName>
    <definedName name="llll" localSheetId="16" hidden="1">#REF!</definedName>
    <definedName name="llll" hidden="1">#REF!</definedName>
    <definedName name="ｍ" localSheetId="32" hidden="1">#REF!</definedName>
    <definedName name="ｍ" localSheetId="16" hidden="1">#REF!</definedName>
    <definedName name="ｍ" hidden="1">#REF!</definedName>
    <definedName name="mmn" localSheetId="32" hidden="1">#REF!</definedName>
    <definedName name="mmn" localSheetId="16" hidden="1">#REF!</definedName>
    <definedName name="mmn" hidden="1">#REF!</definedName>
    <definedName name="mn" localSheetId="32" hidden="1">#REF!</definedName>
    <definedName name="mn" localSheetId="16" hidden="1">#REF!</definedName>
    <definedName name="mn" hidden="1">#REF!</definedName>
    <definedName name="n" localSheetId="32" hidden="1">#REF!</definedName>
    <definedName name="n" localSheetId="16" hidden="1">#REF!</definedName>
    <definedName name="n" hidden="1">#REF!</definedName>
    <definedName name="ngu" localSheetId="32" hidden="1">#REF!</definedName>
    <definedName name="ngu" localSheetId="16" hidden="1">#REF!</definedName>
    <definedName name="ngu" hidden="1">#REF!</definedName>
    <definedName name="nn" localSheetId="32" hidden="1">#REF!</definedName>
    <definedName name="nn" localSheetId="16" hidden="1">#REF!</definedName>
    <definedName name="nn" hidden="1">#REF!</definedName>
    <definedName name="nnn" localSheetId="32" hidden="1">#REF!</definedName>
    <definedName name="nnn" localSheetId="16" hidden="1">#REF!</definedName>
    <definedName name="nnn" hidden="1">#REF!</definedName>
    <definedName name="o" localSheetId="32" hidden="1">#REF!</definedName>
    <definedName name="o" localSheetId="16" hidden="1">#REF!</definedName>
    <definedName name="o" hidden="1">#REF!</definedName>
    <definedName name="oioioi" localSheetId="32" hidden="1">#REF!</definedName>
    <definedName name="oioioi" localSheetId="16" hidden="1">#REF!</definedName>
    <definedName name="oioioi" hidden="1">#REF!</definedName>
    <definedName name="oiui" localSheetId="32" hidden="1">#REF!</definedName>
    <definedName name="oiui" localSheetId="16" hidden="1">#REF!</definedName>
    <definedName name="oiui" hidden="1">#REF!</definedName>
    <definedName name="oo" localSheetId="32" hidden="1">#REF!</definedName>
    <definedName name="oo" localSheetId="16" hidden="1">#REF!</definedName>
    <definedName name="oo" hidden="1">#REF!</definedName>
    <definedName name="oooo" localSheetId="32" hidden="1">#REF!</definedName>
    <definedName name="oooo" localSheetId="16" hidden="1">#REF!</definedName>
    <definedName name="oooo" hidden="1">#REF!</definedName>
    <definedName name="oooooo" localSheetId="32" hidden="1">#REF!</definedName>
    <definedName name="oooooo" localSheetId="16" hidden="1">#REF!</definedName>
    <definedName name="oooooo" hidden="1">#REF!</definedName>
    <definedName name="ooooooo" localSheetId="32" hidden="1">#REF!</definedName>
    <definedName name="ooooooo" localSheetId="16" hidden="1">#REF!</definedName>
    <definedName name="ooooooo" hidden="1">#REF!</definedName>
    <definedName name="oooooooo" localSheetId="32" hidden="1">#REF!</definedName>
    <definedName name="oooooooo" localSheetId="16" hidden="1">#REF!</definedName>
    <definedName name="oooooooo" hidden="1">#REF!</definedName>
    <definedName name="ooooooooo" localSheetId="32" hidden="1">#REF!</definedName>
    <definedName name="ooooooooo" localSheetId="16" hidden="1">#REF!</definedName>
    <definedName name="ooooooooo" hidden="1">#REF!</definedName>
    <definedName name="oooooooooo" localSheetId="32" hidden="1">#REF!</definedName>
    <definedName name="oooooooooo" localSheetId="16" hidden="1">#REF!</definedName>
    <definedName name="oooooooooo" hidden="1">#REF!</definedName>
    <definedName name="ooui" localSheetId="32" hidden="1">#REF!</definedName>
    <definedName name="ooui" localSheetId="16" hidden="1">#REF!</definedName>
    <definedName name="ooui" hidden="1">#REF!</definedName>
    <definedName name="p" localSheetId="32" hidden="1">#REF!</definedName>
    <definedName name="p" localSheetId="16" hidden="1">#REF!</definedName>
    <definedName name="p" hidden="1">#REF!</definedName>
    <definedName name="pp" localSheetId="32" hidden="1">#REF!</definedName>
    <definedName name="pp" localSheetId="16" hidden="1">#REF!</definedName>
    <definedName name="pp" hidden="1">#REF!</definedName>
    <definedName name="ppp" localSheetId="32" hidden="1">#REF!</definedName>
    <definedName name="ppp" localSheetId="16" hidden="1">#REF!</definedName>
    <definedName name="ppp" hidden="1">#REF!</definedName>
    <definedName name="pppp" localSheetId="32" hidden="1">#REF!</definedName>
    <definedName name="pppp" localSheetId="16" hidden="1">#REF!</definedName>
    <definedName name="pppp" hidden="1">#REF!</definedName>
    <definedName name="ppppp" localSheetId="32" hidden="1">#REF!</definedName>
    <definedName name="ppppp" localSheetId="16" hidden="1">#REF!</definedName>
    <definedName name="ppppp" hidden="1">#REF!</definedName>
    <definedName name="pppppp" localSheetId="32" hidden="1">#REF!</definedName>
    <definedName name="pppppp" localSheetId="16" hidden="1">#REF!</definedName>
    <definedName name="pppppp" hidden="1">#REF!</definedName>
    <definedName name="ppppppp" localSheetId="32" hidden="1">#REF!</definedName>
    <definedName name="ppppppp" localSheetId="16" hidden="1">#REF!</definedName>
    <definedName name="ppppppp" hidden="1">#REF!</definedName>
    <definedName name="pppppppp" localSheetId="32" hidden="1">#REF!</definedName>
    <definedName name="pppppppp" localSheetId="16" hidden="1">#REF!</definedName>
    <definedName name="pppppppp" hidden="1">#REF!</definedName>
    <definedName name="ppppppppp" localSheetId="32" hidden="1">#REF!</definedName>
    <definedName name="ppppppppp" localSheetId="16" hidden="1">#REF!</definedName>
    <definedName name="ppppppppp" hidden="1">#REF!</definedName>
    <definedName name="pppppppppp" localSheetId="32" hidden="1">#REF!</definedName>
    <definedName name="pppppppppp" localSheetId="16" hidden="1">#REF!</definedName>
    <definedName name="pppppppppp" hidden="1">#REF!</definedName>
    <definedName name="_xlnm.Print_Area" localSheetId="0">'一覧表 '!$A$1:$H$28</definedName>
    <definedName name="_xlnm.Print_Area" localSheetId="34">登録用!$A$1:$B$49</definedName>
    <definedName name="_xlnm.Print_Area" localSheetId="32">'様式　別紙１ '!$A$1:$K$20</definedName>
    <definedName name="_xlnm.Print_Area" localSheetId="33">'様式　別紙２'!$A$1:$J$18</definedName>
    <definedName name="_xlnm.Print_Area" localSheetId="1">様式1!$A$1:$S$65</definedName>
    <definedName name="_xlnm.Print_Area" localSheetId="24">'様式10 '!$A$1:$O$56</definedName>
    <definedName name="_xlnm.Print_Area" localSheetId="25">様式12!$A$1:$P$28</definedName>
    <definedName name="_xlnm.Print_Area" localSheetId="26">様式13の１!$A$1:$AI$57</definedName>
    <definedName name="_xlnm.Print_Area" localSheetId="27">様式14!$A$1:$R$30</definedName>
    <definedName name="_xlnm.Print_Area" localSheetId="28">様式15の１!$A$1:$R$33</definedName>
    <definedName name="_xlnm.Print_Area" localSheetId="29">様式15の２!$A$1:$U$52</definedName>
    <definedName name="_xlnm.Print_Area" localSheetId="30">様式16の２!$A$1:$H$47</definedName>
    <definedName name="_xlnm.Print_Area" localSheetId="31">'様式17 '!$A$1:$AD$127</definedName>
    <definedName name="_xlnm.Print_Area" localSheetId="2">様式2!$A$1:$AA$44</definedName>
    <definedName name="_xlnm.Print_Area" localSheetId="3">様式3!$A$1:$Y$106</definedName>
    <definedName name="_xlnm.Print_Area" localSheetId="4">様式4!$A$1:$S$54</definedName>
    <definedName name="_xlnm.Print_Area" localSheetId="5">様式5!$A$1:$AK$72</definedName>
    <definedName name="_xlnm.Print_Area" localSheetId="6">'様式5  (記載例)'!$A$1:$AK$72</definedName>
    <definedName name="_xlnm.Print_Area" localSheetId="7">様式５添付１!$A$1:$X$24</definedName>
    <definedName name="_xlnm.Print_Area" localSheetId="8">様式５添付２!$A$1:$W$24</definedName>
    <definedName name="_xlnm.Print_Area" localSheetId="9">様式５添付３!$A$1:$E$46</definedName>
    <definedName name="_xlnm.Print_Area" localSheetId="11">'様式５添付４（R8.10月開講～）'!$A$1:$D$32</definedName>
    <definedName name="_xlnm.Print_Area" localSheetId="10">'様式５添付４（R8.9月開講まで）'!$A$1:$C$32</definedName>
    <definedName name="_xlnm.Print_Area" localSheetId="12">様式５添付４別表!$A$1:$F$54</definedName>
    <definedName name="_xlnm.Print_Area" localSheetId="13">'様式6 '!$A$1:$AJ$119</definedName>
    <definedName name="_xlnm.Print_Area" localSheetId="14">'様式6 (記載例) '!$A$1:$AJ$109</definedName>
    <definedName name="_xlnm.Print_Area" localSheetId="16">'様式６添付１ (記入例)'!$A$1:$R$111</definedName>
    <definedName name="_xlnm.Print_Area" localSheetId="17">'様式7の1 '!$A$1:$L$59</definedName>
    <definedName name="_xlnm.Print_Area" localSheetId="18">'様式7の1 （記入例）'!$A$1:$L$59</definedName>
    <definedName name="_xlnm.Print_Area" localSheetId="19">様式7の3!$A$1:$AA$28</definedName>
    <definedName name="_xlnm.Print_Area" localSheetId="20">'様式7の3(記入例)'!$A$1:$AA$28</definedName>
    <definedName name="_xlnm.Print_Area" localSheetId="21">様式8!$A$1:$F$40</definedName>
    <definedName name="_xlnm.Print_Area" localSheetId="22">'様式8 (記載例)'!$A$1:$F$41</definedName>
    <definedName name="_xlnm.Print_Area" localSheetId="23">様式9!$A$1:$AO$47</definedName>
    <definedName name="_xlnm.Print_Titles" localSheetId="3">様式3!$6:$6</definedName>
    <definedName name="_xlnm.Print_Titles" localSheetId="5">様式5!$1:$4</definedName>
    <definedName name="_xlnm.Print_Titles" localSheetId="6">'様式5  (記載例)'!$1:$4</definedName>
    <definedName name="ｑ" localSheetId="32" hidden="1">#REF!</definedName>
    <definedName name="ｑ" localSheetId="16" hidden="1">#REF!</definedName>
    <definedName name="ｑ" hidden="1">#REF!</definedName>
    <definedName name="rf" localSheetId="32" hidden="1">#REF!</definedName>
    <definedName name="rf" localSheetId="16" hidden="1">#REF!</definedName>
    <definedName name="rf" hidden="1">#REF!</definedName>
    <definedName name="rff" localSheetId="32" hidden="1">#REF!</definedName>
    <definedName name="rff" localSheetId="16" hidden="1">#REF!</definedName>
    <definedName name="rff" hidden="1">#REF!</definedName>
    <definedName name="rffrfr" localSheetId="32" hidden="1">#REF!</definedName>
    <definedName name="rffrfr" localSheetId="16" hidden="1">#REF!</definedName>
    <definedName name="rffrfr" hidden="1">#REF!</definedName>
    <definedName name="rr" localSheetId="32" hidden="1">#REF!</definedName>
    <definedName name="rr" localSheetId="16" hidden="1">#REF!</definedName>
    <definedName name="rr" hidden="1">#REF!</definedName>
    <definedName name="rre" localSheetId="32" hidden="1">#REF!</definedName>
    <definedName name="rre" localSheetId="16" hidden="1">#REF!</definedName>
    <definedName name="rre" hidden="1">#REF!</definedName>
    <definedName name="rree" localSheetId="32" hidden="1">#REF!</definedName>
    <definedName name="rree" localSheetId="16" hidden="1">#REF!</definedName>
    <definedName name="rree" hidden="1">#REF!</definedName>
    <definedName name="rreee" localSheetId="32" hidden="1">#REF!</definedName>
    <definedName name="rreee" localSheetId="16" hidden="1">#REF!</definedName>
    <definedName name="rreee" hidden="1">#REF!</definedName>
    <definedName name="rreeee" localSheetId="32" hidden="1">#REF!</definedName>
    <definedName name="rreeee" localSheetId="16" hidden="1">#REF!</definedName>
    <definedName name="rreeee" hidden="1">#REF!</definedName>
    <definedName name="rreeeee" localSheetId="32" hidden="1">#REF!</definedName>
    <definedName name="rreeeee" localSheetId="16" hidden="1">#REF!</definedName>
    <definedName name="rreeeee" hidden="1">#REF!</definedName>
    <definedName name="rrr" localSheetId="32" hidden="1">#REF!</definedName>
    <definedName name="rrr" localSheetId="16" hidden="1">#REF!</definedName>
    <definedName name="rrr" hidden="1">#REF!</definedName>
    <definedName name="rrre" localSheetId="32" hidden="1">#REF!</definedName>
    <definedName name="rrre" localSheetId="16" hidden="1">#REF!</definedName>
    <definedName name="rrre" hidden="1">#REF!</definedName>
    <definedName name="rrree" localSheetId="32" hidden="1">#REF!</definedName>
    <definedName name="rrree" localSheetId="16" hidden="1">#REF!</definedName>
    <definedName name="rrree" hidden="1">#REF!</definedName>
    <definedName name="rrreee" localSheetId="32" hidden="1">#REF!</definedName>
    <definedName name="rrreee" localSheetId="16" hidden="1">#REF!</definedName>
    <definedName name="rrreee" hidden="1">#REF!</definedName>
    <definedName name="rrrre" localSheetId="32" hidden="1">#REF!</definedName>
    <definedName name="rrrre" localSheetId="16" hidden="1">#REF!</definedName>
    <definedName name="rrrre" hidden="1">#REF!</definedName>
    <definedName name="rrrree" localSheetId="32" hidden="1">#REF!</definedName>
    <definedName name="rrrree" localSheetId="16" hidden="1">#REF!</definedName>
    <definedName name="rrrree" hidden="1">#REF!</definedName>
    <definedName name="rrrreee" localSheetId="32" hidden="1">#REF!</definedName>
    <definedName name="rrrreee" localSheetId="16" hidden="1">#REF!</definedName>
    <definedName name="rrrreee" hidden="1">#REF!</definedName>
    <definedName name="rrrreeee" localSheetId="32" hidden="1">#REF!</definedName>
    <definedName name="rrrreeee" localSheetId="16" hidden="1">#REF!</definedName>
    <definedName name="rrrreeee" hidden="1">#REF!</definedName>
    <definedName name="rrrrre" localSheetId="32" hidden="1">#REF!</definedName>
    <definedName name="rrrrre" localSheetId="16" hidden="1">#REF!</definedName>
    <definedName name="rrrrre" hidden="1">#REF!</definedName>
    <definedName name="rrrrree" localSheetId="32" hidden="1">#REF!</definedName>
    <definedName name="rrrrree" localSheetId="16" hidden="1">#REF!</definedName>
    <definedName name="rrrrree" hidden="1">#REF!</definedName>
    <definedName name="rrrrreee" localSheetId="32" hidden="1">#REF!</definedName>
    <definedName name="rrrrreee" localSheetId="16" hidden="1">#REF!</definedName>
    <definedName name="rrrrreee" hidden="1">#REF!</definedName>
    <definedName name="rrrrreeee" localSheetId="32" hidden="1">#REF!</definedName>
    <definedName name="rrrrreeee" localSheetId="16" hidden="1">#REF!</definedName>
    <definedName name="rrrrreeee" hidden="1">#REF!</definedName>
    <definedName name="rrrrreeeee" localSheetId="32" hidden="1">#REF!</definedName>
    <definedName name="rrrrreeeee" localSheetId="16" hidden="1">#REF!</definedName>
    <definedName name="rrrrreeeee" hidden="1">#REF!</definedName>
    <definedName name="rrrrreeeeee" localSheetId="32" hidden="1">#REF!</definedName>
    <definedName name="rrrrreeeeee" localSheetId="16" hidden="1">#REF!</definedName>
    <definedName name="rrrrreeeeee" hidden="1">#REF!</definedName>
    <definedName name="rrrrrre" localSheetId="32" hidden="1">#REF!</definedName>
    <definedName name="rrrrrre" localSheetId="16" hidden="1">#REF!</definedName>
    <definedName name="rrrrrre" hidden="1">#REF!</definedName>
    <definedName name="rrrrrree" localSheetId="32" hidden="1">#REF!</definedName>
    <definedName name="rrrrrree" localSheetId="16" hidden="1">#REF!</definedName>
    <definedName name="rrrrrree" hidden="1">#REF!</definedName>
    <definedName name="rrrrrreee" localSheetId="32" hidden="1">#REF!</definedName>
    <definedName name="rrrrrreee" localSheetId="16" hidden="1">#REF!</definedName>
    <definedName name="rrrrrreee" hidden="1">#REF!</definedName>
    <definedName name="rrrrrreeee" localSheetId="32" hidden="1">#REF!</definedName>
    <definedName name="rrrrrreeee" localSheetId="16" hidden="1">#REF!</definedName>
    <definedName name="rrrrrreeee" hidden="1">#REF!</definedName>
    <definedName name="rrrrrreeeee" localSheetId="32" hidden="1">#REF!</definedName>
    <definedName name="rrrrrreeeee" localSheetId="16" hidden="1">#REF!</definedName>
    <definedName name="rrrrrreeeee" hidden="1">#REF!</definedName>
    <definedName name="rrrrrreeeeee" localSheetId="32" hidden="1">#REF!</definedName>
    <definedName name="rrrrrreeeeee" localSheetId="16" hidden="1">#REF!</definedName>
    <definedName name="rrrrrreeeeee" hidden="1">#REF!</definedName>
    <definedName name="rrrrrreeeeeee" localSheetId="32" hidden="1">#REF!</definedName>
    <definedName name="rrrrrreeeeeee" localSheetId="16" hidden="1">#REF!</definedName>
    <definedName name="rrrrrreeeeeee" hidden="1">#REF!</definedName>
    <definedName name="rrrrrrre" localSheetId="32" hidden="1">#REF!</definedName>
    <definedName name="rrrrrrre" localSheetId="16" hidden="1">#REF!</definedName>
    <definedName name="rrrrrrre" hidden="1">#REF!</definedName>
    <definedName name="rrrrrrree" localSheetId="32" hidden="1">#REF!</definedName>
    <definedName name="rrrrrrree" localSheetId="16" hidden="1">#REF!</definedName>
    <definedName name="rrrrrrree" hidden="1">#REF!</definedName>
    <definedName name="rrrrrrreee" localSheetId="32" hidden="1">#REF!</definedName>
    <definedName name="rrrrrrreee" localSheetId="16" hidden="1">#REF!</definedName>
    <definedName name="rrrrrrreee" hidden="1">#REF!</definedName>
    <definedName name="rrrrrrreeee" localSheetId="32" hidden="1">#REF!</definedName>
    <definedName name="rrrrrrreeee" localSheetId="16" hidden="1">#REF!</definedName>
    <definedName name="rrrrrrreeee" hidden="1">#REF!</definedName>
    <definedName name="rrrrrrreeeee" localSheetId="32" hidden="1">#REF!</definedName>
    <definedName name="rrrrrrreeeee" localSheetId="16" hidden="1">#REF!</definedName>
    <definedName name="rrrrrrreeeee" hidden="1">#REF!</definedName>
    <definedName name="rrrrrrreeeeee" localSheetId="32" hidden="1">#REF!</definedName>
    <definedName name="rrrrrrreeeeee" localSheetId="16" hidden="1">#REF!</definedName>
    <definedName name="rrrrrrreeeeee" hidden="1">#REF!</definedName>
    <definedName name="rrrrrrreeeeeee" localSheetId="32" hidden="1">#REF!</definedName>
    <definedName name="rrrrrrreeeeeee" localSheetId="16" hidden="1">#REF!</definedName>
    <definedName name="rrrrrrreeeeeee" hidden="1">#REF!</definedName>
    <definedName name="rrrrrrreeeeeeee" localSheetId="32" hidden="1">#REF!</definedName>
    <definedName name="rrrrrrreeeeeeee" localSheetId="16" hidden="1">#REF!</definedName>
    <definedName name="rrrrrrreeeeeeee" hidden="1">#REF!</definedName>
    <definedName name="rrrrrrrre" localSheetId="32" hidden="1">#REF!</definedName>
    <definedName name="rrrrrrrre" localSheetId="16" hidden="1">#REF!</definedName>
    <definedName name="rrrrrrrre" hidden="1">#REF!</definedName>
    <definedName name="rrrrrrrree" localSheetId="32" hidden="1">#REF!</definedName>
    <definedName name="rrrrrrrree" localSheetId="16" hidden="1">#REF!</definedName>
    <definedName name="rrrrrrrree" hidden="1">#REF!</definedName>
    <definedName name="rrrrrrrreee" localSheetId="32" hidden="1">#REF!</definedName>
    <definedName name="rrrrrrrreee" localSheetId="16" hidden="1">#REF!</definedName>
    <definedName name="rrrrrrrreee" hidden="1">#REF!</definedName>
    <definedName name="rrrrrrrreeee" localSheetId="32" hidden="1">#REF!</definedName>
    <definedName name="rrrrrrrreeee" localSheetId="16" hidden="1">#REF!</definedName>
    <definedName name="rrrrrrrreeee" hidden="1">#REF!</definedName>
    <definedName name="rrrrrrrreeeee" localSheetId="32" hidden="1">#REF!</definedName>
    <definedName name="rrrrrrrreeeee" localSheetId="16" hidden="1">#REF!</definedName>
    <definedName name="rrrrrrrreeeee" hidden="1">#REF!</definedName>
    <definedName name="rrrrrrrreeeeee" localSheetId="32" hidden="1">#REF!</definedName>
    <definedName name="rrrrrrrreeeeee" localSheetId="16" hidden="1">#REF!</definedName>
    <definedName name="rrrrrrrreeeeee" hidden="1">#REF!</definedName>
    <definedName name="rrrrrrrreeeeeee" localSheetId="32" hidden="1">#REF!</definedName>
    <definedName name="rrrrrrrreeeeeee" localSheetId="16" hidden="1">#REF!</definedName>
    <definedName name="rrrrrrrreeeeeee" hidden="1">#REF!</definedName>
    <definedName name="rrrrrrrreeeeeeee" localSheetId="32" hidden="1">#REF!</definedName>
    <definedName name="rrrrrrrreeeeeeee" localSheetId="16" hidden="1">#REF!</definedName>
    <definedName name="rrrrrrrreeeeeeee" hidden="1">#REF!</definedName>
    <definedName name="rtj" localSheetId="32" hidden="1">#REF!</definedName>
    <definedName name="rtj" localSheetId="16" hidden="1">#REF!</definedName>
    <definedName name="rtj" hidden="1">#REF!</definedName>
    <definedName name="ryfgv" localSheetId="32" hidden="1">#REF!</definedName>
    <definedName name="ryfgv" localSheetId="16" hidden="1">#REF!</definedName>
    <definedName name="ryfgv" hidden="1">#REF!</definedName>
    <definedName name="ryh" localSheetId="32" hidden="1">#REF!</definedName>
    <definedName name="ryh" localSheetId="16" hidden="1">#REF!</definedName>
    <definedName name="ryh" hidden="1">#REF!</definedName>
    <definedName name="ryhtg" localSheetId="32" hidden="1">#REF!</definedName>
    <definedName name="ryhtg" localSheetId="16" hidden="1">#REF!</definedName>
    <definedName name="ryhtg" hidden="1">#REF!</definedName>
    <definedName name="s" localSheetId="32" hidden="1">#REF!</definedName>
    <definedName name="s" localSheetId="16" hidden="1">#REF!</definedName>
    <definedName name="s" hidden="1">#REF!</definedName>
    <definedName name="t" localSheetId="32" hidden="1">#REF!</definedName>
    <definedName name="t" localSheetId="16" hidden="1">#REF!</definedName>
    <definedName name="t" hidden="1">#REF!</definedName>
    <definedName name="th" localSheetId="32" hidden="1">#REF!</definedName>
    <definedName name="th" localSheetId="16" hidden="1">#REF!</definedName>
    <definedName name="th" hidden="1">#REF!</definedName>
    <definedName name="tjh" localSheetId="32" hidden="1">#REF!</definedName>
    <definedName name="tjh" localSheetId="16" hidden="1">#REF!</definedName>
    <definedName name="tjh" hidden="1">#REF!</definedName>
    <definedName name="tt" localSheetId="32" hidden="1">#REF!</definedName>
    <definedName name="tt" localSheetId="16" hidden="1">#REF!</definedName>
    <definedName name="tt" hidden="1">#REF!</definedName>
    <definedName name="ttr" localSheetId="32" hidden="1">#REF!</definedName>
    <definedName name="ttr" localSheetId="16" hidden="1">#REF!</definedName>
    <definedName name="ttr" hidden="1">#REF!</definedName>
    <definedName name="ttrr" localSheetId="32" hidden="1">#REF!</definedName>
    <definedName name="ttrr" localSheetId="16" hidden="1">#REF!</definedName>
    <definedName name="ttrr" hidden="1">#REF!</definedName>
    <definedName name="ttrrr" localSheetId="32" hidden="1">#REF!</definedName>
    <definedName name="ttrrr" localSheetId="16" hidden="1">#REF!</definedName>
    <definedName name="ttrrr" hidden="1">#REF!</definedName>
    <definedName name="ttt" localSheetId="32" hidden="1">#REF!</definedName>
    <definedName name="ttt" localSheetId="16" hidden="1">#REF!</definedName>
    <definedName name="ttt" hidden="1">#REF!</definedName>
    <definedName name="tttr" localSheetId="32" hidden="1">#REF!</definedName>
    <definedName name="tttr" localSheetId="16" hidden="1">#REF!</definedName>
    <definedName name="tttr" hidden="1">#REF!</definedName>
    <definedName name="tttt" localSheetId="32" hidden="1">#REF!</definedName>
    <definedName name="tttt" localSheetId="16" hidden="1">#REF!</definedName>
    <definedName name="tttt" hidden="1">#REF!</definedName>
    <definedName name="ttttt" localSheetId="32" hidden="1">#REF!</definedName>
    <definedName name="ttttt" localSheetId="16" hidden="1">#REF!</definedName>
    <definedName name="ttttt" hidden="1">#REF!</definedName>
    <definedName name="tttttt" localSheetId="32" hidden="1">#REF!</definedName>
    <definedName name="tttttt" localSheetId="16" hidden="1">#REF!</definedName>
    <definedName name="tttttt" hidden="1">#REF!</definedName>
    <definedName name="ttttttt" localSheetId="32" hidden="1">#REF!</definedName>
    <definedName name="ttttttt" localSheetId="16" hidden="1">#REF!</definedName>
    <definedName name="ttttttt" hidden="1">#REF!</definedName>
    <definedName name="tttttttt" localSheetId="32" hidden="1">#REF!</definedName>
    <definedName name="tttttttt" localSheetId="16" hidden="1">#REF!</definedName>
    <definedName name="tttttttt" hidden="1">#REF!</definedName>
    <definedName name="ttttttttt" localSheetId="32" hidden="1">#REF!</definedName>
    <definedName name="ttttttttt" localSheetId="16" hidden="1">#REF!</definedName>
    <definedName name="ttttttttt" hidden="1">#REF!</definedName>
    <definedName name="ttttttttttt" localSheetId="32" hidden="1">#REF!</definedName>
    <definedName name="ttttttttttt" localSheetId="16" hidden="1">#REF!</definedName>
    <definedName name="ttttttttttt" hidden="1">#REF!</definedName>
    <definedName name="tyuy" localSheetId="32" hidden="1">#REF!</definedName>
    <definedName name="tyuy" localSheetId="16" hidden="1">#REF!</definedName>
    <definedName name="tyuy" hidden="1">#REF!</definedName>
    <definedName name="u" localSheetId="32" hidden="1">#REF!</definedName>
    <definedName name="u" localSheetId="16" hidden="1">#REF!</definedName>
    <definedName name="u" hidden="1">#REF!</definedName>
    <definedName name="uij" localSheetId="32" hidden="1">#REF!</definedName>
    <definedName name="uij" localSheetId="16" hidden="1">#REF!</definedName>
    <definedName name="uij" hidden="1">#REF!</definedName>
    <definedName name="uiouo" localSheetId="32" hidden="1">#REF!</definedName>
    <definedName name="uiouo" localSheetId="16" hidden="1">#REF!</definedName>
    <definedName name="uiouo" hidden="1">#REF!</definedName>
    <definedName name="uiuo" localSheetId="32" hidden="1">#REF!</definedName>
    <definedName name="uiuo" localSheetId="16" hidden="1">#REF!</definedName>
    <definedName name="uiuo" hidden="1">#REF!</definedName>
    <definedName name="ujhu" localSheetId="32" hidden="1">#REF!</definedName>
    <definedName name="ujhu" localSheetId="16" hidden="1">#REF!</definedName>
    <definedName name="ujhu" hidden="1">#REF!</definedName>
    <definedName name="uu" localSheetId="32" hidden="1">#REF!</definedName>
    <definedName name="uu" localSheetId="16" hidden="1">#REF!</definedName>
    <definedName name="uu" hidden="1">#REF!</definedName>
    <definedName name="uuii" localSheetId="32" hidden="1">#REF!</definedName>
    <definedName name="uuii" localSheetId="16" hidden="1">#REF!</definedName>
    <definedName name="uuii" hidden="1">#REF!</definedName>
    <definedName name="uuu" localSheetId="32" hidden="1">#REF!</definedName>
    <definedName name="uuu" localSheetId="16" hidden="1">#REF!</definedName>
    <definedName name="uuu" hidden="1">#REF!</definedName>
    <definedName name="uuuu" localSheetId="32" hidden="1">#REF!</definedName>
    <definedName name="uuuu" localSheetId="16" hidden="1">#REF!</definedName>
    <definedName name="uuuu" hidden="1">#REF!</definedName>
    <definedName name="uuuuu" localSheetId="32" hidden="1">#REF!</definedName>
    <definedName name="uuuuu" localSheetId="16" hidden="1">#REF!</definedName>
    <definedName name="uuuuu" hidden="1">#REF!</definedName>
    <definedName name="uuuuuu" localSheetId="32" hidden="1">#REF!</definedName>
    <definedName name="uuuuuu" localSheetId="16" hidden="1">#REF!</definedName>
    <definedName name="uuuuuu" hidden="1">#REF!</definedName>
    <definedName name="uuuuuuu" localSheetId="32" hidden="1">#REF!</definedName>
    <definedName name="uuuuuuu" localSheetId="16" hidden="1">#REF!</definedName>
    <definedName name="uuuuuuu" hidden="1">#REF!</definedName>
    <definedName name="uuuuuuuu" localSheetId="32" hidden="1">#REF!</definedName>
    <definedName name="uuuuuuuu" localSheetId="16" hidden="1">#REF!</definedName>
    <definedName name="uuuuuuuu" hidden="1">#REF!</definedName>
    <definedName name="uuuuuuuuu" localSheetId="32" hidden="1">#REF!</definedName>
    <definedName name="uuuuuuuuu" localSheetId="16" hidden="1">#REF!</definedName>
    <definedName name="uuuuuuuuu" hidden="1">#REF!</definedName>
    <definedName name="uuuuuuuuuu" localSheetId="32" hidden="1">#REF!</definedName>
    <definedName name="uuuuuuuuuu" localSheetId="16" hidden="1">#REF!</definedName>
    <definedName name="uuuuuuuuuu" hidden="1">#REF!</definedName>
    <definedName name="uuuuuuuuuuu" localSheetId="32" hidden="1">#REF!</definedName>
    <definedName name="uuuuuuuuuuu" localSheetId="16" hidden="1">#REF!</definedName>
    <definedName name="uuuuuuuuuuu" hidden="1">#REF!</definedName>
    <definedName name="uuyyi" localSheetId="32" hidden="1">#REF!</definedName>
    <definedName name="uuyyi" localSheetId="16" hidden="1">#REF!</definedName>
    <definedName name="uuyyi" hidden="1">#REF!</definedName>
    <definedName name="uyjh" localSheetId="32" hidden="1">#REF!</definedName>
    <definedName name="uyjh" localSheetId="16" hidden="1">#REF!</definedName>
    <definedName name="uyjh" hidden="1">#REF!</definedName>
    <definedName name="uyjhu" localSheetId="32" hidden="1">#REF!</definedName>
    <definedName name="uyjhu" localSheetId="16" hidden="1">#REF!</definedName>
    <definedName name="uyjhu" hidden="1">#REF!</definedName>
    <definedName name="ｗ" localSheetId="32" hidden="1">#REF!</definedName>
    <definedName name="ｗ" localSheetId="16" hidden="1">#REF!</definedName>
    <definedName name="ｗ" hidden="1">#REF!</definedName>
    <definedName name="wdwd" localSheetId="32" hidden="1">#REF!</definedName>
    <definedName name="wdwd" localSheetId="16" hidden="1">#REF!</definedName>
    <definedName name="wdwd" hidden="1">#REF!</definedName>
    <definedName name="ww" localSheetId="32" hidden="1">#REF!</definedName>
    <definedName name="ww" localSheetId="16" hidden="1">#REF!</definedName>
    <definedName name="ww" hidden="1">#REF!</definedName>
    <definedName name="www" localSheetId="32" hidden="1">#REF!</definedName>
    <definedName name="www" localSheetId="16" hidden="1">#REF!</definedName>
    <definedName name="www" hidden="1">#REF!</definedName>
    <definedName name="wwww" localSheetId="32" hidden="1">#REF!</definedName>
    <definedName name="wwww" localSheetId="16" hidden="1">#REF!</definedName>
    <definedName name="wwww" hidden="1">#REF!</definedName>
    <definedName name="wwwww" localSheetId="32" hidden="1">#REF!</definedName>
    <definedName name="wwwww" localSheetId="16" hidden="1">#REF!</definedName>
    <definedName name="wwwww" hidden="1">#REF!</definedName>
    <definedName name="wwwwww" localSheetId="32" hidden="1">#REF!</definedName>
    <definedName name="wwwwww" localSheetId="16" hidden="1">#REF!</definedName>
    <definedName name="wwwwww" hidden="1">#REF!</definedName>
    <definedName name="wwwwwww" localSheetId="32" hidden="1">#REF!</definedName>
    <definedName name="wwwwwww" localSheetId="16" hidden="1">#REF!</definedName>
    <definedName name="wwwwwww" hidden="1">#REF!</definedName>
    <definedName name="wwwwwwww" localSheetId="32" hidden="1">#REF!</definedName>
    <definedName name="wwwwwwww" localSheetId="16" hidden="1">#REF!</definedName>
    <definedName name="wwwwwwww" hidden="1">#REF!</definedName>
    <definedName name="wwwwwwwww" localSheetId="32" hidden="1">#REF!</definedName>
    <definedName name="wwwwwwwww" localSheetId="16" hidden="1">#REF!</definedName>
    <definedName name="wwwwwwwww" hidden="1">#REF!</definedName>
    <definedName name="wwwwwwwwww" localSheetId="32" hidden="1">#REF!</definedName>
    <definedName name="wwwwwwwwww" localSheetId="16" hidden="1">#REF!</definedName>
    <definedName name="wwwwwwwwww" hidden="1">#REF!</definedName>
    <definedName name="y" localSheetId="32" hidden="1">#REF!</definedName>
    <definedName name="y" localSheetId="16" hidden="1">#REF!</definedName>
    <definedName name="y" hidden="1">#REF!</definedName>
    <definedName name="yh" localSheetId="32" hidden="1">#REF!</definedName>
    <definedName name="yh" localSheetId="16" hidden="1">#REF!</definedName>
    <definedName name="yh" hidden="1">#REF!</definedName>
    <definedName name="yhh" localSheetId="32" hidden="1">#REF!</definedName>
    <definedName name="yhh" localSheetId="16" hidden="1">#REF!</definedName>
    <definedName name="yhh" hidden="1">#REF!</definedName>
    <definedName name="yhy" localSheetId="32" hidden="1">#REF!</definedName>
    <definedName name="yhy" localSheetId="16" hidden="1">#REF!</definedName>
    <definedName name="yhy" hidden="1">#REF!</definedName>
    <definedName name="yhyhy" localSheetId="32" hidden="1">#REF!</definedName>
    <definedName name="yhyhy" localSheetId="16" hidden="1">#REF!</definedName>
    <definedName name="yhyhy" hidden="1">#REF!</definedName>
    <definedName name="yjhu" localSheetId="32" hidden="1">#REF!</definedName>
    <definedName name="yjhu" localSheetId="16" hidden="1">#REF!</definedName>
    <definedName name="yjhu" hidden="1">#REF!</definedName>
    <definedName name="yt" localSheetId="32" hidden="1">#REF!</definedName>
    <definedName name="yt" localSheetId="16" hidden="1">#REF!</definedName>
    <definedName name="yt" hidden="1">#REF!</definedName>
    <definedName name="yty" localSheetId="32" hidden="1">#REF!</definedName>
    <definedName name="yty" localSheetId="16" hidden="1">#REF!</definedName>
    <definedName name="yty" hidden="1">#REF!</definedName>
    <definedName name="ytyt" localSheetId="32" hidden="1">#REF!</definedName>
    <definedName name="ytyt" localSheetId="16" hidden="1">#REF!</definedName>
    <definedName name="ytyt" hidden="1">#REF!</definedName>
    <definedName name="yujj" localSheetId="32" hidden="1">#REF!</definedName>
    <definedName name="yujj" localSheetId="16" hidden="1">#REF!</definedName>
    <definedName name="yujj" hidden="1">#REF!</definedName>
    <definedName name="yuyi" localSheetId="32" hidden="1">#REF!</definedName>
    <definedName name="yuyi" localSheetId="16" hidden="1">#REF!</definedName>
    <definedName name="yuyi" hidden="1">#REF!</definedName>
    <definedName name="yyy" localSheetId="32" hidden="1">#REF!</definedName>
    <definedName name="yyy" localSheetId="16" hidden="1">#REF!</definedName>
    <definedName name="yyy" hidden="1">#REF!</definedName>
    <definedName name="yyyy" localSheetId="32" hidden="1">#REF!</definedName>
    <definedName name="yyyy" localSheetId="16" hidden="1">#REF!</definedName>
    <definedName name="yyyy" hidden="1">#REF!</definedName>
    <definedName name="yyyyy" localSheetId="32" hidden="1">#REF!</definedName>
    <definedName name="yyyyy" localSheetId="16" hidden="1">#REF!</definedName>
    <definedName name="yyyyy" hidden="1">#REF!</definedName>
    <definedName name="yyyyyy" localSheetId="32" hidden="1">#REF!</definedName>
    <definedName name="yyyyyy" localSheetId="16" hidden="1">#REF!</definedName>
    <definedName name="yyyyyy" hidden="1">#REF!</definedName>
    <definedName name="yyyyyyy" localSheetId="32" hidden="1">#REF!</definedName>
    <definedName name="yyyyyyy" localSheetId="16" hidden="1">#REF!</definedName>
    <definedName name="yyyyyyy" hidden="1">#REF!</definedName>
    <definedName name="yyyyyyyy" localSheetId="32" hidden="1">#REF!</definedName>
    <definedName name="yyyyyyyy" localSheetId="16" hidden="1">#REF!</definedName>
    <definedName name="yyyyyyyy" hidden="1">#REF!</definedName>
    <definedName name="yyyyyyyyy" localSheetId="32" hidden="1">#REF!</definedName>
    <definedName name="yyyyyyyyy" localSheetId="16" hidden="1">#REF!</definedName>
    <definedName name="yyyyyyyyy" hidden="1">#REF!</definedName>
    <definedName name="yyyyyyyyyy" localSheetId="32" hidden="1">#REF!</definedName>
    <definedName name="yyyyyyyyyy" localSheetId="16" hidden="1">#REF!</definedName>
    <definedName name="yyyyyyyyyy" hidden="1">#REF!</definedName>
    <definedName name="あ" localSheetId="32" hidden="1">#REF!</definedName>
    <definedName name="あ" localSheetId="16" hidden="1">#REF!</definedName>
    <definedName name="あ" hidden="1">#REF!</definedName>
    <definedName name="い" localSheetId="32" hidden="1">#REF!</definedName>
    <definedName name="い" localSheetId="16" hidden="1">#REF!</definedName>
    <definedName name="い" hidden="1">#REF!</definedName>
    <definedName name="いお" localSheetId="32" hidden="1">#REF!</definedName>
    <definedName name="いお" localSheetId="16" hidden="1">#REF!</definedName>
    <definedName name="いお" hidden="1">#REF!</definedName>
    <definedName name="う" localSheetId="32" hidden="1">#REF!</definedName>
    <definedName name="う" localSheetId="16" hidden="1">#REF!</definedName>
    <definedName name="う" hidden="1">#REF!</definedName>
    <definedName name="え" localSheetId="32" hidden="1">#REF!</definedName>
    <definedName name="え" localSheetId="16" hidden="1">#REF!</definedName>
    <definedName name="え" hidden="1">#REF!</definedName>
    <definedName name="ぉ" localSheetId="32" hidden="1">#REF!</definedName>
    <definedName name="ぉ" localSheetId="16" hidden="1">#REF!</definedName>
    <definedName name="ぉ" hidden="1">#REF!</definedName>
    <definedName name="お" localSheetId="32" hidden="1">#REF!</definedName>
    <definedName name="お" localSheetId="16" hidden="1">#REF!</definedName>
    <definedName name="お" hidden="1">#REF!</definedName>
    <definedName name="さ" localSheetId="32" hidden="1">#REF!</definedName>
    <definedName name="さ" localSheetId="16" hidden="1">#REF!</definedName>
    <definedName name="さ" hidden="1">#REF!</definedName>
    <definedName name="し" localSheetId="32" hidden="1">#REF!</definedName>
    <definedName name="し" localSheetId="16" hidden="1">#REF!</definedName>
    <definedName name="し" hidden="1">#REF!</definedName>
    <definedName name="じ" localSheetId="32" hidden="1">#REF!</definedName>
    <definedName name="じ" localSheetId="16" hidden="1">#REF!</definedName>
    <definedName name="じ" hidden="1">#REF!</definedName>
    <definedName name="す" localSheetId="32" hidden="1">#REF!</definedName>
    <definedName name="す" localSheetId="16" hidden="1">#REF!</definedName>
    <definedName name="す" hidden="1">#REF!</definedName>
    <definedName name="せ" localSheetId="32" hidden="1">#REF!</definedName>
    <definedName name="せ" localSheetId="16" hidden="1">#REF!</definedName>
    <definedName name="せ" hidden="1">#REF!</definedName>
    <definedName name="そ" localSheetId="32" hidden="1">#REF!</definedName>
    <definedName name="そ" localSheetId="16" hidden="1">#REF!</definedName>
    <definedName name="そ" hidden="1">#REF!</definedName>
    <definedName name="た" localSheetId="32" hidden="1">#REF!</definedName>
    <definedName name="た" localSheetId="16" hidden="1">#REF!</definedName>
    <definedName name="た" hidden="1">#REF!</definedName>
    <definedName name="ち" localSheetId="32" hidden="1">#REF!</definedName>
    <definedName name="ち" localSheetId="16" hidden="1">#REF!</definedName>
    <definedName name="ち" hidden="1">#REF!</definedName>
    <definedName name="つ" localSheetId="32" hidden="1">#REF!</definedName>
    <definedName name="つ" localSheetId="16" hidden="1">#REF!</definedName>
    <definedName name="つ" hidden="1">#REF!</definedName>
    <definedName name="て" localSheetId="32" hidden="1">#REF!</definedName>
    <definedName name="て" localSheetId="16" hidden="1">#REF!</definedName>
    <definedName name="て" hidden="1">#REF!</definedName>
    <definedName name="訓練分野" localSheetId="5">様式5!$AO$1:$AO$21</definedName>
    <definedName name="訓練分野" localSheetId="6">'様式5  (記載例)'!$AM$1:$AM$21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6" i="92" l="1"/>
  <c r="G17" i="64"/>
  <c r="G23" i="65"/>
  <c r="L6" i="78" l="1"/>
  <c r="AI114" i="106"/>
  <c r="D16" i="38" l="1"/>
  <c r="C16" i="38"/>
  <c r="V24" i="2"/>
  <c r="U24" i="2"/>
  <c r="AL9" i="78"/>
  <c r="AL29" i="78"/>
  <c r="AL28" i="78"/>
  <c r="AL27" i="78"/>
  <c r="AL26" i="78"/>
  <c r="V23" i="2" l="1" a="1"/>
  <c r="V23" i="2" s="1"/>
  <c r="T42" i="2"/>
  <c r="T41" i="2"/>
  <c r="T36" i="2"/>
  <c r="O6" i="64" l="1"/>
  <c r="O6" i="65"/>
  <c r="D108" i="112"/>
  <c r="E108" i="112"/>
  <c r="F108" i="112"/>
  <c r="G108" i="112"/>
  <c r="H108" i="112"/>
  <c r="I108" i="112"/>
  <c r="J108" i="112"/>
  <c r="K108" i="112"/>
  <c r="B108" i="112"/>
  <c r="AL10" i="78"/>
  <c r="AL8" i="78"/>
  <c r="O5" i="126"/>
  <c r="O5" i="127"/>
  <c r="AM18" i="106" l="1"/>
  <c r="AN9" i="106"/>
  <c r="AM9" i="106"/>
  <c r="AM12" i="106" s="1"/>
  <c r="AM13" i="106" l="1"/>
  <c r="AN12" i="106" s="1"/>
  <c r="D8" i="106"/>
  <c r="AM21" i="78"/>
  <c r="AL20" i="78"/>
  <c r="AL17" i="78"/>
  <c r="D18" i="38"/>
  <c r="D17" i="38"/>
  <c r="C18" i="38"/>
  <c r="C17" i="38"/>
  <c r="C5" i="38" l="1"/>
  <c r="C3" i="91"/>
  <c r="B106" i="103"/>
  <c r="B107" i="103"/>
  <c r="B108" i="103" s="1"/>
  <c r="C4" i="117" l="1"/>
  <c r="G4" i="117"/>
  <c r="K8" i="114" l="1"/>
  <c r="K7" i="114"/>
  <c r="X4" i="114"/>
  <c r="P4" i="114"/>
  <c r="E4" i="114"/>
  <c r="D3" i="113"/>
  <c r="O3" i="113"/>
  <c r="AI76" i="107" l="1"/>
  <c r="AI77" i="107"/>
  <c r="AI78" i="107"/>
  <c r="AI79" i="107"/>
  <c r="K107" i="112" l="1"/>
  <c r="J107" i="112"/>
  <c r="I107" i="112"/>
  <c r="H107" i="112"/>
  <c r="G107" i="112"/>
  <c r="F107" i="112"/>
  <c r="E107" i="112"/>
  <c r="D107" i="112"/>
  <c r="C107" i="112"/>
  <c r="C108" i="112" s="1"/>
  <c r="B107" i="112"/>
  <c r="K106" i="112"/>
  <c r="J106" i="112"/>
  <c r="I106" i="112"/>
  <c r="H106" i="112"/>
  <c r="G106" i="112"/>
  <c r="F106" i="112"/>
  <c r="E106" i="112"/>
  <c r="D106" i="112"/>
  <c r="C106" i="112"/>
  <c r="B106" i="112"/>
  <c r="C107" i="103"/>
  <c r="D107" i="103"/>
  <c r="D108" i="103" s="1"/>
  <c r="E107" i="103"/>
  <c r="F107" i="103"/>
  <c r="F108" i="103" s="1"/>
  <c r="G107" i="103"/>
  <c r="H107" i="103"/>
  <c r="H108" i="103" s="1"/>
  <c r="I107" i="103"/>
  <c r="J107" i="103"/>
  <c r="J108" i="103" s="1"/>
  <c r="K107" i="103"/>
  <c r="L107" i="103"/>
  <c r="L108" i="103" s="1"/>
  <c r="M107" i="103"/>
  <c r="N107" i="103"/>
  <c r="N108" i="103" s="1"/>
  <c r="O107" i="103"/>
  <c r="P107" i="103"/>
  <c r="P108" i="103" s="1"/>
  <c r="Q107" i="103"/>
  <c r="R107" i="103"/>
  <c r="R108" i="103" s="1"/>
  <c r="S107" i="103"/>
  <c r="T107" i="103"/>
  <c r="T108" i="103" s="1"/>
  <c r="U107" i="103"/>
  <c r="V107" i="103"/>
  <c r="V108" i="103" s="1"/>
  <c r="W107" i="103"/>
  <c r="X107" i="103"/>
  <c r="X108" i="103" s="1"/>
  <c r="Y107" i="103"/>
  <c r="Z107" i="103"/>
  <c r="Z108" i="103" s="1"/>
  <c r="AA107" i="103"/>
  <c r="AB107" i="103"/>
  <c r="AB108" i="103" s="1"/>
  <c r="AC107" i="103"/>
  <c r="AD107" i="103"/>
  <c r="AD108" i="103" s="1"/>
  <c r="AE107" i="103"/>
  <c r="AE108" i="103" s="1"/>
  <c r="C106" i="103"/>
  <c r="D106" i="103"/>
  <c r="E106" i="103"/>
  <c r="F106" i="103"/>
  <c r="G106" i="103"/>
  <c r="H106" i="103"/>
  <c r="I106" i="103"/>
  <c r="J106" i="103"/>
  <c r="K106" i="103"/>
  <c r="L106" i="103"/>
  <c r="M106" i="103"/>
  <c r="N106" i="103"/>
  <c r="O106" i="103"/>
  <c r="P106" i="103"/>
  <c r="Q106" i="103"/>
  <c r="R106" i="103"/>
  <c r="S106" i="103"/>
  <c r="T106" i="103"/>
  <c r="U106" i="103"/>
  <c r="V106" i="103"/>
  <c r="W106" i="103"/>
  <c r="X106" i="103"/>
  <c r="Y106" i="103"/>
  <c r="Z106" i="103"/>
  <c r="AA106" i="103"/>
  <c r="AB106" i="103"/>
  <c r="AC106" i="103"/>
  <c r="AD106" i="103"/>
  <c r="AE106" i="103"/>
  <c r="AC108" i="103" l="1"/>
  <c r="AA108" i="103"/>
  <c r="Y108" i="103"/>
  <c r="W108" i="103"/>
  <c r="U108" i="103"/>
  <c r="S108" i="103"/>
  <c r="Q108" i="103"/>
  <c r="O108" i="103"/>
  <c r="M108" i="103"/>
  <c r="K108" i="103"/>
  <c r="I108" i="103"/>
  <c r="G108" i="103"/>
  <c r="E108" i="103"/>
  <c r="C108" i="103"/>
  <c r="Q7" i="65" l="1"/>
  <c r="P7" i="64"/>
  <c r="E31" i="100" l="1"/>
  <c r="X4" i="106" l="1"/>
  <c r="G4" i="106"/>
  <c r="G33" i="88" l="1"/>
  <c r="AF56" i="84" l="1"/>
  <c r="Z56" i="84"/>
  <c r="T56" i="84"/>
  <c r="N56" i="84"/>
  <c r="G56" i="84" l="1"/>
  <c r="AI81" i="107"/>
  <c r="AI80" i="107"/>
  <c r="AI49" i="107"/>
  <c r="AI48" i="107"/>
  <c r="AI43" i="107"/>
  <c r="AI34" i="107"/>
  <c r="AI33" i="107"/>
  <c r="AI28" i="107"/>
  <c r="AC21" i="107" s="1"/>
  <c r="AI19" i="107"/>
  <c r="AI18" i="107"/>
  <c r="AI13" i="107"/>
  <c r="AI88" i="106"/>
  <c r="AI87" i="106"/>
  <c r="AI82" i="106"/>
  <c r="AI74" i="106"/>
  <c r="AI73" i="106"/>
  <c r="AI68" i="106"/>
  <c r="AI60" i="106"/>
  <c r="AI59" i="106"/>
  <c r="AI54" i="106"/>
  <c r="AI46" i="106"/>
  <c r="AI45" i="106"/>
  <c r="AI40" i="106"/>
  <c r="AI32" i="106"/>
  <c r="AI31" i="106"/>
  <c r="AI26" i="106"/>
  <c r="AI18" i="106"/>
  <c r="AI17" i="106"/>
  <c r="AI12" i="106"/>
  <c r="AC48" i="106" l="1"/>
  <c r="AC6" i="107"/>
  <c r="AC36" i="107"/>
  <c r="AC20" i="106"/>
  <c r="AM60" i="106"/>
  <c r="AC117" i="106" s="1"/>
  <c r="AC62" i="106"/>
  <c r="R114" i="106"/>
  <c r="F114" i="106"/>
  <c r="AC114" i="106"/>
  <c r="AC6" i="106"/>
  <c r="AM32" i="106"/>
  <c r="AC115" i="106" s="1"/>
  <c r="AM46" i="106"/>
  <c r="AC116" i="106" s="1"/>
  <c r="AC34" i="106"/>
  <c r="F115" i="106"/>
  <c r="AM74" i="106"/>
  <c r="AC118" i="106" s="1"/>
  <c r="AM88" i="106"/>
  <c r="AC119" i="106" s="1"/>
  <c r="AC76" i="106"/>
  <c r="D22" i="106" l="1"/>
  <c r="AO12" i="106"/>
  <c r="F116" i="106" s="1"/>
  <c r="AN13" i="106"/>
  <c r="R115" i="106" s="1"/>
  <c r="AI115" i="106" s="1"/>
  <c r="AG92" i="106"/>
  <c r="Z92" i="106"/>
  <c r="D9" i="106"/>
  <c r="AG8" i="106"/>
  <c r="AG9" i="106" s="1"/>
  <c r="AE8" i="106"/>
  <c r="AE9" i="106" s="1"/>
  <c r="AC8" i="106"/>
  <c r="AC9" i="106" s="1"/>
  <c r="AA8" i="106"/>
  <c r="AA9" i="106" s="1"/>
  <c r="Y8" i="106"/>
  <c r="Y9" i="106" s="1"/>
  <c r="W8" i="106"/>
  <c r="W9" i="106" s="1"/>
  <c r="U8" i="106"/>
  <c r="U9" i="106" s="1"/>
  <c r="S8" i="106"/>
  <c r="S9" i="106" s="1"/>
  <c r="Q8" i="106"/>
  <c r="Q9" i="106" s="1"/>
  <c r="O8" i="106"/>
  <c r="O9" i="106" s="1"/>
  <c r="M8" i="106"/>
  <c r="M9" i="106" s="1"/>
  <c r="K8" i="106"/>
  <c r="K9" i="106" s="1"/>
  <c r="I8" i="106"/>
  <c r="I9" i="106" s="1"/>
  <c r="G8" i="106"/>
  <c r="G9" i="106" s="1"/>
  <c r="E8" i="106"/>
  <c r="E9" i="106" s="1"/>
  <c r="AF8" i="106"/>
  <c r="AF9" i="106" s="1"/>
  <c r="AB8" i="106"/>
  <c r="AB9" i="106" s="1"/>
  <c r="X8" i="106"/>
  <c r="X9" i="106" s="1"/>
  <c r="T8" i="106"/>
  <c r="T9" i="106" s="1"/>
  <c r="P8" i="106"/>
  <c r="P9" i="106" s="1"/>
  <c r="L8" i="106"/>
  <c r="L9" i="106" s="1"/>
  <c r="H8" i="106"/>
  <c r="H9" i="106" s="1"/>
  <c r="AH8" i="106"/>
  <c r="AH9" i="106" s="1"/>
  <c r="AD8" i="106"/>
  <c r="AD9" i="106" s="1"/>
  <c r="Z8" i="106"/>
  <c r="Z9" i="106" s="1"/>
  <c r="V8" i="106"/>
  <c r="V9" i="106" s="1"/>
  <c r="R8" i="106"/>
  <c r="R9" i="106" s="1"/>
  <c r="N8" i="106"/>
  <c r="N9" i="106" s="1"/>
  <c r="J8" i="106"/>
  <c r="J9" i="106" s="1"/>
  <c r="F8" i="106"/>
  <c r="F9" i="106" s="1"/>
  <c r="AO13" i="106" l="1"/>
  <c r="R116" i="106" s="1"/>
  <c r="AI116" i="106" s="1"/>
  <c r="D36" i="106"/>
  <c r="AP12" i="106"/>
  <c r="F117" i="106" s="1"/>
  <c r="AI117" i="106" s="1"/>
  <c r="AH22" i="106"/>
  <c r="AH23" i="106" s="1"/>
  <c r="AF22" i="106"/>
  <c r="AF23" i="106" s="1"/>
  <c r="AD22" i="106"/>
  <c r="AD23" i="106" s="1"/>
  <c r="AB22" i="106"/>
  <c r="AB23" i="106" s="1"/>
  <c r="Z22" i="106"/>
  <c r="Z23" i="106" s="1"/>
  <c r="X22" i="106"/>
  <c r="X23" i="106" s="1"/>
  <c r="V22" i="106"/>
  <c r="V23" i="106" s="1"/>
  <c r="T22" i="106"/>
  <c r="T23" i="106" s="1"/>
  <c r="R22" i="106"/>
  <c r="R23" i="106" s="1"/>
  <c r="P22" i="106"/>
  <c r="P23" i="106" s="1"/>
  <c r="N22" i="106"/>
  <c r="N23" i="106" s="1"/>
  <c r="L22" i="106"/>
  <c r="L23" i="106" s="1"/>
  <c r="J22" i="106"/>
  <c r="J23" i="106" s="1"/>
  <c r="H22" i="106"/>
  <c r="H23" i="106" s="1"/>
  <c r="F22" i="106"/>
  <c r="F23" i="106" s="1"/>
  <c r="D23" i="106"/>
  <c r="AE22" i="106"/>
  <c r="AE23" i="106" s="1"/>
  <c r="AA22" i="106"/>
  <c r="AA23" i="106" s="1"/>
  <c r="W22" i="106"/>
  <c r="W23" i="106" s="1"/>
  <c r="S22" i="106"/>
  <c r="S23" i="106" s="1"/>
  <c r="O22" i="106"/>
  <c r="O23" i="106" s="1"/>
  <c r="K22" i="106"/>
  <c r="K23" i="106" s="1"/>
  <c r="G22" i="106"/>
  <c r="G23" i="106" s="1"/>
  <c r="AG22" i="106"/>
  <c r="AG23" i="106" s="1"/>
  <c r="AC22" i="106"/>
  <c r="AC23" i="106" s="1"/>
  <c r="Y22" i="106"/>
  <c r="Y23" i="106" s="1"/>
  <c r="U22" i="106"/>
  <c r="U23" i="106" s="1"/>
  <c r="Q22" i="106"/>
  <c r="Q23" i="106" s="1"/>
  <c r="M22" i="106"/>
  <c r="M23" i="106" s="1"/>
  <c r="I22" i="106"/>
  <c r="I23" i="106" s="1"/>
  <c r="E22" i="106"/>
  <c r="E23" i="106" s="1"/>
  <c r="D50" i="106" l="1"/>
  <c r="AQ12" i="106"/>
  <c r="AR12" i="106" s="1"/>
  <c r="AP13" i="106"/>
  <c r="R117" i="106" s="1"/>
  <c r="D37" i="106"/>
  <c r="AG36" i="106"/>
  <c r="AG37" i="106" s="1"/>
  <c r="AE36" i="106"/>
  <c r="AE37" i="106" s="1"/>
  <c r="AC36" i="106"/>
  <c r="AC37" i="106" s="1"/>
  <c r="AA36" i="106"/>
  <c r="AA37" i="106" s="1"/>
  <c r="Y36" i="106"/>
  <c r="Y37" i="106" s="1"/>
  <c r="W36" i="106"/>
  <c r="W37" i="106" s="1"/>
  <c r="U36" i="106"/>
  <c r="U37" i="106" s="1"/>
  <c r="S36" i="106"/>
  <c r="S37" i="106" s="1"/>
  <c r="Q36" i="106"/>
  <c r="Q37" i="106" s="1"/>
  <c r="O36" i="106"/>
  <c r="O37" i="106" s="1"/>
  <c r="M36" i="106"/>
  <c r="M37" i="106" s="1"/>
  <c r="K36" i="106"/>
  <c r="K37" i="106" s="1"/>
  <c r="I36" i="106"/>
  <c r="I37" i="106" s="1"/>
  <c r="G36" i="106"/>
  <c r="G37" i="106" s="1"/>
  <c r="E36" i="106"/>
  <c r="E37" i="106" s="1"/>
  <c r="AF36" i="106"/>
  <c r="AF37" i="106" s="1"/>
  <c r="AB36" i="106"/>
  <c r="AB37" i="106" s="1"/>
  <c r="X36" i="106"/>
  <c r="X37" i="106" s="1"/>
  <c r="T36" i="106"/>
  <c r="T37" i="106" s="1"/>
  <c r="P36" i="106"/>
  <c r="P37" i="106" s="1"/>
  <c r="L36" i="106"/>
  <c r="L37" i="106" s="1"/>
  <c r="H36" i="106"/>
  <c r="H37" i="106" s="1"/>
  <c r="AH36" i="106"/>
  <c r="AH37" i="106" s="1"/>
  <c r="AD36" i="106"/>
  <c r="AD37" i="106" s="1"/>
  <c r="Z36" i="106"/>
  <c r="Z37" i="106" s="1"/>
  <c r="V36" i="106"/>
  <c r="V37" i="106" s="1"/>
  <c r="R36" i="106"/>
  <c r="R37" i="106" s="1"/>
  <c r="N36" i="106"/>
  <c r="N37" i="106" s="1"/>
  <c r="J36" i="106"/>
  <c r="J37" i="106" s="1"/>
  <c r="F36" i="106"/>
  <c r="F37" i="106" s="1"/>
  <c r="D64" i="106" l="1"/>
  <c r="AQ13" i="106"/>
  <c r="R118" i="106" s="1"/>
  <c r="F118" i="106"/>
  <c r="AH50" i="106"/>
  <c r="AH51" i="106" s="1"/>
  <c r="AF50" i="106"/>
  <c r="AF51" i="106" s="1"/>
  <c r="AD50" i="106"/>
  <c r="AD51" i="106" s="1"/>
  <c r="AB50" i="106"/>
  <c r="AB51" i="106" s="1"/>
  <c r="Z50" i="106"/>
  <c r="Z51" i="106" s="1"/>
  <c r="X50" i="106"/>
  <c r="X51" i="106" s="1"/>
  <c r="V50" i="106"/>
  <c r="V51" i="106" s="1"/>
  <c r="T50" i="106"/>
  <c r="T51" i="106" s="1"/>
  <c r="R50" i="106"/>
  <c r="R51" i="106" s="1"/>
  <c r="P50" i="106"/>
  <c r="P51" i="106" s="1"/>
  <c r="N50" i="106"/>
  <c r="N51" i="106" s="1"/>
  <c r="L50" i="106"/>
  <c r="L51" i="106" s="1"/>
  <c r="J50" i="106"/>
  <c r="J51" i="106" s="1"/>
  <c r="H50" i="106"/>
  <c r="H51" i="106" s="1"/>
  <c r="F50" i="106"/>
  <c r="F51" i="106" s="1"/>
  <c r="D51" i="106"/>
  <c r="AE50" i="106"/>
  <c r="AE51" i="106" s="1"/>
  <c r="AA50" i="106"/>
  <c r="AA51" i="106" s="1"/>
  <c r="W50" i="106"/>
  <c r="W51" i="106" s="1"/>
  <c r="S50" i="106"/>
  <c r="S51" i="106" s="1"/>
  <c r="O50" i="106"/>
  <c r="O51" i="106" s="1"/>
  <c r="K50" i="106"/>
  <c r="K51" i="106" s="1"/>
  <c r="G50" i="106"/>
  <c r="G51" i="106" s="1"/>
  <c r="AG50" i="106"/>
  <c r="AG51" i="106" s="1"/>
  <c r="AC50" i="106"/>
  <c r="AC51" i="106" s="1"/>
  <c r="Y50" i="106"/>
  <c r="Y51" i="106" s="1"/>
  <c r="U50" i="106"/>
  <c r="U51" i="106" s="1"/>
  <c r="Q50" i="106"/>
  <c r="Q51" i="106" s="1"/>
  <c r="M50" i="106"/>
  <c r="M51" i="106" s="1"/>
  <c r="I50" i="106"/>
  <c r="I51" i="106" s="1"/>
  <c r="E50" i="106"/>
  <c r="E51" i="106" s="1"/>
  <c r="AI118" i="106" l="1"/>
  <c r="D78" i="106"/>
  <c r="F119" i="106"/>
  <c r="AR13" i="106"/>
  <c r="R119" i="106" s="1"/>
  <c r="AH64" i="106"/>
  <c r="AH65" i="106" s="1"/>
  <c r="AF64" i="106"/>
  <c r="AF65" i="106" s="1"/>
  <c r="AD64" i="106"/>
  <c r="AD65" i="106" s="1"/>
  <c r="AB64" i="106"/>
  <c r="AB65" i="106" s="1"/>
  <c r="Z64" i="106"/>
  <c r="Z65" i="106" s="1"/>
  <c r="X64" i="106"/>
  <c r="X65" i="106" s="1"/>
  <c r="V64" i="106"/>
  <c r="V65" i="106" s="1"/>
  <c r="T64" i="106"/>
  <c r="T65" i="106" s="1"/>
  <c r="R64" i="106"/>
  <c r="R65" i="106" s="1"/>
  <c r="P64" i="106"/>
  <c r="P65" i="106" s="1"/>
  <c r="N64" i="106"/>
  <c r="N65" i="106" s="1"/>
  <c r="L64" i="106"/>
  <c r="L65" i="106" s="1"/>
  <c r="J64" i="106"/>
  <c r="J65" i="106" s="1"/>
  <c r="H64" i="106"/>
  <c r="H65" i="106" s="1"/>
  <c r="F64" i="106"/>
  <c r="F65" i="106" s="1"/>
  <c r="D65" i="106"/>
  <c r="AE64" i="106"/>
  <c r="AE65" i="106" s="1"/>
  <c r="AA64" i="106"/>
  <c r="AA65" i="106" s="1"/>
  <c r="W64" i="106"/>
  <c r="W65" i="106" s="1"/>
  <c r="S64" i="106"/>
  <c r="S65" i="106" s="1"/>
  <c r="O64" i="106"/>
  <c r="O65" i="106" s="1"/>
  <c r="K64" i="106"/>
  <c r="K65" i="106" s="1"/>
  <c r="G64" i="106"/>
  <c r="G65" i="106" s="1"/>
  <c r="AG64" i="106"/>
  <c r="AG65" i="106" s="1"/>
  <c r="Y64" i="106"/>
  <c r="Y65" i="106" s="1"/>
  <c r="Q64" i="106"/>
  <c r="Q65" i="106" s="1"/>
  <c r="I64" i="106"/>
  <c r="I65" i="106" s="1"/>
  <c r="AC64" i="106"/>
  <c r="AC65" i="106" s="1"/>
  <c r="U64" i="106"/>
  <c r="U65" i="106" s="1"/>
  <c r="M64" i="106"/>
  <c r="M65" i="106" s="1"/>
  <c r="E64" i="106"/>
  <c r="E65" i="106" s="1"/>
  <c r="AI119" i="106" l="1"/>
  <c r="D79" i="106"/>
  <c r="AG78" i="106"/>
  <c r="AG79" i="106" s="1"/>
  <c r="AE78" i="106"/>
  <c r="AE79" i="106" s="1"/>
  <c r="AC78" i="106"/>
  <c r="AC79" i="106" s="1"/>
  <c r="AA78" i="106"/>
  <c r="AA79" i="106" s="1"/>
  <c r="Y78" i="106"/>
  <c r="Y79" i="106" s="1"/>
  <c r="W78" i="106"/>
  <c r="W79" i="106" s="1"/>
  <c r="U78" i="106"/>
  <c r="U79" i="106" s="1"/>
  <c r="S78" i="106"/>
  <c r="S79" i="106" s="1"/>
  <c r="Q78" i="106"/>
  <c r="Q79" i="106" s="1"/>
  <c r="O78" i="106"/>
  <c r="O79" i="106" s="1"/>
  <c r="M78" i="106"/>
  <c r="M79" i="106" s="1"/>
  <c r="K78" i="106"/>
  <c r="K79" i="106" s="1"/>
  <c r="I78" i="106"/>
  <c r="I79" i="106" s="1"/>
  <c r="G78" i="106"/>
  <c r="G79" i="106" s="1"/>
  <c r="E78" i="106"/>
  <c r="E79" i="106" s="1"/>
  <c r="AF78" i="106"/>
  <c r="AF79" i="106" s="1"/>
  <c r="AB78" i="106"/>
  <c r="AB79" i="106" s="1"/>
  <c r="X78" i="106"/>
  <c r="X79" i="106" s="1"/>
  <c r="T78" i="106"/>
  <c r="T79" i="106" s="1"/>
  <c r="P78" i="106"/>
  <c r="P79" i="106" s="1"/>
  <c r="L78" i="106"/>
  <c r="L79" i="106" s="1"/>
  <c r="H78" i="106"/>
  <c r="H79" i="106" s="1"/>
  <c r="AH78" i="106"/>
  <c r="AH79" i="106" s="1"/>
  <c r="Z78" i="106"/>
  <c r="Z79" i="106" s="1"/>
  <c r="R78" i="106"/>
  <c r="R79" i="106" s="1"/>
  <c r="J78" i="106"/>
  <c r="J79" i="106" s="1"/>
  <c r="AD78" i="106"/>
  <c r="AD79" i="106" s="1"/>
  <c r="V78" i="106"/>
  <c r="V79" i="106" s="1"/>
  <c r="N78" i="106"/>
  <c r="N79" i="106" s="1"/>
  <c r="F78" i="106"/>
  <c r="F79" i="106" s="1"/>
  <c r="O6" i="98" l="1"/>
  <c r="D7" i="98"/>
  <c r="D6" i="98"/>
  <c r="E16" i="100" l="1"/>
  <c r="F3" i="100"/>
  <c r="B3" i="100"/>
  <c r="S7" i="78" l="1"/>
  <c r="F7" i="78"/>
  <c r="I19" i="38" l="1"/>
  <c r="G27" i="24" l="1"/>
  <c r="V4" i="92" l="1"/>
  <c r="I4" i="88" l="1"/>
  <c r="P6" i="92" l="1"/>
  <c r="D7" i="92"/>
  <c r="C5" i="91" l="1"/>
  <c r="D4" i="88" l="1"/>
  <c r="B19" i="23" l="1"/>
  <c r="B18" i="23"/>
  <c r="B17" i="23"/>
  <c r="B16" i="23"/>
  <c r="B39" i="23" l="1"/>
  <c r="B38" i="23"/>
  <c r="B35" i="23"/>
  <c r="B33" i="23"/>
  <c r="B32" i="23"/>
  <c r="B30" i="23"/>
  <c r="B29" i="23"/>
  <c r="B28" i="23"/>
  <c r="B27" i="23"/>
  <c r="B26" i="23"/>
  <c r="B25" i="23"/>
  <c r="B24" i="23"/>
  <c r="B23" i="23"/>
  <c r="B22" i="23"/>
  <c r="B15" i="23"/>
  <c r="B12" i="23"/>
  <c r="B11" i="23"/>
  <c r="B10" i="23"/>
  <c r="B8" i="23"/>
  <c r="B9" i="23"/>
  <c r="AG59" i="84"/>
  <c r="F6" i="84"/>
  <c r="F5" i="84"/>
  <c r="F3" i="84"/>
  <c r="F3" i="78"/>
  <c r="AB16" i="78"/>
  <c r="U15" i="78"/>
  <c r="M15" i="78"/>
  <c r="F15" i="78"/>
  <c r="F9" i="78"/>
  <c r="F6" i="78"/>
  <c r="F5" i="78"/>
  <c r="J20" i="29"/>
  <c r="B6" i="23"/>
  <c r="Z56" i="78" l="1"/>
  <c r="T56" i="78"/>
  <c r="N56" i="78"/>
  <c r="AG59" i="78"/>
  <c r="AF56" i="78"/>
  <c r="AM25" i="78"/>
  <c r="AM24" i="78"/>
  <c r="AM23" i="78"/>
  <c r="AM22" i="78"/>
  <c r="AN21" i="78" l="1"/>
  <c r="AL21" i="78" s="1"/>
  <c r="G56" i="78"/>
  <c r="B31" i="23" l="1"/>
  <c r="B20" i="23"/>
  <c r="G20" i="29"/>
  <c r="V5" i="24"/>
  <c r="R4" i="63" l="1"/>
  <c r="C4" i="63"/>
  <c r="AC14" i="29" l="1"/>
  <c r="I7" i="65" l="1"/>
  <c r="D7" i="65"/>
  <c r="N3" i="65"/>
  <c r="E3" i="65"/>
  <c r="I7" i="64"/>
  <c r="D7" i="64"/>
  <c r="M3" i="64"/>
  <c r="E3" i="64"/>
  <c r="B5" i="23" l="1"/>
  <c r="B3" i="23" l="1"/>
  <c r="B4" i="23"/>
  <c r="B7" i="23"/>
  <c r="B13" i="23"/>
  <c r="B14" i="23"/>
  <c r="B21" i="23"/>
  <c r="B40" i="23"/>
  <c r="B41" i="23"/>
  <c r="B42" i="23"/>
  <c r="B43" i="23"/>
  <c r="B44" i="23"/>
  <c r="B45" i="23"/>
  <c r="B46" i="23"/>
  <c r="B47" i="23"/>
  <c r="B48" i="23"/>
  <c r="B49" i="23"/>
  <c r="F5" i="29" l="1"/>
  <c r="C4" i="38" l="1"/>
  <c r="P19" i="38"/>
  <c r="O19" i="38"/>
  <c r="N19" i="38"/>
  <c r="M19" i="38"/>
  <c r="L19" i="38"/>
  <c r="K19" i="38"/>
  <c r="J19" i="38"/>
  <c r="R19" i="38" l="1"/>
  <c r="Q19" i="38"/>
  <c r="B7" i="5" l="1"/>
  <c r="AC16" i="29"/>
  <c r="G14" i="29"/>
  <c r="G16" i="29"/>
  <c r="A22" i="29"/>
  <c r="A20" i="29"/>
  <c r="E9" i="5" l="1"/>
  <c r="A16" i="24" l="1"/>
  <c r="O9" i="24"/>
  <c r="O10" i="24"/>
  <c r="Q14" i="24"/>
  <c r="Q12" i="24"/>
  <c r="F8" i="21" l="1"/>
  <c r="D8" i="21"/>
  <c r="D7" i="21"/>
  <c r="D5" i="21"/>
  <c r="P28" i="15"/>
  <c r="D7" i="15"/>
  <c r="F5" i="15"/>
  <c r="E31" i="11"/>
  <c r="E16" i="11"/>
  <c r="F3" i="11"/>
  <c r="B3" i="11"/>
  <c r="E22" i="5"/>
  <c r="C22" i="5"/>
  <c r="B21" i="5"/>
  <c r="E11" i="5"/>
  <c r="C9" i="5"/>
  <c r="B6" i="5"/>
  <c r="B5" i="5"/>
  <c r="B4" i="5"/>
  <c r="K4"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3" authorId="0" shapeId="0" xr:uid="{00000000-0006-0000-0100-000001000000}">
      <text>
        <r>
          <rPr>
            <sz val="11"/>
            <color indexed="81"/>
            <rFont val="ＭＳ Ｐゴシック"/>
            <family val="3"/>
            <charset val="128"/>
          </rPr>
          <t>提出日を入力してください（○年○月○日）</t>
        </r>
      </text>
    </comment>
    <comment ref="J9" authorId="0" shapeId="0" xr:uid="{00000000-0006-0000-0100-000002000000}">
      <text>
        <r>
          <rPr>
            <sz val="11"/>
            <color indexed="81"/>
            <rFont val="ＭＳ Ｐゴシック"/>
            <family val="3"/>
            <charset val="128"/>
          </rPr>
          <t xml:space="preserve"> 郵便番号を入力してください
（○○○-○○○○）</t>
        </r>
      </text>
    </comment>
    <comment ref="F41" authorId="0" shapeId="0" xr:uid="{00000000-0006-0000-0100-000004000000}">
      <text>
        <r>
          <rPr>
            <sz val="11"/>
            <color indexed="81"/>
            <rFont val="ＭＳ Ｐゴシック"/>
            <family val="3"/>
            <charset val="128"/>
          </rPr>
          <t>郵便番号を入力してください。（○○○-○○○○）</t>
        </r>
      </text>
    </comment>
    <comment ref="H41" authorId="0" shapeId="0" xr:uid="{00000000-0006-0000-0100-000005000000}">
      <text>
        <r>
          <rPr>
            <sz val="11"/>
            <color indexed="81"/>
            <rFont val="ＭＳ Ｐゴシック"/>
            <family val="3"/>
            <charset val="128"/>
          </rPr>
          <t>所在地のうち、都道府県から番地までを入力してください。（１行目）</t>
        </r>
      </text>
    </comment>
    <comment ref="H42" authorId="0" shapeId="0" xr:uid="{00000000-0006-0000-0100-000006000000}">
      <text>
        <r>
          <rPr>
            <sz val="11"/>
            <color indexed="81"/>
            <rFont val="ＭＳ Ｐゴシック"/>
            <family val="3"/>
            <charset val="128"/>
          </rPr>
          <t>所在地のうち、建物名等を入力してください。（２行目）</t>
        </r>
      </text>
    </comment>
    <comment ref="F44" authorId="0" shapeId="0" xr:uid="{00000000-0006-0000-0100-000007000000}">
      <text>
        <r>
          <rPr>
            <sz val="11"/>
            <color indexed="81"/>
            <rFont val="ＭＳ Ｐゴシック"/>
            <family val="3"/>
            <charset val="128"/>
          </rPr>
          <t>過去に認定を受けたことがない場合は「初回」と記入してください。</t>
        </r>
      </text>
    </comment>
    <comment ref="F46" authorId="0" shapeId="0" xr:uid="{00000000-0006-0000-0100-000008000000}">
      <text>
        <r>
          <rPr>
            <sz val="11"/>
            <color indexed="81"/>
            <rFont val="ＭＳ Ｐゴシック"/>
            <family val="3"/>
            <charset val="128"/>
          </rPr>
          <t>国税庁から法人番号指定通知書にて通知された法人番号（13桁）を記載してください。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高齢・障害・求職者雇用支援機構</author>
  </authors>
  <commentList>
    <comment ref="A2" authorId="0" shapeId="0" xr:uid="{00000000-0006-0000-1B00-000001000000}">
      <text>
        <r>
          <rPr>
            <b/>
            <u/>
            <sz val="10"/>
            <color indexed="81"/>
            <rFont val="Meiryo UI"/>
            <family val="3"/>
            <charset val="128"/>
          </rPr>
          <t>実績枠</t>
        </r>
        <r>
          <rPr>
            <sz val="10"/>
            <color indexed="81"/>
            <rFont val="Meiryo UI"/>
            <family val="3"/>
            <charset val="128"/>
          </rPr>
          <t>で申請する場合は当該様式を提出してください。</t>
        </r>
      </text>
    </comment>
    <comment ref="B12" authorId="1" shapeId="0" xr:uid="{9862D5E2-5D81-4B88-B92B-FD14FE1606C9}">
      <text>
        <r>
          <rPr>
            <sz val="10"/>
            <color indexed="81"/>
            <rFont val="Meiryo UI"/>
            <family val="3"/>
            <charset val="128"/>
          </rPr>
          <t>・「求職者支援訓練の選定方法」で評価の観点をご確認の上、ご記入ください。
・記載した内容の出典と根拠や客観性を示す添付書類の該当部分に、マーカー等で線を引いてください。
※「書類」とは、ご記載いただいた「訓練科設定の背景・ねらい」の内容を記載するに至った根拠が記載できる資料や独自に行ったヒアリング調査の書類を指します。
「労働局・地方自治体の要請等」の場合は、その要請文書等、要請の事実が記載された書類となります（必要に応じて機構から要請元に確認させていただく場合があります。）。
※添付書類がなく、機構がその根拠や客観性を確認できない場合は加点対象になりません。また、記載内容と直接の関連性がない書類の添付はお控えください（多量に書類が添付されていても、根拠や客観性を証明しないものは考慮されません。）。</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高齢・障害・求職者雇用支援機構</author>
  </authors>
  <commentList>
    <comment ref="A2" authorId="0" shapeId="0" xr:uid="{00000000-0006-0000-1C00-000001000000}">
      <text>
        <r>
          <rPr>
            <b/>
            <u/>
            <sz val="10"/>
            <color indexed="81"/>
            <rFont val="Meiryo UI"/>
            <family val="3"/>
            <charset val="128"/>
          </rPr>
          <t>新規参入枠</t>
        </r>
        <r>
          <rPr>
            <sz val="10"/>
            <color indexed="81"/>
            <rFont val="Meiryo UI"/>
            <family val="3"/>
            <charset val="128"/>
          </rPr>
          <t>で申請する場合は、当該様式を提出してください。</t>
        </r>
      </text>
    </comment>
    <comment ref="B12" authorId="1" shapeId="0" xr:uid="{77B7E2C7-8E83-4CC2-9B86-E08C36A558ED}">
      <text>
        <r>
          <rPr>
            <sz val="10"/>
            <color indexed="81"/>
            <rFont val="Meiryo UI"/>
            <family val="3"/>
            <charset val="128"/>
          </rPr>
          <t>・「求職者支援訓練の選定方法」で評価の観点をご確認の上、ご記入ください。
・記載した内容の出典と根拠や客観性を示す添付書類の該当部分に、マーカー等で線を引いてください。
※「書類」とは、ご記載いただいた「訓練科設定の背景・ねらい」の内容を記載するに至った根拠が記載できる資料や独自に行ったヒアリング調査の書類を指します。
「労働局・地方自治体の要請等」の場合は、その要請文書等、要請の事実が記載された書類となります（必要に応じて機構から要請元に確認させていただく場合があります。）。
※添付書類がなく、機構がその根拠や客観性を確認できない場合は加点対象になりません。また、記載内容と直接の関連性がない書類の添付はお控えください（多量に書類が添付されていても、根拠や客観性を証明しないものは考慮されません。）。</t>
        </r>
      </text>
    </comment>
    <comment ref="Q40" authorId="1" shapeId="0" xr:uid="{62479E5E-EB74-43BE-9340-A8955F15B92C}">
      <text>
        <r>
          <rPr>
            <sz val="9"/>
            <color indexed="81"/>
            <rFont val="Meiryo UI"/>
            <family val="3"/>
            <charset val="128"/>
          </rPr>
          <t>行が不足する場合は、適宜行を挿入してください。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10" authorId="0" shapeId="0" xr:uid="{00000000-0006-0000-1E00-000001000000}">
      <text>
        <r>
          <rPr>
            <b/>
            <sz val="11"/>
            <color indexed="81"/>
            <rFont val="ＭＳ Ｐゴシック"/>
            <family val="3"/>
            <charset val="128"/>
          </rPr>
          <t>年号を選択してください。</t>
        </r>
      </text>
    </comment>
    <comment ref="V12" authorId="0" shapeId="0" xr:uid="{00000000-0006-0000-1E00-000002000000}">
      <text>
        <r>
          <rPr>
            <b/>
            <sz val="11"/>
            <color indexed="81"/>
            <rFont val="ＭＳ Ｐゴシック"/>
            <family val="3"/>
            <charset val="128"/>
          </rPr>
          <t>年号を選択してください。</t>
        </r>
      </text>
    </comment>
    <comment ref="O14" authorId="0" shapeId="0" xr:uid="{00000000-0006-0000-1E00-000003000000}">
      <text>
        <r>
          <rPr>
            <b/>
            <sz val="11"/>
            <color indexed="81"/>
            <rFont val="ＭＳ Ｐゴシック"/>
            <family val="3"/>
            <charset val="128"/>
          </rPr>
          <t>年号を選択してください。</t>
        </r>
      </text>
    </comment>
    <comment ref="V15" authorId="0" shapeId="0" xr:uid="{00000000-0006-0000-1E00-000004000000}">
      <text>
        <r>
          <rPr>
            <b/>
            <sz val="11"/>
            <color indexed="81"/>
            <rFont val="ＭＳ Ｐゴシック"/>
            <family val="3"/>
            <charset val="128"/>
          </rPr>
          <t>年号を選択してください。</t>
        </r>
      </text>
    </comment>
    <comment ref="O16" authorId="0" shapeId="0" xr:uid="{00000000-0006-0000-1E00-000005000000}">
      <text>
        <r>
          <rPr>
            <b/>
            <sz val="11"/>
            <color indexed="81"/>
            <rFont val="ＭＳ Ｐゴシック"/>
            <family val="3"/>
            <charset val="128"/>
          </rPr>
          <t>年号を選択してください。</t>
        </r>
      </text>
    </comment>
    <comment ref="W16" authorId="0" shapeId="0" xr:uid="{00000000-0006-0000-1E00-000006000000}">
      <text>
        <r>
          <rPr>
            <b/>
            <sz val="11"/>
            <color indexed="81"/>
            <rFont val="ＭＳ Ｐゴシック"/>
            <family val="3"/>
            <charset val="128"/>
          </rPr>
          <t>年号を選択してください。</t>
        </r>
      </text>
    </comment>
    <comment ref="O17" authorId="0" shapeId="0" xr:uid="{00000000-0006-0000-1E00-000007000000}">
      <text>
        <r>
          <rPr>
            <b/>
            <sz val="11"/>
            <color indexed="81"/>
            <rFont val="ＭＳ Ｐゴシック"/>
            <family val="3"/>
            <charset val="128"/>
          </rPr>
          <t>年号を選択してください。</t>
        </r>
        <r>
          <rPr>
            <sz val="9"/>
            <color indexed="81"/>
            <rFont val="ＭＳ Ｐゴシック"/>
            <family val="3"/>
            <charset val="128"/>
          </rPr>
          <t xml:space="preserve">
</t>
        </r>
      </text>
    </comment>
    <comment ref="V19" authorId="0" shapeId="0" xr:uid="{00000000-0006-0000-1E00-000008000000}">
      <text>
        <r>
          <rPr>
            <b/>
            <sz val="11"/>
            <color indexed="81"/>
            <rFont val="ＭＳ Ｐゴシック"/>
            <family val="3"/>
            <charset val="128"/>
          </rPr>
          <t>年号を選択してください。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2" authorId="0" shapeId="0" xr:uid="{00000000-0006-0000-0300-000001000000}">
      <text>
        <r>
          <rPr>
            <sz val="11"/>
            <color indexed="81"/>
            <rFont val="ＭＳ Ｐゴシック"/>
            <family val="3"/>
            <charset val="128"/>
          </rPr>
          <t>小数点第３位を切り捨て、小数点第２位までを入力してください。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作成者</author>
  </authors>
  <commentList>
    <comment ref="A13" authorId="0" shapeId="0" xr:uid="{85C0C722-AAB4-4FF0-B804-8A15B4358FD1}">
      <text>
        <r>
          <rPr>
            <sz val="10"/>
            <color indexed="81"/>
            <rFont val="Meiryo UI"/>
            <family val="3"/>
            <charset val="128"/>
          </rPr>
          <t>株式会社以外の場合は、下記を参考にチェックをつけてください。
・株式会社以外の事業主
　有限会社、合同会社、合資会社、医療法人など
・事業主団体等
　事業協同組合、企業組合、協同組合、商工会議所、協会など
・大学等
　専修学校・各種学校を除く学校法人
・一般公益社団法人等
　一般財団法人、一般社団法人、公益財団法人、公益社団法人など
・その他
　個人事業主、会計事務所など</t>
        </r>
      </text>
    </comment>
    <comment ref="A28" authorId="0" shapeId="0" xr:uid="{6FF9BAED-B049-4567-A40B-37C976928EF4}">
      <text>
        <r>
          <rPr>
            <sz val="10"/>
            <color indexed="81"/>
            <rFont val="Meiryo UI"/>
            <family val="3"/>
            <charset val="128"/>
          </rPr>
          <t>「職業訓練の実績」に記載する訓練が、以下を満たすかどうか必ず確認してください。
・訓練期間が、今回申請する訓練期間の７割以上であるか。
・訓練時間が、今回申請する訓練時間の７割以上であるか。
・今回申請する訓練の開始日から、遡って３年間において実施した訓練か。
※要件の詳細は、留意事項をご確認ください。</t>
        </r>
      </text>
    </comment>
    <comment ref="E40" authorId="1" shapeId="0" xr:uid="{00000000-0006-0000-0400-000006000000}">
      <text>
        <r>
          <rPr>
            <sz val="9"/>
            <color indexed="81"/>
            <rFont val="BIZ UDPゴシック"/>
            <family val="3"/>
            <charset val="128"/>
          </rPr>
          <t>氏名のみ入力してください</t>
        </r>
      </text>
    </comment>
    <comment ref="J40" authorId="1" shapeId="0" xr:uid="{00000000-0006-0000-0400-000007000000}">
      <text>
        <r>
          <rPr>
            <sz val="9"/>
            <color indexed="81"/>
            <rFont val="BIZ UDPゴシック"/>
            <family val="3"/>
            <charset val="128"/>
          </rPr>
          <t>役職を入力してください</t>
        </r>
      </text>
    </comment>
    <comment ref="P40" authorId="1" shapeId="0" xr:uid="{00000000-0006-0000-0400-000008000000}">
      <text>
        <r>
          <rPr>
            <sz val="9"/>
            <color indexed="81"/>
            <rFont val="BIZ UDPゴシック"/>
            <family val="3"/>
            <charset val="128"/>
          </rPr>
          <t>電話番号を入力してください。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F17" authorId="0" shapeId="0" xr:uid="{1F3F7F97-BA8F-4F12-B220-6EBBBA506A2F}">
      <text>
        <r>
          <rPr>
            <sz val="9"/>
            <color indexed="81"/>
            <rFont val="BIZ UDPゴシック"/>
            <family val="3"/>
            <charset val="128"/>
          </rPr>
          <t>記載必須の文言はすでに記載していますので、必要に応じて加筆してください。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企画係</author>
    <author>高齢・障害・求職者雇用支援機構</author>
  </authors>
  <commentList>
    <comment ref="L8" authorId="0" shapeId="0" xr:uid="{00000000-0006-0000-1000-000001000000}">
      <text>
        <r>
          <rPr>
            <sz val="12"/>
            <color indexed="81"/>
            <rFont val="Meiryo UI"/>
            <family val="3"/>
            <charset val="128"/>
          </rPr>
          <t>記入した類型に該当することを証明する書類の提出を省略する場合に選択してください。</t>
        </r>
      </text>
    </comment>
    <comment ref="L9" authorId="1" shapeId="0" xr:uid="{00000000-0006-0000-1000-000002000000}">
      <text>
        <r>
          <rPr>
            <sz val="12"/>
            <color indexed="81"/>
            <rFont val="Meiryo UI"/>
            <family val="3"/>
            <charset val="128"/>
          </rPr>
          <t>省略する書類を提出した際の申請書の「受理番号」を記入してください。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Z3" authorId="0" shapeId="0" xr:uid="{D6DD3417-1297-4032-B27C-31EA00D99E04}">
      <text>
        <r>
          <rPr>
            <sz val="14"/>
            <color indexed="81"/>
            <rFont val="Meiryo UI"/>
            <family val="3"/>
            <charset val="128"/>
          </rPr>
          <t>様式1号に記載の申請日または、それより前の日付を記載してください。</t>
        </r>
      </text>
    </comment>
    <comment ref="O5" authorId="0" shapeId="0" xr:uid="{883092BA-674A-40C7-8DDF-5B6E322AF6B3}">
      <text>
        <r>
          <rPr>
            <sz val="14"/>
            <color indexed="81"/>
            <rFont val="Meiryo UI"/>
            <family val="3"/>
            <charset val="128"/>
          </rPr>
          <t>自動表示のため入力不要です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8" authorId="0" shapeId="0" xr:uid="{00000000-0006-0000-1600-000001000000}">
      <text>
        <r>
          <rPr>
            <sz val="11"/>
            <color indexed="81"/>
            <rFont val="ＭＳ Ｐゴシック"/>
            <family val="3"/>
            <charset val="128"/>
          </rPr>
          <t>キャリアコンサルティング担当者を複数人配置する場合は行を増やして記入して下さい。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5" authorId="0" shapeId="0" xr:uid="{00000000-0006-0000-1800-000001000000}">
      <text>
        <r>
          <rPr>
            <sz val="9"/>
            <color indexed="81"/>
            <rFont val="ＭＳ Ｐゴシック"/>
            <family val="3"/>
            <charset val="128"/>
          </rPr>
          <t>カリキュラムの内容ごとに番号を付してください。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B10" authorId="0" shapeId="0" xr:uid="{0ECF4BFE-B6AB-4505-8B5F-4835DE81A426}">
      <text>
        <r>
          <rPr>
            <sz val="11"/>
            <color indexed="81"/>
            <rFont val="Meiryo UI"/>
            <family val="3"/>
            <charset val="128"/>
          </rPr>
          <t>申請する訓練と同一分野の訓練を入力してください。
（異なる分野の訓練を入力した場合や、半角19文字以外で入力した場合は、エラーが表示されます。）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<sst xmlns="http://schemas.openxmlformats.org/spreadsheetml/2006/main" count="3276" uniqueCount="1675">
  <si>
    <t>訓練実施機関名</t>
    <rPh sb="0" eb="2">
      <t>クンレン</t>
    </rPh>
    <rPh sb="2" eb="4">
      <t>ジッシ</t>
    </rPh>
    <rPh sb="4" eb="6">
      <t>キカン</t>
    </rPh>
    <rPh sb="6" eb="7">
      <t>メイ</t>
    </rPh>
    <phoneticPr fontId="14"/>
  </si>
  <si>
    <t>提出年月日</t>
    <rPh sb="0" eb="2">
      <t>テイシュツ</t>
    </rPh>
    <rPh sb="2" eb="5">
      <t>ネンガッピ</t>
    </rPh>
    <phoneticPr fontId="14"/>
  </si>
  <si>
    <t>様式
番号</t>
    <rPh sb="0" eb="2">
      <t>ヨウシキ</t>
    </rPh>
    <rPh sb="3" eb="5">
      <t>バンゴウ</t>
    </rPh>
    <phoneticPr fontId="14"/>
  </si>
  <si>
    <t>様式名及び添付する書類</t>
    <rPh sb="0" eb="2">
      <t>ヨウシキ</t>
    </rPh>
    <rPh sb="2" eb="3">
      <t>メイ</t>
    </rPh>
    <rPh sb="3" eb="4">
      <t>オヨ</t>
    </rPh>
    <rPh sb="5" eb="7">
      <t>テンプ</t>
    </rPh>
    <rPh sb="9" eb="11">
      <t>ショルイ</t>
    </rPh>
    <phoneticPr fontId="14"/>
  </si>
  <si>
    <t>申請者
チェック欄</t>
    <rPh sb="0" eb="3">
      <t>シンセイシャ</t>
    </rPh>
    <rPh sb="8" eb="9">
      <t>ラン</t>
    </rPh>
    <phoneticPr fontId="14"/>
  </si>
  <si>
    <t>機構
チェック欄</t>
    <rPh sb="0" eb="2">
      <t>キコウ</t>
    </rPh>
    <rPh sb="7" eb="8">
      <t>ラン</t>
    </rPh>
    <phoneticPr fontId="14"/>
  </si>
  <si>
    <t>第１号</t>
  </si>
  <si>
    <t>職業訓練認定申請書</t>
    <rPh sb="0" eb="2">
      <t>ショクギョウ</t>
    </rPh>
    <rPh sb="2" eb="4">
      <t>クンレン</t>
    </rPh>
    <rPh sb="4" eb="6">
      <t>ニンテイ</t>
    </rPh>
    <rPh sb="6" eb="9">
      <t>シンセイショ</t>
    </rPh>
    <phoneticPr fontId="14"/>
  </si>
  <si>
    <t>訓練カリキュラム</t>
    <rPh sb="0" eb="2">
      <t>クンレン</t>
    </rPh>
    <phoneticPr fontId="14"/>
  </si>
  <si>
    <t>第７の１号</t>
    <rPh sb="0" eb="1">
      <t>ダイ</t>
    </rPh>
    <rPh sb="4" eb="5">
      <t>ゴウ</t>
    </rPh>
    <phoneticPr fontId="14"/>
  </si>
  <si>
    <t>使用教科書等一覧（受講者が必要とする教科書等）</t>
    <rPh sb="0" eb="2">
      <t>シヨウ</t>
    </rPh>
    <rPh sb="2" eb="5">
      <t>キョウカショ</t>
    </rPh>
    <rPh sb="5" eb="6">
      <t>トウ</t>
    </rPh>
    <rPh sb="6" eb="8">
      <t>イチラン</t>
    </rPh>
    <rPh sb="9" eb="12">
      <t>ジュコウシャ</t>
    </rPh>
    <rPh sb="13" eb="15">
      <t>ヒツヨウ</t>
    </rPh>
    <rPh sb="18" eb="21">
      <t>キョウカショ</t>
    </rPh>
    <rPh sb="21" eb="22">
      <t>トウ</t>
    </rPh>
    <phoneticPr fontId="14"/>
  </si>
  <si>
    <t>訓練カリキュラム（企業実習用）</t>
    <rPh sb="9" eb="11">
      <t>キギョウ</t>
    </rPh>
    <rPh sb="11" eb="14">
      <t>ジッシュウヨウ</t>
    </rPh>
    <phoneticPr fontId="14"/>
  </si>
  <si>
    <t>コース案内、その他広告案</t>
    <rPh sb="3" eb="5">
      <t>アンナイ</t>
    </rPh>
    <rPh sb="8" eb="9">
      <t>タ</t>
    </rPh>
    <rPh sb="9" eb="11">
      <t>コウコク</t>
    </rPh>
    <rPh sb="11" eb="12">
      <t>アン</t>
    </rPh>
    <phoneticPr fontId="14"/>
  </si>
  <si>
    <t>オリエンテーション時に告知する事項の内容</t>
    <rPh sb="9" eb="10">
      <t>ジ</t>
    </rPh>
    <rPh sb="11" eb="13">
      <t>コクチ</t>
    </rPh>
    <rPh sb="15" eb="17">
      <t>ジコウ</t>
    </rPh>
    <rPh sb="18" eb="20">
      <t>ナイヨウ</t>
    </rPh>
    <phoneticPr fontId="14"/>
  </si>
  <si>
    <t>求職者支援訓練の認定申請に係る提出済み書類一覧</t>
    <rPh sb="0" eb="2">
      <t>キュウショク</t>
    </rPh>
    <rPh sb="2" eb="3">
      <t>シャ</t>
    </rPh>
    <rPh sb="3" eb="5">
      <t>シエン</t>
    </rPh>
    <rPh sb="5" eb="7">
      <t>クンレン</t>
    </rPh>
    <rPh sb="8" eb="10">
      <t>ニンテイ</t>
    </rPh>
    <rPh sb="10" eb="12">
      <t>シンセイ</t>
    </rPh>
    <rPh sb="13" eb="14">
      <t>カカワ</t>
    </rPh>
    <rPh sb="15" eb="17">
      <t>テイシュツ</t>
    </rPh>
    <rPh sb="17" eb="18">
      <t>ズ</t>
    </rPh>
    <rPh sb="19" eb="21">
      <t>ショルイ</t>
    </rPh>
    <rPh sb="21" eb="23">
      <t>イチラン</t>
    </rPh>
    <phoneticPr fontId="14"/>
  </si>
  <si>
    <t>認定様式第1号（第1条関係）（表面）</t>
    <rPh sb="0" eb="2">
      <t>ニンテイ</t>
    </rPh>
    <rPh sb="2" eb="4">
      <t>ヨウシキ</t>
    </rPh>
    <rPh sb="8" eb="9">
      <t>ダイ</t>
    </rPh>
    <rPh sb="10" eb="11">
      <t>ジョウ</t>
    </rPh>
    <rPh sb="11" eb="13">
      <t>カンケイ</t>
    </rPh>
    <rPh sb="15" eb="16">
      <t>オモテ</t>
    </rPh>
    <rPh sb="16" eb="17">
      <t>メン</t>
    </rPh>
    <phoneticPr fontId="14"/>
  </si>
  <si>
    <t>独立行政法人高齢・障害・求職者雇用支援機構　理事長　殿　</t>
    <rPh sb="6" eb="8">
      <t>コウレイ</t>
    </rPh>
    <rPh sb="9" eb="11">
      <t>ショウガイ</t>
    </rPh>
    <rPh sb="12" eb="15">
      <t>キュウショクシャ</t>
    </rPh>
    <rPh sb="15" eb="17">
      <t>コヨウ</t>
    </rPh>
    <rPh sb="17" eb="19">
      <t>シエン</t>
    </rPh>
    <rPh sb="19" eb="21">
      <t>キコウ</t>
    </rPh>
    <phoneticPr fontId="14"/>
  </si>
  <si>
    <t>（申請者）</t>
    <rPh sb="1" eb="4">
      <t>シンセイシャ</t>
    </rPh>
    <phoneticPr fontId="14"/>
  </si>
  <si>
    <t>フリガナ</t>
    <phoneticPr fontId="14"/>
  </si>
  <si>
    <t>〒</t>
    <phoneticPr fontId="14"/>
  </si>
  <si>
    <t>所在地</t>
  </si>
  <si>
    <t>商号又は名称</t>
    <rPh sb="0" eb="2">
      <t>ショウゴウ</t>
    </rPh>
    <rPh sb="2" eb="3">
      <t>マタ</t>
    </rPh>
    <rPh sb="4" eb="6">
      <t>メイショウ</t>
    </rPh>
    <phoneticPr fontId="14"/>
  </si>
  <si>
    <t>代表者役職名・氏名</t>
    <phoneticPr fontId="14"/>
  </si>
  <si>
    <t>記</t>
    <phoneticPr fontId="14"/>
  </si>
  <si>
    <t>１　訓練の種別</t>
    <rPh sb="2" eb="4">
      <t>クンレン</t>
    </rPh>
    <rPh sb="5" eb="7">
      <t>シュベツ</t>
    </rPh>
    <phoneticPr fontId="14"/>
  </si>
  <si>
    <t>（</t>
    <phoneticPr fontId="14"/>
  </si>
  <si>
    <t>）基礎訓練（基礎コース）</t>
    <rPh sb="1" eb="3">
      <t>キソ</t>
    </rPh>
    <rPh sb="3" eb="5">
      <t>クンレン</t>
    </rPh>
    <rPh sb="6" eb="8">
      <t>キソ</t>
    </rPh>
    <phoneticPr fontId="14"/>
  </si>
  <si>
    <t>）実践訓練（実践コース）</t>
    <rPh sb="1" eb="3">
      <t>ジッセン</t>
    </rPh>
    <rPh sb="3" eb="5">
      <t>クンレン</t>
    </rPh>
    <rPh sb="6" eb="8">
      <t>ジッセン</t>
    </rPh>
    <phoneticPr fontId="14"/>
  </si>
  <si>
    <t>※該当する分野（１つ）にチェックを入れてください。</t>
  </si>
  <si>
    <t>02 ＩＴ分野　</t>
    <phoneticPr fontId="14"/>
  </si>
  <si>
    <t>07 林業分野</t>
    <phoneticPr fontId="14"/>
  </si>
  <si>
    <t>12 輸送サービス分野</t>
    <phoneticPr fontId="14"/>
  </si>
  <si>
    <t>17 金属関連分野</t>
    <phoneticPr fontId="14"/>
  </si>
  <si>
    <t>03 営業・販売・事務分野</t>
    <phoneticPr fontId="14"/>
  </si>
  <si>
    <t>08 旅行・観光分野</t>
    <phoneticPr fontId="14"/>
  </si>
  <si>
    <t>13 エコ分野</t>
    <phoneticPr fontId="14"/>
  </si>
  <si>
    <t>18 建設関連分野</t>
    <phoneticPr fontId="14"/>
  </si>
  <si>
    <t>04 医療事務分野</t>
    <phoneticPr fontId="14"/>
  </si>
  <si>
    <t>09 警備・保安分野</t>
    <phoneticPr fontId="14"/>
  </si>
  <si>
    <t>14 調理分野</t>
    <phoneticPr fontId="14"/>
  </si>
  <si>
    <t>19 理容・美容関連分野</t>
    <phoneticPr fontId="14"/>
  </si>
  <si>
    <t>10 クリエート（企画・創作）分野</t>
    <phoneticPr fontId="14"/>
  </si>
  <si>
    <t>15 電気関連分野</t>
    <phoneticPr fontId="14"/>
  </si>
  <si>
    <t>20 その他の分野</t>
    <phoneticPr fontId="14"/>
  </si>
  <si>
    <t>06 農業分野</t>
    <phoneticPr fontId="14"/>
  </si>
  <si>
    <t>11 デザイン分野</t>
    <phoneticPr fontId="14"/>
  </si>
  <si>
    <t>16 機械関連分野</t>
    <phoneticPr fontId="14"/>
  </si>
  <si>
    <t>(</t>
    <phoneticPr fontId="14"/>
  </si>
  <si>
    <t>）</t>
    <phoneticPr fontId="14"/>
  </si>
  <si>
    <t>※　新規　　　</t>
    <phoneticPr fontId="14"/>
  </si>
  <si>
    <t>（貴機関が初めて本分野の訓練を実施する場合はチェックしてください）</t>
    <phoneticPr fontId="14"/>
  </si>
  <si>
    <t>※　新規扱い　</t>
    <rPh sb="4" eb="5">
      <t>アツカ</t>
    </rPh>
    <phoneticPr fontId="14"/>
  </si>
  <si>
    <t>３　訓練概要　　　　</t>
    <phoneticPr fontId="14"/>
  </si>
  <si>
    <r>
      <t>（１）訓練科名（40文字以内）</t>
    </r>
    <r>
      <rPr>
        <u/>
        <sz val="16"/>
        <rFont val="ＭＳ 明朝"/>
        <family val="1"/>
        <charset val="128"/>
      </rPr>
      <t/>
    </r>
    <rPh sb="10" eb="12">
      <t>モジ</t>
    </rPh>
    <rPh sb="12" eb="14">
      <t>イナイ</t>
    </rPh>
    <phoneticPr fontId="14"/>
  </si>
  <si>
    <t>（２）訓練期間</t>
    <rPh sb="5" eb="7">
      <t>キカン</t>
    </rPh>
    <phoneticPr fontId="14"/>
  </si>
  <si>
    <t>～</t>
    <phoneticPr fontId="14"/>
  </si>
  <si>
    <t>（</t>
    <phoneticPr fontId="14"/>
  </si>
  <si>
    <t>か月）</t>
    <rPh sb="1" eb="2">
      <t>ゲツ</t>
    </rPh>
    <phoneticPr fontId="14"/>
  </si>
  <si>
    <t>（３）受講者定員</t>
    <phoneticPr fontId="14"/>
  </si>
  <si>
    <t>名</t>
    <rPh sb="0" eb="1">
      <t>メイ</t>
    </rPh>
    <phoneticPr fontId="14"/>
  </si>
  <si>
    <t>　　所　　在　　地</t>
  </si>
  <si>
    <t>５　訓練実施機関番号</t>
    <rPh sb="6" eb="8">
      <t>キカン</t>
    </rPh>
    <rPh sb="8" eb="10">
      <t>バンゴウ</t>
    </rPh>
    <phoneticPr fontId="14"/>
  </si>
  <si>
    <t>社会保険
労務士
記載欄</t>
    <rPh sb="0" eb="2">
      <t>シャカイ</t>
    </rPh>
    <rPh sb="2" eb="4">
      <t>ホケン</t>
    </rPh>
    <rPh sb="5" eb="8">
      <t>ロウムシ</t>
    </rPh>
    <rPh sb="9" eb="11">
      <t>キサイ</t>
    </rPh>
    <rPh sb="11" eb="12">
      <t>ラン</t>
    </rPh>
    <phoneticPr fontId="14"/>
  </si>
  <si>
    <t>作成年月日・提出代行
者・事務代理者の表示</t>
    <rPh sb="0" eb="2">
      <t>サクセイ</t>
    </rPh>
    <rPh sb="2" eb="5">
      <t>ネンガッピ</t>
    </rPh>
    <rPh sb="6" eb="8">
      <t>テイシュツ</t>
    </rPh>
    <rPh sb="8" eb="10">
      <t>ダイコウ</t>
    </rPh>
    <rPh sb="11" eb="12">
      <t>シャ</t>
    </rPh>
    <rPh sb="13" eb="15">
      <t>ジム</t>
    </rPh>
    <rPh sb="15" eb="17">
      <t>ダイリ</t>
    </rPh>
    <rPh sb="17" eb="18">
      <t>シャ</t>
    </rPh>
    <rPh sb="19" eb="21">
      <t>ヒョウジ</t>
    </rPh>
    <phoneticPr fontId="14"/>
  </si>
  <si>
    <t>氏  　　　名</t>
    <rPh sb="0" eb="1">
      <t>シ</t>
    </rPh>
    <rPh sb="6" eb="7">
      <t>メイ</t>
    </rPh>
    <phoneticPr fontId="14"/>
  </si>
  <si>
    <t>電　話　番　号</t>
    <rPh sb="0" eb="1">
      <t>デン</t>
    </rPh>
    <rPh sb="2" eb="3">
      <t>ハナシ</t>
    </rPh>
    <rPh sb="4" eb="5">
      <t>バン</t>
    </rPh>
    <rPh sb="6" eb="7">
      <t>ゴウ</t>
    </rPh>
    <phoneticPr fontId="14"/>
  </si>
  <si>
    <t>※機構処理欄</t>
    <rPh sb="1" eb="3">
      <t>キコウ</t>
    </rPh>
    <rPh sb="3" eb="5">
      <t>ショリ</t>
    </rPh>
    <rPh sb="5" eb="6">
      <t>ラン</t>
    </rPh>
    <phoneticPr fontId="14"/>
  </si>
  <si>
    <t xml:space="preserve"> 施設名：</t>
    <rPh sb="1" eb="3">
      <t>シセツ</t>
    </rPh>
    <rPh sb="3" eb="4">
      <t>メイ</t>
    </rPh>
    <phoneticPr fontId="14"/>
  </si>
  <si>
    <t>担当者：</t>
    <rPh sb="0" eb="3">
      <t>タントウシャ</t>
    </rPh>
    <phoneticPr fontId="14"/>
  </si>
  <si>
    <t>㊞</t>
    <phoneticPr fontId="14"/>
  </si>
  <si>
    <t>受理番号：</t>
    <phoneticPr fontId="14"/>
  </si>
  <si>
    <t xml:space="preserve"> 申請書受理日：</t>
    <rPh sb="1" eb="4">
      <t>シンセイショ</t>
    </rPh>
    <rPh sb="4" eb="6">
      <t>ジュリ</t>
    </rPh>
    <rPh sb="6" eb="7">
      <t>ビ</t>
    </rPh>
    <phoneticPr fontId="14"/>
  </si>
  <si>
    <t>認定様式第1号（第1条関係）（裏面）</t>
    <rPh sb="0" eb="2">
      <t>ニンテイ</t>
    </rPh>
    <rPh sb="15" eb="16">
      <t>ウラ</t>
    </rPh>
    <rPh sb="16" eb="17">
      <t>メン</t>
    </rPh>
    <phoneticPr fontId="14"/>
  </si>
  <si>
    <t>（注　意　事　項）</t>
    <rPh sb="1" eb="2">
      <t>チュウ</t>
    </rPh>
    <rPh sb="3" eb="4">
      <t>イ</t>
    </rPh>
    <rPh sb="5" eb="6">
      <t>コト</t>
    </rPh>
    <rPh sb="7" eb="8">
      <t>コウ</t>
    </rPh>
    <phoneticPr fontId="14"/>
  </si>
  <si>
    <t>誓　　約　　書</t>
    <phoneticPr fontId="14"/>
  </si>
  <si>
    <t>独立行政法人高齢・障害・求職者雇用支援機構　理事長　殿　　</t>
    <rPh sb="6" eb="8">
      <t>コウレイ</t>
    </rPh>
    <rPh sb="9" eb="11">
      <t>ショウガイ</t>
    </rPh>
    <rPh sb="12" eb="15">
      <t>キュウショクシャ</t>
    </rPh>
    <rPh sb="15" eb="17">
      <t>コヨウ</t>
    </rPh>
    <rPh sb="17" eb="19">
      <t>シエン</t>
    </rPh>
    <rPh sb="22" eb="25">
      <t>リジチョウ</t>
    </rPh>
    <phoneticPr fontId="14"/>
  </si>
  <si>
    <t>代表者役職名・氏名</t>
    <rPh sb="3" eb="4">
      <t>ヤク</t>
    </rPh>
    <rPh sb="4" eb="5">
      <t>ショク</t>
    </rPh>
    <rPh sb="5" eb="6">
      <t>メイ</t>
    </rPh>
    <phoneticPr fontId="14"/>
  </si>
  <si>
    <t>記</t>
  </si>
  <si>
    <t>１　訓練科名</t>
    <rPh sb="2" eb="4">
      <t>クンレン</t>
    </rPh>
    <rPh sb="4" eb="6">
      <t>カメイ</t>
    </rPh>
    <phoneticPr fontId="14"/>
  </si>
  <si>
    <t>２　誓約内容</t>
  </si>
  <si>
    <t>実施体制等確認表</t>
    <rPh sb="0" eb="2">
      <t>ジッシ</t>
    </rPh>
    <rPh sb="2" eb="4">
      <t>タイセイ</t>
    </rPh>
    <rPh sb="4" eb="5">
      <t>トウ</t>
    </rPh>
    <rPh sb="5" eb="7">
      <t>カクニン</t>
    </rPh>
    <rPh sb="7" eb="8">
      <t>ヒョウ</t>
    </rPh>
    <phoneticPr fontId="14"/>
  </si>
  <si>
    <t>訓練実施機関名：　</t>
    <rPh sb="0" eb="2">
      <t>クンレン</t>
    </rPh>
    <rPh sb="2" eb="4">
      <t>ジッシ</t>
    </rPh>
    <rPh sb="4" eb="6">
      <t>キカン</t>
    </rPh>
    <rPh sb="6" eb="7">
      <t>メイ</t>
    </rPh>
    <phoneticPr fontId="14"/>
  </si>
  <si>
    <t>訓練科名：</t>
    <phoneticPr fontId="14"/>
  </si>
  <si>
    <t>作成者名：</t>
    <phoneticPr fontId="14"/>
  </si>
  <si>
    <t>点　検　項　目</t>
    <rPh sb="0" eb="3">
      <t>テンケン</t>
    </rPh>
    <rPh sb="4" eb="7">
      <t>コウモク</t>
    </rPh>
    <phoneticPr fontId="14"/>
  </si>
  <si>
    <t>内　　　　　　　　　　　　　　　容</t>
    <rPh sb="0" eb="1">
      <t>ウチ</t>
    </rPh>
    <rPh sb="16" eb="17">
      <t>カタチ</t>
    </rPh>
    <phoneticPr fontId="14"/>
  </si>
  <si>
    <t>無</t>
    <rPh sb="0" eb="1">
      <t>ナ</t>
    </rPh>
    <phoneticPr fontId="14"/>
  </si>
  <si>
    <t>・なし</t>
    <phoneticPr fontId="14"/>
  </si>
  <si>
    <t>・その他</t>
    <rPh sb="3" eb="4">
      <t>タ</t>
    </rPh>
    <phoneticPr fontId="14"/>
  </si>
  <si>
    <t>講師の資格・免許</t>
    <rPh sb="0" eb="2">
      <t>コウシ</t>
    </rPh>
    <rPh sb="3" eb="5">
      <t>シカク</t>
    </rPh>
    <rPh sb="6" eb="8">
      <t>メンキョ</t>
    </rPh>
    <phoneticPr fontId="14"/>
  </si>
  <si>
    <t>講師の指導経験・業務経験年数</t>
    <rPh sb="0" eb="2">
      <t>コウシ</t>
    </rPh>
    <rPh sb="3" eb="5">
      <t>シドウ</t>
    </rPh>
    <rPh sb="5" eb="7">
      <t>ケイケン</t>
    </rPh>
    <rPh sb="8" eb="10">
      <t>ギョウム</t>
    </rPh>
    <rPh sb="10" eb="12">
      <t>ケイケン</t>
    </rPh>
    <rPh sb="12" eb="14">
      <t>ネンスウ</t>
    </rPh>
    <phoneticPr fontId="14"/>
  </si>
  <si>
    <t>質疑応答の体制</t>
    <phoneticPr fontId="14"/>
  </si>
  <si>
    <t>個人情報保護の体制</t>
    <rPh sb="0" eb="2">
      <t>コジン</t>
    </rPh>
    <rPh sb="2" eb="4">
      <t>ジョウホウ</t>
    </rPh>
    <rPh sb="4" eb="6">
      <t>ホゴ</t>
    </rPh>
    <rPh sb="7" eb="9">
      <t>タイセイ</t>
    </rPh>
    <phoneticPr fontId="14"/>
  </si>
  <si>
    <t>苦情相談窓口の周知方法</t>
    <rPh sb="0" eb="2">
      <t>クジョウ</t>
    </rPh>
    <rPh sb="2" eb="4">
      <t>ソウダン</t>
    </rPh>
    <rPh sb="4" eb="6">
      <t>マドグチ</t>
    </rPh>
    <rPh sb="7" eb="9">
      <t>シュウチ</t>
    </rPh>
    <rPh sb="9" eb="11">
      <t>ホウホウ</t>
    </rPh>
    <phoneticPr fontId="14"/>
  </si>
  <si>
    <t>・受講者に対して書面を配付して周知</t>
    <phoneticPr fontId="14"/>
  </si>
  <si>
    <t>・掲示板に常時窓口を掲示</t>
    <rPh sb="1" eb="4">
      <t>ケイジバン</t>
    </rPh>
    <rPh sb="5" eb="7">
      <t>ジョウジ</t>
    </rPh>
    <rPh sb="7" eb="9">
      <t>マドグチ</t>
    </rPh>
    <rPh sb="10" eb="12">
      <t>ケイジ</t>
    </rPh>
    <phoneticPr fontId="14"/>
  </si>
  <si>
    <t>その他</t>
    <rPh sb="2" eb="3">
      <t>タ</t>
    </rPh>
    <phoneticPr fontId="14"/>
  </si>
  <si>
    <t>企業実習を行う場合</t>
    <rPh sb="0" eb="2">
      <t>キギョウ</t>
    </rPh>
    <rPh sb="2" eb="4">
      <t>ジッシュウ</t>
    </rPh>
    <rPh sb="5" eb="6">
      <t>オコナ</t>
    </rPh>
    <rPh sb="7" eb="9">
      <t>バアイ</t>
    </rPh>
    <phoneticPr fontId="14"/>
  </si>
  <si>
    <t>①点検項目に対して該当する内容に○を付すあるいは、（　　）内に記入してください。</t>
    <rPh sb="1" eb="3">
      <t>テンケン</t>
    </rPh>
    <rPh sb="3" eb="5">
      <t>コウモク</t>
    </rPh>
    <rPh sb="6" eb="7">
      <t>タイ</t>
    </rPh>
    <rPh sb="9" eb="11">
      <t>ガイトウ</t>
    </rPh>
    <rPh sb="13" eb="15">
      <t>ナイヨウ</t>
    </rPh>
    <rPh sb="18" eb="19">
      <t>フ</t>
    </rPh>
    <rPh sb="29" eb="30">
      <t>ナイ</t>
    </rPh>
    <rPh sb="31" eb="33">
      <t>キニュウ</t>
    </rPh>
    <phoneticPr fontId="14"/>
  </si>
  <si>
    <t>認定様式第４号</t>
    <phoneticPr fontId="14"/>
  </si>
  <si>
    <t>訓練実施機関・施設の概要</t>
    <rPh sb="0" eb="2">
      <t>クンレン</t>
    </rPh>
    <rPh sb="2" eb="4">
      <t>ジッシ</t>
    </rPh>
    <rPh sb="4" eb="6">
      <t>キカン</t>
    </rPh>
    <rPh sb="7" eb="9">
      <t>シセツ</t>
    </rPh>
    <rPh sb="10" eb="12">
      <t>ガイヨウ</t>
    </rPh>
    <phoneticPr fontId="14"/>
  </si>
  <si>
    <t>【訓練実施機関】</t>
    <rPh sb="1" eb="3">
      <t>クンレン</t>
    </rPh>
    <rPh sb="3" eb="5">
      <t>ジッシ</t>
    </rPh>
    <rPh sb="5" eb="7">
      <t>キカン</t>
    </rPh>
    <phoneticPr fontId="14"/>
  </si>
  <si>
    <t>訓練実施機関番号</t>
    <rPh sb="0" eb="2">
      <t>クンレン</t>
    </rPh>
    <rPh sb="2" eb="4">
      <t>ジッシ</t>
    </rPh>
    <rPh sb="4" eb="6">
      <t>キカン</t>
    </rPh>
    <rPh sb="6" eb="8">
      <t>バンゴウ</t>
    </rPh>
    <phoneticPr fontId="14"/>
  </si>
  <si>
    <t>初回の申請</t>
    <phoneticPr fontId="14"/>
  </si>
  <si>
    <t>訓練実施機関名（カナ）</t>
    <rPh sb="0" eb="2">
      <t>クンレン</t>
    </rPh>
    <rPh sb="2" eb="4">
      <t>ジッシ</t>
    </rPh>
    <rPh sb="4" eb="6">
      <t>キカン</t>
    </rPh>
    <rPh sb="6" eb="7">
      <t>ジンメイ</t>
    </rPh>
    <phoneticPr fontId="14"/>
  </si>
  <si>
    <t>訓練実施機関名</t>
    <rPh sb="0" eb="2">
      <t>クンレン</t>
    </rPh>
    <rPh sb="2" eb="4">
      <t>ジッシ</t>
    </rPh>
    <rPh sb="4" eb="6">
      <t>キカン</t>
    </rPh>
    <rPh sb="6" eb="7">
      <t>ジンメイ</t>
    </rPh>
    <phoneticPr fontId="14"/>
  </si>
  <si>
    <t>雇用保険適用事業所番号</t>
    <rPh sb="0" eb="2">
      <t>コヨウ</t>
    </rPh>
    <rPh sb="2" eb="4">
      <t>ホケン</t>
    </rPh>
    <rPh sb="4" eb="6">
      <t>テキヨウ</t>
    </rPh>
    <rPh sb="6" eb="9">
      <t>ジギョウショ</t>
    </rPh>
    <rPh sb="9" eb="11">
      <t>バンゴウ</t>
    </rPh>
    <phoneticPr fontId="14"/>
  </si>
  <si>
    <t>-</t>
    <phoneticPr fontId="14"/>
  </si>
  <si>
    <t>所在地</t>
    <rPh sb="0" eb="3">
      <t>ショザイチ</t>
    </rPh>
    <phoneticPr fontId="14"/>
  </si>
  <si>
    <t>〒</t>
    <phoneticPr fontId="14"/>
  </si>
  <si>
    <t>最寄駅（　</t>
    <phoneticPr fontId="14"/>
  </si>
  <si>
    <t>）</t>
    <phoneticPr fontId="14"/>
  </si>
  <si>
    <t>ＴＥＬ</t>
    <phoneticPr fontId="14"/>
  </si>
  <si>
    <t>（役職名・氏名）</t>
    <rPh sb="1" eb="4">
      <t>ヤクショクメイ</t>
    </rPh>
    <rPh sb="5" eb="7">
      <t>シメイ</t>
    </rPh>
    <phoneticPr fontId="14"/>
  </si>
  <si>
    <t>設立年月日</t>
  </si>
  <si>
    <t>年</t>
    <rPh sb="0" eb="1">
      <t>ネン</t>
    </rPh>
    <phoneticPr fontId="14"/>
  </si>
  <si>
    <t>月</t>
    <rPh sb="0" eb="1">
      <t>ガツ</t>
    </rPh>
    <phoneticPr fontId="14"/>
  </si>
  <si>
    <t>日</t>
    <rPh sb="0" eb="1">
      <t>ニチ</t>
    </rPh>
    <phoneticPr fontId="14"/>
  </si>
  <si>
    <t>訓練実施機関の属性</t>
    <rPh sb="0" eb="2">
      <t>クンレン</t>
    </rPh>
    <rPh sb="2" eb="4">
      <t>ジッシ</t>
    </rPh>
    <rPh sb="4" eb="6">
      <t>キカン</t>
    </rPh>
    <rPh sb="7" eb="9">
      <t>ゾクセイ</t>
    </rPh>
    <phoneticPr fontId="14"/>
  </si>
  <si>
    <t>株式会社Ａ</t>
    <rPh sb="0" eb="2">
      <t>カブシキ</t>
    </rPh>
    <rPh sb="2" eb="4">
      <t>カイシャ</t>
    </rPh>
    <phoneticPr fontId="14"/>
  </si>
  <si>
    <t>加盟団体名</t>
    <rPh sb="0" eb="2">
      <t>カメイ</t>
    </rPh>
    <rPh sb="2" eb="4">
      <t>ダンタイ</t>
    </rPh>
    <rPh sb="4" eb="5">
      <t>メイ</t>
    </rPh>
    <phoneticPr fontId="14"/>
  </si>
  <si>
    <t>※「訓練実施機関の属性」欄の記載について</t>
    <phoneticPr fontId="14"/>
  </si>
  <si>
    <t>「株式会社」を除いた冒頭の文字がア又はカ行で始まるもの；株式会社Ａ
「株式会社」を除いた冒頭の文字がサ又はタ行で始まるもの；株式会社Ｂ
「株式会社」を除いた冒頭の文字がナ、ハ又はマ行で始まるもの；株式会社Ｃ
「株式会社」を除いた冒頭の文字がヤ、ラ又はワ行で始まるもの；株式会社Ｄ</t>
    <phoneticPr fontId="14"/>
  </si>
  <si>
    <t>どの選択肢に該当するものがない場合は、その他の欄に記入してください。</t>
    <phoneticPr fontId="14"/>
  </si>
  <si>
    <t>【訓練実施施設】</t>
    <rPh sb="1" eb="3">
      <t>クンレン</t>
    </rPh>
    <rPh sb="3" eb="5">
      <t>ジッシ</t>
    </rPh>
    <rPh sb="5" eb="7">
      <t>シセツ</t>
    </rPh>
    <phoneticPr fontId="14"/>
  </si>
  <si>
    <t>訓練実施施設名</t>
    <rPh sb="0" eb="2">
      <t>クンレン</t>
    </rPh>
    <rPh sb="2" eb="4">
      <t>ジッシ</t>
    </rPh>
    <rPh sb="4" eb="6">
      <t>シセツ</t>
    </rPh>
    <rPh sb="6" eb="7">
      <t>メイ</t>
    </rPh>
    <phoneticPr fontId="14"/>
  </si>
  <si>
    <t>訓練実施施設</t>
    <rPh sb="0" eb="2">
      <t>クンレン</t>
    </rPh>
    <rPh sb="2" eb="4">
      <t>ジッシ</t>
    </rPh>
    <rPh sb="4" eb="6">
      <t>シセツ</t>
    </rPh>
    <phoneticPr fontId="14"/>
  </si>
  <si>
    <r>
      <t>代表者</t>
    </r>
    <r>
      <rPr>
        <sz val="11"/>
        <rFont val="ＭＳ Ｐゴシック"/>
        <family val="3"/>
        <charset val="128"/>
      </rPr>
      <t>役職名・氏名</t>
    </r>
    <rPh sb="0" eb="3">
      <t>ダイヒョウシャ</t>
    </rPh>
    <rPh sb="7" eb="9">
      <t>シメイ</t>
    </rPh>
    <phoneticPr fontId="14"/>
  </si>
  <si>
    <r>
      <t>【</t>
    </r>
    <r>
      <rPr>
        <sz val="11"/>
        <rFont val="ＭＳ Ｐゴシック"/>
        <family val="3"/>
        <charset val="128"/>
      </rPr>
      <t>職業訓練の実績】　</t>
    </r>
    <r>
      <rPr>
        <sz val="10"/>
        <rFont val="ＭＳ Ｐゴシック"/>
        <family val="3"/>
        <charset val="128"/>
      </rPr>
      <t>申請する職業訓練を開始しようとする日から遡って３年間において実施した職業訓練の実績を記入してください。</t>
    </r>
    <rPh sb="1" eb="3">
      <t>ショクギョウ</t>
    </rPh>
    <rPh sb="3" eb="5">
      <t>クンレン</t>
    </rPh>
    <rPh sb="6" eb="8">
      <t>ジッセキ</t>
    </rPh>
    <rPh sb="40" eb="42">
      <t>ジッシ</t>
    </rPh>
    <rPh sb="44" eb="46">
      <t>ショクギョウ</t>
    </rPh>
    <rPh sb="46" eb="48">
      <t>クンレン</t>
    </rPh>
    <rPh sb="49" eb="51">
      <t>ジッセキ</t>
    </rPh>
    <rPh sb="52" eb="54">
      <t>キニュウ</t>
    </rPh>
    <phoneticPr fontId="14"/>
  </si>
  <si>
    <t>実施教育訓練コース名等</t>
    <rPh sb="0" eb="2">
      <t>ジッシ</t>
    </rPh>
    <rPh sb="2" eb="4">
      <t>キョウイク</t>
    </rPh>
    <rPh sb="4" eb="6">
      <t>クンレン</t>
    </rPh>
    <rPh sb="9" eb="10">
      <t>メイ</t>
    </rPh>
    <rPh sb="10" eb="11">
      <t>トウ</t>
    </rPh>
    <phoneticPr fontId="14"/>
  </si>
  <si>
    <t>訓練内容等</t>
    <rPh sb="0" eb="2">
      <t>クンレン</t>
    </rPh>
    <rPh sb="2" eb="4">
      <t>ナイヨウ</t>
    </rPh>
    <rPh sb="4" eb="5">
      <t>トウ</t>
    </rPh>
    <phoneticPr fontId="14"/>
  </si>
  <si>
    <t>訓練期間</t>
    <rPh sb="0" eb="2">
      <t>クンレン</t>
    </rPh>
    <rPh sb="2" eb="4">
      <t>キカン</t>
    </rPh>
    <phoneticPr fontId="14"/>
  </si>
  <si>
    <t>総訓練時間</t>
    <rPh sb="0" eb="1">
      <t>ソウ</t>
    </rPh>
    <rPh sb="1" eb="3">
      <t>クンレン</t>
    </rPh>
    <rPh sb="3" eb="5">
      <t>ジカン</t>
    </rPh>
    <phoneticPr fontId="14"/>
  </si>
  <si>
    <t>実施人数</t>
    <rPh sb="0" eb="2">
      <t>ジッシ</t>
    </rPh>
    <rPh sb="2" eb="4">
      <t>ニンズウ</t>
    </rPh>
    <phoneticPr fontId="14"/>
  </si>
  <si>
    <t>修了人数</t>
    <rPh sb="0" eb="2">
      <t>シュウリョウ</t>
    </rPh>
    <rPh sb="2" eb="4">
      <t>ニンズウ</t>
    </rPh>
    <phoneticPr fontId="14"/>
  </si>
  <si>
    <t>開始日</t>
    <rPh sb="0" eb="3">
      <t>カイシビ</t>
    </rPh>
    <phoneticPr fontId="14"/>
  </si>
  <si>
    <t>終了日</t>
    <rPh sb="0" eb="3">
      <t>シュウリョウビ</t>
    </rPh>
    <phoneticPr fontId="14"/>
  </si>
  <si>
    <t>※　申請する職業訓練と同程度の訓練期間及び訓練時間の職業訓練の実績を記入してください。</t>
    <rPh sb="2" eb="4">
      <t>シンセイ</t>
    </rPh>
    <rPh sb="6" eb="8">
      <t>ショクギョウ</t>
    </rPh>
    <rPh sb="8" eb="10">
      <t>クンレン</t>
    </rPh>
    <rPh sb="11" eb="14">
      <t>ドウテイド</t>
    </rPh>
    <rPh sb="15" eb="17">
      <t>クンレン</t>
    </rPh>
    <rPh sb="17" eb="19">
      <t>キカン</t>
    </rPh>
    <rPh sb="19" eb="20">
      <t>オヨ</t>
    </rPh>
    <rPh sb="21" eb="23">
      <t>クンレン</t>
    </rPh>
    <rPh sb="23" eb="25">
      <t>ジカン</t>
    </rPh>
    <rPh sb="26" eb="28">
      <t>ショクギョウ</t>
    </rPh>
    <rPh sb="28" eb="30">
      <t>クンレン</t>
    </rPh>
    <rPh sb="31" eb="33">
      <t>ジッセキ</t>
    </rPh>
    <rPh sb="34" eb="36">
      <t>キニュウ</t>
    </rPh>
    <phoneticPr fontId="14"/>
  </si>
  <si>
    <t>※　記載する職業訓練の実績に企業実習が設定されている場合、「総訓練時間」欄には企業実習を除く時間数を記載してください。</t>
    <rPh sb="2" eb="4">
      <t>キサイ</t>
    </rPh>
    <rPh sb="6" eb="8">
      <t>ショクギョウ</t>
    </rPh>
    <rPh sb="8" eb="10">
      <t>クンレン</t>
    </rPh>
    <rPh sb="11" eb="13">
      <t>ジッセキ</t>
    </rPh>
    <rPh sb="14" eb="16">
      <t>キギョウ</t>
    </rPh>
    <rPh sb="16" eb="18">
      <t>ジッシュウ</t>
    </rPh>
    <rPh sb="19" eb="21">
      <t>セッテイ</t>
    </rPh>
    <rPh sb="26" eb="28">
      <t>バアイ</t>
    </rPh>
    <rPh sb="30" eb="31">
      <t>ソウ</t>
    </rPh>
    <rPh sb="31" eb="33">
      <t>クンレン</t>
    </rPh>
    <rPh sb="33" eb="35">
      <t>ジカン</t>
    </rPh>
    <rPh sb="36" eb="37">
      <t>ラン</t>
    </rPh>
    <rPh sb="39" eb="41">
      <t>キギョウ</t>
    </rPh>
    <rPh sb="41" eb="43">
      <t>ジッシュウ</t>
    </rPh>
    <rPh sb="44" eb="45">
      <t>ノゾ</t>
    </rPh>
    <rPh sb="46" eb="49">
      <t>ジカンスウ</t>
    </rPh>
    <rPh sb="50" eb="52">
      <t>キサイ</t>
    </rPh>
    <phoneticPr fontId="14"/>
  </si>
  <si>
    <t>※教育訓練を主な業務としていない事業主団体、事業主等の方は事業内容等を記入してください。</t>
    <rPh sb="1" eb="3">
      <t>キョウイク</t>
    </rPh>
    <rPh sb="3" eb="5">
      <t>クンレン</t>
    </rPh>
    <rPh sb="6" eb="7">
      <t>オモ</t>
    </rPh>
    <rPh sb="8" eb="10">
      <t>ギョウム</t>
    </rPh>
    <rPh sb="16" eb="19">
      <t>ジギョウヌシ</t>
    </rPh>
    <rPh sb="19" eb="21">
      <t>ダンタイ</t>
    </rPh>
    <rPh sb="22" eb="25">
      <t>ジギョウヌシ</t>
    </rPh>
    <rPh sb="25" eb="26">
      <t>トウ</t>
    </rPh>
    <rPh sb="27" eb="28">
      <t>カタ</t>
    </rPh>
    <rPh sb="29" eb="31">
      <t>ジギョウ</t>
    </rPh>
    <rPh sb="31" eb="34">
      <t>ナイヨウトウ</t>
    </rPh>
    <rPh sb="35" eb="37">
      <t>キニュウ</t>
    </rPh>
    <phoneticPr fontId="14"/>
  </si>
  <si>
    <r>
      <t>事業</t>
    </r>
    <r>
      <rPr>
        <sz val="11"/>
        <rFont val="ＭＳ Ｐゴシック"/>
        <family val="3"/>
        <charset val="128"/>
      </rPr>
      <t>内容</t>
    </r>
    <rPh sb="0" eb="2">
      <t>ジギョウ</t>
    </rPh>
    <rPh sb="2" eb="4">
      <t>ナイヨウ</t>
    </rPh>
    <phoneticPr fontId="14"/>
  </si>
  <si>
    <t>業種名</t>
    <rPh sb="0" eb="2">
      <t>ギョウシュ</t>
    </rPh>
    <rPh sb="2" eb="3">
      <t>メイ</t>
    </rPh>
    <phoneticPr fontId="14"/>
  </si>
  <si>
    <t>【訓練実施運営体制】</t>
    <rPh sb="1" eb="3">
      <t>クンレン</t>
    </rPh>
    <rPh sb="3" eb="5">
      <t>ジッシ</t>
    </rPh>
    <rPh sb="5" eb="7">
      <t>ウンエイ</t>
    </rPh>
    <rPh sb="7" eb="9">
      <t>タイセイ</t>
    </rPh>
    <phoneticPr fontId="14"/>
  </si>
  <si>
    <t>事務室所在地</t>
    <rPh sb="0" eb="3">
      <t>ジムシツ</t>
    </rPh>
    <rPh sb="3" eb="6">
      <t>ショザイチ</t>
    </rPh>
    <phoneticPr fontId="14"/>
  </si>
  <si>
    <t>訓練実施施設との距離　徒歩</t>
    <rPh sb="0" eb="2">
      <t>クンレン</t>
    </rPh>
    <rPh sb="2" eb="4">
      <t>ジッシ</t>
    </rPh>
    <rPh sb="4" eb="6">
      <t>シセツ</t>
    </rPh>
    <rPh sb="8" eb="10">
      <t>キョリ</t>
    </rPh>
    <rPh sb="11" eb="13">
      <t>トホ</t>
    </rPh>
    <phoneticPr fontId="14"/>
  </si>
  <si>
    <t>分</t>
    <rPh sb="0" eb="1">
      <t>フン</t>
    </rPh>
    <phoneticPr fontId="14"/>
  </si>
  <si>
    <t>責任者</t>
    <rPh sb="0" eb="3">
      <t>セキニンシャ</t>
    </rPh>
    <phoneticPr fontId="14"/>
  </si>
  <si>
    <t>氏名(役職）</t>
    <rPh sb="0" eb="2">
      <t>シメイ</t>
    </rPh>
    <rPh sb="3" eb="5">
      <t>ヤクショク</t>
    </rPh>
    <phoneticPr fontId="14"/>
  </si>
  <si>
    <t>ＴＥＬ</t>
    <phoneticPr fontId="14"/>
  </si>
  <si>
    <t>ＦＡＸ</t>
    <phoneticPr fontId="14"/>
  </si>
  <si>
    <t>Ｅメールアドレス</t>
    <phoneticPr fontId="14"/>
  </si>
  <si>
    <t>勤務形態</t>
    <rPh sb="0" eb="2">
      <t>キンム</t>
    </rPh>
    <rPh sb="2" eb="4">
      <t>ケイタイ</t>
    </rPh>
    <phoneticPr fontId="14"/>
  </si>
  <si>
    <t>専任</t>
    <phoneticPr fontId="14"/>
  </si>
  <si>
    <t>雇用形態</t>
    <rPh sb="0" eb="2">
      <t>コヨウ</t>
    </rPh>
    <rPh sb="2" eb="4">
      <t>ケイタイ</t>
    </rPh>
    <phoneticPr fontId="14"/>
  </si>
  <si>
    <t>直接雇用</t>
    <rPh sb="0" eb="2">
      <t>チョクセツ</t>
    </rPh>
    <rPh sb="2" eb="4">
      <t>コヨウ</t>
    </rPh>
    <phoneticPr fontId="14"/>
  </si>
  <si>
    <t>事務担当者
（訓練受講者からの手続に関する問合せ等に常時対応する窓口）</t>
    <rPh sb="0" eb="2">
      <t>ジム</t>
    </rPh>
    <rPh sb="2" eb="5">
      <t>タントウシャ</t>
    </rPh>
    <phoneticPr fontId="14"/>
  </si>
  <si>
    <t>苦情を処理する者</t>
    <rPh sb="0" eb="2">
      <t>クジョウ</t>
    </rPh>
    <rPh sb="3" eb="5">
      <t>ショリ</t>
    </rPh>
    <rPh sb="7" eb="8">
      <t>シャ</t>
    </rPh>
    <phoneticPr fontId="14"/>
  </si>
  <si>
    <t>講師と兼務しない</t>
    <phoneticPr fontId="14"/>
  </si>
  <si>
    <t>※　ＴＥＬは固定電話の電話番号を記入してください。ただし、固定電話がない場合は携帯電話で差し支えありません。</t>
    <rPh sb="6" eb="8">
      <t>コテイ</t>
    </rPh>
    <rPh sb="8" eb="10">
      <t>デンワ</t>
    </rPh>
    <rPh sb="11" eb="13">
      <t>デンワ</t>
    </rPh>
    <rPh sb="13" eb="15">
      <t>バンゴウ</t>
    </rPh>
    <rPh sb="16" eb="18">
      <t>キニュウ</t>
    </rPh>
    <rPh sb="29" eb="31">
      <t>コテイ</t>
    </rPh>
    <rPh sb="31" eb="33">
      <t>デンワ</t>
    </rPh>
    <rPh sb="36" eb="38">
      <t>バアイ</t>
    </rPh>
    <rPh sb="39" eb="41">
      <t>ケイタイ</t>
    </rPh>
    <rPh sb="41" eb="43">
      <t>デンワ</t>
    </rPh>
    <rPh sb="44" eb="45">
      <t>サ</t>
    </rPh>
    <rPh sb="46" eb="47">
      <t>ツカ</t>
    </rPh>
    <phoneticPr fontId="14"/>
  </si>
  <si>
    <t>※　「Ｅメールアドレス」欄に記載いただいたアドレスに報告書等の様式の電子データを送信する場合がありますので、携帯電話やフリーメールのアドレスは記入しないでください。</t>
    <rPh sb="12" eb="13">
      <t>ラン</t>
    </rPh>
    <rPh sb="14" eb="16">
      <t>キサイ</t>
    </rPh>
    <rPh sb="26" eb="30">
      <t>ホウコクショトウ</t>
    </rPh>
    <rPh sb="31" eb="33">
      <t>ヨウシキ</t>
    </rPh>
    <rPh sb="34" eb="36">
      <t>デンシ</t>
    </rPh>
    <rPh sb="40" eb="42">
      <t>ソウシン</t>
    </rPh>
    <rPh sb="44" eb="46">
      <t>バアイ</t>
    </rPh>
    <rPh sb="54" eb="56">
      <t>ケイタイ</t>
    </rPh>
    <rPh sb="56" eb="58">
      <t>デンワ</t>
    </rPh>
    <rPh sb="71" eb="73">
      <t>キニュウ</t>
    </rPh>
    <phoneticPr fontId="14"/>
  </si>
  <si>
    <t>訓練実施機関名：</t>
    <rPh sb="0" eb="2">
      <t>クンレン</t>
    </rPh>
    <rPh sb="2" eb="4">
      <t>ジッシ</t>
    </rPh>
    <rPh sb="4" eb="6">
      <t>キカン</t>
    </rPh>
    <rPh sb="6" eb="7">
      <t>メイ</t>
    </rPh>
    <phoneticPr fontId="14"/>
  </si>
  <si>
    <t>訓練科名</t>
    <rPh sb="0" eb="2">
      <t>クンレン</t>
    </rPh>
    <rPh sb="2" eb="4">
      <t>カメイ</t>
    </rPh>
    <phoneticPr fontId="14"/>
  </si>
  <si>
    <t>募集期間（予定）</t>
    <rPh sb="0" eb="2">
      <t>ボシュウ</t>
    </rPh>
    <rPh sb="2" eb="4">
      <t>キカン</t>
    </rPh>
    <rPh sb="5" eb="7">
      <t>ヨテイ</t>
    </rPh>
    <phoneticPr fontId="14"/>
  </si>
  <si>
    <t>選考日（予定）</t>
    <rPh sb="0" eb="2">
      <t>センコウ</t>
    </rPh>
    <rPh sb="2" eb="3">
      <t>ヒ</t>
    </rPh>
    <rPh sb="4" eb="6">
      <t>ヨテイ</t>
    </rPh>
    <phoneticPr fontId="14"/>
  </si>
  <si>
    <t>選考方法</t>
    <rPh sb="0" eb="2">
      <t>センコウ</t>
    </rPh>
    <rPh sb="2" eb="4">
      <t>ホウホウ</t>
    </rPh>
    <phoneticPr fontId="14"/>
  </si>
  <si>
    <t>選考結果通知日</t>
    <rPh sb="0" eb="2">
      <t>センコウ</t>
    </rPh>
    <rPh sb="2" eb="4">
      <t>ケッカ</t>
    </rPh>
    <rPh sb="4" eb="6">
      <t>ツウチ</t>
    </rPh>
    <rPh sb="6" eb="7">
      <t>ビ</t>
    </rPh>
    <phoneticPr fontId="14"/>
  </si>
  <si>
    <t>訓練時間</t>
    <rPh sb="0" eb="2">
      <t>クンレン</t>
    </rPh>
    <rPh sb="2" eb="4">
      <t>ジカン</t>
    </rPh>
    <phoneticPr fontId="14"/>
  </si>
  <si>
    <t>時</t>
    <rPh sb="0" eb="1">
      <t>ジ</t>
    </rPh>
    <phoneticPr fontId="14"/>
  </si>
  <si>
    <t>訓練目標
（仕上がり像）</t>
    <rPh sb="0" eb="2">
      <t>クンレン</t>
    </rPh>
    <rPh sb="2" eb="4">
      <t>モクヒョウ</t>
    </rPh>
    <rPh sb="6" eb="8">
      <t>シア</t>
    </rPh>
    <rPh sb="10" eb="11">
      <t>ゾウ</t>
    </rPh>
    <phoneticPr fontId="14"/>
  </si>
  <si>
    <t>訓練修了後に取得
できる資格</t>
    <rPh sb="0" eb="2">
      <t>クンレン</t>
    </rPh>
    <rPh sb="2" eb="5">
      <t>シュウリョウゴ</t>
    </rPh>
    <rPh sb="6" eb="8">
      <t>シュトク</t>
    </rPh>
    <rPh sb="12" eb="14">
      <t>シカク</t>
    </rPh>
    <phoneticPr fontId="14"/>
  </si>
  <si>
    <t>任意受験</t>
    <rPh sb="0" eb="2">
      <t>ニンイ</t>
    </rPh>
    <rPh sb="2" eb="4">
      <t>ジュケン</t>
    </rPh>
    <phoneticPr fontId="14"/>
  </si>
  <si>
    <t>科目</t>
    <rPh sb="0" eb="2">
      <t>カモク</t>
    </rPh>
    <phoneticPr fontId="14"/>
  </si>
  <si>
    <t>科目の内容</t>
    <rPh sb="0" eb="2">
      <t>カモク</t>
    </rPh>
    <rPh sb="3" eb="5">
      <t>ナイヨウ</t>
    </rPh>
    <phoneticPr fontId="14"/>
  </si>
  <si>
    <t>実   技</t>
    <rPh sb="0" eb="1">
      <t>ジツ</t>
    </rPh>
    <rPh sb="4" eb="5">
      <t>ワザ</t>
    </rPh>
    <phoneticPr fontId="14"/>
  </si>
  <si>
    <t>企業実習</t>
    <rPh sb="0" eb="2">
      <t>キギョウ</t>
    </rPh>
    <rPh sb="2" eb="4">
      <t>ジッシュウ</t>
    </rPh>
    <phoneticPr fontId="14"/>
  </si>
  <si>
    <t>合計</t>
    <rPh sb="0" eb="2">
      <t>ゴウケイ</t>
    </rPh>
    <phoneticPr fontId="14"/>
  </si>
  <si>
    <t>　　　「その他」の場合は、「訓練対象者の条件」欄に内容を記入してください。特にない場合はチェックは不要です。</t>
    <rPh sb="6" eb="7">
      <t>タ</t>
    </rPh>
    <rPh sb="9" eb="11">
      <t>バアイ</t>
    </rPh>
    <rPh sb="14" eb="16">
      <t>クンレン</t>
    </rPh>
    <rPh sb="16" eb="19">
      <t>タイショウシャ</t>
    </rPh>
    <rPh sb="20" eb="22">
      <t>ジョウケン</t>
    </rPh>
    <rPh sb="23" eb="24">
      <t>ラン</t>
    </rPh>
    <rPh sb="25" eb="27">
      <t>ナイヨウ</t>
    </rPh>
    <rPh sb="28" eb="30">
      <t>キニュウ</t>
    </rPh>
    <rPh sb="37" eb="38">
      <t>トク</t>
    </rPh>
    <rPh sb="41" eb="43">
      <t>バアイ</t>
    </rPh>
    <rPh sb="49" eb="51">
      <t>フヨウ</t>
    </rPh>
    <phoneticPr fontId="14"/>
  </si>
  <si>
    <t>講師</t>
    <rPh sb="0" eb="2">
      <t>コウシ</t>
    </rPh>
    <phoneticPr fontId="14"/>
  </si>
  <si>
    <t>備考</t>
    <rPh sb="0" eb="2">
      <t>ビコウ</t>
    </rPh>
    <phoneticPr fontId="14"/>
  </si>
  <si>
    <t>実施期間</t>
    <rPh sb="0" eb="2">
      <t>ジッシ</t>
    </rPh>
    <rPh sb="2" eb="4">
      <t>キカン</t>
    </rPh>
    <phoneticPr fontId="14"/>
  </si>
  <si>
    <t>備　考</t>
    <rPh sb="0" eb="1">
      <t>ソナエ</t>
    </rPh>
    <rPh sb="2" eb="3">
      <t>コウ</t>
    </rPh>
    <phoneticPr fontId="14"/>
  </si>
  <si>
    <t>～</t>
    <phoneticPr fontId="14"/>
  </si>
  <si>
    <t>１回目</t>
    <rPh sb="1" eb="2">
      <t>カイ</t>
    </rPh>
    <rPh sb="2" eb="3">
      <t>メ</t>
    </rPh>
    <phoneticPr fontId="14"/>
  </si>
  <si>
    <t>２回目</t>
    <rPh sb="1" eb="2">
      <t>カイ</t>
    </rPh>
    <rPh sb="2" eb="3">
      <t>メ</t>
    </rPh>
    <phoneticPr fontId="14"/>
  </si>
  <si>
    <t>３回目</t>
    <rPh sb="1" eb="2">
      <t>カイ</t>
    </rPh>
    <rPh sb="2" eb="3">
      <t>メ</t>
    </rPh>
    <phoneticPr fontId="14"/>
  </si>
  <si>
    <t>４回目</t>
    <rPh sb="1" eb="2">
      <t>カイ</t>
    </rPh>
    <rPh sb="2" eb="3">
      <t>メ</t>
    </rPh>
    <phoneticPr fontId="14"/>
  </si>
  <si>
    <t>５回目</t>
    <rPh sb="1" eb="2">
      <t>カイ</t>
    </rPh>
    <rPh sb="2" eb="3">
      <t>メ</t>
    </rPh>
    <phoneticPr fontId="14"/>
  </si>
  <si>
    <t>１か月目</t>
    <rPh sb="2" eb="3">
      <t>ゲツ</t>
    </rPh>
    <rPh sb="3" eb="4">
      <t>メ</t>
    </rPh>
    <phoneticPr fontId="14"/>
  </si>
  <si>
    <t>２か月目</t>
    <rPh sb="2" eb="3">
      <t>ゲツ</t>
    </rPh>
    <rPh sb="3" eb="4">
      <t>メ</t>
    </rPh>
    <phoneticPr fontId="14"/>
  </si>
  <si>
    <t>３か月目</t>
    <rPh sb="2" eb="3">
      <t>ゲツ</t>
    </rPh>
    <rPh sb="3" eb="4">
      <t>メ</t>
    </rPh>
    <phoneticPr fontId="14"/>
  </si>
  <si>
    <t>４か月目</t>
    <rPh sb="2" eb="3">
      <t>ゲツ</t>
    </rPh>
    <rPh sb="3" eb="4">
      <t>メ</t>
    </rPh>
    <phoneticPr fontId="14"/>
  </si>
  <si>
    <t>５か月目</t>
    <rPh sb="2" eb="3">
      <t>ゲツ</t>
    </rPh>
    <rPh sb="3" eb="4">
      <t>メ</t>
    </rPh>
    <phoneticPr fontId="14"/>
  </si>
  <si>
    <t>６か月目</t>
    <rPh sb="2" eb="3">
      <t>ゲツ</t>
    </rPh>
    <rPh sb="3" eb="4">
      <t>メ</t>
    </rPh>
    <phoneticPr fontId="14"/>
  </si>
  <si>
    <t>月</t>
  </si>
  <si>
    <t>訓練科名：</t>
    <rPh sb="0" eb="3">
      <t>クンレンカ</t>
    </rPh>
    <rPh sb="3" eb="4">
      <t>メイ</t>
    </rPh>
    <phoneticPr fontId="14"/>
  </si>
  <si>
    <t>氏名</t>
    <rPh sb="0" eb="2">
      <t>シメイ</t>
    </rPh>
    <phoneticPr fontId="14"/>
  </si>
  <si>
    <t>担当科目</t>
    <rPh sb="0" eb="2">
      <t>タントウ</t>
    </rPh>
    <rPh sb="2" eb="4">
      <t>カモク</t>
    </rPh>
    <phoneticPr fontId="14"/>
  </si>
  <si>
    <t>類型</t>
    <rPh sb="0" eb="2">
      <t>ルイケイ</t>
    </rPh>
    <phoneticPr fontId="14"/>
  </si>
  <si>
    <t>講 師 の 経 歴 等 確 認 書</t>
    <rPh sb="0" eb="1">
      <t>コウ</t>
    </rPh>
    <rPh sb="2" eb="3">
      <t>シ</t>
    </rPh>
    <rPh sb="6" eb="7">
      <t>キョウ</t>
    </rPh>
    <rPh sb="8" eb="9">
      <t>レキ</t>
    </rPh>
    <rPh sb="10" eb="11">
      <t>トウ</t>
    </rPh>
    <rPh sb="12" eb="13">
      <t>アキラ</t>
    </rPh>
    <rPh sb="14" eb="15">
      <t>シノブ</t>
    </rPh>
    <rPh sb="16" eb="17">
      <t>ショ</t>
    </rPh>
    <phoneticPr fontId="14"/>
  </si>
  <si>
    <t>フ　リ　ガ　ナ</t>
    <phoneticPr fontId="14"/>
  </si>
  <si>
    <t xml:space="preserve"> 氏          名</t>
    <rPh sb="1" eb="13">
      <t>シメイ</t>
    </rPh>
    <phoneticPr fontId="14"/>
  </si>
  <si>
    <t>年　齢</t>
    <rPh sb="0" eb="1">
      <t>トシ</t>
    </rPh>
    <rPh sb="2" eb="3">
      <t>トシ</t>
    </rPh>
    <phoneticPr fontId="14"/>
  </si>
  <si>
    <t>歳</t>
    <rPh sb="0" eb="1">
      <t>サイ</t>
    </rPh>
    <phoneticPr fontId="14"/>
  </si>
  <si>
    <t>　２　担当する科目の訓練内容に関する実務経験・指導（等）業務の経験</t>
    <rPh sb="3" eb="5">
      <t>タントウ</t>
    </rPh>
    <rPh sb="7" eb="9">
      <t>カモク</t>
    </rPh>
    <rPh sb="10" eb="12">
      <t>クンレン</t>
    </rPh>
    <rPh sb="12" eb="14">
      <t>ナイヨウ</t>
    </rPh>
    <rPh sb="15" eb="16">
      <t>カン</t>
    </rPh>
    <rPh sb="18" eb="20">
      <t>ジツム</t>
    </rPh>
    <rPh sb="20" eb="22">
      <t>ケイケン</t>
    </rPh>
    <rPh sb="23" eb="25">
      <t>シドウ</t>
    </rPh>
    <rPh sb="26" eb="27">
      <t>トウ</t>
    </rPh>
    <rPh sb="28" eb="30">
      <t>ギョウム</t>
    </rPh>
    <rPh sb="31" eb="33">
      <t>ケイケン</t>
    </rPh>
    <phoneticPr fontId="14"/>
  </si>
  <si>
    <t>実務経験・指導（等）
業務の経験の内容</t>
    <rPh sb="0" eb="2">
      <t>ジツム</t>
    </rPh>
    <rPh sb="2" eb="4">
      <t>ケイケン</t>
    </rPh>
    <rPh sb="5" eb="7">
      <t>シドウ</t>
    </rPh>
    <rPh sb="8" eb="9">
      <t>ナド</t>
    </rPh>
    <rPh sb="11" eb="13">
      <t>ギョウム</t>
    </rPh>
    <rPh sb="14" eb="16">
      <t>ケイケン</t>
    </rPh>
    <rPh sb="17" eb="19">
      <t>ナイヨウ</t>
    </rPh>
    <phoneticPr fontId="14"/>
  </si>
  <si>
    <t>期　　　間</t>
    <rPh sb="0" eb="1">
      <t>キ</t>
    </rPh>
    <rPh sb="4" eb="5">
      <t>アイダ</t>
    </rPh>
    <phoneticPr fontId="14"/>
  </si>
  <si>
    <t>実務経験</t>
    <rPh sb="0" eb="2">
      <t>ジツム</t>
    </rPh>
    <rPh sb="2" eb="4">
      <t>ケイケン</t>
    </rPh>
    <phoneticPr fontId="14"/>
  </si>
  <si>
    <t>指導（等）業務の経験</t>
    <rPh sb="0" eb="2">
      <t>シドウ</t>
    </rPh>
    <rPh sb="3" eb="4">
      <t>トウ</t>
    </rPh>
    <rPh sb="5" eb="7">
      <t>ギョウム</t>
    </rPh>
    <rPh sb="8" eb="10">
      <t>ケイケン</t>
    </rPh>
    <phoneticPr fontId="14"/>
  </si>
  <si>
    <t>月</t>
    <rPh sb="0" eb="1">
      <t>ツキ</t>
    </rPh>
    <phoneticPr fontId="14"/>
  </si>
  <si>
    <t>認定様式第８号</t>
    <phoneticPr fontId="14"/>
  </si>
  <si>
    <t>訓練科名：</t>
    <phoneticPr fontId="14"/>
  </si>
  <si>
    <t>１．受講者が購入する教科書代</t>
    <rPh sb="2" eb="5">
      <t>ジュコウシャ</t>
    </rPh>
    <rPh sb="6" eb="8">
      <t>コウニュウ</t>
    </rPh>
    <rPh sb="10" eb="13">
      <t>キョウカショ</t>
    </rPh>
    <rPh sb="13" eb="14">
      <t>ダイ</t>
    </rPh>
    <phoneticPr fontId="14"/>
  </si>
  <si>
    <t>教科書等</t>
    <rPh sb="0" eb="3">
      <t>キョウカショ</t>
    </rPh>
    <rPh sb="3" eb="4">
      <t>トウ</t>
    </rPh>
    <phoneticPr fontId="14"/>
  </si>
  <si>
    <t>出版社名等</t>
    <rPh sb="0" eb="3">
      <t>シュッパンシャ</t>
    </rPh>
    <rPh sb="3" eb="4">
      <t>メイ</t>
    </rPh>
    <rPh sb="4" eb="5">
      <t>トウ</t>
    </rPh>
    <phoneticPr fontId="14"/>
  </si>
  <si>
    <t>価格</t>
    <rPh sb="0" eb="2">
      <t>カカク</t>
    </rPh>
    <phoneticPr fontId="14"/>
  </si>
  <si>
    <t>使用科目</t>
    <rPh sb="0" eb="2">
      <t>シヨウ</t>
    </rPh>
    <rPh sb="2" eb="4">
      <t>カモク</t>
    </rPh>
    <phoneticPr fontId="14"/>
  </si>
  <si>
    <t>　　</t>
    <phoneticPr fontId="14"/>
  </si>
  <si>
    <t>合　　　計</t>
    <rPh sb="0" eb="5">
      <t>ゴウケイ</t>
    </rPh>
    <phoneticPr fontId="14"/>
  </si>
  <si>
    <t>２．受講者が負担するその他費用</t>
    <rPh sb="2" eb="5">
      <t>ジュコウシャ</t>
    </rPh>
    <rPh sb="6" eb="8">
      <t>フタン</t>
    </rPh>
    <rPh sb="12" eb="13">
      <t>タ</t>
    </rPh>
    <rPh sb="13" eb="15">
      <t>ヒヨウ</t>
    </rPh>
    <phoneticPr fontId="14"/>
  </si>
  <si>
    <t>内容</t>
    <rPh sb="0" eb="2">
      <t>ナイヨウ</t>
    </rPh>
    <phoneticPr fontId="14"/>
  </si>
  <si>
    <t>金額</t>
    <rPh sb="0" eb="2">
      <t>キンガク</t>
    </rPh>
    <phoneticPr fontId="14"/>
  </si>
  <si>
    <t>【受講者に配付するもの】</t>
    <rPh sb="1" eb="4">
      <t>ジュコウシャ</t>
    </rPh>
    <rPh sb="5" eb="7">
      <t>ハイフ</t>
    </rPh>
    <phoneticPr fontId="14"/>
  </si>
  <si>
    <t>出版社名（オリジナル）等</t>
    <rPh sb="0" eb="2">
      <t>シュッパン</t>
    </rPh>
    <rPh sb="2" eb="4">
      <t>シャメイ</t>
    </rPh>
    <rPh sb="11" eb="12">
      <t>トウ</t>
    </rPh>
    <phoneticPr fontId="14"/>
  </si>
  <si>
    <t>各種就職支援等の実施</t>
    <rPh sb="0" eb="2">
      <t>カクシュ</t>
    </rPh>
    <rPh sb="2" eb="4">
      <t>シュウショク</t>
    </rPh>
    <rPh sb="4" eb="6">
      <t>シエン</t>
    </rPh>
    <rPh sb="6" eb="7">
      <t>トウ</t>
    </rPh>
    <rPh sb="8" eb="10">
      <t>ジッシ</t>
    </rPh>
    <phoneticPr fontId="14"/>
  </si>
  <si>
    <t>１　実施機関による就職支援等の実施（実施できる場合は、□の該当箇所にチェックをしてください。）</t>
    <rPh sb="2" eb="4">
      <t>ジッシ</t>
    </rPh>
    <rPh sb="4" eb="6">
      <t>キカン</t>
    </rPh>
    <rPh sb="9" eb="11">
      <t>シュウショク</t>
    </rPh>
    <rPh sb="11" eb="13">
      <t>シエン</t>
    </rPh>
    <rPh sb="13" eb="14">
      <t>トウ</t>
    </rPh>
    <rPh sb="15" eb="17">
      <t>ジッシ</t>
    </rPh>
    <rPh sb="18" eb="20">
      <t>ジッシ</t>
    </rPh>
    <rPh sb="23" eb="25">
      <t>バアイ</t>
    </rPh>
    <rPh sb="29" eb="31">
      <t>ガイトウ</t>
    </rPh>
    <rPh sb="31" eb="33">
      <t>カショ</t>
    </rPh>
    <phoneticPr fontId="14"/>
  </si>
  <si>
    <t>必須項目</t>
    <rPh sb="0" eb="2">
      <t>ヒッス</t>
    </rPh>
    <rPh sb="2" eb="4">
      <t>コウモク</t>
    </rPh>
    <phoneticPr fontId="14"/>
  </si>
  <si>
    <t>①職業相談の実施</t>
    <rPh sb="1" eb="3">
      <t>ショクギョウ</t>
    </rPh>
    <phoneticPr fontId="14"/>
  </si>
  <si>
    <t>⑤求人者に面接するに当たっての指導</t>
    <rPh sb="1" eb="3">
      <t>キュウジン</t>
    </rPh>
    <rPh sb="3" eb="4">
      <t>シャ</t>
    </rPh>
    <rPh sb="10" eb="11">
      <t>ア</t>
    </rPh>
    <phoneticPr fontId="14"/>
  </si>
  <si>
    <t>⑥ジョブ・カードの作成支援</t>
    <rPh sb="11" eb="13">
      <t>シエン</t>
    </rPh>
    <phoneticPr fontId="14"/>
  </si>
  <si>
    <t>必須項目以外</t>
    <rPh sb="0" eb="2">
      <t>ヒッス</t>
    </rPh>
    <rPh sb="2" eb="4">
      <t>コウモク</t>
    </rPh>
    <rPh sb="4" eb="6">
      <t>イガイ</t>
    </rPh>
    <phoneticPr fontId="14"/>
  </si>
  <si>
    <t>２　１以外に実施を予定している支援項目を具体的に記入してください。</t>
    <rPh sb="3" eb="5">
      <t>イガイ</t>
    </rPh>
    <rPh sb="6" eb="8">
      <t>ジッシ</t>
    </rPh>
    <rPh sb="9" eb="11">
      <t>ヨテイ</t>
    </rPh>
    <rPh sb="15" eb="17">
      <t>シエン</t>
    </rPh>
    <rPh sb="17" eb="19">
      <t>コウモク</t>
    </rPh>
    <rPh sb="20" eb="23">
      <t>グタイテキ</t>
    </rPh>
    <rPh sb="24" eb="26">
      <t>キニュウ</t>
    </rPh>
    <phoneticPr fontId="14"/>
  </si>
  <si>
    <t>許可等取得の有無</t>
    <rPh sb="0" eb="2">
      <t>キョカ</t>
    </rPh>
    <rPh sb="2" eb="3">
      <t>ナド</t>
    </rPh>
    <rPh sb="3" eb="5">
      <t>シュトク</t>
    </rPh>
    <rPh sb="6" eb="8">
      <t>ウム</t>
    </rPh>
    <phoneticPr fontId="14"/>
  </si>
  <si>
    <t>有</t>
    <rPh sb="0" eb="1">
      <t>ア</t>
    </rPh>
    <phoneticPr fontId="14"/>
  </si>
  <si>
    <t>許可等取得年月日</t>
    <rPh sb="0" eb="2">
      <t>キョカ</t>
    </rPh>
    <rPh sb="2" eb="3">
      <t>ナド</t>
    </rPh>
    <rPh sb="3" eb="5">
      <t>シュトク</t>
    </rPh>
    <rPh sb="5" eb="8">
      <t>ネンガッピ</t>
    </rPh>
    <phoneticPr fontId="14"/>
  </si>
  <si>
    <t>許可等取得予定の有無</t>
    <rPh sb="0" eb="2">
      <t>キョカ</t>
    </rPh>
    <rPh sb="2" eb="3">
      <t>ナド</t>
    </rPh>
    <rPh sb="3" eb="5">
      <t>シュトク</t>
    </rPh>
    <rPh sb="5" eb="7">
      <t>ヨテイ</t>
    </rPh>
    <rPh sb="8" eb="10">
      <t>ウム</t>
    </rPh>
    <phoneticPr fontId="14"/>
  </si>
  <si>
    <t>許可等取得予定年月日</t>
    <rPh sb="0" eb="2">
      <t>キョカ</t>
    </rPh>
    <rPh sb="2" eb="3">
      <t>ナド</t>
    </rPh>
    <rPh sb="3" eb="5">
      <t>シュトク</t>
    </rPh>
    <rPh sb="5" eb="7">
      <t>ヨテイ</t>
    </rPh>
    <rPh sb="7" eb="10">
      <t>ネンガッピ</t>
    </rPh>
    <phoneticPr fontId="14"/>
  </si>
  <si>
    <t>職業紹介責任者の(役職）氏名</t>
    <rPh sb="0" eb="2">
      <t>ショクギョウ</t>
    </rPh>
    <rPh sb="2" eb="4">
      <t>ショウカイ</t>
    </rPh>
    <rPh sb="4" eb="7">
      <t>セキニンシャ</t>
    </rPh>
    <rPh sb="9" eb="11">
      <t>ヤクショク</t>
    </rPh>
    <rPh sb="12" eb="14">
      <t>シメイ</t>
    </rPh>
    <phoneticPr fontId="14"/>
  </si>
  <si>
    <t>（役職名）　</t>
    <rPh sb="1" eb="4">
      <t>ヤクショクメイ</t>
    </rPh>
    <phoneticPr fontId="14"/>
  </si>
  <si>
    <t>職業紹介事業の主な内容</t>
    <rPh sb="0" eb="2">
      <t>ショクギョウ</t>
    </rPh>
    <rPh sb="2" eb="4">
      <t>ショウカイ</t>
    </rPh>
    <rPh sb="4" eb="6">
      <t>ジギョウ</t>
    </rPh>
    <rPh sb="7" eb="8">
      <t>オモ</t>
    </rPh>
    <rPh sb="9" eb="11">
      <t>ナイヨウ</t>
    </rPh>
    <phoneticPr fontId="14"/>
  </si>
  <si>
    <t>企　業　実　習　先　一　覧</t>
    <rPh sb="0" eb="1">
      <t>キ</t>
    </rPh>
    <rPh sb="2" eb="3">
      <t>ギョウ</t>
    </rPh>
    <rPh sb="4" eb="5">
      <t>ジツ</t>
    </rPh>
    <rPh sb="6" eb="7">
      <t>シュウ</t>
    </rPh>
    <rPh sb="8" eb="9">
      <t>サキ</t>
    </rPh>
    <rPh sb="10" eb="11">
      <t>イッ</t>
    </rPh>
    <rPh sb="12" eb="13">
      <t>ラン</t>
    </rPh>
    <phoneticPr fontId="14"/>
  </si>
  <si>
    <t>企業実習先施設名</t>
    <rPh sb="0" eb="2">
      <t>キギョウ</t>
    </rPh>
    <rPh sb="2" eb="4">
      <t>ジッシュウ</t>
    </rPh>
    <rPh sb="4" eb="5">
      <t>サキ</t>
    </rPh>
    <rPh sb="5" eb="8">
      <t>シセツメイ</t>
    </rPh>
    <phoneticPr fontId="14"/>
  </si>
  <si>
    <t>事業内容（品目）</t>
    <rPh sb="0" eb="2">
      <t>ジギョウ</t>
    </rPh>
    <rPh sb="2" eb="4">
      <t>ナイヨウ</t>
    </rPh>
    <rPh sb="5" eb="7">
      <t>ヒンモク</t>
    </rPh>
    <phoneticPr fontId="14"/>
  </si>
  <si>
    <t>※「カリキュラム番号」欄には認定様式第12号の番号をご記入ください。</t>
    <rPh sb="8" eb="10">
      <t>バンゴウ</t>
    </rPh>
    <rPh sb="11" eb="12">
      <t>ラン</t>
    </rPh>
    <rPh sb="14" eb="16">
      <t>ニンテイ</t>
    </rPh>
    <rPh sb="16" eb="18">
      <t>ヨウシキ</t>
    </rPh>
    <rPh sb="18" eb="19">
      <t>ダイ</t>
    </rPh>
    <rPh sb="21" eb="22">
      <t>ゴウ</t>
    </rPh>
    <rPh sb="23" eb="25">
      <t>バンゴウ</t>
    </rPh>
    <phoneticPr fontId="14"/>
  </si>
  <si>
    <t>訓練内容</t>
    <rPh sb="0" eb="2">
      <t>クンレン</t>
    </rPh>
    <rPh sb="2" eb="4">
      <t>ナイヨウ</t>
    </rPh>
    <phoneticPr fontId="14"/>
  </si>
  <si>
    <t>カリキュラム番号</t>
    <rPh sb="6" eb="8">
      <t>バンゴウ</t>
    </rPh>
    <phoneticPr fontId="14"/>
  </si>
  <si>
    <t>訓練カリキュラム（企業実習用）</t>
    <rPh sb="0" eb="2">
      <t>クンレン</t>
    </rPh>
    <rPh sb="9" eb="11">
      <t>キギョウ</t>
    </rPh>
    <rPh sb="11" eb="13">
      <t>ジッシュウ</t>
    </rPh>
    <rPh sb="13" eb="14">
      <t>ヨウ</t>
    </rPh>
    <phoneticPr fontId="14"/>
  </si>
  <si>
    <t>カリキュラム番号：</t>
    <rPh sb="6" eb="8">
      <t>バンゴウ</t>
    </rPh>
    <phoneticPr fontId="14"/>
  </si>
  <si>
    <t>企業実習での
訓練目標</t>
    <rPh sb="0" eb="2">
      <t>キギョウ</t>
    </rPh>
    <rPh sb="2" eb="4">
      <t>ジッシュウ</t>
    </rPh>
    <rPh sb="7" eb="9">
      <t>クンレン</t>
    </rPh>
    <rPh sb="9" eb="11">
      <t>モクヒョウ</t>
    </rPh>
    <phoneticPr fontId="14"/>
  </si>
  <si>
    <t>訓 練 の 内 容</t>
    <rPh sb="0" eb="1">
      <t>クン</t>
    </rPh>
    <rPh sb="2" eb="3">
      <t>ネリ</t>
    </rPh>
    <rPh sb="6" eb="7">
      <t>ナイ</t>
    </rPh>
    <rPh sb="8" eb="9">
      <t>カタチ</t>
    </rPh>
    <phoneticPr fontId="14"/>
  </si>
  <si>
    <t>　訓練時間総合計</t>
    <rPh sb="1" eb="3">
      <t>クンレン</t>
    </rPh>
    <rPh sb="3" eb="5">
      <t>ジカン</t>
    </rPh>
    <rPh sb="5" eb="6">
      <t>ソウ</t>
    </rPh>
    <rPh sb="6" eb="8">
      <t>ゴウケイ</t>
    </rPh>
    <phoneticPr fontId="14"/>
  </si>
  <si>
    <t>過去1年間に実施した求職者支援訓練の就職状況</t>
    <rPh sb="0" eb="2">
      <t>カコ</t>
    </rPh>
    <rPh sb="3" eb="5">
      <t>ネンカン</t>
    </rPh>
    <rPh sb="6" eb="8">
      <t>ジッシ</t>
    </rPh>
    <rPh sb="10" eb="12">
      <t>キュウショク</t>
    </rPh>
    <rPh sb="12" eb="13">
      <t>シャ</t>
    </rPh>
    <rPh sb="13" eb="15">
      <t>シエン</t>
    </rPh>
    <rPh sb="15" eb="17">
      <t>クンレン</t>
    </rPh>
    <rPh sb="18" eb="20">
      <t>シュウショク</t>
    </rPh>
    <rPh sb="20" eb="22">
      <t>ジョウキョウ</t>
    </rPh>
    <phoneticPr fontId="14"/>
  </si>
  <si>
    <t>①訓練実施機関名</t>
    <rPh sb="1" eb="3">
      <t>クンレン</t>
    </rPh>
    <rPh sb="3" eb="5">
      <t>ジッシ</t>
    </rPh>
    <rPh sb="5" eb="7">
      <t>キカン</t>
    </rPh>
    <rPh sb="7" eb="8">
      <t>メイ</t>
    </rPh>
    <phoneticPr fontId="14"/>
  </si>
  <si>
    <t>②訓練科名</t>
    <rPh sb="1" eb="3">
      <t>クンレン</t>
    </rPh>
    <rPh sb="3" eb="5">
      <t>カメイ</t>
    </rPh>
    <phoneticPr fontId="14"/>
  </si>
  <si>
    <t>③
求職者支援訓練
認定番号</t>
    <rPh sb="2" eb="4">
      <t>キュウショク</t>
    </rPh>
    <rPh sb="4" eb="5">
      <t>シャ</t>
    </rPh>
    <rPh sb="5" eb="7">
      <t>シエン</t>
    </rPh>
    <rPh sb="7" eb="9">
      <t>クンレン</t>
    </rPh>
    <rPh sb="10" eb="12">
      <t>ニンテイ</t>
    </rPh>
    <rPh sb="12" eb="14">
      <t>バンゴウ</t>
    </rPh>
    <phoneticPr fontId="14"/>
  </si>
  <si>
    <t>⑥
訓練科名</t>
    <rPh sb="2" eb="4">
      <t>クンレン</t>
    </rPh>
    <rPh sb="4" eb="5">
      <t>カ</t>
    </rPh>
    <rPh sb="5" eb="6">
      <t>メイ</t>
    </rPh>
    <phoneticPr fontId="52"/>
  </si>
  <si>
    <t>受講者</t>
    <rPh sb="0" eb="3">
      <t>ジュコウシャ</t>
    </rPh>
    <phoneticPr fontId="14"/>
  </si>
  <si>
    <t>中退者</t>
    <rPh sb="0" eb="3">
      <t>チュウタイシャ</t>
    </rPh>
    <phoneticPr fontId="14"/>
  </si>
  <si>
    <t xml:space="preserve">
⑩
うち
就職者</t>
    <rPh sb="6" eb="9">
      <t>シュウショクシャ</t>
    </rPh>
    <phoneticPr fontId="14"/>
  </si>
  <si>
    <t>修了者</t>
    <rPh sb="0" eb="3">
      <t>シュウリョウシャ</t>
    </rPh>
    <phoneticPr fontId="14"/>
  </si>
  <si>
    <t>(例)</t>
    <rPh sb="1" eb="2">
      <t>レイ</t>
    </rPh>
    <phoneticPr fontId="52"/>
  </si>
  <si>
    <t>介護福祉科</t>
    <rPh sb="0" eb="2">
      <t>カイゴ</t>
    </rPh>
    <rPh sb="2" eb="4">
      <t>フクシ</t>
    </rPh>
    <rPh sb="4" eb="5">
      <t>カ</t>
    </rPh>
    <phoneticPr fontId="14"/>
  </si>
  <si>
    <t>合計欄</t>
    <rPh sb="0" eb="2">
      <t>ゴウケイ</t>
    </rPh>
    <rPh sb="2" eb="3">
      <t>ラン</t>
    </rPh>
    <phoneticPr fontId="14"/>
  </si>
  <si>
    <t>①求職者支援訓練課程コード</t>
    <rPh sb="1" eb="3">
      <t>キュウショク</t>
    </rPh>
    <rPh sb="3" eb="4">
      <t>シャ</t>
    </rPh>
    <rPh sb="4" eb="6">
      <t>シエン</t>
    </rPh>
    <rPh sb="6" eb="8">
      <t>クンレン</t>
    </rPh>
    <rPh sb="8" eb="10">
      <t>カテイ</t>
    </rPh>
    <phoneticPr fontId="14"/>
  </si>
  <si>
    <t>実践コース</t>
    <rPh sb="0" eb="2">
      <t>ジッセン</t>
    </rPh>
    <phoneticPr fontId="14"/>
  </si>
  <si>
    <t>基礎コース</t>
    <rPh sb="0" eb="2">
      <t>キソ</t>
    </rPh>
    <phoneticPr fontId="14"/>
  </si>
  <si>
    <t>訓練実施機関名:</t>
    <rPh sb="0" eb="2">
      <t>クンレン</t>
    </rPh>
    <rPh sb="2" eb="4">
      <t>ジッシ</t>
    </rPh>
    <rPh sb="4" eb="7">
      <t>キカンメイ</t>
    </rPh>
    <phoneticPr fontId="14"/>
  </si>
  <si>
    <t>訓練種別</t>
    <rPh sb="0" eb="2">
      <t>クンレン</t>
    </rPh>
    <rPh sb="2" eb="4">
      <t>シュベツ</t>
    </rPh>
    <phoneticPr fontId="14"/>
  </si>
  <si>
    <t>定員</t>
    <rPh sb="0" eb="2">
      <t>テイイン</t>
    </rPh>
    <phoneticPr fontId="14"/>
  </si>
  <si>
    <t>１　申請した訓練の内容や質</t>
    <rPh sb="2" eb="4">
      <t>シンセイ</t>
    </rPh>
    <rPh sb="6" eb="8">
      <t>クンレン</t>
    </rPh>
    <rPh sb="9" eb="11">
      <t>ナイヨウ</t>
    </rPh>
    <rPh sb="12" eb="13">
      <t>シツ</t>
    </rPh>
    <phoneticPr fontId="14"/>
  </si>
  <si>
    <t>（１）地域の求人ニーズ等を踏まえた訓練内容</t>
    <phoneticPr fontId="14"/>
  </si>
  <si>
    <t>（２）企業実習</t>
    <phoneticPr fontId="14"/>
  </si>
  <si>
    <t>①実施の有無</t>
    <rPh sb="1" eb="3">
      <t>ジッシ</t>
    </rPh>
    <rPh sb="4" eb="6">
      <t>ウム</t>
    </rPh>
    <phoneticPr fontId="14"/>
  </si>
  <si>
    <t>有り</t>
    <rPh sb="0" eb="1">
      <t>ア</t>
    </rPh>
    <phoneticPr fontId="14"/>
  </si>
  <si>
    <t>無し</t>
    <rPh sb="0" eb="1">
      <t>ナ</t>
    </rPh>
    <phoneticPr fontId="14"/>
  </si>
  <si>
    <t>　※有りの場合は以下をご記入ください。</t>
    <rPh sb="2" eb="3">
      <t>ア</t>
    </rPh>
    <rPh sb="5" eb="7">
      <t>バアイ</t>
    </rPh>
    <rPh sb="8" eb="10">
      <t>イカ</t>
    </rPh>
    <rPh sb="12" eb="14">
      <t>キニュウ</t>
    </rPh>
    <phoneticPr fontId="14"/>
  </si>
  <si>
    <t>②企業実習の時間数</t>
    <rPh sb="1" eb="3">
      <t>キギョウ</t>
    </rPh>
    <rPh sb="3" eb="5">
      <t>ジッシュウ</t>
    </rPh>
    <rPh sb="6" eb="9">
      <t>ジカンスウ</t>
    </rPh>
    <phoneticPr fontId="14"/>
  </si>
  <si>
    <t>時間</t>
    <rPh sb="0" eb="2">
      <t>ジカン</t>
    </rPh>
    <phoneticPr fontId="14"/>
  </si>
  <si>
    <t>③訓練時間総合計</t>
    <rPh sb="1" eb="3">
      <t>クンレン</t>
    </rPh>
    <rPh sb="3" eb="5">
      <t>ジカン</t>
    </rPh>
    <rPh sb="5" eb="8">
      <t>ソウゴウケイ</t>
    </rPh>
    <phoneticPr fontId="14"/>
  </si>
  <si>
    <t>④企業実習割合（②/③）</t>
    <rPh sb="1" eb="3">
      <t>キギョウ</t>
    </rPh>
    <rPh sb="3" eb="5">
      <t>ジッシュウ</t>
    </rPh>
    <rPh sb="5" eb="6">
      <t>ワ</t>
    </rPh>
    <rPh sb="6" eb="7">
      <t>ア</t>
    </rPh>
    <phoneticPr fontId="14"/>
  </si>
  <si>
    <t>％</t>
    <phoneticPr fontId="14"/>
  </si>
  <si>
    <t>２　質の向上に取り組んでいる等の運営体制</t>
    <phoneticPr fontId="14"/>
  </si>
  <si>
    <t>（１）就職支援責任者が、以下に該当する場合はチェックを入れてください。</t>
    <rPh sb="3" eb="5">
      <t>シュウショク</t>
    </rPh>
    <rPh sb="5" eb="7">
      <t>シエン</t>
    </rPh>
    <rPh sb="7" eb="9">
      <t>セキニン</t>
    </rPh>
    <rPh sb="9" eb="10">
      <t>シャ</t>
    </rPh>
    <phoneticPr fontId="14"/>
  </si>
  <si>
    <t>②企業実習時間数</t>
    <rPh sb="1" eb="3">
      <t>キギョウ</t>
    </rPh>
    <rPh sb="3" eb="5">
      <t>ジッシュウ</t>
    </rPh>
    <rPh sb="5" eb="8">
      <t>ジカンスウ</t>
    </rPh>
    <phoneticPr fontId="14"/>
  </si>
  <si>
    <t>訓練科名</t>
    <rPh sb="0" eb="3">
      <t>クンレンカ</t>
    </rPh>
    <rPh sb="3" eb="4">
      <t>メイ</t>
    </rPh>
    <phoneticPr fontId="14"/>
  </si>
  <si>
    <t>委託元</t>
    <rPh sb="0" eb="2">
      <t>イタク</t>
    </rPh>
    <rPh sb="2" eb="3">
      <t>モト</t>
    </rPh>
    <phoneticPr fontId="14"/>
  </si>
  <si>
    <t>契約日</t>
    <rPh sb="0" eb="3">
      <t>ケイヤクビ</t>
    </rPh>
    <phoneticPr fontId="14"/>
  </si>
  <si>
    <t>①</t>
    <phoneticPr fontId="14"/>
  </si>
  <si>
    <t>②</t>
    <phoneticPr fontId="14"/>
  </si>
  <si>
    <t>④</t>
    <phoneticPr fontId="14"/>
  </si>
  <si>
    <t>⑤</t>
    <phoneticPr fontId="14"/>
  </si>
  <si>
    <t>求職者支援法に基づく認定職業訓練に係る改善計画書</t>
    <rPh sb="0" eb="3">
      <t>キュウショクシャ</t>
    </rPh>
    <rPh sb="3" eb="5">
      <t>シエン</t>
    </rPh>
    <rPh sb="5" eb="6">
      <t>ホウ</t>
    </rPh>
    <rPh sb="7" eb="8">
      <t>モト</t>
    </rPh>
    <rPh sb="10" eb="12">
      <t>ニンテイ</t>
    </rPh>
    <phoneticPr fontId="14"/>
  </si>
  <si>
    <t>申請する訓練科名</t>
    <rPh sb="0" eb="2">
      <t>シンセイ</t>
    </rPh>
    <rPh sb="4" eb="7">
      <t>クンレンカ</t>
    </rPh>
    <rPh sb="7" eb="8">
      <t>メイ</t>
    </rPh>
    <phoneticPr fontId="14"/>
  </si>
  <si>
    <t>～</t>
    <phoneticPr fontId="14"/>
  </si>
  <si>
    <t>訓練分野　</t>
  </si>
  <si>
    <t>訓練科名</t>
  </si>
  <si>
    <t>訓練期間　</t>
  </si>
  <si>
    <t>訓練実施施設名　</t>
  </si>
  <si>
    <t>訓練実施施設所在地　</t>
  </si>
  <si>
    <t xml:space="preserve"> 改善するための取組</t>
    <rPh sb="1" eb="3">
      <t>カイゼン</t>
    </rPh>
    <rPh sb="8" eb="10">
      <t>トリクミ</t>
    </rPh>
    <phoneticPr fontId="14"/>
  </si>
  <si>
    <t>3の訓練科について就職率が低調となった要因</t>
    <rPh sb="2" eb="4">
      <t>クンレン</t>
    </rPh>
    <rPh sb="4" eb="5">
      <t>カ</t>
    </rPh>
    <rPh sb="9" eb="12">
      <t>シュウショクリツ</t>
    </rPh>
    <rPh sb="13" eb="15">
      <t>テイチョウ</t>
    </rPh>
    <rPh sb="19" eb="21">
      <t>ヨウイン</t>
    </rPh>
    <phoneticPr fontId="14"/>
  </si>
  <si>
    <t>(1)を踏まえた就職率の改善に向けた取組</t>
    <rPh sb="4" eb="5">
      <t>フ</t>
    </rPh>
    <rPh sb="8" eb="11">
      <t>シュウショクリツ</t>
    </rPh>
    <rPh sb="12" eb="14">
      <t>カイゼン</t>
    </rPh>
    <rPh sb="15" eb="16">
      <t>ム</t>
    </rPh>
    <rPh sb="18" eb="19">
      <t>ト</t>
    </rPh>
    <rPh sb="19" eb="20">
      <t>ク</t>
    </rPh>
    <phoneticPr fontId="14"/>
  </si>
  <si>
    <t>求職者支援訓練の認定申請に係る提出済み書類一覧</t>
    <rPh sb="0" eb="3">
      <t>キュウショクシャ</t>
    </rPh>
    <rPh sb="3" eb="5">
      <t>シエン</t>
    </rPh>
    <rPh sb="5" eb="7">
      <t>クンレン</t>
    </rPh>
    <rPh sb="8" eb="10">
      <t>ニンテイ</t>
    </rPh>
    <rPh sb="10" eb="12">
      <t>シンセイ</t>
    </rPh>
    <rPh sb="13" eb="14">
      <t>カカワ</t>
    </rPh>
    <rPh sb="15" eb="17">
      <t>テイシュツ</t>
    </rPh>
    <rPh sb="17" eb="18">
      <t>ズ</t>
    </rPh>
    <rPh sb="19" eb="21">
      <t>ショルイ</t>
    </rPh>
    <rPh sb="21" eb="23">
      <t>イチラン</t>
    </rPh>
    <phoneticPr fontId="14"/>
  </si>
  <si>
    <t>訓練実施機関番号：</t>
    <rPh sb="0" eb="2">
      <t>クンレン</t>
    </rPh>
    <rPh sb="2" eb="4">
      <t>ジッシ</t>
    </rPh>
    <rPh sb="4" eb="6">
      <t>キカン</t>
    </rPh>
    <rPh sb="6" eb="8">
      <t>バンゴウ</t>
    </rPh>
    <phoneticPr fontId="14"/>
  </si>
  <si>
    <t>訓練科名：</t>
    <rPh sb="0" eb="2">
      <t>クンレン</t>
    </rPh>
    <rPh sb="2" eb="4">
      <t>カメイ</t>
    </rPh>
    <phoneticPr fontId="14"/>
  </si>
  <si>
    <t>開講訓練科で提出</t>
    <rPh sb="0" eb="2">
      <t>カイコウ</t>
    </rPh>
    <rPh sb="2" eb="5">
      <t>クンレンカ</t>
    </rPh>
    <rPh sb="6" eb="8">
      <t>テイシュツ</t>
    </rPh>
    <phoneticPr fontId="14"/>
  </si>
  <si>
    <t>受理番号</t>
    <rPh sb="0" eb="2">
      <t>ジュリ</t>
    </rPh>
    <rPh sb="2" eb="4">
      <t>バンゴウ</t>
    </rPh>
    <phoneticPr fontId="14"/>
  </si>
  <si>
    <t>（１）訓練実施施設</t>
    <rPh sb="3" eb="5">
      <t>クンレン</t>
    </rPh>
    <rPh sb="5" eb="7">
      <t>ジッシ</t>
    </rPh>
    <rPh sb="7" eb="9">
      <t>シセツ</t>
    </rPh>
    <phoneticPr fontId="14"/>
  </si>
  <si>
    <t>訓練実施施設所在地</t>
    <rPh sb="0" eb="2">
      <t>クンレン</t>
    </rPh>
    <rPh sb="2" eb="4">
      <t>ジッシ</t>
    </rPh>
    <rPh sb="4" eb="6">
      <t>シセツ</t>
    </rPh>
    <rPh sb="6" eb="9">
      <t>ショザイチ</t>
    </rPh>
    <phoneticPr fontId="14"/>
  </si>
  <si>
    <t>提出済みの書類</t>
    <rPh sb="0" eb="2">
      <t>テイシュツ</t>
    </rPh>
    <rPh sb="2" eb="3">
      <t>ズ</t>
    </rPh>
    <rPh sb="5" eb="7">
      <t>ショルイ</t>
    </rPh>
    <phoneticPr fontId="14"/>
  </si>
  <si>
    <t>変更届出書等
提出あり</t>
    <rPh sb="0" eb="2">
      <t>ヘンコウ</t>
    </rPh>
    <rPh sb="2" eb="3">
      <t>トド</t>
    </rPh>
    <rPh sb="3" eb="5">
      <t>デショ</t>
    </rPh>
    <rPh sb="5" eb="6">
      <t>トウ</t>
    </rPh>
    <rPh sb="7" eb="9">
      <t>テイシュツ</t>
    </rPh>
    <phoneticPr fontId="14"/>
  </si>
  <si>
    <t>訓練実施場所を賃借により確保する場合の必要書類
（賃貸借契約書（写）、契約を更新していることが分かる覚書等）</t>
    <rPh sb="19" eb="21">
      <t>ヒツヨウ</t>
    </rPh>
    <rPh sb="21" eb="23">
      <t>ショルイ</t>
    </rPh>
    <rPh sb="25" eb="28">
      <t>チンタイシャク</t>
    </rPh>
    <rPh sb="28" eb="31">
      <t>ケイヤクショ</t>
    </rPh>
    <rPh sb="32" eb="33">
      <t>ウツ</t>
    </rPh>
    <rPh sb="35" eb="37">
      <t>ケイヤク</t>
    </rPh>
    <rPh sb="38" eb="40">
      <t>コウシン</t>
    </rPh>
    <rPh sb="47" eb="48">
      <t>ワ</t>
    </rPh>
    <rPh sb="50" eb="52">
      <t>オボエガキ</t>
    </rPh>
    <rPh sb="52" eb="53">
      <t>ナド</t>
    </rPh>
    <phoneticPr fontId="14"/>
  </si>
  <si>
    <t>賃貸借契約期間（更新している場合は更新した賃貸借期間）</t>
    <rPh sb="8" eb="10">
      <t>コウシン</t>
    </rPh>
    <rPh sb="14" eb="16">
      <t>バアイ</t>
    </rPh>
    <rPh sb="17" eb="19">
      <t>コウシン</t>
    </rPh>
    <rPh sb="21" eb="24">
      <t>チンタイシャク</t>
    </rPh>
    <rPh sb="24" eb="26">
      <t>キカン</t>
    </rPh>
    <phoneticPr fontId="14"/>
  </si>
  <si>
    <t>特に賃貸借契約を締結せずに、法人の代表取締役が個人として所有している建物を使用する場合など、建物の所有者と申請者が異なる場合の必要書類（訓練期間中に申請者が占有して使用できることが分かる書類）</t>
    <rPh sb="63" eb="65">
      <t>ヒツヨウ</t>
    </rPh>
    <rPh sb="65" eb="67">
      <t>ショルイ</t>
    </rPh>
    <phoneticPr fontId="14"/>
  </si>
  <si>
    <t>（２）事務室</t>
    <rPh sb="3" eb="6">
      <t>ジムシツ</t>
    </rPh>
    <phoneticPr fontId="14"/>
  </si>
  <si>
    <t>（１）の内容で確認できる
　　※　以下（２）について記載不要</t>
    <rPh sb="4" eb="6">
      <t>ナイヨウ</t>
    </rPh>
    <rPh sb="7" eb="9">
      <t>カクニン</t>
    </rPh>
    <rPh sb="17" eb="19">
      <t>イカ</t>
    </rPh>
    <rPh sb="26" eb="28">
      <t>キサイ</t>
    </rPh>
    <rPh sb="28" eb="30">
      <t>フヨウ</t>
    </rPh>
    <phoneticPr fontId="14"/>
  </si>
  <si>
    <t>（１）の内容では確認できない</t>
    <rPh sb="4" eb="6">
      <t>ナイヨウ</t>
    </rPh>
    <rPh sb="8" eb="10">
      <t>カクニン</t>
    </rPh>
    <phoneticPr fontId="14"/>
  </si>
  <si>
    <t>自ら所有する事務室を使用する場合の必要書類
（不動産登記簿謄本（写）等）</t>
    <rPh sb="6" eb="9">
      <t>ジムシツ</t>
    </rPh>
    <phoneticPr fontId="14"/>
  </si>
  <si>
    <t>事務室を賃借により確保する場合の必要書類
（賃貸借契約書（写）、契約を更新していることが分かる覚書等）</t>
    <rPh sb="0" eb="3">
      <t>ジムシツ</t>
    </rPh>
    <rPh sb="16" eb="18">
      <t>ヒツヨウ</t>
    </rPh>
    <rPh sb="18" eb="20">
      <t>ショルイ</t>
    </rPh>
    <rPh sb="22" eb="25">
      <t>チンタイシャク</t>
    </rPh>
    <rPh sb="25" eb="28">
      <t>ケイヤクショ</t>
    </rPh>
    <rPh sb="29" eb="30">
      <t>ウツ</t>
    </rPh>
    <rPh sb="32" eb="34">
      <t>ケイヤク</t>
    </rPh>
    <rPh sb="35" eb="37">
      <t>コウシン</t>
    </rPh>
    <rPh sb="44" eb="45">
      <t>ワ</t>
    </rPh>
    <rPh sb="47" eb="49">
      <t>オボエガキ</t>
    </rPh>
    <rPh sb="49" eb="50">
      <t>ナド</t>
    </rPh>
    <phoneticPr fontId="14"/>
  </si>
  <si>
    <t>法人の代表取締役が個人として所有している建物を使用する場合など、建物の所有者と申請者が異なる場合の必要書類（訓練期間中に申請者が占有して使用できることが分かる書類）</t>
    <rPh sb="49" eb="51">
      <t>ヒツヨウ</t>
    </rPh>
    <rPh sb="51" eb="53">
      <t>ショルイ</t>
    </rPh>
    <phoneticPr fontId="14"/>
  </si>
  <si>
    <t>保険会社</t>
    <rPh sb="0" eb="2">
      <t>ホケン</t>
    </rPh>
    <rPh sb="2" eb="4">
      <t>ガイシャ</t>
    </rPh>
    <phoneticPr fontId="14"/>
  </si>
  <si>
    <t>商品名</t>
    <rPh sb="0" eb="3">
      <t>ショウヒンメイ</t>
    </rPh>
    <phoneticPr fontId="14"/>
  </si>
  <si>
    <t>加入期間</t>
    <rPh sb="0" eb="2">
      <t>カニュウ</t>
    </rPh>
    <rPh sb="2" eb="4">
      <t>キカン</t>
    </rPh>
    <phoneticPr fontId="14"/>
  </si>
  <si>
    <t>法人登記簿謄本（写）（法人の場合）
個人事業の開廃業届出書（写）（個人の場合）</t>
    <rPh sb="0" eb="2">
      <t>ホウジン</t>
    </rPh>
    <rPh sb="2" eb="5">
      <t>トウキボ</t>
    </rPh>
    <rPh sb="5" eb="7">
      <t>トウホン</t>
    </rPh>
    <rPh sb="8" eb="9">
      <t>ウツ</t>
    </rPh>
    <rPh sb="11" eb="13">
      <t>ホウジン</t>
    </rPh>
    <rPh sb="14" eb="16">
      <t>バアイ</t>
    </rPh>
    <rPh sb="18" eb="20">
      <t>コジン</t>
    </rPh>
    <rPh sb="20" eb="22">
      <t>ジギョウ</t>
    </rPh>
    <rPh sb="23" eb="24">
      <t>ヒラキ</t>
    </rPh>
    <rPh sb="24" eb="26">
      <t>ハイギョウ</t>
    </rPh>
    <rPh sb="26" eb="29">
      <t>トドケデショ</t>
    </rPh>
    <rPh sb="30" eb="31">
      <t>シャ</t>
    </rPh>
    <rPh sb="33" eb="35">
      <t>コジン</t>
    </rPh>
    <rPh sb="36" eb="38">
      <t>バアイ</t>
    </rPh>
    <phoneticPr fontId="14"/>
  </si>
  <si>
    <t>代表者氏名・役員一覧</t>
    <rPh sb="0" eb="3">
      <t>ダイヒョウシャ</t>
    </rPh>
    <rPh sb="3" eb="5">
      <t>シメイ</t>
    </rPh>
    <rPh sb="6" eb="8">
      <t>ヤクイン</t>
    </rPh>
    <rPh sb="8" eb="10">
      <t>イチラン</t>
    </rPh>
    <phoneticPr fontId="14"/>
  </si>
  <si>
    <t>事業所の名称</t>
    <rPh sb="0" eb="3">
      <t>ジギョウショ</t>
    </rPh>
    <rPh sb="4" eb="6">
      <t>メイショウ</t>
    </rPh>
    <phoneticPr fontId="14"/>
  </si>
  <si>
    <t>雇用保険適用事業所番号
（4ケタ-6ケタ-1ケタ）</t>
    <rPh sb="0" eb="2">
      <t>コヨウ</t>
    </rPh>
    <rPh sb="2" eb="4">
      <t>ホケン</t>
    </rPh>
    <rPh sb="4" eb="6">
      <t>テキヨウ</t>
    </rPh>
    <rPh sb="6" eb="9">
      <t>ジギョウショ</t>
    </rPh>
    <rPh sb="9" eb="11">
      <t>バンゴウ</t>
    </rPh>
    <phoneticPr fontId="14"/>
  </si>
  <si>
    <t>雇用保険適用事業所設置届（写）
事業主事業所各種変更届の事業主控（写）</t>
    <rPh sb="13" eb="14">
      <t>ウツ</t>
    </rPh>
    <rPh sb="33" eb="34">
      <t>ウツ</t>
    </rPh>
    <phoneticPr fontId="14"/>
  </si>
  <si>
    <t>※　当該一覧を提出することで、今回認定申請を行う訓練科と同一年度に開講する訓練科の認定申請ですでに提出した内容については省略することができます。</t>
    <rPh sb="15" eb="17">
      <t>コンカイ</t>
    </rPh>
    <rPh sb="17" eb="19">
      <t>ニンテイ</t>
    </rPh>
    <rPh sb="19" eb="21">
      <t>シンセイ</t>
    </rPh>
    <rPh sb="22" eb="23">
      <t>オコナ</t>
    </rPh>
    <rPh sb="24" eb="27">
      <t>クンレンカ</t>
    </rPh>
    <rPh sb="28" eb="30">
      <t>ドウイツ</t>
    </rPh>
    <rPh sb="30" eb="32">
      <t>ネンド</t>
    </rPh>
    <rPh sb="33" eb="35">
      <t>カイコウ</t>
    </rPh>
    <rPh sb="37" eb="40">
      <t>クンレンカ</t>
    </rPh>
    <rPh sb="41" eb="43">
      <t>ニンテイ</t>
    </rPh>
    <rPh sb="43" eb="45">
      <t>シンセイ</t>
    </rPh>
    <phoneticPr fontId="14"/>
  </si>
  <si>
    <t>※　当該一覧の記入に誤りがあった場合には、認定申請書を受理した後、改めて書類の提出を求めることがあります。</t>
    <rPh sb="2" eb="4">
      <t>トウガイ</t>
    </rPh>
    <rPh sb="4" eb="6">
      <t>イチラン</t>
    </rPh>
    <rPh sb="7" eb="9">
      <t>キニュウ</t>
    </rPh>
    <rPh sb="10" eb="11">
      <t>アヤマ</t>
    </rPh>
    <rPh sb="16" eb="18">
      <t>バアイ</t>
    </rPh>
    <rPh sb="21" eb="23">
      <t>ニンテイ</t>
    </rPh>
    <rPh sb="23" eb="25">
      <t>シンセイ</t>
    </rPh>
    <rPh sb="25" eb="26">
      <t>ショ</t>
    </rPh>
    <rPh sb="27" eb="29">
      <t>ジュリ</t>
    </rPh>
    <rPh sb="31" eb="32">
      <t>ゴ</t>
    </rPh>
    <rPh sb="33" eb="34">
      <t>アラタ</t>
    </rPh>
    <rPh sb="36" eb="38">
      <t>ショルイ</t>
    </rPh>
    <rPh sb="39" eb="41">
      <t>テイシュツ</t>
    </rPh>
    <rPh sb="42" eb="43">
      <t>モト</t>
    </rPh>
    <phoneticPr fontId="14"/>
  </si>
  <si>
    <t>②新規の訓練分野への進出</t>
    <rPh sb="1" eb="3">
      <t>シンキ</t>
    </rPh>
    <rPh sb="4" eb="6">
      <t>クンレン</t>
    </rPh>
    <phoneticPr fontId="14"/>
  </si>
  <si>
    <t>（２）企業実習</t>
    <phoneticPr fontId="14"/>
  </si>
  <si>
    <t>訓練実施機関番号</t>
  </si>
  <si>
    <t>分類</t>
  </si>
  <si>
    <t>分野</t>
  </si>
  <si>
    <t>訓練期間月数</t>
  </si>
  <si>
    <t>訓練日数</t>
  </si>
  <si>
    <t>訓練総時間数</t>
  </si>
  <si>
    <t>訓練目標</t>
  </si>
  <si>
    <t>自己負担の額（教科書代）</t>
  </si>
  <si>
    <t>自己負担の額（その他）</t>
  </si>
  <si>
    <r>
      <t>申請する訓練科と同一の分野で過去に就職率が</t>
    </r>
    <r>
      <rPr>
        <b/>
        <u/>
        <sz val="12"/>
        <rFont val="ＭＳ 明朝"/>
        <family val="1"/>
        <charset val="128"/>
      </rPr>
      <t>基礎コースで30％</t>
    </r>
    <r>
      <rPr>
        <sz val="12"/>
        <rFont val="ＭＳ 明朝"/>
        <family val="1"/>
        <charset val="128"/>
      </rPr>
      <t>、</t>
    </r>
    <r>
      <rPr>
        <b/>
        <u/>
        <sz val="12"/>
        <rFont val="ＭＳ 明朝"/>
        <family val="1"/>
        <charset val="128"/>
      </rPr>
      <t>実践コースで35%</t>
    </r>
    <r>
      <rPr>
        <sz val="12"/>
        <rFont val="ＭＳ 明朝"/>
        <family val="1"/>
        <charset val="128"/>
      </rPr>
      <t>を下回った訓練科</t>
    </r>
    <rPh sb="0" eb="2">
      <t>シンセイ</t>
    </rPh>
    <rPh sb="4" eb="6">
      <t>クンレン</t>
    </rPh>
    <rPh sb="6" eb="7">
      <t>カ</t>
    </rPh>
    <rPh sb="8" eb="10">
      <t>ドウイツ</t>
    </rPh>
    <rPh sb="11" eb="13">
      <t>ブンヤ</t>
    </rPh>
    <rPh sb="14" eb="16">
      <t>カコ</t>
    </rPh>
    <rPh sb="17" eb="20">
      <t>シュウショクリツ</t>
    </rPh>
    <rPh sb="21" eb="23">
      <t>キソ</t>
    </rPh>
    <rPh sb="31" eb="33">
      <t>ジッセン</t>
    </rPh>
    <rPh sb="41" eb="43">
      <t>シタマワ</t>
    </rPh>
    <rPh sb="45" eb="48">
      <t>クンレンカ</t>
    </rPh>
    <phoneticPr fontId="14"/>
  </si>
  <si>
    <t>認定様式第３号</t>
    <phoneticPr fontId="14"/>
  </si>
  <si>
    <t>支部受理日</t>
    <rPh sb="0" eb="2">
      <t>シブ</t>
    </rPh>
    <rPh sb="2" eb="4">
      <t>ジュリ</t>
    </rPh>
    <rPh sb="3" eb="4">
      <t>リ</t>
    </rPh>
    <rPh sb="4" eb="5">
      <t>ヒ</t>
    </rPh>
    <phoneticPr fontId="14"/>
  </si>
  <si>
    <t>支部受理日</t>
    <rPh sb="2" eb="4">
      <t>ジュリ</t>
    </rPh>
    <rPh sb="3" eb="4">
      <t>リ</t>
    </rPh>
    <rPh sb="4" eb="5">
      <t>ヒ</t>
    </rPh>
    <phoneticPr fontId="14"/>
  </si>
  <si>
    <t>退校処分の取扱いに係る周知方法</t>
    <rPh sb="0" eb="2">
      <t>タイコウ</t>
    </rPh>
    <rPh sb="2" eb="4">
      <t>ショブン</t>
    </rPh>
    <phoneticPr fontId="14"/>
  </si>
  <si>
    <t>　　厚生労働省及び高齢・障害・求職者雇用支援機構において、情報開示する場合があります。</t>
    <rPh sb="7" eb="8">
      <t>オヨ</t>
    </rPh>
    <phoneticPr fontId="14"/>
  </si>
  <si>
    <t>災害補償制度の措置等に係る保険への加入</t>
    <rPh sb="7" eb="9">
      <t>ソチ</t>
    </rPh>
    <rPh sb="11" eb="12">
      <t>カカ</t>
    </rPh>
    <rPh sb="13" eb="15">
      <t>ホケン</t>
    </rPh>
    <rPh sb="17" eb="19">
      <t>カニュウ</t>
    </rPh>
    <phoneticPr fontId="14"/>
  </si>
  <si>
    <t>加入予定の保険に関するリーフレット等</t>
    <rPh sb="0" eb="2">
      <t>カニュウ</t>
    </rPh>
    <rPh sb="2" eb="4">
      <t>ヨテイ</t>
    </rPh>
    <rPh sb="5" eb="7">
      <t>ホケン</t>
    </rPh>
    <rPh sb="8" eb="9">
      <t>カン</t>
    </rPh>
    <rPh sb="17" eb="18">
      <t>トウ</t>
    </rPh>
    <phoneticPr fontId="14"/>
  </si>
  <si>
    <t>・受講オリエンテーション時に受講者に対して書面を配付して周知</t>
    <rPh sb="1" eb="3">
      <t>ジュコウ</t>
    </rPh>
    <rPh sb="14" eb="16">
      <t>ジュコウ</t>
    </rPh>
    <rPh sb="16" eb="17">
      <t>シャ</t>
    </rPh>
    <rPh sb="18" eb="19">
      <t>タイ</t>
    </rPh>
    <rPh sb="21" eb="23">
      <t>ショメン</t>
    </rPh>
    <rPh sb="24" eb="26">
      <t>ハイフ</t>
    </rPh>
    <rPh sb="28" eb="30">
      <t>シュウチ</t>
    </rPh>
    <phoneticPr fontId="14"/>
  </si>
  <si>
    <t>(2)</t>
  </si>
  <si>
    <t>(3)</t>
  </si>
  <si>
    <t>（申請者）</t>
    <phoneticPr fontId="14"/>
  </si>
  <si>
    <t>所在地</t>
    <phoneticPr fontId="14"/>
  </si>
  <si>
    <t>商号又は名称</t>
    <phoneticPr fontId="14"/>
  </si>
  <si>
    <t>　（１）提出する書類については事実と相違ないこと。</t>
    <phoneticPr fontId="14"/>
  </si>
  <si>
    <t>（注意事項）</t>
    <phoneticPr fontId="14"/>
  </si>
  <si>
    <t xml:space="preserve"> 認定職業訓練実施奨励金等について不正受給等を行った場合は、都道府県労働局により</t>
    <phoneticPr fontId="14"/>
  </si>
  <si>
    <t>　　奨励金の不支給・返還、不正の事実の公表等の措置が講じられ、事案によっては刑事告訴を</t>
    <phoneticPr fontId="14"/>
  </si>
  <si>
    <t>　　受けることがあります。</t>
    <phoneticPr fontId="14"/>
  </si>
  <si>
    <t xml:space="preserve"> 認定された訓練コースの実施に係る事項（「就職率」、「応募倍率」など）について、</t>
    <phoneticPr fontId="14"/>
  </si>
  <si>
    <t>３　公共職業訓練の実績</t>
    <rPh sb="2" eb="4">
      <t>コウキョウ</t>
    </rPh>
    <rPh sb="4" eb="6">
      <t>ショクギョウ</t>
    </rPh>
    <rPh sb="6" eb="8">
      <t>クンレン</t>
    </rPh>
    <rPh sb="9" eb="11">
      <t>ジッセキ</t>
    </rPh>
    <phoneticPr fontId="14"/>
  </si>
  <si>
    <r>
      <t>①地域における訓練科設定の背景・ねらい</t>
    </r>
    <r>
      <rPr>
        <sz val="9"/>
        <rFont val="ＭＳ ゴシック"/>
        <family val="3"/>
        <charset val="128"/>
      </rPr>
      <t>（求人ニーズの状況・就職の見込み、労働局・地方自治体の要請等）</t>
    </r>
    <r>
      <rPr>
        <sz val="10"/>
        <rFont val="ＭＳ ゴシック"/>
        <family val="3"/>
        <charset val="128"/>
      </rPr>
      <t xml:space="preserve">
　</t>
    </r>
    <r>
      <rPr>
        <sz val="9"/>
        <rFont val="ＭＳ ゴシック"/>
        <family val="3"/>
        <charset val="128"/>
      </rPr>
      <t>※　記載内容が確認できる書類を併せて提出してください。</t>
    </r>
    <rPh sb="1" eb="3">
      <t>チイキ</t>
    </rPh>
    <rPh sb="7" eb="10">
      <t>クンレンカ</t>
    </rPh>
    <rPh sb="10" eb="12">
      <t>セッテイ</t>
    </rPh>
    <rPh sb="13" eb="15">
      <t>ハイケイ</t>
    </rPh>
    <rPh sb="36" eb="39">
      <t>ロウドウキョク</t>
    </rPh>
    <rPh sb="40" eb="42">
      <t>チホウ</t>
    </rPh>
    <phoneticPr fontId="14"/>
  </si>
  <si>
    <r>
      <t>①　地域における訓練科設定の背景・ねらい</t>
    </r>
    <r>
      <rPr>
        <sz val="9"/>
        <rFont val="ＭＳ ゴシック"/>
        <family val="3"/>
        <charset val="128"/>
      </rPr>
      <t>（求人ニーズの状況・就職の見込み、労働局・地方自治体の要請等）</t>
    </r>
    <r>
      <rPr>
        <sz val="10"/>
        <rFont val="ＭＳ ゴシック"/>
        <family val="3"/>
        <charset val="128"/>
      </rPr>
      <t xml:space="preserve">
　</t>
    </r>
    <r>
      <rPr>
        <sz val="9"/>
        <rFont val="ＭＳ ゴシック"/>
        <family val="3"/>
        <charset val="128"/>
      </rPr>
      <t>※　記載内容が確認できる書類を併せて提出してください。</t>
    </r>
    <rPh sb="2" eb="4">
      <t>チイキ</t>
    </rPh>
    <rPh sb="8" eb="11">
      <t>クンレンカ</t>
    </rPh>
    <rPh sb="11" eb="13">
      <t>セッテイ</t>
    </rPh>
    <rPh sb="14" eb="16">
      <t>ハイケイ</t>
    </rPh>
    <rPh sb="37" eb="40">
      <t>ロウドウキョク</t>
    </rPh>
    <rPh sb="41" eb="43">
      <t>チホウ</t>
    </rPh>
    <phoneticPr fontId="14"/>
  </si>
  <si>
    <t>ジョブ・カード様式３－３－３（職業能力証明（訓練成果・実務成果）シート）</t>
    <rPh sb="7" eb="9">
      <t>ヨウシキ</t>
    </rPh>
    <rPh sb="15" eb="17">
      <t>ショクギョウ</t>
    </rPh>
    <rPh sb="17" eb="19">
      <t>ノウリョク</t>
    </rPh>
    <rPh sb="19" eb="21">
      <t>ショウメイ</t>
    </rPh>
    <rPh sb="22" eb="26">
      <t>クンレンセイカ</t>
    </rPh>
    <rPh sb="27" eb="29">
      <t>ジツム</t>
    </rPh>
    <rPh sb="29" eb="31">
      <t>セイカ</t>
    </rPh>
    <phoneticPr fontId="14"/>
  </si>
  <si>
    <t>すでに加入している。</t>
    <rPh sb="3" eb="5">
      <t>カニュウ</t>
    </rPh>
    <phoneticPr fontId="14"/>
  </si>
  <si>
    <t>１級又は２級キャリアコンサルティング技能士</t>
    <rPh sb="1" eb="2">
      <t>キュウ</t>
    </rPh>
    <rPh sb="2" eb="3">
      <t>マタ</t>
    </rPh>
    <rPh sb="5" eb="6">
      <t>キュウ</t>
    </rPh>
    <phoneticPr fontId="14"/>
  </si>
  <si>
    <t>６　法人番号</t>
    <rPh sb="2" eb="4">
      <t>ホウジン</t>
    </rPh>
    <rPh sb="4" eb="6">
      <t>バンゴウ</t>
    </rPh>
    <phoneticPr fontId="14"/>
  </si>
  <si>
    <t>２　訓練分野</t>
    <phoneticPr fontId="14"/>
  </si>
  <si>
    <t>訓練の種別</t>
    <rPh sb="0" eb="2">
      <t>クンレン</t>
    </rPh>
    <rPh sb="3" eb="5">
      <t>シュベツ</t>
    </rPh>
    <phoneticPr fontId="14"/>
  </si>
  <si>
    <t>短時間訓練コース</t>
    <rPh sb="0" eb="3">
      <t>タンジカン</t>
    </rPh>
    <rPh sb="3" eb="5">
      <t>クンレン</t>
    </rPh>
    <phoneticPr fontId="14"/>
  </si>
  <si>
    <t>面接</t>
  </si>
  <si>
    <t>訓練定員</t>
    <rPh sb="0" eb="2">
      <t>クンレン</t>
    </rPh>
    <rPh sb="2" eb="4">
      <t>テイイン</t>
    </rPh>
    <phoneticPr fontId="79"/>
  </si>
  <si>
    <t>名</t>
    <rPh sb="0" eb="1">
      <t>メイ</t>
    </rPh>
    <phoneticPr fontId="79"/>
  </si>
  <si>
    <t>障害者</t>
  </si>
  <si>
    <t>名称 （</t>
    <rPh sb="0" eb="2">
      <t>メイショウ</t>
    </rPh>
    <phoneticPr fontId="14"/>
  </si>
  <si>
    <t>科目の内容</t>
    <rPh sb="0" eb="2">
      <t>カモク</t>
    </rPh>
    <rPh sb="3" eb="5">
      <t>ナイヨウ</t>
    </rPh>
    <phoneticPr fontId="79"/>
  </si>
  <si>
    <t>学科</t>
    <rPh sb="0" eb="2">
      <t>ガッカ</t>
    </rPh>
    <phoneticPr fontId="79"/>
  </si>
  <si>
    <t>実技</t>
    <rPh sb="0" eb="2">
      <t>ジツギ</t>
    </rPh>
    <phoneticPr fontId="79"/>
  </si>
  <si>
    <t>実施する</t>
  </si>
  <si>
    <t>職場見学、職場体験、職業人講話</t>
    <rPh sb="0" eb="2">
      <t>ショクバ</t>
    </rPh>
    <rPh sb="2" eb="4">
      <t>ケンガク</t>
    </rPh>
    <rPh sb="5" eb="7">
      <t>ショクバ</t>
    </rPh>
    <rPh sb="7" eb="9">
      <t>タイケン</t>
    </rPh>
    <rPh sb="10" eb="12">
      <t>ショクギョウ</t>
    </rPh>
    <rPh sb="12" eb="13">
      <t>ジン</t>
    </rPh>
    <rPh sb="13" eb="15">
      <t>コウワ</t>
    </rPh>
    <phoneticPr fontId="79"/>
  </si>
  <si>
    <t>企業実習</t>
    <rPh sb="0" eb="2">
      <t>キギョウ</t>
    </rPh>
    <rPh sb="2" eb="4">
      <t>ジッシュウ</t>
    </rPh>
    <phoneticPr fontId="79"/>
  </si>
  <si>
    <t>受講者の負担する費用</t>
    <rPh sb="0" eb="3">
      <t>ジュコウシャ</t>
    </rPh>
    <rPh sb="4" eb="6">
      <t>フタン</t>
    </rPh>
    <rPh sb="8" eb="10">
      <t>ヒヨウ</t>
    </rPh>
    <phoneticPr fontId="14"/>
  </si>
  <si>
    <t>その他 （</t>
    <rPh sb="2" eb="3">
      <t>タ</t>
    </rPh>
    <phoneticPr fontId="79"/>
  </si>
  <si>
    <t>備考 （</t>
    <rPh sb="0" eb="2">
      <t>ビコウ</t>
    </rPh>
    <phoneticPr fontId="79"/>
  </si>
  <si>
    <t>訓練形態（個別指導・補講を除く）</t>
    <rPh sb="0" eb="2">
      <t>クンレン</t>
    </rPh>
    <rPh sb="2" eb="4">
      <t>ケイタイ</t>
    </rPh>
    <rPh sb="5" eb="7">
      <t>コベツ</t>
    </rPh>
    <rPh sb="7" eb="9">
      <t>シドウ</t>
    </rPh>
    <rPh sb="10" eb="12">
      <t>ホコウ</t>
    </rPh>
    <rPh sb="13" eb="14">
      <t>ノゾ</t>
    </rPh>
    <phoneticPr fontId="14"/>
  </si>
  <si>
    <t>施設設備や教材等を有効に活用
した効果的な指導のための工夫</t>
    <rPh sb="0" eb="2">
      <t>シセツ</t>
    </rPh>
    <rPh sb="2" eb="4">
      <t>セツビ</t>
    </rPh>
    <rPh sb="5" eb="7">
      <t>キョウザイ</t>
    </rPh>
    <rPh sb="7" eb="8">
      <t>トウ</t>
    </rPh>
    <rPh sb="9" eb="11">
      <t>ユウコウ</t>
    </rPh>
    <rPh sb="12" eb="14">
      <t>カツヨウ</t>
    </rPh>
    <rPh sb="17" eb="20">
      <t>コウカテキ</t>
    </rPh>
    <rPh sb="21" eb="23">
      <t>シドウ</t>
    </rPh>
    <rPh sb="27" eb="29">
      <t>クフウ</t>
    </rPh>
    <phoneticPr fontId="14"/>
  </si>
  <si>
    <t>受講者ごとの特質及び習得状況
に応じた指導のための工夫</t>
    <rPh sb="0" eb="3">
      <t>ジュコウシャ</t>
    </rPh>
    <rPh sb="6" eb="8">
      <t>トクシツ</t>
    </rPh>
    <rPh sb="8" eb="9">
      <t>オヨ</t>
    </rPh>
    <rPh sb="10" eb="12">
      <t>シュウトク</t>
    </rPh>
    <rPh sb="12" eb="14">
      <t>ジョウキョウ</t>
    </rPh>
    <rPh sb="16" eb="17">
      <t>オウ</t>
    </rPh>
    <rPh sb="19" eb="21">
      <t>シドウ</t>
    </rPh>
    <rPh sb="25" eb="27">
      <t>クフウ</t>
    </rPh>
    <phoneticPr fontId="14"/>
  </si>
  <si>
    <t>訓練内容</t>
    <rPh sb="2" eb="4">
      <t>ナイヨウ</t>
    </rPh>
    <phoneticPr fontId="14"/>
  </si>
  <si>
    <t>）</t>
    <phoneticPr fontId="14"/>
  </si>
  <si>
    <t>（</t>
    <phoneticPr fontId="14"/>
  </si>
  <si>
    <t>）</t>
    <phoneticPr fontId="14"/>
  </si>
  <si>
    <t>様式３－３－３　職業能力証明（訓練成果・実務成果）シート
（求職者支援訓練用）</t>
    <rPh sb="0" eb="2">
      <t>ヨウシキ</t>
    </rPh>
    <rPh sb="8" eb="10">
      <t>ショクギョウ</t>
    </rPh>
    <rPh sb="10" eb="12">
      <t>ノウリョク</t>
    </rPh>
    <rPh sb="12" eb="14">
      <t>ショウメイ</t>
    </rPh>
    <rPh sb="15" eb="17">
      <t>クンレン</t>
    </rPh>
    <rPh sb="17" eb="19">
      <t>セイカ</t>
    </rPh>
    <rPh sb="20" eb="22">
      <t>ジツム</t>
    </rPh>
    <rPh sb="22" eb="24">
      <t>セイカ</t>
    </rPh>
    <rPh sb="30" eb="37">
      <t>キュウショク</t>
    </rPh>
    <rPh sb="37" eb="38">
      <t>ヨウ</t>
    </rPh>
    <phoneticPr fontId="79"/>
  </si>
  <si>
    <t>訓練科名</t>
    <rPh sb="0" eb="2">
      <t>クンレン</t>
    </rPh>
    <rPh sb="2" eb="4">
      <t>カメイ</t>
    </rPh>
    <phoneticPr fontId="79"/>
  </si>
  <si>
    <t>訓練受講者氏名</t>
    <rPh sb="0" eb="2">
      <t>クンレン</t>
    </rPh>
    <rPh sb="2" eb="4">
      <t>ジュコウ</t>
    </rPh>
    <rPh sb="4" eb="5">
      <t>シャ</t>
    </rPh>
    <rPh sb="5" eb="7">
      <t>シメイ</t>
    </rPh>
    <phoneticPr fontId="79"/>
  </si>
  <si>
    <t>教育訓練実施機関</t>
    <rPh sb="0" eb="2">
      <t>キョウイク</t>
    </rPh>
    <rPh sb="2" eb="4">
      <t>クンレン</t>
    </rPh>
    <rPh sb="4" eb="6">
      <t>ジッシ</t>
    </rPh>
    <rPh sb="6" eb="8">
      <t>キカン</t>
    </rPh>
    <phoneticPr fontId="79"/>
  </si>
  <si>
    <t>所在地</t>
    <rPh sb="0" eb="3">
      <t>ショザイチ</t>
    </rPh>
    <phoneticPr fontId="79"/>
  </si>
  <si>
    <t>就職支援責任者　氏名</t>
    <rPh sb="0" eb="2">
      <t>シュウショク</t>
    </rPh>
    <rPh sb="2" eb="4">
      <t>シエン</t>
    </rPh>
    <rPh sb="4" eb="7">
      <t>セキニンシャ</t>
    </rPh>
    <rPh sb="8" eb="10">
      <t>シメイ</t>
    </rPh>
    <phoneticPr fontId="79"/>
  </si>
  <si>
    <t>訓練実施施設の責任者　氏名</t>
    <rPh sb="0" eb="2">
      <t>クンレン</t>
    </rPh>
    <rPh sb="2" eb="4">
      <t>ジッシ</t>
    </rPh>
    <rPh sb="4" eb="6">
      <t>シセツ</t>
    </rPh>
    <rPh sb="7" eb="10">
      <t>セキニンシャ</t>
    </rPh>
    <rPh sb="11" eb="13">
      <t>シメイ</t>
    </rPh>
    <phoneticPr fontId="79"/>
  </si>
  <si>
    <t>Ⅰ　訓練期間・訓練目標</t>
    <rPh sb="2" eb="4">
      <t>クンレン</t>
    </rPh>
    <rPh sb="4" eb="6">
      <t>キカン</t>
    </rPh>
    <rPh sb="7" eb="9">
      <t>クンレン</t>
    </rPh>
    <rPh sb="9" eb="11">
      <t>モクヒョウ</t>
    </rPh>
    <phoneticPr fontId="79"/>
  </si>
  <si>
    <t>訓練期間</t>
    <rPh sb="0" eb="2">
      <t>クンレン</t>
    </rPh>
    <rPh sb="2" eb="4">
      <t>キカン</t>
    </rPh>
    <phoneticPr fontId="79"/>
  </si>
  <si>
    <t>訓練時間</t>
    <rPh sb="0" eb="2">
      <t>クンレン</t>
    </rPh>
    <rPh sb="2" eb="4">
      <t>ジカン</t>
    </rPh>
    <phoneticPr fontId="79"/>
  </si>
  <si>
    <t>訓練目標（仕上がり像）</t>
    <rPh sb="0" eb="2">
      <t>クンレン</t>
    </rPh>
    <rPh sb="2" eb="4">
      <t>モクヒョウ</t>
    </rPh>
    <rPh sb="5" eb="7">
      <t>シア</t>
    </rPh>
    <rPh sb="9" eb="10">
      <t>ゾウ</t>
    </rPh>
    <phoneticPr fontId="79"/>
  </si>
  <si>
    <t>（１）科目評価</t>
    <rPh sb="3" eb="5">
      <t>カモク</t>
    </rPh>
    <rPh sb="5" eb="7">
      <t>ヒョウカ</t>
    </rPh>
    <phoneticPr fontId="79"/>
  </si>
  <si>
    <t>評価</t>
    <rPh sb="0" eb="2">
      <t>ヒョウカ</t>
    </rPh>
    <phoneticPr fontId="79"/>
  </si>
  <si>
    <t>A</t>
    <phoneticPr fontId="79"/>
  </si>
  <si>
    <t>B</t>
    <phoneticPr fontId="79"/>
  </si>
  <si>
    <t>C</t>
    <phoneticPr fontId="79"/>
  </si>
  <si>
    <t>（総評・コメント）</t>
    <rPh sb="1" eb="3">
      <t>ソウヒョウ</t>
    </rPh>
    <phoneticPr fontId="79"/>
  </si>
  <si>
    <t>取得日</t>
    <rPh sb="0" eb="3">
      <t>シュトクビ</t>
    </rPh>
    <phoneticPr fontId="79"/>
  </si>
  <si>
    <t>雇用保険適用就職率</t>
    <rPh sb="0" eb="2">
      <t>コヨウ</t>
    </rPh>
    <rPh sb="2" eb="4">
      <t>ホケン</t>
    </rPh>
    <rPh sb="4" eb="6">
      <t>テキヨウ</t>
    </rPh>
    <rPh sb="6" eb="9">
      <t>シュウショクリツ</t>
    </rPh>
    <phoneticPr fontId="14"/>
  </si>
  <si>
    <t>法人番号</t>
    <rPh sb="0" eb="2">
      <t>ホウジン</t>
    </rPh>
    <rPh sb="2" eb="4">
      <t>バンゴウ</t>
    </rPh>
    <phoneticPr fontId="14"/>
  </si>
  <si>
    <t>（注意事項）
　１　「コード」欄には、「知識、技能・技術に関する評価項目」の出典にコード又は職業能力評価基準のユニット番号等がある場合に記入してください。
　２　記入しきれないときは、適宜枠の数を増やす等により記入してください。
　３　本シートは、電子的方式、磁気的方式その他人の知覚によっては認識することができない方式で作られる記録であって、電子計算機による情報処理の用に供される
　　ものをもって作成することができます。</t>
    <rPh sb="1" eb="3">
      <t>チュウイ</t>
    </rPh>
    <rPh sb="3" eb="5">
      <t>ジコウ</t>
    </rPh>
    <phoneticPr fontId="79"/>
  </si>
  <si>
    <t>○</t>
  </si>
  <si>
    <t>訓練対象者の条件</t>
    <rPh sb="0" eb="2">
      <t>クンレン</t>
    </rPh>
    <rPh sb="2" eb="5">
      <t>タイショウシャ</t>
    </rPh>
    <rPh sb="6" eb="8">
      <t>ジョウケン</t>
    </rPh>
    <phoneticPr fontId="14"/>
  </si>
  <si>
    <t>※各月において、ハローワーク来所日相当日として、1日、空白日を設けること（具体的な来所日は、認定時に機構が指定する）。</t>
    <rPh sb="1" eb="3">
      <t>カクツキ</t>
    </rPh>
    <rPh sb="14" eb="16">
      <t>ライショ</t>
    </rPh>
    <rPh sb="16" eb="17">
      <t>ビ</t>
    </rPh>
    <rPh sb="17" eb="19">
      <t>ソウトウ</t>
    </rPh>
    <rPh sb="19" eb="20">
      <t>ビ</t>
    </rPh>
    <rPh sb="25" eb="26">
      <t>ニチ</t>
    </rPh>
    <rPh sb="27" eb="29">
      <t>クウハク</t>
    </rPh>
    <rPh sb="29" eb="30">
      <t>ビ</t>
    </rPh>
    <rPh sb="31" eb="32">
      <t>モウ</t>
    </rPh>
    <rPh sb="37" eb="40">
      <t>グタイテキ</t>
    </rPh>
    <rPh sb="41" eb="43">
      <t>ライショ</t>
    </rPh>
    <rPh sb="43" eb="44">
      <t>ビ</t>
    </rPh>
    <rPh sb="46" eb="48">
      <t>ニンテイ</t>
    </rPh>
    <rPh sb="48" eb="49">
      <t>ジ</t>
    </rPh>
    <rPh sb="50" eb="52">
      <t>キコウ</t>
    </rPh>
    <rPh sb="53" eb="55">
      <t>シテイ</t>
    </rPh>
    <phoneticPr fontId="14"/>
  </si>
  <si>
    <t>ハローワーク来所予定表</t>
    <rPh sb="6" eb="8">
      <t>ライショ</t>
    </rPh>
    <rPh sb="8" eb="10">
      <t>ヨテイ</t>
    </rPh>
    <rPh sb="10" eb="11">
      <t>ヒョウ</t>
    </rPh>
    <phoneticPr fontId="14"/>
  </si>
  <si>
    <t>※ハローワーク来所日は、訓練時間に含まれません。</t>
    <rPh sb="7" eb="9">
      <t>ライショ</t>
    </rPh>
    <rPh sb="9" eb="10">
      <t>ビ</t>
    </rPh>
    <rPh sb="12" eb="14">
      <t>クンレン</t>
    </rPh>
    <rPh sb="14" eb="16">
      <t>ジカン</t>
    </rPh>
    <rPh sb="17" eb="18">
      <t>フク</t>
    </rPh>
    <phoneticPr fontId="14"/>
  </si>
  <si>
    <t>③</t>
    <phoneticPr fontId="14"/>
  </si>
  <si>
    <t>科目名</t>
    <phoneticPr fontId="79"/>
  </si>
  <si>
    <t>(1)</t>
    <phoneticPr fontId="79"/>
  </si>
  <si>
    <t>上記の者の訓練期間における当社としての職業能力についての評価は、以下のとおりです。</t>
    <phoneticPr fontId="79"/>
  </si>
  <si>
    <t>Ⅱ　知識、技能・技術に関する能力　　（「知識、技能・技術に関する評価項目」ごとに、該当する欄に○を記入）　　</t>
    <phoneticPr fontId="79"/>
  </si>
  <si>
    <t>A：到達水準を十分に上回った　B：到達水準に達した　C：到達水準に達しなかった 評価は、試験結果等に基づき記入されたものです）</t>
    <phoneticPr fontId="79"/>
  </si>
  <si>
    <t>知識、技能・技術に関する評価項目</t>
    <phoneticPr fontId="79"/>
  </si>
  <si>
    <t>コード</t>
    <phoneticPr fontId="79"/>
  </si>
  <si>
    <r>
      <rPr>
        <b/>
        <sz val="9"/>
        <rFont val="ＭＳ Ｐゴシック"/>
        <family val="3"/>
        <charset val="128"/>
      </rPr>
      <t>評価項目の引用元</t>
    </r>
    <r>
      <rPr>
        <sz val="8"/>
        <rFont val="ＭＳ Ｐゴシック"/>
        <family val="3"/>
        <charset val="128"/>
      </rPr>
      <t>（企業横断的な評価基準を活用した場合のみ）</t>
    </r>
    <phoneticPr fontId="79"/>
  </si>
  <si>
    <r>
      <t>（３）訓練期間中又は訓練終了後に取得した資格（任意）</t>
    </r>
    <r>
      <rPr>
        <sz val="9"/>
        <rFont val="ＭＳ Ｐゴシック"/>
        <family val="3"/>
        <charset val="128"/>
      </rPr>
      <t>　</t>
    </r>
    <r>
      <rPr>
        <sz val="8"/>
        <rFont val="ＭＳ Ｐゴシック"/>
        <family val="3"/>
        <charset val="128"/>
      </rPr>
      <t>※訓練と密接に関わる資格のみを記入</t>
    </r>
    <phoneticPr fontId="79"/>
  </si>
  <si>
    <t>00 基礎分野</t>
  </si>
  <si>
    <t>02 IT分野</t>
  </si>
  <si>
    <t>03 営業・販売・事務分野</t>
  </si>
  <si>
    <t>04 医療事務分野</t>
  </si>
  <si>
    <t>06 農業分野</t>
  </si>
  <si>
    <t>07 林業分野</t>
  </si>
  <si>
    <t>08 旅行・観光分野</t>
  </si>
  <si>
    <t>09 警備・保安分野</t>
  </si>
  <si>
    <t>10 クリエート（企画・創作）分野</t>
  </si>
  <si>
    <t>11 デザイン分野</t>
  </si>
  <si>
    <t>12 輸送サービス分野</t>
  </si>
  <si>
    <t>13 エコ分野</t>
  </si>
  <si>
    <t>14 調理分野</t>
  </si>
  <si>
    <t>15 電気関連分野</t>
  </si>
  <si>
    <t>16 機械関連分野</t>
  </si>
  <si>
    <t>17 金属関連分野</t>
  </si>
  <si>
    <t>18 建設関連分野</t>
  </si>
  <si>
    <t>19 理容・美容関連分野</t>
  </si>
  <si>
    <t>資格欄文字結合結果</t>
    <rPh sb="0" eb="2">
      <t>シカク</t>
    </rPh>
    <rPh sb="2" eb="3">
      <t>ラン</t>
    </rPh>
    <rPh sb="3" eb="5">
      <t>モジ</t>
    </rPh>
    <rPh sb="5" eb="7">
      <t>ケツゴウ</t>
    </rPh>
    <rPh sb="7" eb="9">
      <t>ケッカ</t>
    </rPh>
    <phoneticPr fontId="14"/>
  </si>
  <si>
    <t>コース情報登録内容</t>
    <rPh sb="3" eb="5">
      <t>ジョウホウ</t>
    </rPh>
    <rPh sb="5" eb="7">
      <t>トウロク</t>
    </rPh>
    <rPh sb="7" eb="9">
      <t>ナイヨウ</t>
    </rPh>
    <phoneticPr fontId="14"/>
  </si>
  <si>
    <t>画面ID</t>
  </si>
  <si>
    <t>バージョン</t>
  </si>
  <si>
    <t>申請年月日</t>
  </si>
  <si>
    <t>募集期間開始年月日</t>
  </si>
  <si>
    <t>募集期間終了年月日</t>
  </si>
  <si>
    <t>選考年月日</t>
  </si>
  <si>
    <t>選考結果通知年月日</t>
  </si>
  <si>
    <t>訓練期間開始年月日</t>
  </si>
  <si>
    <t>訓練期間終了年月日</t>
  </si>
  <si>
    <t>訓練時間開始-時</t>
  </si>
  <si>
    <t>訓練時間開始-分</t>
  </si>
  <si>
    <t>訓練時間終了-時</t>
  </si>
  <si>
    <t>訓練時間終了-分</t>
  </si>
  <si>
    <t>定員</t>
  </si>
  <si>
    <t>訓練対象者の条件</t>
  </si>
  <si>
    <t>訓練推奨者-新規学校卒業者</t>
  </si>
  <si>
    <t>訓練推奨者-ニート等の若者</t>
  </si>
  <si>
    <t>訓練推奨者-障害者</t>
  </si>
  <si>
    <t>訓練推奨者-母子家庭の母等</t>
  </si>
  <si>
    <t>訓練推奨者-被災者</t>
  </si>
  <si>
    <t>訓練推奨者-外国人</t>
  </si>
  <si>
    <t>訓練推奨者-その他</t>
  </si>
  <si>
    <t>訓練修了後に取得できる資格</t>
  </si>
  <si>
    <t>就職先の業種・職種</t>
  </si>
  <si>
    <t>訓練内容</t>
  </si>
  <si>
    <t>訓練手法-実技</t>
  </si>
  <si>
    <t>訓練手法-企業実習</t>
  </si>
  <si>
    <t>訓練手法-その他</t>
  </si>
  <si>
    <t>訓練手法-その他内容</t>
  </si>
  <si>
    <t>新規実績区分</t>
  </si>
  <si>
    <t>来所日</t>
    <rPh sb="0" eb="2">
      <t>ライショ</t>
    </rPh>
    <rPh sb="2" eb="3">
      <t>ビ</t>
    </rPh>
    <phoneticPr fontId="14"/>
  </si>
  <si>
    <t>株式会社Ｂ</t>
    <phoneticPr fontId="14"/>
  </si>
  <si>
    <t>株式会社Ｃ</t>
    <phoneticPr fontId="14"/>
  </si>
  <si>
    <t>株式会社Ｄ</t>
    <phoneticPr fontId="14"/>
  </si>
  <si>
    <t>株式会社以外の事業主</t>
    <phoneticPr fontId="14"/>
  </si>
  <si>
    <t>事業主団体等</t>
    <phoneticPr fontId="14"/>
  </si>
  <si>
    <t>専修学校・各種学校</t>
    <phoneticPr fontId="14"/>
  </si>
  <si>
    <t>大学等</t>
    <phoneticPr fontId="14"/>
  </si>
  <si>
    <t>一般公益社団法人等</t>
    <phoneticPr fontId="14"/>
  </si>
  <si>
    <t>社会福祉法人</t>
    <phoneticPr fontId="14"/>
  </si>
  <si>
    <t>職業訓練法人</t>
    <phoneticPr fontId="14"/>
  </si>
  <si>
    <t xml:space="preserve">ＮＰＯ法人  </t>
    <phoneticPr fontId="14"/>
  </si>
  <si>
    <t>その他（</t>
    <phoneticPr fontId="14"/>
  </si>
  <si>
    <t>　　）</t>
    <phoneticPr fontId="14"/>
  </si>
  <si>
    <r>
      <t>就職を想定する職業・職種</t>
    </r>
    <r>
      <rPr>
        <sz val="8"/>
        <rFont val="ＭＳ Ｐゴシック"/>
        <family val="3"/>
        <charset val="128"/>
      </rPr>
      <t/>
    </r>
    <rPh sb="0" eb="2">
      <t>シュウショク</t>
    </rPh>
    <rPh sb="3" eb="5">
      <t>ソウテイ</t>
    </rPh>
    <rPh sb="7" eb="9">
      <t>ショクギョウ</t>
    </rPh>
    <rPh sb="10" eb="12">
      <t>ショクシュ</t>
    </rPh>
    <phoneticPr fontId="14"/>
  </si>
  <si>
    <t>　　※2　　記入の対象となる求職者支援訓練の訓練科については、ホームーページに掲載している「求職者支援訓練の選定方法」をご確認下さい。</t>
    <rPh sb="6" eb="8">
      <t>キニュウ</t>
    </rPh>
    <rPh sb="9" eb="11">
      <t>タイショウ</t>
    </rPh>
    <rPh sb="14" eb="16">
      <t>キュウショク</t>
    </rPh>
    <rPh sb="16" eb="17">
      <t>シャ</t>
    </rPh>
    <rPh sb="17" eb="19">
      <t>シエン</t>
    </rPh>
    <rPh sb="19" eb="21">
      <t>クンレン</t>
    </rPh>
    <rPh sb="22" eb="24">
      <t>クンレン</t>
    </rPh>
    <rPh sb="24" eb="25">
      <t>カ</t>
    </rPh>
    <rPh sb="39" eb="41">
      <t>ケイサイ</t>
    </rPh>
    <rPh sb="46" eb="49">
      <t>キュウショクシャ</t>
    </rPh>
    <rPh sb="49" eb="51">
      <t>シエン</t>
    </rPh>
    <rPh sb="51" eb="53">
      <t>クンレン</t>
    </rPh>
    <rPh sb="54" eb="56">
      <t>センテイ</t>
    </rPh>
    <rPh sb="56" eb="58">
      <t>ホウホウ</t>
    </rPh>
    <rPh sb="61" eb="63">
      <t>カクニン</t>
    </rPh>
    <rPh sb="63" eb="64">
      <t>クダ</t>
    </rPh>
    <phoneticPr fontId="14"/>
  </si>
  <si>
    <t>　　※4　　電子データに入力する場合は、背景に色が付いているセルに入力して下さい。</t>
    <rPh sb="6" eb="8">
      <t>デンシ</t>
    </rPh>
    <rPh sb="12" eb="14">
      <t>ニュウリョク</t>
    </rPh>
    <rPh sb="16" eb="18">
      <t>バアイ</t>
    </rPh>
    <rPh sb="20" eb="22">
      <t>ハイケイ</t>
    </rPh>
    <rPh sb="23" eb="24">
      <t>イロ</t>
    </rPh>
    <rPh sb="25" eb="26">
      <t>ツ</t>
    </rPh>
    <rPh sb="33" eb="35">
      <t>ニュウリョク</t>
    </rPh>
    <rPh sb="37" eb="38">
      <t>クダ</t>
    </rPh>
    <phoneticPr fontId="14"/>
  </si>
  <si>
    <t>　　※6　　実績が不明な場合は、機構支部にお問い合わせ下さい。</t>
    <rPh sb="6" eb="8">
      <t>ジッセキ</t>
    </rPh>
    <rPh sb="9" eb="11">
      <t>フメイ</t>
    </rPh>
    <rPh sb="12" eb="14">
      <t>バアイ</t>
    </rPh>
    <rPh sb="16" eb="18">
      <t>キコウ</t>
    </rPh>
    <rPh sb="18" eb="20">
      <t>シブ</t>
    </rPh>
    <rPh sb="22" eb="23">
      <t>ト</t>
    </rPh>
    <rPh sb="24" eb="25">
      <t>ア</t>
    </rPh>
    <rPh sb="27" eb="28">
      <t>クダ</t>
    </rPh>
    <phoneticPr fontId="14"/>
  </si>
  <si>
    <t>１　申請内容は正しく記載してください。認定後、虚偽又は不正の申請を行ったことが判明した場合には、認定
　の取消しを行うことや、訓練終了後の奨励金を支払わないこと等、所要の措置を講ずることがあります。
２　３「訓練科名」は、訓練内容や訓練に係る職種が容易に分かるような名称を設定の上、記載してください。
３　４「訓練実施施設名」「所在地」には、実際に職業訓練を行う施設の名称及び所在地を記載してください。
４　５「訓練実施機関番号」には、過去に認定職業訓練を行った際、独立行政法人高齢・障害・求職者雇用支援機構
　から交付された番号を記載してください。
    なお、初めて申請を行う際には「初回」と記載してください。
５　６「法人番号」には、国税庁から法人番号指定通知書にて通知された法人番号（13桁）を記載してください。
６　※機構処理欄には、記載しないでください。</t>
    <rPh sb="2" eb="4">
      <t>シンセイ</t>
    </rPh>
    <rPh sb="4" eb="6">
      <t>ナイヨウ</t>
    </rPh>
    <rPh sb="7" eb="8">
      <t>タダ</t>
    </rPh>
    <rPh sb="10" eb="12">
      <t>キサイ</t>
    </rPh>
    <rPh sb="19" eb="22">
      <t>ニンテイゴ</t>
    </rPh>
    <rPh sb="23" eb="25">
      <t>キョギ</t>
    </rPh>
    <rPh sb="25" eb="26">
      <t>サ</t>
    </rPh>
    <rPh sb="27" eb="29">
      <t>フセイ</t>
    </rPh>
    <rPh sb="30" eb="32">
      <t>シンセイ</t>
    </rPh>
    <rPh sb="33" eb="34">
      <t>オコナ</t>
    </rPh>
    <rPh sb="39" eb="41">
      <t>ハンメイ</t>
    </rPh>
    <rPh sb="43" eb="45">
      <t>バアイ</t>
    </rPh>
    <rPh sb="48" eb="50">
      <t>ニンテイ</t>
    </rPh>
    <rPh sb="53" eb="55">
      <t>トリケシ</t>
    </rPh>
    <rPh sb="57" eb="58">
      <t>オコナ</t>
    </rPh>
    <rPh sb="63" eb="65">
      <t>クンレン</t>
    </rPh>
    <rPh sb="65" eb="68">
      <t>シュウリョウゴ</t>
    </rPh>
    <rPh sb="69" eb="72">
      <t>ショウレイキン</t>
    </rPh>
    <rPh sb="73" eb="75">
      <t>シハラ</t>
    </rPh>
    <rPh sb="80" eb="81">
      <t>トウ</t>
    </rPh>
    <rPh sb="82" eb="84">
      <t>ショヨウ</t>
    </rPh>
    <rPh sb="85" eb="87">
      <t>ソチ</t>
    </rPh>
    <rPh sb="88" eb="89">
      <t>コウ</t>
    </rPh>
    <rPh sb="239" eb="241">
      <t>コウレイ</t>
    </rPh>
    <rPh sb="242" eb="244">
      <t>ショウガイ</t>
    </rPh>
    <rPh sb="245" eb="248">
      <t>キュウショクシャ</t>
    </rPh>
    <rPh sb="248" eb="250">
      <t>コヨウ</t>
    </rPh>
    <rPh sb="250" eb="252">
      <t>シエン</t>
    </rPh>
    <rPh sb="252" eb="254">
      <t>キコウ</t>
    </rPh>
    <rPh sb="313" eb="315">
      <t>ホウジン</t>
    </rPh>
    <rPh sb="315" eb="317">
      <t>バンゴウ</t>
    </rPh>
    <rPh sb="321" eb="324">
      <t>コクゼイチョウ</t>
    </rPh>
    <rPh sb="326" eb="328">
      <t>ホウジン</t>
    </rPh>
    <rPh sb="328" eb="330">
      <t>バンゴウ</t>
    </rPh>
    <rPh sb="330" eb="332">
      <t>シテイ</t>
    </rPh>
    <rPh sb="332" eb="335">
      <t>ツウチショ</t>
    </rPh>
    <rPh sb="337" eb="339">
      <t>ツウチ</t>
    </rPh>
    <rPh sb="342" eb="344">
      <t>ホウジン</t>
    </rPh>
    <rPh sb="344" eb="346">
      <t>バンゴウ</t>
    </rPh>
    <rPh sb="349" eb="350">
      <t>ケタ</t>
    </rPh>
    <rPh sb="352" eb="354">
      <t>キサイ</t>
    </rPh>
    <phoneticPr fontId="14"/>
  </si>
  <si>
    <t>職業能力開発促進法（昭和44年法律第64号）第30条の３に規定するキャリアコンサルタント</t>
    <rPh sb="0" eb="2">
      <t>ショクギョウ</t>
    </rPh>
    <rPh sb="2" eb="4">
      <t>ノウリョク</t>
    </rPh>
    <rPh sb="4" eb="6">
      <t>カイハツ</t>
    </rPh>
    <rPh sb="6" eb="9">
      <t>ソクシンホウ</t>
    </rPh>
    <rPh sb="10" eb="12">
      <t>ショウワ</t>
    </rPh>
    <rPh sb="14" eb="15">
      <t>ネン</t>
    </rPh>
    <rPh sb="15" eb="17">
      <t>ホウリツ</t>
    </rPh>
    <rPh sb="17" eb="18">
      <t>ダイ</t>
    </rPh>
    <rPh sb="20" eb="21">
      <t>ゴウ</t>
    </rPh>
    <rPh sb="22" eb="23">
      <t>ダイ</t>
    </rPh>
    <rPh sb="25" eb="26">
      <t>ジョウ</t>
    </rPh>
    <rPh sb="29" eb="31">
      <t>キテイ</t>
    </rPh>
    <phoneticPr fontId="14"/>
  </si>
  <si>
    <t>　　※9　　⑬は、平成28年4月1日以降に開講した訓練科の実績を入力する場合のみ記入してください。</t>
    <rPh sb="9" eb="11">
      <t>ヘイセイ</t>
    </rPh>
    <rPh sb="13" eb="14">
      <t>ネン</t>
    </rPh>
    <rPh sb="15" eb="16">
      <t>ガツ</t>
    </rPh>
    <rPh sb="17" eb="18">
      <t>ニチ</t>
    </rPh>
    <rPh sb="18" eb="20">
      <t>イコウ</t>
    </rPh>
    <rPh sb="21" eb="23">
      <t>カイコウ</t>
    </rPh>
    <rPh sb="25" eb="28">
      <t>クンレンカ</t>
    </rPh>
    <rPh sb="29" eb="31">
      <t>ジッセキ</t>
    </rPh>
    <rPh sb="32" eb="34">
      <t>ニュウリョク</t>
    </rPh>
    <rPh sb="36" eb="38">
      <t>バアイ</t>
    </rPh>
    <rPh sb="40" eb="42">
      <t>キニュウ</t>
    </rPh>
    <phoneticPr fontId="14"/>
  </si>
  <si>
    <t>　　※10　⑮は、平成28年3月31日以前に開講した訓練科の実績を入力する場合は、訓練終了日において65歳以上の者は除外されません。</t>
    <rPh sb="9" eb="11">
      <t>ヘイセイ</t>
    </rPh>
    <rPh sb="13" eb="14">
      <t>ネン</t>
    </rPh>
    <rPh sb="15" eb="16">
      <t>ガツ</t>
    </rPh>
    <rPh sb="18" eb="19">
      <t>ニチ</t>
    </rPh>
    <rPh sb="19" eb="21">
      <t>イゼン</t>
    </rPh>
    <rPh sb="22" eb="24">
      <t>カイコウ</t>
    </rPh>
    <rPh sb="26" eb="28">
      <t>クンレン</t>
    </rPh>
    <rPh sb="28" eb="29">
      <t>カ</t>
    </rPh>
    <rPh sb="30" eb="32">
      <t>ジッセキ</t>
    </rPh>
    <rPh sb="33" eb="35">
      <t>ニュウリョク</t>
    </rPh>
    <rPh sb="37" eb="39">
      <t>バアイ</t>
    </rPh>
    <rPh sb="41" eb="43">
      <t>クンレン</t>
    </rPh>
    <rPh sb="43" eb="45">
      <t>シュウリョウ</t>
    </rPh>
    <rPh sb="45" eb="46">
      <t>ビ</t>
    </rPh>
    <rPh sb="52" eb="53">
      <t>サイ</t>
    </rPh>
    <rPh sb="53" eb="55">
      <t>イジョウ</t>
    </rPh>
    <rPh sb="56" eb="57">
      <t>モノ</t>
    </rPh>
    <rPh sb="58" eb="60">
      <t>ジョガイ</t>
    </rPh>
    <phoneticPr fontId="14"/>
  </si>
  <si>
    <r>
      <t>　　※5　　⑫は、基礎コースの実績を入力する場合のみ使用してください。</t>
    </r>
    <r>
      <rPr>
        <sz val="12"/>
        <color rgb="FF0000FF"/>
        <rFont val="ＭＳ Ｐゴシック"/>
        <family val="3"/>
        <charset val="128"/>
      </rPr>
      <t/>
    </r>
    <rPh sb="9" eb="11">
      <t>キソ</t>
    </rPh>
    <rPh sb="15" eb="17">
      <t>ジッセキ</t>
    </rPh>
    <rPh sb="18" eb="20">
      <t>ニュウリョク</t>
    </rPh>
    <rPh sb="22" eb="24">
      <t>バアイ</t>
    </rPh>
    <rPh sb="26" eb="28">
      <t>シヨウ</t>
    </rPh>
    <phoneticPr fontId="14"/>
  </si>
  <si>
    <t>職場見学等</t>
    <rPh sb="0" eb="2">
      <t>ショクバ</t>
    </rPh>
    <rPh sb="2" eb="4">
      <t>ケンガク</t>
    </rPh>
    <rPh sb="4" eb="5">
      <t>トウ</t>
    </rPh>
    <phoneticPr fontId="79"/>
  </si>
  <si>
    <t xml:space="preserve">⑦
訓練期間
</t>
    <phoneticPr fontId="14"/>
  </si>
  <si>
    <t>⑧</t>
    <phoneticPr fontId="14"/>
  </si>
  <si>
    <t>⑨</t>
    <phoneticPr fontId="14"/>
  </si>
  <si>
    <t>⑪</t>
    <phoneticPr fontId="52"/>
  </si>
  <si>
    <t xml:space="preserve">
⑬
⑩及び⑪のうち、65歳以上の者（⑫を除く）</t>
    <rPh sb="6" eb="7">
      <t>オヨ</t>
    </rPh>
    <rPh sb="15" eb="16">
      <t>サイ</t>
    </rPh>
    <rPh sb="16" eb="18">
      <t>イジョウ</t>
    </rPh>
    <rPh sb="19" eb="20">
      <t>モノ</t>
    </rPh>
    <rPh sb="23" eb="24">
      <t>ノゾ</t>
    </rPh>
    <phoneticPr fontId="14"/>
  </si>
  <si>
    <t xml:space="preserve">
⑭
その他就職率適用就職者</t>
    <rPh sb="7" eb="8">
      <t>タ</t>
    </rPh>
    <rPh sb="8" eb="10">
      <t>シュウショク</t>
    </rPh>
    <rPh sb="10" eb="11">
      <t>リツ</t>
    </rPh>
    <rPh sb="11" eb="13">
      <t>テキヨウ</t>
    </rPh>
    <rPh sb="13" eb="16">
      <t>シュウショクシャ</t>
    </rPh>
    <phoneticPr fontId="14"/>
  </si>
  <si>
    <t xml:space="preserve">
⑮
雇用保険適用就職者</t>
    <rPh sb="5" eb="7">
      <t>コヨウ</t>
    </rPh>
    <rPh sb="7" eb="9">
      <t>ホケン</t>
    </rPh>
    <rPh sb="9" eb="11">
      <t>テキヨウ</t>
    </rPh>
    <rPh sb="11" eb="14">
      <t>シュウショクシャ</t>
    </rPh>
    <phoneticPr fontId="13"/>
  </si>
  <si>
    <r>
      <t xml:space="preserve">
⑯
参考指標（その他就職率）
</t>
    </r>
    <r>
      <rPr>
        <sz val="6"/>
        <rFont val="ＭＳ Ｐゴシック"/>
        <family val="3"/>
        <charset val="128"/>
      </rPr>
      <t>（自動計算）</t>
    </r>
    <rPh sb="5" eb="7">
      <t>サンコウ</t>
    </rPh>
    <rPh sb="7" eb="9">
      <t>シヒョウ</t>
    </rPh>
    <rPh sb="12" eb="13">
      <t>タ</t>
    </rPh>
    <rPh sb="13" eb="16">
      <t>シュウショクリツ</t>
    </rPh>
    <rPh sb="19" eb="21">
      <t>ジドウ</t>
    </rPh>
    <rPh sb="21" eb="23">
      <t>ケイサン</t>
    </rPh>
    <phoneticPr fontId="14"/>
  </si>
  <si>
    <r>
      <t xml:space="preserve">
⑰
雇用保険適用
就職率
</t>
    </r>
    <r>
      <rPr>
        <sz val="6"/>
        <rFont val="ＭＳ Ｐゴシック"/>
        <family val="3"/>
        <charset val="128"/>
      </rPr>
      <t xml:space="preserve">（自動計算）
</t>
    </r>
    <rPh sb="5" eb="7">
      <t>コヨウ</t>
    </rPh>
    <rPh sb="7" eb="9">
      <t>ホケン</t>
    </rPh>
    <rPh sb="9" eb="11">
      <t>テキヨウ</t>
    </rPh>
    <rPh sb="12" eb="14">
      <t>シュウショク</t>
    </rPh>
    <rPh sb="14" eb="15">
      <t>リツ</t>
    </rPh>
    <rPh sb="17" eb="19">
      <t>ジドウ</t>
    </rPh>
    <rPh sb="19" eb="21">
      <t>ケイサン</t>
    </rPh>
    <phoneticPr fontId="14"/>
  </si>
  <si>
    <t>実践コース</t>
    <phoneticPr fontId="14"/>
  </si>
  <si>
    <t>～</t>
    <phoneticPr fontId="14"/>
  </si>
  <si>
    <r>
      <t>注）※1　　この様式に記入する実績は、</t>
    </r>
    <r>
      <rPr>
        <u/>
        <sz val="12"/>
        <rFont val="ＭＳ Ｐゴシック"/>
        <family val="3"/>
        <charset val="128"/>
      </rPr>
      <t>訓練科の選定</t>
    </r>
    <r>
      <rPr>
        <sz val="12"/>
        <rFont val="ＭＳ Ｐゴシック"/>
        <family val="3"/>
        <charset val="128"/>
      </rPr>
      <t>に使用します。</t>
    </r>
    <rPh sb="0" eb="1">
      <t>チュウ</t>
    </rPh>
    <rPh sb="8" eb="10">
      <t>ヨウシキ</t>
    </rPh>
    <rPh sb="11" eb="13">
      <t>キニュウ</t>
    </rPh>
    <rPh sb="15" eb="17">
      <t>ジッセキ</t>
    </rPh>
    <rPh sb="19" eb="22">
      <t>クンレンカ</t>
    </rPh>
    <rPh sb="23" eb="25">
      <t>センテイ</t>
    </rPh>
    <rPh sb="26" eb="28">
      <t>シヨウ</t>
    </rPh>
    <phoneticPr fontId="14"/>
  </si>
  <si>
    <t>　　※3　　求職者支援訓練の就職率（⑰雇用保険適用就職率）の計算方法は、「⑮/（⑩+⑪-⑫-⑬）×100」です。</t>
    <rPh sb="6" eb="8">
      <t>キュウショク</t>
    </rPh>
    <rPh sb="8" eb="9">
      <t>シャ</t>
    </rPh>
    <rPh sb="9" eb="11">
      <t>シエン</t>
    </rPh>
    <rPh sb="11" eb="13">
      <t>クンレン</t>
    </rPh>
    <rPh sb="14" eb="16">
      <t>シュウショク</t>
    </rPh>
    <rPh sb="16" eb="17">
      <t>リツ</t>
    </rPh>
    <rPh sb="19" eb="21">
      <t>コヨウ</t>
    </rPh>
    <rPh sb="21" eb="23">
      <t>ホケン</t>
    </rPh>
    <rPh sb="23" eb="25">
      <t>テキヨウ</t>
    </rPh>
    <rPh sb="25" eb="28">
      <t>シュウショクリツ</t>
    </rPh>
    <rPh sb="30" eb="32">
      <t>ケイサン</t>
    </rPh>
    <rPh sb="32" eb="34">
      <t>ホウホウ</t>
    </rPh>
    <phoneticPr fontId="14"/>
  </si>
  <si>
    <t>　　※8　　⑯参考指標（その他就職率）は、訓練科の選定の際に主たる評価要素以外の評価要素として使用しますが、その計算方法は、「⑭/（⑩+⑪-⑫）×100」です。</t>
    <rPh sb="7" eb="9">
      <t>サンコウ</t>
    </rPh>
    <rPh sb="9" eb="11">
      <t>シヒョウ</t>
    </rPh>
    <rPh sb="14" eb="15">
      <t>タ</t>
    </rPh>
    <rPh sb="15" eb="18">
      <t>シュウショクリツ</t>
    </rPh>
    <rPh sb="21" eb="24">
      <t>クンレンカ</t>
    </rPh>
    <rPh sb="25" eb="27">
      <t>センテイ</t>
    </rPh>
    <rPh sb="28" eb="29">
      <t>サイ</t>
    </rPh>
    <rPh sb="30" eb="31">
      <t>シュ</t>
    </rPh>
    <rPh sb="33" eb="35">
      <t>ヒョウカ</t>
    </rPh>
    <rPh sb="35" eb="37">
      <t>ヨウソ</t>
    </rPh>
    <rPh sb="37" eb="39">
      <t>イガイ</t>
    </rPh>
    <rPh sb="40" eb="42">
      <t>ヒョウカ</t>
    </rPh>
    <rPh sb="42" eb="44">
      <t>ヨウソ</t>
    </rPh>
    <rPh sb="47" eb="49">
      <t>シヨウ</t>
    </rPh>
    <rPh sb="56" eb="58">
      <t>ケイサン</t>
    </rPh>
    <rPh sb="58" eb="60">
      <t>ホウホウ</t>
    </rPh>
    <phoneticPr fontId="14"/>
  </si>
  <si>
    <t>職業能力開発促進法（昭和44年法律第64号）第30条の３に規定するキャリアコンサルタント</t>
    <phoneticPr fontId="14"/>
  </si>
  <si>
    <t>省略の有無</t>
    <rPh sb="0" eb="2">
      <t>ショウリャク</t>
    </rPh>
    <rPh sb="3" eb="5">
      <t>ウム</t>
    </rPh>
    <phoneticPr fontId="14"/>
  </si>
  <si>
    <t>講師氏名</t>
    <rPh sb="0" eb="2">
      <t>コウシ</t>
    </rPh>
    <rPh sb="2" eb="4">
      <t>シメイ</t>
    </rPh>
    <phoneticPr fontId="14"/>
  </si>
  <si>
    <t>登録番号</t>
    <rPh sb="0" eb="2">
      <t>トウロク</t>
    </rPh>
    <rPh sb="2" eb="4">
      <t>バンゴウ</t>
    </rPh>
    <phoneticPr fontId="14"/>
  </si>
  <si>
    <t>　（３）職業訓練の実施に関して必要な法令等に基づく手続きが適切に行われていること。</t>
    <phoneticPr fontId="14"/>
  </si>
  <si>
    <t>職場復帰支援コース
(※基礎コースのみ）</t>
    <rPh sb="0" eb="2">
      <t>ショクバ</t>
    </rPh>
    <rPh sb="2" eb="4">
      <t>フッキ</t>
    </rPh>
    <rPh sb="4" eb="6">
      <t>シエン</t>
    </rPh>
    <rPh sb="12" eb="14">
      <t>キソ</t>
    </rPh>
    <phoneticPr fontId="14"/>
  </si>
  <si>
    <t>変更届出書等
提出あり</t>
    <rPh sb="0" eb="2">
      <t>ヘンコウ</t>
    </rPh>
    <rPh sb="2" eb="5">
      <t>トドケデショ</t>
    </rPh>
    <rPh sb="5" eb="6">
      <t>ナド</t>
    </rPh>
    <rPh sb="7" eb="9">
      <t>テイシュツ</t>
    </rPh>
    <phoneticPr fontId="14"/>
  </si>
  <si>
    <t>日</t>
    <rPh sb="0" eb="1">
      <t>ヒ</t>
    </rPh>
    <phoneticPr fontId="14"/>
  </si>
  <si>
    <t>事務室の平面図</t>
    <rPh sb="0" eb="3">
      <t>ジムシツ</t>
    </rPh>
    <rPh sb="4" eb="7">
      <t>ヘイメンズ</t>
    </rPh>
    <phoneticPr fontId="14"/>
  </si>
  <si>
    <t>‐</t>
    <phoneticPr fontId="14"/>
  </si>
  <si>
    <t>施設所在地・電話番号</t>
    <rPh sb="0" eb="2">
      <t>シセツ</t>
    </rPh>
    <rPh sb="2" eb="5">
      <t>ショザイチ</t>
    </rPh>
    <rPh sb="6" eb="8">
      <t>デンワ</t>
    </rPh>
    <rPh sb="8" eb="10">
      <t>バンゴウ</t>
    </rPh>
    <phoneticPr fontId="14"/>
  </si>
  <si>
    <t>最寄駅</t>
    <rPh sb="0" eb="2">
      <t>モヨ</t>
    </rPh>
    <rPh sb="2" eb="3">
      <t>エキ</t>
    </rPh>
    <phoneticPr fontId="14"/>
  </si>
  <si>
    <t>訓練内容及び受入体制</t>
    <rPh sb="0" eb="2">
      <t>クンレン</t>
    </rPh>
    <rPh sb="2" eb="4">
      <t>ナイヨウ</t>
    </rPh>
    <rPh sb="4" eb="5">
      <t>オヨ</t>
    </rPh>
    <rPh sb="6" eb="7">
      <t>ウ</t>
    </rPh>
    <rPh sb="7" eb="8">
      <t>イ</t>
    </rPh>
    <rPh sb="8" eb="10">
      <t>タイセイ</t>
    </rPh>
    <phoneticPr fontId="14"/>
  </si>
  <si>
    <t>管理責任者
氏名(役職)</t>
    <rPh sb="0" eb="2">
      <t>カンリ</t>
    </rPh>
    <rPh sb="2" eb="5">
      <t>セキニンシャ</t>
    </rPh>
    <rPh sb="6" eb="8">
      <t>シメイ</t>
    </rPh>
    <rPh sb="9" eb="11">
      <t>ヤクショク</t>
    </rPh>
    <phoneticPr fontId="14"/>
  </si>
  <si>
    <t>訓練評価者
氏名（役職）</t>
    <rPh sb="0" eb="2">
      <t>クンレン</t>
    </rPh>
    <rPh sb="2" eb="5">
      <t>ヒョウカシャ</t>
    </rPh>
    <rPh sb="6" eb="8">
      <t>シメイ</t>
    </rPh>
    <rPh sb="9" eb="11">
      <t>ヤクショク</t>
    </rPh>
    <phoneticPr fontId="14"/>
  </si>
  <si>
    <t>事務担当者
氏名(役職)</t>
    <rPh sb="0" eb="2">
      <t>ジム</t>
    </rPh>
    <rPh sb="2" eb="5">
      <t>タントウシャ</t>
    </rPh>
    <rPh sb="6" eb="8">
      <t>シメイ</t>
    </rPh>
    <rPh sb="9" eb="11">
      <t>ヤクショク</t>
    </rPh>
    <phoneticPr fontId="14"/>
  </si>
  <si>
    <t>受入予定人数</t>
    <rPh sb="0" eb="1">
      <t>ウ</t>
    </rPh>
    <rPh sb="1" eb="2">
      <t>イ</t>
    </rPh>
    <rPh sb="2" eb="4">
      <t>ヨテイ</t>
    </rPh>
    <rPh sb="4" eb="6">
      <t>ニンズウ</t>
    </rPh>
    <phoneticPr fontId="14"/>
  </si>
  <si>
    <t>か月目</t>
    <rPh sb="1" eb="2">
      <t>ゲツ</t>
    </rPh>
    <rPh sb="2" eb="3">
      <t>メ</t>
    </rPh>
    <phoneticPr fontId="14"/>
  </si>
  <si>
    <t>No</t>
    <phoneticPr fontId="14"/>
  </si>
  <si>
    <t>TEL</t>
    <phoneticPr fontId="14"/>
  </si>
  <si>
    <t>訓練運営体制</t>
    <rPh sb="0" eb="2">
      <t>クンレン</t>
    </rPh>
    <rPh sb="2" eb="4">
      <t>ウンエイ</t>
    </rPh>
    <rPh sb="4" eb="6">
      <t>タイセイ</t>
    </rPh>
    <phoneticPr fontId="14"/>
  </si>
  <si>
    <t>のとおり</t>
    <phoneticPr fontId="14"/>
  </si>
  <si>
    <t>第１３の１号</t>
    <rPh sb="5" eb="6">
      <t>ゴウ</t>
    </rPh>
    <phoneticPr fontId="13"/>
  </si>
  <si>
    <t>第１４号</t>
    <rPh sb="0" eb="1">
      <t>ダイ</t>
    </rPh>
    <rPh sb="3" eb="4">
      <t>ゴウ</t>
    </rPh>
    <phoneticPr fontId="13"/>
  </si>
  <si>
    <t>第１７号</t>
    <rPh sb="0" eb="1">
      <t>ダイ</t>
    </rPh>
    <phoneticPr fontId="14"/>
  </si>
  <si>
    <r>
      <t>認定様式第</t>
    </r>
    <r>
      <rPr>
        <sz val="11"/>
        <rFont val="ＭＳ Ｐゴシック"/>
        <family val="3"/>
        <charset val="128"/>
      </rPr>
      <t>12号</t>
    </r>
    <phoneticPr fontId="14"/>
  </si>
  <si>
    <r>
      <t>認定様式第</t>
    </r>
    <r>
      <rPr>
        <sz val="9"/>
        <rFont val="ＭＳ Ｐゴシック"/>
        <family val="3"/>
        <charset val="128"/>
      </rPr>
      <t>13の１号</t>
    </r>
    <rPh sb="9" eb="10">
      <t>ゴウ</t>
    </rPh>
    <phoneticPr fontId="79"/>
  </si>
  <si>
    <t>認定様式第15の１号</t>
    <rPh sb="0" eb="2">
      <t>ニンテイ</t>
    </rPh>
    <rPh sb="2" eb="4">
      <t>ヨウシキ</t>
    </rPh>
    <rPh sb="4" eb="5">
      <t>ダイ</t>
    </rPh>
    <rPh sb="9" eb="10">
      <t>ゴウ</t>
    </rPh>
    <phoneticPr fontId="14"/>
  </si>
  <si>
    <t>認定様式第15の２号</t>
    <rPh sb="0" eb="2">
      <t>ニンテイ</t>
    </rPh>
    <rPh sb="2" eb="4">
      <t>ヨウシキ</t>
    </rPh>
    <rPh sb="4" eb="5">
      <t>ダイ</t>
    </rPh>
    <rPh sb="9" eb="10">
      <t>ゴウ</t>
    </rPh>
    <phoneticPr fontId="14"/>
  </si>
  <si>
    <r>
      <t>認定様式第</t>
    </r>
    <r>
      <rPr>
        <sz val="11"/>
        <rFont val="ＭＳ Ｐゴシック"/>
        <family val="3"/>
        <charset val="128"/>
      </rPr>
      <t>16の２号</t>
    </r>
    <rPh sb="0" eb="2">
      <t>ニンテイ</t>
    </rPh>
    <rPh sb="2" eb="4">
      <t>ヨウシキ</t>
    </rPh>
    <rPh sb="4" eb="5">
      <t>ダイ</t>
    </rPh>
    <rPh sb="9" eb="10">
      <t>ゴウ</t>
    </rPh>
    <phoneticPr fontId="14"/>
  </si>
  <si>
    <t>認定様式第17号</t>
    <rPh sb="0" eb="2">
      <t>ニンテイ</t>
    </rPh>
    <rPh sb="2" eb="4">
      <t>ヨウシキ</t>
    </rPh>
    <rPh sb="4" eb="5">
      <t>ダイ</t>
    </rPh>
    <rPh sb="7" eb="8">
      <t>ゴウ</t>
    </rPh>
    <phoneticPr fontId="14"/>
  </si>
  <si>
    <r>
      <t>代表者</t>
    </r>
    <r>
      <rPr>
        <sz val="11"/>
        <rFont val="ＭＳ Ｐゴシック"/>
        <family val="3"/>
        <charset val="128"/>
      </rPr>
      <t>役職名・氏名</t>
    </r>
    <rPh sb="0" eb="2">
      <t>ダイヒョウ</t>
    </rPh>
    <rPh sb="2" eb="3">
      <t>シャ</t>
    </rPh>
    <rPh sb="3" eb="6">
      <t>ヤクショクメイ</t>
    </rPh>
    <rPh sb="7" eb="9">
      <t>シメイ</t>
    </rPh>
    <phoneticPr fontId="14"/>
  </si>
  <si>
    <t>認定様式第５号</t>
    <phoneticPr fontId="14"/>
  </si>
  <si>
    <t>（</t>
    <phoneticPr fontId="79"/>
  </si>
  <si>
    <t>）</t>
    <phoneticPr fontId="79"/>
  </si>
  <si>
    <t>※40文字以内で記入してください。</t>
    <phoneticPr fontId="14"/>
  </si>
  <si>
    <t>か月 ）</t>
    <phoneticPr fontId="79"/>
  </si>
  <si>
    <t>（ 訓練日数</t>
    <phoneticPr fontId="14"/>
  </si>
  <si>
    <t>日 ）</t>
    <phoneticPr fontId="14"/>
  </si>
  <si>
    <t>ニート等の若者</t>
    <phoneticPr fontId="14"/>
  </si>
  <si>
    <t>実施しない</t>
    <phoneticPr fontId="14"/>
  </si>
  <si>
    <t>訓練時間総合計</t>
    <phoneticPr fontId="79"/>
  </si>
  <si>
    <t>※1　企業実習を予定している場合は、様式第10～12号を作成のうえ提出してください。</t>
    <rPh sb="3" eb="5">
      <t>キギョウ</t>
    </rPh>
    <rPh sb="5" eb="7">
      <t>ジッシュウ</t>
    </rPh>
    <rPh sb="8" eb="10">
      <t>ヨテイ</t>
    </rPh>
    <rPh sb="14" eb="16">
      <t>バアイ</t>
    </rPh>
    <rPh sb="18" eb="20">
      <t>ヨウシキ</t>
    </rPh>
    <rPh sb="20" eb="21">
      <t>ダイ</t>
    </rPh>
    <rPh sb="26" eb="27">
      <t>ゴウ</t>
    </rPh>
    <rPh sb="28" eb="30">
      <t>サクセイ</t>
    </rPh>
    <rPh sb="33" eb="35">
      <t>テイシュツ</t>
    </rPh>
    <phoneticPr fontId="14"/>
  </si>
  <si>
    <r>
      <t>※上記については、受講者の費用負担が発生する全ての教科書</t>
    </r>
    <r>
      <rPr>
        <sz val="11"/>
        <rFont val="ＭＳ Ｐゴシック"/>
        <family val="3"/>
        <charset val="128"/>
      </rPr>
      <t>(企業実習で使用する教科書を含む)を記入してください。</t>
    </r>
    <rPh sb="1" eb="3">
      <t>ジョウキ</t>
    </rPh>
    <rPh sb="9" eb="11">
      <t>ジュコウ</t>
    </rPh>
    <rPh sb="11" eb="12">
      <t>シャ</t>
    </rPh>
    <rPh sb="13" eb="15">
      <t>ヒヨウ</t>
    </rPh>
    <rPh sb="15" eb="17">
      <t>フタン</t>
    </rPh>
    <rPh sb="18" eb="20">
      <t>ハッセイ</t>
    </rPh>
    <rPh sb="22" eb="23">
      <t>スベ</t>
    </rPh>
    <rPh sb="25" eb="28">
      <t>キョウカショ</t>
    </rPh>
    <rPh sb="26" eb="27">
      <t>カ</t>
    </rPh>
    <rPh sb="27" eb="28">
      <t>ショ</t>
    </rPh>
    <rPh sb="29" eb="31">
      <t>キギョウ</t>
    </rPh>
    <rPh sb="31" eb="33">
      <t>ジッシュウ</t>
    </rPh>
    <rPh sb="34" eb="36">
      <t>シヨウ</t>
    </rPh>
    <rPh sb="38" eb="41">
      <t>キョウカショ</t>
    </rPh>
    <rPh sb="42" eb="43">
      <t>フク</t>
    </rPh>
    <rPh sb="46" eb="48">
      <t>キニュウ</t>
    </rPh>
    <phoneticPr fontId="14"/>
  </si>
  <si>
    <r>
      <t>※上記については、教科書以外で受講者の費用負担が発生する全ての内容</t>
    </r>
    <r>
      <rPr>
        <sz val="11"/>
        <rFont val="ＭＳ Ｐゴシック"/>
        <family val="3"/>
        <charset val="128"/>
      </rPr>
      <t>（職場見学・職場体験・企業実習における交通費等を含む）を記入してください。</t>
    </r>
    <rPh sb="1" eb="3">
      <t>ジョウキ</t>
    </rPh>
    <rPh sb="9" eb="12">
      <t>キョウカショ</t>
    </rPh>
    <rPh sb="12" eb="14">
      <t>イガイ</t>
    </rPh>
    <rPh sb="15" eb="17">
      <t>ジュコウ</t>
    </rPh>
    <rPh sb="17" eb="18">
      <t>シャ</t>
    </rPh>
    <rPh sb="19" eb="21">
      <t>ヒヨウ</t>
    </rPh>
    <rPh sb="21" eb="23">
      <t>フタン</t>
    </rPh>
    <rPh sb="24" eb="26">
      <t>ハッセイ</t>
    </rPh>
    <rPh sb="28" eb="29">
      <t>スベ</t>
    </rPh>
    <rPh sb="31" eb="33">
      <t>ナイヨウ</t>
    </rPh>
    <rPh sb="34" eb="36">
      <t>ショクバ</t>
    </rPh>
    <rPh sb="36" eb="38">
      <t>ケンガク</t>
    </rPh>
    <rPh sb="39" eb="41">
      <t>ショクバ</t>
    </rPh>
    <rPh sb="41" eb="43">
      <t>タイケン</t>
    </rPh>
    <rPh sb="44" eb="46">
      <t>キギョウ</t>
    </rPh>
    <rPh sb="46" eb="48">
      <t>ジッシュウ</t>
    </rPh>
    <rPh sb="52" eb="56">
      <t>コウツウヒナド</t>
    </rPh>
    <rPh sb="57" eb="58">
      <t>フク</t>
    </rPh>
    <rPh sb="61" eb="63">
      <t>キニュウ</t>
    </rPh>
    <phoneticPr fontId="14"/>
  </si>
  <si>
    <r>
      <t>認定様式第</t>
    </r>
    <r>
      <rPr>
        <sz val="11"/>
        <rFont val="ＭＳ Ｐゴシック"/>
        <family val="3"/>
        <charset val="128"/>
      </rPr>
      <t>10号</t>
    </r>
    <phoneticPr fontId="14"/>
  </si>
  <si>
    <t>　　　  の内容を遵守すること。</t>
    <phoneticPr fontId="14"/>
  </si>
  <si>
    <t>　　　　年　　　　月　　　　日</t>
    <rPh sb="4" eb="5">
      <t>ネン</t>
    </rPh>
    <rPh sb="9" eb="10">
      <t>ツキ</t>
    </rPh>
    <rPh sb="14" eb="15">
      <t>ヒ</t>
    </rPh>
    <phoneticPr fontId="79"/>
  </si>
  <si>
    <t>　 　年 　　月 　　日</t>
    <rPh sb="3" eb="4">
      <t>ネン</t>
    </rPh>
    <rPh sb="7" eb="8">
      <t>ツキ</t>
    </rPh>
    <rPh sb="11" eb="12">
      <t>ヒ</t>
    </rPh>
    <phoneticPr fontId="79"/>
  </si>
  <si>
    <t xml:space="preserve">   　年 　　月 　　日</t>
    <rPh sb="4" eb="5">
      <t>ネン</t>
    </rPh>
    <rPh sb="8" eb="9">
      <t>ツキ</t>
    </rPh>
    <rPh sb="12" eb="13">
      <t>ヒ</t>
    </rPh>
    <phoneticPr fontId="79"/>
  </si>
  <si>
    <t>選定における加点要素確認表（実績枠）</t>
    <rPh sb="0" eb="2">
      <t>センテイ</t>
    </rPh>
    <rPh sb="6" eb="8">
      <t>カテン</t>
    </rPh>
    <rPh sb="8" eb="10">
      <t>ヨウソ</t>
    </rPh>
    <rPh sb="10" eb="13">
      <t>カクニンヒョウ</t>
    </rPh>
    <rPh sb="14" eb="16">
      <t>ジッセキ</t>
    </rPh>
    <rPh sb="16" eb="17">
      <t>ワク</t>
    </rPh>
    <phoneticPr fontId="14"/>
  </si>
  <si>
    <t>証明書類</t>
    <rPh sb="0" eb="2">
      <t>ショウメイ</t>
    </rPh>
    <rPh sb="2" eb="4">
      <t>ショルイ</t>
    </rPh>
    <phoneticPr fontId="14"/>
  </si>
  <si>
    <t>資格・免許証</t>
    <rPh sb="0" eb="2">
      <t>シカク</t>
    </rPh>
    <rPh sb="3" eb="6">
      <t>メンキョショウ</t>
    </rPh>
    <phoneticPr fontId="14"/>
  </si>
  <si>
    <t>その他</t>
    <rPh sb="2" eb="3">
      <t>ホカ</t>
    </rPh>
    <phoneticPr fontId="14"/>
  </si>
  <si>
    <t>勤務
形態</t>
    <rPh sb="0" eb="2">
      <t>キンム</t>
    </rPh>
    <rPh sb="3" eb="5">
      <t>ケイタイ</t>
    </rPh>
    <phoneticPr fontId="14"/>
  </si>
  <si>
    <t>選定における加点要素確認表（新規参入枠）</t>
    <rPh sb="0" eb="2">
      <t>センテイ</t>
    </rPh>
    <rPh sb="6" eb="8">
      <t>カテン</t>
    </rPh>
    <rPh sb="8" eb="10">
      <t>ヨウソ</t>
    </rPh>
    <rPh sb="10" eb="13">
      <t>カクニンヒョウ</t>
    </rPh>
    <rPh sb="14" eb="16">
      <t>シンキ</t>
    </rPh>
    <rPh sb="16" eb="18">
      <t>サンニュウ</t>
    </rPh>
    <rPh sb="18" eb="19">
      <t>ワク</t>
    </rPh>
    <phoneticPr fontId="14"/>
  </si>
  <si>
    <t>認定様式第14号</t>
    <phoneticPr fontId="14"/>
  </si>
  <si>
    <t>最終行</t>
    <rPh sb="0" eb="3">
      <t>サイシュウギョウ</t>
    </rPh>
    <phoneticPr fontId="14"/>
  </si>
  <si>
    <t>№</t>
    <phoneticPr fontId="14"/>
  </si>
  <si>
    <t>第２号</t>
    <phoneticPr fontId="14"/>
  </si>
  <si>
    <t>第３号</t>
    <phoneticPr fontId="14"/>
  </si>
  <si>
    <t>第４号</t>
    <phoneticPr fontId="14"/>
  </si>
  <si>
    <t>第５号</t>
    <phoneticPr fontId="14"/>
  </si>
  <si>
    <t>第６号</t>
    <phoneticPr fontId="14"/>
  </si>
  <si>
    <t>第８号</t>
    <phoneticPr fontId="14"/>
  </si>
  <si>
    <t>第９号</t>
    <phoneticPr fontId="14"/>
  </si>
  <si>
    <t>第１０号</t>
    <phoneticPr fontId="14"/>
  </si>
  <si>
    <t>第１２号</t>
    <phoneticPr fontId="14"/>
  </si>
  <si>
    <t>－</t>
    <phoneticPr fontId="14"/>
  </si>
  <si>
    <t>　１　訓練実施場所及び事務室が使用可能であることが確認できる書類</t>
    <rPh sb="3" eb="5">
      <t>クンレン</t>
    </rPh>
    <rPh sb="5" eb="7">
      <t>ジッシ</t>
    </rPh>
    <rPh sb="7" eb="9">
      <t>バショ</t>
    </rPh>
    <rPh sb="9" eb="10">
      <t>オヨ</t>
    </rPh>
    <rPh sb="11" eb="14">
      <t>ジムシツ</t>
    </rPh>
    <rPh sb="15" eb="17">
      <t>シヨウ</t>
    </rPh>
    <rPh sb="17" eb="19">
      <t>カノウ</t>
    </rPh>
    <rPh sb="25" eb="27">
      <t>カクニン</t>
    </rPh>
    <rPh sb="30" eb="32">
      <t>ショルイ</t>
    </rPh>
    <phoneticPr fontId="14"/>
  </si>
  <si>
    <t>　３　加入予定の保険に関するリーフレット等</t>
    <rPh sb="8" eb="10">
      <t>ホケン</t>
    </rPh>
    <phoneticPr fontId="14"/>
  </si>
  <si>
    <t>提出済みの書類</t>
    <phoneticPr fontId="14"/>
  </si>
  <si>
    <t>修了証書(写)、修了証明書(写)、受講証明書(写)</t>
    <rPh sb="0" eb="2">
      <t>シュウリョウ</t>
    </rPh>
    <rPh sb="2" eb="4">
      <t>ショウショ</t>
    </rPh>
    <rPh sb="5" eb="6">
      <t>ウツ</t>
    </rPh>
    <rPh sb="8" eb="10">
      <t>シュウリョウ</t>
    </rPh>
    <rPh sb="10" eb="13">
      <t>ショウメイショ</t>
    </rPh>
    <rPh sb="14" eb="15">
      <t>ウツ</t>
    </rPh>
    <rPh sb="17" eb="19">
      <t>ジュコウ</t>
    </rPh>
    <rPh sb="19" eb="22">
      <t>ショウメイショ</t>
    </rPh>
    <rPh sb="23" eb="24">
      <t>ウツ</t>
    </rPh>
    <phoneticPr fontId="14"/>
  </si>
  <si>
    <t>自ら所有する訓練実施場所を使用する場合の必要書類
（不動産登記簿謄本（写）等）</t>
    <phoneticPr fontId="14"/>
  </si>
  <si>
    <t>　（２）認定を受けようとする訓練科について、別に定める求職者支援法に基づく職業訓練の認定基準</t>
    <rPh sb="16" eb="17">
      <t>カ</t>
    </rPh>
    <rPh sb="22" eb="23">
      <t>ベツ</t>
    </rPh>
    <rPh sb="24" eb="25">
      <t>サダ</t>
    </rPh>
    <rPh sb="27" eb="29">
      <t>キュウショク</t>
    </rPh>
    <rPh sb="29" eb="30">
      <t>シャ</t>
    </rPh>
    <rPh sb="30" eb="32">
      <t>シエン</t>
    </rPh>
    <rPh sb="32" eb="33">
      <t>ホウ</t>
    </rPh>
    <rPh sb="34" eb="35">
      <t>モト</t>
    </rPh>
    <rPh sb="37" eb="39">
      <t>ショクギョウ</t>
    </rPh>
    <rPh sb="39" eb="41">
      <t>クンレン</t>
    </rPh>
    <phoneticPr fontId="14"/>
  </si>
  <si>
    <t>　　認定様式第７の１号「講師一覧」にて確認</t>
    <rPh sb="2" eb="4">
      <t>ニンテイ</t>
    </rPh>
    <rPh sb="4" eb="6">
      <t>ヨウシキ</t>
    </rPh>
    <rPh sb="6" eb="7">
      <t>ダイ</t>
    </rPh>
    <rPh sb="10" eb="11">
      <t>ゴウ</t>
    </rPh>
    <rPh sb="12" eb="14">
      <t>コウシ</t>
    </rPh>
    <rPh sb="14" eb="16">
      <t>イチラン</t>
    </rPh>
    <rPh sb="19" eb="21">
      <t>カクニン</t>
    </rPh>
    <phoneticPr fontId="14"/>
  </si>
  <si>
    <t>訓練期間中に次の①から⑩の就職支援を行うこと＜①～⑥は必須＞　実施する項目の実施時期に○をつけてください。</t>
    <rPh sb="0" eb="2">
      <t>クンレン</t>
    </rPh>
    <rPh sb="2" eb="4">
      <t>キカン</t>
    </rPh>
    <rPh sb="4" eb="5">
      <t>ナカ</t>
    </rPh>
    <rPh sb="6" eb="7">
      <t>ツギ</t>
    </rPh>
    <rPh sb="31" eb="33">
      <t>ジッシ</t>
    </rPh>
    <rPh sb="38" eb="40">
      <t>ジッシ</t>
    </rPh>
    <rPh sb="40" eb="42">
      <t>ジキ</t>
    </rPh>
    <phoneticPr fontId="14"/>
  </si>
  <si>
    <t>令和　　年　　月　　日</t>
    <rPh sb="0" eb="2">
      <t>レイワ</t>
    </rPh>
    <rPh sb="4" eb="5">
      <t>ネン</t>
    </rPh>
    <rPh sb="7" eb="8">
      <t>ツキ</t>
    </rPh>
    <rPh sb="10" eb="11">
      <t>ヒ</t>
    </rPh>
    <phoneticPr fontId="14"/>
  </si>
  <si>
    <t>　職業訓練の実施等による特定求職者の就職の支援に関する法律施行規則第1条の規定により、下
記のとおり職業訓練の認定を申請します。</t>
    <rPh sb="1" eb="3">
      <t>ショクギョウ</t>
    </rPh>
    <rPh sb="3" eb="5">
      <t>クンレン</t>
    </rPh>
    <rPh sb="6" eb="8">
      <t>ジッシ</t>
    </rPh>
    <rPh sb="8" eb="9">
      <t>トウ</t>
    </rPh>
    <rPh sb="12" eb="14">
      <t>トクテイ</t>
    </rPh>
    <rPh sb="14" eb="16">
      <t>キュウショク</t>
    </rPh>
    <rPh sb="16" eb="17">
      <t>シャ</t>
    </rPh>
    <rPh sb="18" eb="20">
      <t>シュウショク</t>
    </rPh>
    <rPh sb="21" eb="23">
      <t>シエン</t>
    </rPh>
    <rPh sb="24" eb="25">
      <t>カン</t>
    </rPh>
    <rPh sb="27" eb="29">
      <t>ホウリツ</t>
    </rPh>
    <rPh sb="29" eb="31">
      <t>シコウ</t>
    </rPh>
    <rPh sb="31" eb="33">
      <t>キソク</t>
    </rPh>
    <rPh sb="33" eb="34">
      <t>ダイ</t>
    </rPh>
    <rPh sb="35" eb="36">
      <t>ジョウ</t>
    </rPh>
    <rPh sb="37" eb="39">
      <t>キテイ</t>
    </rPh>
    <rPh sb="43" eb="44">
      <t>シタ</t>
    </rPh>
    <rPh sb="45" eb="46">
      <t>キ</t>
    </rPh>
    <rPh sb="50" eb="52">
      <t>ショクギョウ</t>
    </rPh>
    <rPh sb="52" eb="54">
      <t>クンレン</t>
    </rPh>
    <rPh sb="55" eb="57">
      <t>ニンテイ</t>
    </rPh>
    <phoneticPr fontId="14"/>
  </si>
  <si>
    <t>講　師　一　覧</t>
    <phoneticPr fontId="14"/>
  </si>
  <si>
    <t>Ｎｏ</t>
    <phoneticPr fontId="14"/>
  </si>
  <si>
    <t>受理番号</t>
    <phoneticPr fontId="14"/>
  </si>
  <si>
    <t>注) ①　「勤務形態」の欄は、訓練実施機関の雇用保険の被保険者となっている者を｢常勤」、それ以外の者を「非常勤」としてください。</t>
    <rPh sb="6" eb="8">
      <t>キンム</t>
    </rPh>
    <rPh sb="8" eb="10">
      <t>ケイタイ</t>
    </rPh>
    <rPh sb="12" eb="13">
      <t>ラン</t>
    </rPh>
    <rPh sb="15" eb="17">
      <t>クンレン</t>
    </rPh>
    <rPh sb="17" eb="19">
      <t>ジッシ</t>
    </rPh>
    <rPh sb="19" eb="21">
      <t>キカン</t>
    </rPh>
    <phoneticPr fontId="14"/>
  </si>
  <si>
    <t>　　 ②  「担当科目」の欄には、担当する科目名を全て記入してください。なお、提出する際は、認定様式第５号「訓練カリキュラム」の訓練内容に記載した科目を全て網羅して</t>
    <rPh sb="7" eb="9">
      <t>タントウ</t>
    </rPh>
    <rPh sb="9" eb="10">
      <t>カ</t>
    </rPh>
    <rPh sb="10" eb="11">
      <t>モク</t>
    </rPh>
    <rPh sb="13" eb="14">
      <t>ラン</t>
    </rPh>
    <rPh sb="17" eb="19">
      <t>タントウ</t>
    </rPh>
    <rPh sb="21" eb="23">
      <t>カモク</t>
    </rPh>
    <rPh sb="23" eb="24">
      <t>メイ</t>
    </rPh>
    <rPh sb="25" eb="26">
      <t>スベ</t>
    </rPh>
    <rPh sb="27" eb="29">
      <t>キニュウ</t>
    </rPh>
    <rPh sb="39" eb="41">
      <t>テイシュツ</t>
    </rPh>
    <rPh sb="43" eb="44">
      <t>サイ</t>
    </rPh>
    <rPh sb="46" eb="48">
      <t>ニンテイ</t>
    </rPh>
    <rPh sb="48" eb="50">
      <t>ヨウシキ</t>
    </rPh>
    <rPh sb="50" eb="51">
      <t>ダイ</t>
    </rPh>
    <rPh sb="52" eb="53">
      <t>ゴウ</t>
    </rPh>
    <rPh sb="54" eb="56">
      <t>クンレン</t>
    </rPh>
    <phoneticPr fontId="14"/>
  </si>
  <si>
    <t xml:space="preserve">       いることを確認してください。</t>
    <phoneticPr fontId="14"/>
  </si>
  <si>
    <t>　　　　　（具体的には、裏面の「講師として認められる類型」のいずれかに適合することが必要です。）</t>
    <phoneticPr fontId="14"/>
  </si>
  <si>
    <t>　　　※　記入した類型に該当することを証明する職務経歴書、資格・免許証等の写しを併せて提出してください。</t>
    <phoneticPr fontId="14"/>
  </si>
  <si>
    <t>　　　　　　なお、講師が職務経歴書を作成していない場合や職務経歴書の記載内容だけでは「求職者支援訓練の講師として認められる類型」に適合することが確認できない</t>
    <phoneticPr fontId="14"/>
  </si>
  <si>
    <t>　　　　　場合には「講師の経歴等確認書（認定様式第７の３号）」を提出してください。　</t>
    <phoneticPr fontId="14"/>
  </si>
  <si>
    <t>　　　　　　　　   　(注意事項)</t>
    <phoneticPr fontId="14"/>
  </si>
  <si>
    <t>　　　　　　　　　　   申請書等に虚偽の記載を行い又は偽りの証明を行うことにより、求職者支援訓練の認定を受けた場合は、労働局による認定取消等の可能性があります。</t>
    <rPh sb="66" eb="68">
      <t>ニンテイ</t>
    </rPh>
    <rPh sb="68" eb="69">
      <t>ト</t>
    </rPh>
    <rPh sb="69" eb="70">
      <t>ケ</t>
    </rPh>
    <rPh sb="70" eb="71">
      <t>ナド</t>
    </rPh>
    <rPh sb="72" eb="75">
      <t>カノウセイ</t>
    </rPh>
    <phoneticPr fontId="14"/>
  </si>
  <si>
    <t>　　　　   　　   　    なお、認定取消等となった場合、当該取消の日から起算して５年間又は永久に、当該都道府県又は全国において求職者支援訓練の認定を受けることが</t>
    <phoneticPr fontId="14"/>
  </si>
  <si>
    <t>　　　　　　　　　　　できませんのでご留意ください。</t>
    <phoneticPr fontId="14"/>
  </si>
  <si>
    <t>訓練実施機関属性の分かる資料（他の添付書類で判別できない場合に限る）</t>
    <rPh sb="0" eb="2">
      <t>クンレン</t>
    </rPh>
    <rPh sb="2" eb="4">
      <t>ジッシ</t>
    </rPh>
    <rPh sb="4" eb="6">
      <t>キカン</t>
    </rPh>
    <rPh sb="6" eb="8">
      <t>ゾクセイ</t>
    </rPh>
    <rPh sb="9" eb="10">
      <t>ワ</t>
    </rPh>
    <rPh sb="12" eb="14">
      <t>シリョウ</t>
    </rPh>
    <phoneticPr fontId="14"/>
  </si>
  <si>
    <t>訓練実施会場名</t>
    <rPh sb="0" eb="1">
      <t>クンレン</t>
    </rPh>
    <rPh sb="3" eb="5">
      <t>カイジョウ</t>
    </rPh>
    <rPh sb="5" eb="6">
      <t>メイ</t>
    </rPh>
    <phoneticPr fontId="14"/>
  </si>
  <si>
    <t>訓練実施会場郵便番号</t>
    <rPh sb="0" eb="2">
      <t>クンレン</t>
    </rPh>
    <rPh sb="4" eb="6">
      <t>カイジョウ</t>
    </rPh>
    <phoneticPr fontId="14"/>
  </si>
  <si>
    <t>訓練実施会場所在地１</t>
    <phoneticPr fontId="14"/>
  </si>
  <si>
    <t>訓練実施会場所在地２</t>
    <phoneticPr fontId="14"/>
  </si>
  <si>
    <t>担当者氏名</t>
    <rPh sb="0" eb="3">
      <t>タントウシャ</t>
    </rPh>
    <phoneticPr fontId="14"/>
  </si>
  <si>
    <t>担当者連絡先電話番号１</t>
    <rPh sb="0" eb="3">
      <t>タントウシャ</t>
    </rPh>
    <phoneticPr fontId="14"/>
  </si>
  <si>
    <t>担当者連絡先電話番号２</t>
    <phoneticPr fontId="14"/>
  </si>
  <si>
    <t>担当者連絡先電話番号３</t>
    <phoneticPr fontId="14"/>
  </si>
  <si>
    <t>担当者連絡先メールアドレス</t>
    <phoneticPr fontId="14"/>
  </si>
  <si>
    <t>05 介護・医療・福祉分野</t>
    <phoneticPr fontId="14"/>
  </si>
  <si>
    <t>４　訓練実施会場</t>
    <phoneticPr fontId="14"/>
  </si>
  <si>
    <t xml:space="preserve">
⑫
うち
実践コース又は公共職業訓練を受講中又は受講決定した者
※基礎コースのみ</t>
    <rPh sb="6" eb="8">
      <t>ジッセン</t>
    </rPh>
    <rPh sb="11" eb="12">
      <t>マタ</t>
    </rPh>
    <rPh sb="13" eb="15">
      <t>コウキョウ</t>
    </rPh>
    <rPh sb="15" eb="17">
      <t>ショクギョウ</t>
    </rPh>
    <rPh sb="17" eb="19">
      <t>クンレン</t>
    </rPh>
    <rPh sb="20" eb="23">
      <t>ジュコウチュウ</t>
    </rPh>
    <rPh sb="23" eb="24">
      <t>マタ</t>
    </rPh>
    <rPh sb="25" eb="27">
      <t>ジュコウ</t>
    </rPh>
    <rPh sb="27" eb="29">
      <t>ケッテイ</t>
    </rPh>
    <rPh sb="31" eb="32">
      <t>モノ</t>
    </rPh>
    <rPh sb="34" eb="36">
      <t>キソ</t>
    </rPh>
    <phoneticPr fontId="14"/>
  </si>
  <si>
    <t>訓練実施施設名</t>
    <rPh sb="0" eb="6">
      <t>クンレンジッシシセツ</t>
    </rPh>
    <rPh sb="6" eb="7">
      <t>メイ</t>
    </rPh>
    <phoneticPr fontId="14"/>
  </si>
  <si>
    <t>訓練コース番号</t>
    <rPh sb="0" eb="2">
      <t>クンレン</t>
    </rPh>
    <rPh sb="5" eb="7">
      <t>バンゴウ</t>
    </rPh>
    <phoneticPr fontId="79"/>
  </si>
  <si>
    <t>訓練科名(訓練コース番号)</t>
    <rPh sb="0" eb="3">
      <t>クンレンカ</t>
    </rPh>
    <rPh sb="3" eb="4">
      <t>メイ</t>
    </rPh>
    <rPh sb="5" eb="7">
      <t>クンレン</t>
    </rPh>
    <rPh sb="10" eb="12">
      <t>バンゴウ</t>
    </rPh>
    <phoneticPr fontId="14"/>
  </si>
  <si>
    <t>訓練実施機関名：</t>
    <phoneticPr fontId="14"/>
  </si>
  <si>
    <r>
      <t>（１）就職支援責任者</t>
    </r>
    <r>
      <rPr>
        <sz val="12"/>
        <rFont val="ＭＳ ゴシック"/>
        <family val="3"/>
        <charset val="128"/>
      </rPr>
      <t>の配置</t>
    </r>
    <rPh sb="3" eb="5">
      <t>シュウショク</t>
    </rPh>
    <rPh sb="5" eb="7">
      <t>シエン</t>
    </rPh>
    <rPh sb="11" eb="13">
      <t>ハイチ</t>
    </rPh>
    <phoneticPr fontId="14"/>
  </si>
  <si>
    <t>✔</t>
  </si>
  <si>
    <t>以下に掲げる要件を保有し、業務を行う就職支援責任者を配置していること。＜必須＞</t>
    <phoneticPr fontId="14"/>
  </si>
  <si>
    <r>
      <t>　　就職支援責任者氏名</t>
    </r>
    <r>
      <rPr>
        <sz val="12"/>
        <rFont val="ＭＳ ゴシック"/>
        <family val="3"/>
        <charset val="128"/>
      </rPr>
      <t>：</t>
    </r>
    <rPh sb="9" eb="11">
      <t>シメイ</t>
    </rPh>
    <phoneticPr fontId="14"/>
  </si>
  <si>
    <t>：</t>
    <phoneticPr fontId="14"/>
  </si>
  <si>
    <t>（２）キャリアコンサルティング担当者の配置</t>
    <rPh sb="15" eb="18">
      <t>タントウシャ</t>
    </rPh>
    <rPh sb="19" eb="21">
      <t>ハイチ</t>
    </rPh>
    <phoneticPr fontId="14"/>
  </si>
  <si>
    <t>キャリアコンサルティングを行う者として、業務を行うキャリアコンサルティング担当者を配置している。</t>
    <rPh sb="37" eb="40">
      <t>タントウシャ</t>
    </rPh>
    <phoneticPr fontId="14"/>
  </si>
  <si>
    <t>　キャリアコンサルティング担当者氏名：</t>
    <rPh sb="13" eb="16">
      <t>タントウシャ</t>
    </rPh>
    <rPh sb="16" eb="18">
      <t>シメイ</t>
    </rPh>
    <phoneticPr fontId="14"/>
  </si>
  <si>
    <t>　</t>
    <phoneticPr fontId="14"/>
  </si>
  <si>
    <t>②求人情報の提供</t>
    <phoneticPr fontId="14"/>
  </si>
  <si>
    <t>③履歴書の作成に係る指導</t>
    <phoneticPr fontId="14"/>
  </si>
  <si>
    <t>④公共職業安定所が行う就職説明会の周知</t>
    <phoneticPr fontId="14"/>
  </si>
  <si>
    <t>⑦職場見学等の機会提供</t>
    <phoneticPr fontId="14"/>
  </si>
  <si>
    <t>⑧地域の雇用情勢等に関する就職講話</t>
    <phoneticPr fontId="14"/>
  </si>
  <si>
    <t>⑨キャリアコンサルタントを招へいした個別相談</t>
    <phoneticPr fontId="14"/>
  </si>
  <si>
    <t>⑩職業紹介（無料職業紹介又は有料職業紹介事業の許可を受けている場合に限る。）</t>
    <phoneticPr fontId="14"/>
  </si>
  <si>
    <t>令和</t>
    <rPh sb="0" eb="2">
      <t>レイワ</t>
    </rPh>
    <phoneticPr fontId="14"/>
  </si>
  <si>
    <t>(氏名）</t>
    <phoneticPr fontId="14"/>
  </si>
  <si>
    <t>認定様式第９号</t>
    <phoneticPr fontId="14"/>
  </si>
  <si>
    <t>【就職支援等の内容】</t>
    <phoneticPr fontId="14"/>
  </si>
  <si>
    <t>・実習が行われる事業所の事業主及び従業員が、認定基準の欠格要件に該当しないことを確認している</t>
    <rPh sb="22" eb="24">
      <t>ニンテイ</t>
    </rPh>
    <rPh sb="24" eb="26">
      <t>キジュン</t>
    </rPh>
    <phoneticPr fontId="14"/>
  </si>
  <si>
    <t>・企業実習先が、労働基準法及び労働安全衛生法等の規定に準ずる取扱いをしていることを確認している</t>
    <rPh sb="15" eb="17">
      <t>ロウドウ</t>
    </rPh>
    <rPh sb="17" eb="19">
      <t>アンゼン</t>
    </rPh>
    <rPh sb="19" eb="21">
      <t>エイセイ</t>
    </rPh>
    <rPh sb="21" eb="22">
      <t>ホウ</t>
    </rPh>
    <rPh sb="22" eb="23">
      <t>トウ</t>
    </rPh>
    <phoneticPr fontId="14"/>
  </si>
  <si>
    <t>・安全衛生に関する知識・技術の習得を目的としたカリキュラムを含んでいる</t>
    <phoneticPr fontId="14"/>
  </si>
  <si>
    <t>・訓練実施事業所の就業規則に基づく所定労働時間内に行われている</t>
    <phoneticPr fontId="14"/>
  </si>
  <si>
    <t>・実際に生産活動や営業活動を行っている事業所における、雇用関係に入らずに行う実習形式による実践的な訓練内容である</t>
    <phoneticPr fontId="14"/>
  </si>
  <si>
    <t>・定員分の企業実習先を確保している（詳細は様式第１０号）</t>
    <phoneticPr fontId="14"/>
  </si>
  <si>
    <t>・【サービスガイドライン研修受講】あり
修了証書（写）、修了証明書（写）又は受講証明書（写）を添付
（講師又は事務担当者の場合は、申請者と直接雇用関係であることがわかる書類を添付）</t>
    <rPh sb="12" eb="14">
      <t>ケンシュウ</t>
    </rPh>
    <rPh sb="14" eb="16">
      <t>ジュコウ</t>
    </rPh>
    <rPh sb="20" eb="22">
      <t>シュウリョウ</t>
    </rPh>
    <phoneticPr fontId="14"/>
  </si>
  <si>
    <t>・加入する又はすでに加入している（訓練期間中に加入期間が終了する場合には更新する）
　※加入する又はすでに加入している保険の内容確認書及びそれに関するリーフレット等を添付</t>
    <rPh sb="5" eb="6">
      <t>マタ</t>
    </rPh>
    <rPh sb="10" eb="12">
      <t>カニュウ</t>
    </rPh>
    <rPh sb="17" eb="19">
      <t>クンレン</t>
    </rPh>
    <rPh sb="19" eb="21">
      <t>キカン</t>
    </rPh>
    <rPh sb="21" eb="22">
      <t>チュウ</t>
    </rPh>
    <rPh sb="23" eb="25">
      <t>カニュウ</t>
    </rPh>
    <rPh sb="25" eb="27">
      <t>キカン</t>
    </rPh>
    <rPh sb="28" eb="30">
      <t>シュウリョウ</t>
    </rPh>
    <rPh sb="32" eb="34">
      <t>バアイ</t>
    </rPh>
    <rPh sb="36" eb="38">
      <t>コウシン</t>
    </rPh>
    <rPh sb="59" eb="61">
      <t>ホケン</t>
    </rPh>
    <phoneticPr fontId="14"/>
  </si>
  <si>
    <t>受講者へのパソコン、モバイルルーター等の貸与</t>
    <rPh sb="0" eb="3">
      <t>ジュコウシャ</t>
    </rPh>
    <rPh sb="18" eb="19">
      <t>トウ</t>
    </rPh>
    <rPh sb="20" eb="22">
      <t>タイヨ</t>
    </rPh>
    <phoneticPr fontId="14"/>
  </si>
  <si>
    <t>　※就職支援責任者がキャリアコンサルティングを行う場合は、就職支援責任者の氏名及び登録番号を記入、添付書類を提出してください。</t>
    <rPh sb="2" eb="4">
      <t>シュウショク</t>
    </rPh>
    <rPh sb="4" eb="9">
      <t>シエンセキニンシャ</t>
    </rPh>
    <rPh sb="23" eb="24">
      <t>オコナ</t>
    </rPh>
    <rPh sb="25" eb="27">
      <t>バアイ</t>
    </rPh>
    <rPh sb="29" eb="31">
      <t>シュウショク</t>
    </rPh>
    <rPh sb="31" eb="36">
      <t>シエンセキニンシャ</t>
    </rPh>
    <rPh sb="37" eb="39">
      <t>シメイ</t>
    </rPh>
    <rPh sb="39" eb="40">
      <t>オヨ</t>
    </rPh>
    <rPh sb="41" eb="43">
      <t>トウロク</t>
    </rPh>
    <rPh sb="43" eb="45">
      <t>バンゴウ</t>
    </rPh>
    <rPh sb="46" eb="48">
      <t>キニュウ</t>
    </rPh>
    <rPh sb="49" eb="51">
      <t>テンプ</t>
    </rPh>
    <rPh sb="51" eb="53">
      <t>ショルイ</t>
    </rPh>
    <rPh sb="54" eb="56">
      <t>テイシュツ</t>
    </rPh>
    <phoneticPr fontId="14"/>
  </si>
  <si>
    <t>（３）就職支援等の実施（実施する支援の□の該当箇所にチェックをしてください。）</t>
    <phoneticPr fontId="14"/>
  </si>
  <si>
    <t>・加入しない</t>
    <phoneticPr fontId="14"/>
  </si>
  <si>
    <t>・企業実習先への指導が適正かつ効果的に実施できる</t>
    <phoneticPr fontId="14"/>
  </si>
  <si>
    <t>・あり（無償貸与）</t>
    <rPh sb="4" eb="6">
      <t>ムショウ</t>
    </rPh>
    <rPh sb="6" eb="8">
      <t>タイヨ</t>
    </rPh>
    <phoneticPr fontId="14"/>
  </si>
  <si>
    <t>・あり（有償貸与）</t>
    <rPh sb="4" eb="6">
      <t>ユウショウ</t>
    </rPh>
    <rPh sb="6" eb="8">
      <t>タイヨ</t>
    </rPh>
    <phoneticPr fontId="14"/>
  </si>
  <si>
    <t>※「あり」とする場合は、希望者全員に対して貸与可能とする必要があること。</t>
    <rPh sb="8" eb="10">
      <t>バアイ</t>
    </rPh>
    <rPh sb="12" eb="14">
      <t>キボウ</t>
    </rPh>
    <rPh sb="14" eb="15">
      <t>シャ</t>
    </rPh>
    <rPh sb="15" eb="17">
      <t>ゼンイン</t>
    </rPh>
    <rPh sb="18" eb="19">
      <t>タイ</t>
    </rPh>
    <rPh sb="21" eb="23">
      <t>タイヨ</t>
    </rPh>
    <rPh sb="23" eb="25">
      <t>カノウ</t>
    </rPh>
    <rPh sb="28" eb="30">
      <t>ヒツヨウ</t>
    </rPh>
    <phoneticPr fontId="14"/>
  </si>
  <si>
    <t>・無償貸与する機器等</t>
    <rPh sb="1" eb="3">
      <t>ムショウ</t>
    </rPh>
    <rPh sb="3" eb="5">
      <t>タイヨ</t>
    </rPh>
    <rPh sb="7" eb="9">
      <t>キキ</t>
    </rPh>
    <rPh sb="9" eb="10">
      <t>トウ</t>
    </rPh>
    <phoneticPr fontId="14"/>
  </si>
  <si>
    <t>・有償貸与する機器等</t>
    <rPh sb="1" eb="3">
      <t>ユウショウ</t>
    </rPh>
    <rPh sb="3" eb="5">
      <t>タイヨ</t>
    </rPh>
    <rPh sb="7" eb="9">
      <t>キキ</t>
    </rPh>
    <rPh sb="9" eb="10">
      <t>トウ</t>
    </rPh>
    <phoneticPr fontId="14"/>
  </si>
  <si>
    <t>通信機器　モバイルルータ等、その他（　　　　　　　　　　）</t>
    <rPh sb="0" eb="2">
      <t>ツウシン</t>
    </rPh>
    <rPh sb="2" eb="4">
      <t>キキ</t>
    </rPh>
    <rPh sb="12" eb="13">
      <t>トウ</t>
    </rPh>
    <rPh sb="16" eb="17">
      <t>タ</t>
    </rPh>
    <phoneticPr fontId="14"/>
  </si>
  <si>
    <t>訓練用機器　パソコン、タブレット、その他（　　　　　　　　　）</t>
    <rPh sb="0" eb="3">
      <t>クンレンヨウ</t>
    </rPh>
    <rPh sb="3" eb="5">
      <t>キキ</t>
    </rPh>
    <rPh sb="19" eb="20">
      <t>タ</t>
    </rPh>
    <phoneticPr fontId="14"/>
  </si>
  <si>
    <t>誓約書</t>
    <rPh sb="0" eb="3">
      <t>セイヤクショ</t>
    </rPh>
    <phoneticPr fontId="14"/>
  </si>
  <si>
    <t>使用するLMSの名称　　　　　　　　　　　　　　　　　　（</t>
    <rPh sb="8" eb="10">
      <t>メイショウ</t>
    </rPh>
    <phoneticPr fontId="14"/>
  </si>
  <si>
    <t>ユニット番号</t>
    <rPh sb="4" eb="6">
      <t>バンゴウ</t>
    </rPh>
    <phoneticPr fontId="14"/>
  </si>
  <si>
    <t>・あり（男女別あり）</t>
    <rPh sb="4" eb="6">
      <t>ダンジョ</t>
    </rPh>
    <rPh sb="6" eb="7">
      <t>ベツ</t>
    </rPh>
    <phoneticPr fontId="14"/>
  </si>
  <si>
    <t>　・自ら所有する場所を使用する　　　　　　　※不動産登記簿謄本（写しで可）等を添付すること</t>
    <rPh sb="8" eb="10">
      <t>バショ</t>
    </rPh>
    <phoneticPr fontId="14"/>
  </si>
  <si>
    <t>・　研修を実施する事業所の所在する都道府県等で研修の指定申請手続きを済ませている</t>
    <rPh sb="21" eb="22">
      <t>トウ</t>
    </rPh>
    <phoneticPr fontId="14"/>
  </si>
  <si>
    <t>※介護職員養成研修等の指定通知書の写しを添付すること</t>
    <rPh sb="9" eb="10">
      <t>トウ</t>
    </rPh>
    <rPh sb="15" eb="16">
      <t>ショ</t>
    </rPh>
    <phoneticPr fontId="14"/>
  </si>
  <si>
    <t>介護職員養成研修を求職者支援訓練として実施する場合</t>
    <phoneticPr fontId="14"/>
  </si>
  <si>
    <t>・企業実習先に、実習指導者、訓練評価者、管理責任者を１名以上確保している（それぞれは兼務可）</t>
    <phoneticPr fontId="14"/>
  </si>
  <si>
    <t>・習得度確認テストの実施状況と成績を記録・管理できるものである。</t>
    <rPh sb="1" eb="3">
      <t>シュウトク</t>
    </rPh>
    <rPh sb="3" eb="4">
      <t>ド</t>
    </rPh>
    <rPh sb="4" eb="6">
      <t>カクニン</t>
    </rPh>
    <rPh sb="10" eb="12">
      <t>ジッシ</t>
    </rPh>
    <rPh sb="12" eb="14">
      <t>ジョウキョウ</t>
    </rPh>
    <rPh sb="15" eb="17">
      <t>セイセキ</t>
    </rPh>
    <rPh sb="18" eb="20">
      <t>キロク</t>
    </rPh>
    <rPh sb="21" eb="23">
      <t>カンリ</t>
    </rPh>
    <phoneticPr fontId="14"/>
  </si>
  <si>
    <t>・受講者がアクセスできるコンテンツを管理できるものである。</t>
    <rPh sb="1" eb="4">
      <t>ジュコウシャ</t>
    </rPh>
    <rPh sb="18" eb="20">
      <t>カンリ</t>
    </rPh>
    <phoneticPr fontId="14"/>
  </si>
  <si>
    <t>・教材等にアクセスした者が受講者本人であることを個人認証ＩＤ及びパスワード等により確認できるものである。</t>
    <rPh sb="1" eb="3">
      <t>キョウザイ</t>
    </rPh>
    <rPh sb="3" eb="4">
      <t>トウ</t>
    </rPh>
    <rPh sb="11" eb="12">
      <t>シャ</t>
    </rPh>
    <rPh sb="13" eb="16">
      <t>ジュコウシャ</t>
    </rPh>
    <rPh sb="16" eb="18">
      <t>ホンニン</t>
    </rPh>
    <rPh sb="24" eb="26">
      <t>コジン</t>
    </rPh>
    <rPh sb="26" eb="28">
      <t>ニンショウ</t>
    </rPh>
    <rPh sb="30" eb="31">
      <t>オヨ</t>
    </rPh>
    <rPh sb="37" eb="38">
      <t>トウ</t>
    </rPh>
    <rPh sb="41" eb="43">
      <t>カクニン</t>
    </rPh>
    <phoneticPr fontId="14"/>
  </si>
  <si>
    <t>接続復旧の体制</t>
    <rPh sb="0" eb="2">
      <t>セツゾク</t>
    </rPh>
    <rPh sb="2" eb="4">
      <t>フッキュウ</t>
    </rPh>
    <rPh sb="5" eb="7">
      <t>タイセイ</t>
    </rPh>
    <phoneticPr fontId="14"/>
  </si>
  <si>
    <t>・通信障害等によりオンライン接続が遮断された際の接続の復旧に向けたアドバイス等について、受講者の訓練受講を妨げずに行える体制が整備されている。</t>
    <rPh sb="22" eb="23">
      <t>サイ</t>
    </rPh>
    <rPh sb="24" eb="26">
      <t>セツゾク</t>
    </rPh>
    <rPh sb="27" eb="29">
      <t>フッキュウ</t>
    </rPh>
    <rPh sb="30" eb="31">
      <t>ム</t>
    </rPh>
    <rPh sb="38" eb="39">
      <t>トウ</t>
    </rPh>
    <rPh sb="44" eb="47">
      <t>ジュコウシャ</t>
    </rPh>
    <rPh sb="48" eb="50">
      <t>クンレン</t>
    </rPh>
    <rPh sb="50" eb="52">
      <t>ジュコウ</t>
    </rPh>
    <rPh sb="53" eb="54">
      <t>サマタ</t>
    </rPh>
    <rPh sb="57" eb="58">
      <t>オコナ</t>
    </rPh>
    <phoneticPr fontId="14"/>
  </si>
  <si>
    <t>・受講者がアクセスできる教材に制限を設けることができるものである。</t>
    <rPh sb="1" eb="4">
      <t>ジュコウシャ</t>
    </rPh>
    <rPh sb="12" eb="14">
      <t>キョウザイ</t>
    </rPh>
    <rPh sb="15" eb="17">
      <t>セイゲン</t>
    </rPh>
    <rPh sb="18" eb="19">
      <t>モウ</t>
    </rPh>
    <phoneticPr fontId="14"/>
  </si>
  <si>
    <t>認定様式第５号</t>
    <phoneticPr fontId="14"/>
  </si>
  <si>
    <t>基礎コース</t>
    <phoneticPr fontId="14"/>
  </si>
  <si>
    <t>（</t>
    <phoneticPr fontId="79"/>
  </si>
  <si>
    <t>）</t>
    <phoneticPr fontId="79"/>
  </si>
  <si>
    <t>05 介護・医療・福祉分野</t>
    <phoneticPr fontId="14"/>
  </si>
  <si>
    <t>実践コース</t>
    <phoneticPr fontId="14"/>
  </si>
  <si>
    <t>※40文字以内で記入してください。</t>
    <phoneticPr fontId="14"/>
  </si>
  <si>
    <t>～</t>
    <phoneticPr fontId="14"/>
  </si>
  <si>
    <t>筆記試験</t>
    <phoneticPr fontId="14"/>
  </si>
  <si>
    <t>その他 （</t>
    <phoneticPr fontId="14"/>
  </si>
  <si>
    <t>（</t>
    <phoneticPr fontId="14"/>
  </si>
  <si>
    <t>か月 ）</t>
    <phoneticPr fontId="79"/>
  </si>
  <si>
    <t>日 ）</t>
    <phoneticPr fontId="14"/>
  </si>
  <si>
    <r>
      <t xml:space="preserve">訓練推奨者
</t>
    </r>
    <r>
      <rPr>
        <sz val="6"/>
        <rFont val="ＭＳ Ｐゴシック"/>
        <family val="3"/>
        <charset val="128"/>
      </rPr>
      <t>(特定の者を想定する場合のみ)</t>
    </r>
    <phoneticPr fontId="14"/>
  </si>
  <si>
    <t>新規学校卒業者</t>
    <phoneticPr fontId="14"/>
  </si>
  <si>
    <t>母子家庭の母等</t>
    <phoneticPr fontId="14"/>
  </si>
  <si>
    <t>被災者</t>
    <phoneticPr fontId="14"/>
  </si>
  <si>
    <t>外国人</t>
    <phoneticPr fontId="14"/>
  </si>
  <si>
    <t>その他</t>
    <phoneticPr fontId="14"/>
  </si>
  <si>
    <t>（</t>
    <phoneticPr fontId="79"/>
  </si>
  <si>
    <t>）</t>
    <phoneticPr fontId="14"/>
  </si>
  <si>
    <t>） 認定機関 （</t>
    <phoneticPr fontId="14"/>
  </si>
  <si>
    <t>）</t>
    <phoneticPr fontId="14"/>
  </si>
  <si>
    <t>20 その他の分野</t>
    <phoneticPr fontId="14"/>
  </si>
  <si>
    <t>） 認定機関 （</t>
    <phoneticPr fontId="14"/>
  </si>
  <si>
    <t>） 認定機関 （</t>
    <phoneticPr fontId="14"/>
  </si>
  <si>
    <t>）</t>
    <phoneticPr fontId="14"/>
  </si>
  <si>
    <t>）</t>
    <phoneticPr fontId="14"/>
  </si>
  <si>
    <t>訓練概要</t>
    <phoneticPr fontId="14"/>
  </si>
  <si>
    <t>実施しない</t>
    <phoneticPr fontId="14"/>
  </si>
  <si>
    <t>※実施する場合、カリキュラムは別途作成し、総時間のみ記入してください。</t>
    <phoneticPr fontId="14"/>
  </si>
  <si>
    <t>教科書代</t>
    <phoneticPr fontId="14"/>
  </si>
  <si>
    <t>）</t>
    <phoneticPr fontId="79"/>
  </si>
  <si>
    <t>）</t>
    <phoneticPr fontId="79"/>
  </si>
  <si>
    <t>指導方法</t>
    <phoneticPr fontId="14"/>
  </si>
  <si>
    <t>全ての受講者を一堂に集め、講師が直接指導する</t>
    <phoneticPr fontId="14"/>
  </si>
  <si>
    <t>　　eラーニングコース</t>
  </si>
  <si>
    <t>✓</t>
  </si>
  <si>
    <t>推奨訓練日程計画表</t>
    <rPh sb="0" eb="2">
      <t>スイショウ</t>
    </rPh>
    <rPh sb="2" eb="4">
      <t>クンレン</t>
    </rPh>
    <rPh sb="4" eb="6">
      <t>ニッテイ</t>
    </rPh>
    <rPh sb="6" eb="9">
      <t>ケイカクヒョウ</t>
    </rPh>
    <phoneticPr fontId="14"/>
  </si>
  <si>
    <t>訓練コース名：</t>
    <rPh sb="0" eb="2">
      <t>クンレン</t>
    </rPh>
    <rPh sb="5" eb="6">
      <t>メイ</t>
    </rPh>
    <phoneticPr fontId="14"/>
  </si>
  <si>
    <t>当該支給単位期間における受講時間：</t>
    <rPh sb="0" eb="2">
      <t>トウガイ</t>
    </rPh>
    <rPh sb="2" eb="4">
      <t>シキュウ</t>
    </rPh>
    <rPh sb="4" eb="6">
      <t>タンイ</t>
    </rPh>
    <rPh sb="6" eb="8">
      <t>キカン</t>
    </rPh>
    <rPh sb="12" eb="14">
      <t>ジュコウ</t>
    </rPh>
    <rPh sb="14" eb="16">
      <t>ジカン</t>
    </rPh>
    <phoneticPr fontId="14"/>
  </si>
  <si>
    <t>曜</t>
    <rPh sb="0" eb="1">
      <t>ヨウ</t>
    </rPh>
    <phoneticPr fontId="14"/>
  </si>
  <si>
    <t>訓
練
内
容</t>
    <rPh sb="0" eb="1">
      <t>クン</t>
    </rPh>
    <rPh sb="3" eb="4">
      <t>レン</t>
    </rPh>
    <rPh sb="6" eb="7">
      <t>ナイ</t>
    </rPh>
    <rPh sb="9" eb="10">
      <t>ヨウ</t>
    </rPh>
    <phoneticPr fontId="14"/>
  </si>
  <si>
    <t>対面指導</t>
    <rPh sb="0" eb="2">
      <t>タイメン</t>
    </rPh>
    <rPh sb="2" eb="4">
      <t>シドウ</t>
    </rPh>
    <phoneticPr fontId="14"/>
  </si>
  <si>
    <t>受講時間</t>
    <rPh sb="0" eb="2">
      <t>ジュコウ</t>
    </rPh>
    <rPh sb="2" eb="4">
      <t>ジカン</t>
    </rPh>
    <phoneticPr fontId="14"/>
  </si>
  <si>
    <t>暦日数</t>
    <rPh sb="0" eb="1">
      <t>コヨミ</t>
    </rPh>
    <rPh sb="1" eb="3">
      <t>ニッスウ</t>
    </rPh>
    <phoneticPr fontId="14"/>
  </si>
  <si>
    <t>LMS</t>
    <phoneticPr fontId="14"/>
  </si>
  <si>
    <t>認定様式第６号</t>
    <phoneticPr fontId="14"/>
  </si>
  <si>
    <t>訓練実施機関名：　　　△△△△</t>
    <rPh sb="0" eb="2">
      <t>クンレン</t>
    </rPh>
    <rPh sb="2" eb="4">
      <t>ジッシ</t>
    </rPh>
    <rPh sb="4" eb="6">
      <t>キカン</t>
    </rPh>
    <rPh sb="6" eb="7">
      <t>メイ</t>
    </rPh>
    <phoneticPr fontId="14"/>
  </si>
  <si>
    <t xml:space="preserve">職
業
紹
介
事
業
許
可
</t>
    <rPh sb="0" eb="1">
      <t>ショク</t>
    </rPh>
    <rPh sb="2" eb="3">
      <t>ギョウ</t>
    </rPh>
    <rPh sb="4" eb="5">
      <t>タスク</t>
    </rPh>
    <rPh sb="6" eb="7">
      <t>スケ</t>
    </rPh>
    <rPh sb="8" eb="9">
      <t>コト</t>
    </rPh>
    <rPh sb="10" eb="11">
      <t>ギョウ</t>
    </rPh>
    <rPh sb="12" eb="13">
      <t>モト</t>
    </rPh>
    <rPh sb="14" eb="15">
      <t>カ</t>
    </rPh>
    <phoneticPr fontId="14"/>
  </si>
  <si>
    <t>金</t>
  </si>
  <si>
    <t>金</t>
    <rPh sb="0" eb="1">
      <t>キン</t>
    </rPh>
    <phoneticPr fontId="14"/>
  </si>
  <si>
    <t>土</t>
  </si>
  <si>
    <t>土</t>
    <rPh sb="0" eb="1">
      <t>ド</t>
    </rPh>
    <phoneticPr fontId="14"/>
  </si>
  <si>
    <t>日</t>
  </si>
  <si>
    <t>火</t>
  </si>
  <si>
    <t>水</t>
  </si>
  <si>
    <t>木</t>
  </si>
  <si>
    <t>対面指導</t>
    <rPh sb="0" eb="4">
      <t>タイメンシドウ</t>
    </rPh>
    <phoneticPr fontId="14"/>
  </si>
  <si>
    <t>火</t>
    <rPh sb="0" eb="1">
      <t>ヒ</t>
    </rPh>
    <phoneticPr fontId="14"/>
  </si>
  <si>
    <t>キャリアコンサルティング①</t>
    <phoneticPr fontId="14"/>
  </si>
  <si>
    <t>キャリアコンサルティング②</t>
    <phoneticPr fontId="14"/>
  </si>
  <si>
    <t>職場見学</t>
    <rPh sb="0" eb="2">
      <t>ショクバ</t>
    </rPh>
    <rPh sb="2" eb="4">
      <t>ケンガク</t>
    </rPh>
    <phoneticPr fontId="14"/>
  </si>
  <si>
    <t>HW来所日①</t>
    <rPh sb="2" eb="3">
      <t>ライ</t>
    </rPh>
    <rPh sb="3" eb="4">
      <t>ショ</t>
    </rPh>
    <rPh sb="4" eb="5">
      <t>ビ</t>
    </rPh>
    <phoneticPr fontId="14"/>
  </si>
  <si>
    <t>成績考査①</t>
    <rPh sb="0" eb="2">
      <t>セイセキ</t>
    </rPh>
    <rPh sb="2" eb="4">
      <t>コウサ</t>
    </rPh>
    <phoneticPr fontId="14"/>
  </si>
  <si>
    <t>習得度確認テスト</t>
    <rPh sb="0" eb="5">
      <t>シュウトクドカクニン</t>
    </rPh>
    <phoneticPr fontId="14"/>
  </si>
  <si>
    <t>修了式</t>
    <rPh sb="0" eb="2">
      <t>シュウリョウ</t>
    </rPh>
    <rPh sb="2" eb="3">
      <t>シキ</t>
    </rPh>
    <phoneticPr fontId="14"/>
  </si>
  <si>
    <t>②開始時間</t>
    <rPh sb="1" eb="3">
      <t>カイシ</t>
    </rPh>
    <rPh sb="3" eb="5">
      <t>ジカン</t>
    </rPh>
    <phoneticPr fontId="14"/>
  </si>
  <si>
    <t>②終了時間</t>
    <rPh sb="1" eb="3">
      <t>シュウリョウ</t>
    </rPh>
    <rPh sb="3" eb="5">
      <t>ジカン</t>
    </rPh>
    <phoneticPr fontId="14"/>
  </si>
  <si>
    <t>②オンライン</t>
    <phoneticPr fontId="14"/>
  </si>
  <si>
    <t>②実施日が特定されている科目
【通所又は同時双方向型により受講】</t>
    <rPh sb="1" eb="3">
      <t>ジッシ</t>
    </rPh>
    <rPh sb="3" eb="4">
      <t>ビ</t>
    </rPh>
    <rPh sb="5" eb="7">
      <t>トクテイ</t>
    </rPh>
    <rPh sb="12" eb="14">
      <t>カモク</t>
    </rPh>
    <rPh sb="16" eb="18">
      <t>ツウショ</t>
    </rPh>
    <rPh sb="18" eb="19">
      <t>マタ</t>
    </rPh>
    <rPh sb="20" eb="26">
      <t>ドウジソウホウコウガタ</t>
    </rPh>
    <rPh sb="29" eb="31">
      <t>ジュコウ</t>
    </rPh>
    <phoneticPr fontId="14"/>
  </si>
  <si>
    <t>①実施日が特定されていない科目
【eラーニングにより受講】</t>
    <rPh sb="1" eb="3">
      <t>ジッシ</t>
    </rPh>
    <rPh sb="3" eb="4">
      <t>ビ</t>
    </rPh>
    <rPh sb="5" eb="7">
      <t>トクテイ</t>
    </rPh>
    <rPh sb="13" eb="15">
      <t>カモク</t>
    </rPh>
    <rPh sb="26" eb="28">
      <t>ジュコウ</t>
    </rPh>
    <phoneticPr fontId="14"/>
  </si>
  <si>
    <t>開講式・オリエンテーション</t>
    <rPh sb="0" eb="2">
      <t>カイコウ</t>
    </rPh>
    <rPh sb="2" eb="3">
      <t>シキ</t>
    </rPh>
    <phoneticPr fontId="14"/>
  </si>
  <si>
    <t>表計算基礎①</t>
    <rPh sb="0" eb="3">
      <t>ヒョウケイサン</t>
    </rPh>
    <rPh sb="3" eb="5">
      <t>キソ</t>
    </rPh>
    <phoneticPr fontId="14"/>
  </si>
  <si>
    <t>表計算基礎②</t>
    <rPh sb="0" eb="3">
      <t>ヒョウケイサン</t>
    </rPh>
    <phoneticPr fontId="14"/>
  </si>
  <si>
    <t>文書作成基礎②</t>
    <rPh sb="0" eb="2">
      <t>ブンショ</t>
    </rPh>
    <rPh sb="2" eb="4">
      <t>サクセイ</t>
    </rPh>
    <rPh sb="4" eb="6">
      <t>キソ</t>
    </rPh>
    <phoneticPr fontId="14"/>
  </si>
  <si>
    <t>文書作成基礎①</t>
    <rPh sb="0" eb="2">
      <t>ブンショ</t>
    </rPh>
    <rPh sb="2" eb="4">
      <t>サクセイ</t>
    </rPh>
    <rPh sb="4" eb="6">
      <t>キソ</t>
    </rPh>
    <phoneticPr fontId="14"/>
  </si>
  <si>
    <t>文書作成応用①</t>
    <rPh sb="0" eb="2">
      <t>ブンショ</t>
    </rPh>
    <rPh sb="2" eb="4">
      <t>サクセイ</t>
    </rPh>
    <rPh sb="4" eb="6">
      <t>オウヨウ</t>
    </rPh>
    <phoneticPr fontId="14"/>
  </si>
  <si>
    <t>文書作成応用②</t>
    <rPh sb="0" eb="2">
      <t>ブンショ</t>
    </rPh>
    <rPh sb="2" eb="4">
      <t>サクセイ</t>
    </rPh>
    <rPh sb="4" eb="6">
      <t>オウヨウ</t>
    </rPh>
    <phoneticPr fontId="14"/>
  </si>
  <si>
    <t>表計算応用①</t>
    <rPh sb="0" eb="3">
      <t>ヒョウケイサン</t>
    </rPh>
    <rPh sb="3" eb="5">
      <t>オウヨウ</t>
    </rPh>
    <phoneticPr fontId="14"/>
  </si>
  <si>
    <t>・机　定員以上</t>
    <rPh sb="1" eb="2">
      <t>ツクエ</t>
    </rPh>
    <rPh sb="3" eb="5">
      <t>テイイン</t>
    </rPh>
    <rPh sb="5" eb="7">
      <t>イジョウ</t>
    </rPh>
    <phoneticPr fontId="14"/>
  </si>
  <si>
    <t>・いす　定員以上</t>
    <rPh sb="4" eb="6">
      <t>テイイン</t>
    </rPh>
    <rPh sb="6" eb="8">
      <t>イジョウ</t>
    </rPh>
    <phoneticPr fontId="14"/>
  </si>
  <si>
    <t>・ホワイトボード等</t>
    <rPh sb="8" eb="9">
      <t>トウ</t>
    </rPh>
    <phoneticPr fontId="14"/>
  </si>
  <si>
    <t xml:space="preserve"> ※　計画審査に当たって特記する事項がある場合に記入すること。
</t>
    <rPh sb="3" eb="5">
      <t>ケイカク</t>
    </rPh>
    <rPh sb="5" eb="7">
      <t>シンサ</t>
    </rPh>
    <phoneticPr fontId="14"/>
  </si>
  <si>
    <t>特記事項（機構処理欄）</t>
    <rPh sb="0" eb="2">
      <t>トッキ</t>
    </rPh>
    <rPh sb="2" eb="4">
      <t>ジコウ</t>
    </rPh>
    <rPh sb="5" eb="7">
      <t>キコウ</t>
    </rPh>
    <rPh sb="7" eb="9">
      <t>ショリ</t>
    </rPh>
    <rPh sb="9" eb="10">
      <t>ラン</t>
    </rPh>
    <phoneticPr fontId="14"/>
  </si>
  <si>
    <t>認定様式第４号「訓練実施機関・施設の概要」により確認</t>
    <rPh sb="0" eb="2">
      <t>ニンテイ</t>
    </rPh>
    <rPh sb="2" eb="4">
      <t>ヨウシキ</t>
    </rPh>
    <rPh sb="4" eb="5">
      <t>ダイ</t>
    </rPh>
    <rPh sb="6" eb="7">
      <t>ゴウ</t>
    </rPh>
    <rPh sb="8" eb="10">
      <t>クンレン</t>
    </rPh>
    <rPh sb="10" eb="12">
      <t>ジッシ</t>
    </rPh>
    <rPh sb="12" eb="14">
      <t>キカン</t>
    </rPh>
    <rPh sb="15" eb="17">
      <t>シセツ</t>
    </rPh>
    <rPh sb="18" eb="20">
      <t>ガイヨウ</t>
    </rPh>
    <rPh sb="24" eb="26">
      <t>カクニン</t>
    </rPh>
    <phoneticPr fontId="14"/>
  </si>
  <si>
    <t>✔</t>
    <phoneticPr fontId="14"/>
  </si>
  <si>
    <t>　　カリキュラムに必ず含めるべき内容；</t>
    <rPh sb="9" eb="10">
      <t>カナラ</t>
    </rPh>
    <rPh sb="11" eb="12">
      <t>フク</t>
    </rPh>
    <rPh sb="16" eb="18">
      <t>ナイヨウ</t>
    </rPh>
    <phoneticPr fontId="14"/>
  </si>
  <si>
    <t>　　　①職業スキル（学科・実技）</t>
    <rPh sb="4" eb="6">
      <t>ショクギョウ</t>
    </rPh>
    <rPh sb="10" eb="12">
      <t>ガッカ</t>
    </rPh>
    <rPh sb="13" eb="15">
      <t>ジツギ</t>
    </rPh>
    <phoneticPr fontId="14"/>
  </si>
  <si>
    <t>　・該当している　　　　　</t>
    <phoneticPr fontId="14"/>
  </si>
  <si>
    <t>・該当していない</t>
    <phoneticPr fontId="14"/>
  </si>
  <si>
    <t>・教室総面積（　　　</t>
    <rPh sb="1" eb="3">
      <t>キョウシツ</t>
    </rPh>
    <rPh sb="3" eb="6">
      <t>ソウメンセキ</t>
    </rPh>
    <phoneticPr fontId="14"/>
  </si>
  <si>
    <t>・事務、休憩エリアは含まない</t>
    <rPh sb="1" eb="3">
      <t>ジム</t>
    </rPh>
    <rPh sb="4" eb="6">
      <t>キュウケイ</t>
    </rPh>
    <rPh sb="10" eb="11">
      <t>フク</t>
    </rPh>
    <phoneticPr fontId="14"/>
  </si>
  <si>
    <t>・１人当たりの面積（</t>
    <rPh sb="2" eb="3">
      <t>ニン</t>
    </rPh>
    <rPh sb="3" eb="4">
      <t>ア</t>
    </rPh>
    <rPh sb="7" eb="9">
      <t>メンセキ</t>
    </rPh>
    <phoneticPr fontId="14"/>
  </si>
  <si>
    <t>・教室総面積を定員で除した数値</t>
    <rPh sb="1" eb="3">
      <t>キョウシツ</t>
    </rPh>
    <rPh sb="3" eb="6">
      <t>ソウメンセキ</t>
    </rPh>
    <rPh sb="7" eb="9">
      <t>テイイン</t>
    </rPh>
    <rPh sb="10" eb="11">
      <t>ジョ</t>
    </rPh>
    <rPh sb="13" eb="15">
      <t>スウチ</t>
    </rPh>
    <phoneticPr fontId="14"/>
  </si>
  <si>
    <t>　　）㎡</t>
    <phoneticPr fontId="14"/>
  </si>
  <si>
    <t>（</t>
    <phoneticPr fontId="14"/>
  </si>
  <si>
    <t>・一部又は全部のパソコンが接続できない</t>
    <rPh sb="1" eb="3">
      <t>イチブ</t>
    </rPh>
    <rPh sb="3" eb="4">
      <t>マタ</t>
    </rPh>
    <rPh sb="5" eb="7">
      <t>ゼンブ</t>
    </rPh>
    <rPh sb="13" eb="15">
      <t>セツゾク</t>
    </rPh>
    <phoneticPr fontId="14"/>
  </si>
  <si>
    <t>・接続する必要がある訓練がない</t>
    <rPh sb="1" eb="3">
      <t>セツゾク</t>
    </rPh>
    <rPh sb="5" eb="7">
      <t>ヒツヨウ</t>
    </rPh>
    <rPh sb="10" eb="12">
      <t>クンレン</t>
    </rPh>
    <phoneticPr fontId="14"/>
  </si>
  <si>
    <t>・プリンタを使用する場合</t>
    <rPh sb="6" eb="8">
      <t>シヨウ</t>
    </rPh>
    <rPh sb="10" eb="12">
      <t>バアイ</t>
    </rPh>
    <phoneticPr fontId="14"/>
  </si>
  <si>
    <t>　）台</t>
    <rPh sb="2" eb="3">
      <t>ダイ</t>
    </rPh>
    <phoneticPr fontId="14"/>
  </si>
  <si>
    <t>・プリンタを使用しない</t>
    <rPh sb="6" eb="8">
      <t>シヨウ</t>
    </rPh>
    <phoneticPr fontId="14"/>
  </si>
  <si>
    <t>・床上で躓くことがないよう固定している</t>
    <rPh sb="1" eb="3">
      <t>ユカウエ</t>
    </rPh>
    <rPh sb="4" eb="5">
      <t>ツマヅ</t>
    </rPh>
    <rPh sb="13" eb="15">
      <t>コテイ</t>
    </rPh>
    <phoneticPr fontId="14"/>
  </si>
  <si>
    <t>・その他の固定方法等（</t>
    <rPh sb="5" eb="7">
      <t>コテイ</t>
    </rPh>
    <rPh sb="7" eb="10">
      <t>ホウホウトウ</t>
    </rPh>
    <phoneticPr fontId="14"/>
  </si>
  <si>
    <t>・なし</t>
    <phoneticPr fontId="14"/>
  </si>
  <si>
    <t>）</t>
    <phoneticPr fontId="14"/>
  </si>
  <si>
    <t>・あり</t>
    <phoneticPr fontId="14"/>
  </si>
  <si>
    <t>・あり（教室・実習室とは完全に分離されていない）</t>
    <rPh sb="4" eb="6">
      <t>キョウシツ</t>
    </rPh>
    <rPh sb="7" eb="10">
      <t>ジッシュウシツ</t>
    </rPh>
    <rPh sb="12" eb="14">
      <t>カンゼン</t>
    </rPh>
    <rPh sb="15" eb="17">
      <t>ブンリ</t>
    </rPh>
    <phoneticPr fontId="14"/>
  </si>
  <si>
    <t>教室(実習室・自習室含む)</t>
    <rPh sb="0" eb="2">
      <t>キョウシツ</t>
    </rPh>
    <rPh sb="3" eb="6">
      <t>ジッシュウシツ</t>
    </rPh>
    <rPh sb="7" eb="9">
      <t>ジシュウ</t>
    </rPh>
    <rPh sb="9" eb="10">
      <t>シツ</t>
    </rPh>
    <rPh sb="10" eb="11">
      <t>フク</t>
    </rPh>
    <phoneticPr fontId="14"/>
  </si>
  <si>
    <t>休憩室・昼食場所</t>
    <rPh sb="0" eb="3">
      <t>キュウケイシツ</t>
    </rPh>
    <rPh sb="4" eb="6">
      <t>チュウショク</t>
    </rPh>
    <rPh sb="6" eb="8">
      <t>バショ</t>
    </rPh>
    <phoneticPr fontId="14"/>
  </si>
  <si>
    <t>・あり（専用の部屋はないが、受講者のプライバシーは確保されている）</t>
    <rPh sb="4" eb="6">
      <t>センヨウ</t>
    </rPh>
    <rPh sb="7" eb="9">
      <t>ヘヤ</t>
    </rPh>
    <rPh sb="14" eb="17">
      <t>ジュコウシャ</t>
    </rPh>
    <rPh sb="25" eb="27">
      <t>カクホ</t>
    </rPh>
    <phoneticPr fontId="14"/>
  </si>
  <si>
    <t>体制等の整備</t>
    <rPh sb="0" eb="2">
      <t>タイセイ</t>
    </rPh>
    <rPh sb="2" eb="3">
      <t>トウ</t>
    </rPh>
    <rPh sb="4" eb="6">
      <t>セイビ</t>
    </rPh>
    <phoneticPr fontId="14"/>
  </si>
  <si>
    <t>・訓練中に通信障害等によりオンライン接続が遮断された場合に受講者に迅速に連絡をとれる方法が確保されており、接続の復旧に向けた
アドバイス等を的確に行える体制が整備されている</t>
    <phoneticPr fontId="14"/>
  </si>
  <si>
    <t>インターネット接続環境</t>
    <rPh sb="7" eb="9">
      <t>セツゾク</t>
    </rPh>
    <rPh sb="9" eb="11">
      <t>カンキョウ</t>
    </rPh>
    <phoneticPr fontId="14"/>
  </si>
  <si>
    <t>ソフトウェア</t>
    <phoneticPr fontId="14"/>
  </si>
  <si>
    <t>・使用許諾契約あり</t>
    <phoneticPr fontId="14"/>
  </si>
  <si>
    <t>・使用許諾契約なし</t>
    <phoneticPr fontId="14"/>
  </si>
  <si>
    <t>講ずる措置</t>
    <rPh sb="0" eb="1">
      <t>コウ</t>
    </rPh>
    <rPh sb="3" eb="5">
      <t>ソチ</t>
    </rPh>
    <phoneticPr fontId="14"/>
  </si>
  <si>
    <t>・授業開始前にオンラインの接続テストを行う</t>
    <phoneticPr fontId="14"/>
  </si>
  <si>
    <t>・テレビ会議システム等を使用し、講師と訓練生が映像・音声により互いにやりとりを行う等の同時かつ双方向に行われるものである</t>
    <phoneticPr fontId="14"/>
  </si>
  <si>
    <t>・受講時に受講者本人であることをＷＥＢカメラ、個人認証ＩＤ及びパスワードの入力、メール、電話等により確認するものである</t>
    <phoneticPr fontId="14"/>
  </si>
  <si>
    <t>・オンライン訓練を開始する段階で、導入研修（オンライン接続等の方法の説明を含む）を実施する</t>
    <phoneticPr fontId="14"/>
  </si>
  <si>
    <t>・あり（教室・実習室とは完全に分離されている）</t>
    <phoneticPr fontId="14"/>
  </si>
  <si>
    <t>・全面禁煙である</t>
    <phoneticPr fontId="14"/>
  </si>
  <si>
    <t>・室内で喫煙できる</t>
    <phoneticPr fontId="14"/>
  </si>
  <si>
    <t>・室内で喫煙できるが分煙対策を施している</t>
    <phoneticPr fontId="14"/>
  </si>
  <si>
    <t>・あり(専用の部屋がある）</t>
    <phoneticPr fontId="14"/>
  </si>
  <si>
    <t>（</t>
    <phoneticPr fontId="14"/>
  </si>
  <si>
    <t>・全てのパソコンが接続できる</t>
    <phoneticPr fontId="14"/>
  </si>
  <si>
    <t>・インクジェットプリンタ　　（</t>
    <phoneticPr fontId="14"/>
  </si>
  <si>
    <t>・レーザープリンタ　　　　　（</t>
    <phoneticPr fontId="14"/>
  </si>
  <si>
    <t>・ビデオプロジェクター</t>
    <phoneticPr fontId="14"/>
  </si>
  <si>
    <t>・その他（　</t>
    <phoneticPr fontId="14"/>
  </si>
  <si>
    <t>）</t>
    <phoneticPr fontId="14"/>
  </si>
  <si>
    <t>・ＯＡフロアにより床下に配線している</t>
    <phoneticPr fontId="14"/>
  </si>
  <si>
    <t>)</t>
    <phoneticPr fontId="14"/>
  </si>
  <si>
    <t>使用許諾契約</t>
    <phoneticPr fontId="14"/>
  </si>
  <si>
    <t>・あり</t>
    <phoneticPr fontId="14"/>
  </si>
  <si>
    <t>・なし</t>
    <phoneticPr fontId="14"/>
  </si>
  <si>
    <t>有</t>
    <phoneticPr fontId="14"/>
  </si>
  <si>
    <t>有</t>
    <phoneticPr fontId="14"/>
  </si>
  <si>
    <t>有</t>
    <phoneticPr fontId="14"/>
  </si>
  <si>
    <t>訓練時間の標準時間</t>
    <phoneticPr fontId="14"/>
  </si>
  <si>
    <t>② 職場見学、職場体験、職業人講話　（6～36時間）</t>
    <phoneticPr fontId="14"/>
  </si>
  <si>
    <t>基本条件</t>
    <phoneticPr fontId="14"/>
  </si>
  <si>
    <t>運営状況等</t>
    <phoneticPr fontId="14"/>
  </si>
  <si>
    <t>ソフトウェアの種類</t>
    <phoneticPr fontId="14"/>
  </si>
  <si>
    <t>・使用するソフトウェア及びバージョンがサポート対象になっている</t>
    <phoneticPr fontId="14"/>
  </si>
  <si>
    <t>）台　（定員分の台数が必要）</t>
    <rPh sb="4" eb="6">
      <t>テイイン</t>
    </rPh>
    <rPh sb="6" eb="7">
      <t>ブン</t>
    </rPh>
    <phoneticPr fontId="14"/>
  </si>
  <si>
    <t>・サポート対象より古いものがある
（訓練で必要がある場合は任意様式でその理由書を添付すること　）</t>
    <phoneticPr fontId="14"/>
  </si>
  <si>
    <t>※　責任者については、専任（複数施設の責任者を兼務することはできない。（ただし、事務担当者等との兼務は可能である。） が必須です。該当する場合にチェック欄（□）に✔を記入してください。</t>
    <rPh sb="2" eb="4">
      <t>セキニン</t>
    </rPh>
    <rPh sb="4" eb="5">
      <t>シャ</t>
    </rPh>
    <rPh sb="11" eb="13">
      <t>センニン</t>
    </rPh>
    <rPh sb="40" eb="42">
      <t>ジム</t>
    </rPh>
    <rPh sb="42" eb="45">
      <t>タントウシャ</t>
    </rPh>
    <rPh sb="45" eb="46">
      <t>トウ</t>
    </rPh>
    <rPh sb="51" eb="53">
      <t>カノウ</t>
    </rPh>
    <rPh sb="60" eb="62">
      <t>ヒッス</t>
    </rPh>
    <rPh sb="65" eb="67">
      <t>ガイトウ</t>
    </rPh>
    <rPh sb="69" eb="71">
      <t>バアイ</t>
    </rPh>
    <rPh sb="76" eb="77">
      <t>ラン</t>
    </rPh>
    <rPh sb="83" eb="85">
      <t>キニュウ</t>
    </rPh>
    <phoneticPr fontId="14"/>
  </si>
  <si>
    <t>※　責任者及び苦情を処理する者については、申請者と直接の雇用関係（代表者及び役員も可）にあることが必要です。直接の雇用関係にある場合、チェック欄（□）に✔を記入してください。チェック欄に記入がない場合は、説明を求める場合があります。</t>
    <rPh sb="2" eb="5">
      <t>セキニンシャ</t>
    </rPh>
    <rPh sb="5" eb="6">
      <t>オヨ</t>
    </rPh>
    <rPh sb="7" eb="9">
      <t>クジョウ</t>
    </rPh>
    <rPh sb="10" eb="12">
      <t>ショリ</t>
    </rPh>
    <rPh sb="14" eb="15">
      <t>モノ</t>
    </rPh>
    <rPh sb="21" eb="24">
      <t>シンセイシャ</t>
    </rPh>
    <rPh sb="25" eb="27">
      <t>チョクセツ</t>
    </rPh>
    <rPh sb="28" eb="30">
      <t>コヨウ</t>
    </rPh>
    <rPh sb="30" eb="32">
      <t>カンケイ</t>
    </rPh>
    <rPh sb="33" eb="36">
      <t>ダイヒョウシャ</t>
    </rPh>
    <rPh sb="36" eb="37">
      <t>オヨ</t>
    </rPh>
    <rPh sb="38" eb="40">
      <t>ヤクイン</t>
    </rPh>
    <rPh sb="41" eb="42">
      <t>カ</t>
    </rPh>
    <rPh sb="49" eb="51">
      <t>ヒツヨウ</t>
    </rPh>
    <rPh sb="54" eb="56">
      <t>チョクセツ</t>
    </rPh>
    <rPh sb="57" eb="59">
      <t>コヨウ</t>
    </rPh>
    <rPh sb="59" eb="61">
      <t>カンケイ</t>
    </rPh>
    <rPh sb="64" eb="66">
      <t>バアイ</t>
    </rPh>
    <rPh sb="91" eb="92">
      <t>ラン</t>
    </rPh>
    <rPh sb="93" eb="95">
      <t>キニュウ</t>
    </rPh>
    <rPh sb="98" eb="100">
      <t>バアイ</t>
    </rPh>
    <rPh sb="102" eb="104">
      <t>セツメイ</t>
    </rPh>
    <rPh sb="105" eb="106">
      <t>モト</t>
    </rPh>
    <rPh sb="108" eb="110">
      <t>バアイ</t>
    </rPh>
    <phoneticPr fontId="14"/>
  </si>
  <si>
    <t>※5　訓練時間には、キャリアコンサルティング等の時間は含まれませんので、除いて記入してください。</t>
    <rPh sb="3" eb="5">
      <t>クンレン</t>
    </rPh>
    <rPh sb="5" eb="7">
      <t>ジカン</t>
    </rPh>
    <rPh sb="22" eb="23">
      <t>トウ</t>
    </rPh>
    <rPh sb="24" eb="26">
      <t>ジカン</t>
    </rPh>
    <rPh sb="27" eb="28">
      <t>フク</t>
    </rPh>
    <rPh sb="36" eb="37">
      <t>ノゾ</t>
    </rPh>
    <rPh sb="39" eb="41">
      <t>キニュウ</t>
    </rPh>
    <phoneticPr fontId="14"/>
  </si>
  <si>
    <t>※2　様式第6号の「推奨訓練日程計画表」を添付してください。</t>
    <rPh sb="3" eb="5">
      <t>テイヨウシキ</t>
    </rPh>
    <rPh sb="5" eb="6">
      <t>ダイ</t>
    </rPh>
    <rPh sb="7" eb="8">
      <t>ゴウ</t>
    </rPh>
    <rPh sb="21" eb="23">
      <t>テンプ</t>
    </rPh>
    <phoneticPr fontId="14"/>
  </si>
  <si>
    <t>※3　訓練推奨者欄には、特に訓練を推奨する対象がある場合に、当てはまるもの全てのチェック欄（□）に✓を記入してください。</t>
    <rPh sb="3" eb="5">
      <t>クンレン</t>
    </rPh>
    <rPh sb="5" eb="7">
      <t>スイショウ</t>
    </rPh>
    <rPh sb="7" eb="8">
      <t>シャ</t>
    </rPh>
    <rPh sb="8" eb="9">
      <t>ラン</t>
    </rPh>
    <rPh sb="12" eb="13">
      <t>トク</t>
    </rPh>
    <rPh sb="14" eb="16">
      <t>クンレン</t>
    </rPh>
    <rPh sb="17" eb="19">
      <t>スイショウ</t>
    </rPh>
    <rPh sb="21" eb="23">
      <t>タイショウ</t>
    </rPh>
    <rPh sb="26" eb="28">
      <t>バアイ</t>
    </rPh>
    <rPh sb="30" eb="31">
      <t>ア</t>
    </rPh>
    <rPh sb="37" eb="38">
      <t>スベ</t>
    </rPh>
    <rPh sb="44" eb="45">
      <t>ラン</t>
    </rPh>
    <rPh sb="51" eb="53">
      <t>キニュウ</t>
    </rPh>
    <phoneticPr fontId="14"/>
  </si>
  <si>
    <t>※4　「職場体験」、「職業人講話」、「職場見学」については、それぞれの時間数が分かるように記入してください。</t>
    <rPh sb="4" eb="6">
      <t>ショクバ</t>
    </rPh>
    <rPh sb="6" eb="8">
      <t>タイケン</t>
    </rPh>
    <rPh sb="11" eb="13">
      <t>ショクギョウ</t>
    </rPh>
    <rPh sb="13" eb="14">
      <t>ジン</t>
    </rPh>
    <rPh sb="14" eb="16">
      <t>コウワ</t>
    </rPh>
    <rPh sb="19" eb="21">
      <t>ショクバ</t>
    </rPh>
    <rPh sb="21" eb="23">
      <t>ケンガク</t>
    </rPh>
    <rPh sb="35" eb="38">
      <t>ジカンスウ</t>
    </rPh>
    <rPh sb="39" eb="40">
      <t>ワ</t>
    </rPh>
    <rPh sb="45" eb="47">
      <t>キニュウ</t>
    </rPh>
    <phoneticPr fontId="14"/>
  </si>
  <si>
    <t>（特記事項）</t>
  </si>
  <si>
    <t>（２）訓練の受講を通じて取得した資格（任意）</t>
    <phoneticPr fontId="79"/>
  </si>
  <si>
    <t>※この計画書には、上記３に記載した訓練科の「求職者支援法に基づく職業訓練の認定通知書」(写)を添付してください。</t>
    <rPh sb="9" eb="11">
      <t>ジョウキ</t>
    </rPh>
    <rPh sb="13" eb="15">
      <t>キサイ</t>
    </rPh>
    <rPh sb="17" eb="20">
      <t>クンレンカ</t>
    </rPh>
    <rPh sb="22" eb="25">
      <t>キュウショクシャ</t>
    </rPh>
    <rPh sb="25" eb="27">
      <t>シエン</t>
    </rPh>
    <rPh sb="27" eb="28">
      <t>ホウ</t>
    </rPh>
    <rPh sb="29" eb="30">
      <t>モト</t>
    </rPh>
    <rPh sb="32" eb="34">
      <t>ショクギョウ</t>
    </rPh>
    <rPh sb="34" eb="36">
      <t>クンレン</t>
    </rPh>
    <rPh sb="37" eb="39">
      <t>ニンテイ</t>
    </rPh>
    <rPh sb="39" eb="42">
      <t>ツウチショ</t>
    </rPh>
    <phoneticPr fontId="14"/>
  </si>
  <si>
    <t>　４　事業実績を確認できる書類</t>
    <rPh sb="3" eb="5">
      <t>ジギョウ</t>
    </rPh>
    <rPh sb="5" eb="7">
      <t>ジッセキ</t>
    </rPh>
    <rPh sb="8" eb="10">
      <t>カクニン</t>
    </rPh>
    <rPh sb="13" eb="15">
      <t>ショルイ</t>
    </rPh>
    <phoneticPr fontId="14"/>
  </si>
  <si>
    <t>求職者支援訓練　認定申請書等提出書類一覧【ｅラーニングコース申請用】</t>
    <rPh sb="0" eb="2">
      <t>キュウショク</t>
    </rPh>
    <rPh sb="2" eb="3">
      <t>シャ</t>
    </rPh>
    <rPh sb="3" eb="5">
      <t>シエン</t>
    </rPh>
    <rPh sb="5" eb="7">
      <t>クンレン</t>
    </rPh>
    <rPh sb="8" eb="10">
      <t>ニンテイ</t>
    </rPh>
    <rPh sb="10" eb="14">
      <t>シンセイショトウ</t>
    </rPh>
    <rPh sb="14" eb="16">
      <t>テイシュツ</t>
    </rPh>
    <rPh sb="16" eb="18">
      <t>ショルイ</t>
    </rPh>
    <rPh sb="18" eb="20">
      <t>イチラン</t>
    </rPh>
    <rPh sb="30" eb="32">
      <t>シンセイ</t>
    </rPh>
    <rPh sb="32" eb="33">
      <t>ヨウ</t>
    </rPh>
    <phoneticPr fontId="14"/>
  </si>
  <si>
    <t>通信の方法による訓練（同時双方向型）を行う場合</t>
    <rPh sb="0" eb="2">
      <t>ツウシン</t>
    </rPh>
    <rPh sb="3" eb="5">
      <t>ホウホウ</t>
    </rPh>
    <rPh sb="11" eb="17">
      <t>ドウジソウホウコウガタ</t>
    </rPh>
    <phoneticPr fontId="14"/>
  </si>
  <si>
    <t>　　１か月目</t>
    <rPh sb="4" eb="5">
      <t>ツキ</t>
    </rPh>
    <rPh sb="5" eb="6">
      <t>メ</t>
    </rPh>
    <phoneticPr fontId="14"/>
  </si>
  <si>
    <t>　　２か月目</t>
    <rPh sb="4" eb="5">
      <t>ツキ</t>
    </rPh>
    <rPh sb="5" eb="6">
      <t>メ</t>
    </rPh>
    <phoneticPr fontId="14"/>
  </si>
  <si>
    <t>（様式A-9）</t>
    <phoneticPr fontId="14"/>
  </si>
  <si>
    <t>提出要否</t>
    <rPh sb="0" eb="2">
      <t>テイシュツ</t>
    </rPh>
    <rPh sb="2" eb="4">
      <t>ヨウヒ</t>
    </rPh>
    <phoneticPr fontId="14"/>
  </si>
  <si>
    <t>必須</t>
    <rPh sb="0" eb="2">
      <t>ヒッス</t>
    </rPh>
    <phoneticPr fontId="13"/>
  </si>
  <si>
    <t>※　網掛けしている様式については、「必須」の提出書類ではありません。</t>
    <rPh sb="2" eb="4">
      <t>アミカ</t>
    </rPh>
    <rPh sb="9" eb="11">
      <t>ヨウシキ</t>
    </rPh>
    <rPh sb="18" eb="20">
      <t>ヒッス</t>
    </rPh>
    <rPh sb="22" eb="24">
      <t>テイシュツ</t>
    </rPh>
    <rPh sb="24" eb="26">
      <t>ショルイ</t>
    </rPh>
    <phoneticPr fontId="14"/>
  </si>
  <si>
    <t>※　《省》と記載した書類は、同一年度に開講する訓練科で、すでに1度提出した内容であれば、様式第１7号を提出することにより提出を省略することができます。</t>
    <phoneticPr fontId="14"/>
  </si>
  <si>
    <t>託児サービス提供機関が要件に該当することを確認できる書類の添付</t>
    <rPh sb="0" eb="2">
      <t>タクジ</t>
    </rPh>
    <rPh sb="6" eb="8">
      <t>テイキョウ</t>
    </rPh>
    <rPh sb="8" eb="10">
      <t>キカン</t>
    </rPh>
    <rPh sb="11" eb="13">
      <t>ヨウケン</t>
    </rPh>
    <rPh sb="14" eb="16">
      <t>ガイトウ</t>
    </rPh>
    <rPh sb="21" eb="23">
      <t>カクニン</t>
    </rPh>
    <rPh sb="26" eb="28">
      <t>ショルイ</t>
    </rPh>
    <rPh sb="29" eb="31">
      <t>テンプ</t>
    </rPh>
    <phoneticPr fontId="14"/>
  </si>
  <si>
    <t>・あり</t>
    <phoneticPr fontId="14"/>
  </si>
  <si>
    <t>・なし</t>
    <phoneticPr fontId="14"/>
  </si>
  <si>
    <t>eラーニングコース；カリキュラムに次の内容を含んでいる</t>
    <phoneticPr fontId="14"/>
  </si>
  <si>
    <t>（様式A-51）</t>
    <rPh sb="1" eb="3">
      <t>ヨウシキ</t>
    </rPh>
    <phoneticPr fontId="14"/>
  </si>
  <si>
    <t>職場見学等実施計画書</t>
    <rPh sb="0" eb="2">
      <t>ショクバ</t>
    </rPh>
    <rPh sb="2" eb="4">
      <t>ケンガク</t>
    </rPh>
    <rPh sb="4" eb="5">
      <t>トウ</t>
    </rPh>
    <rPh sb="5" eb="7">
      <t>ジッシ</t>
    </rPh>
    <rPh sb="7" eb="10">
      <t>ケイカクショ</t>
    </rPh>
    <phoneticPr fontId="13"/>
  </si>
  <si>
    <t>提出日：</t>
    <rPh sb="0" eb="3">
      <t>テイシュツビ</t>
    </rPh>
    <phoneticPr fontId="13"/>
  </si>
  <si>
    <t>■訓練実施機関名</t>
    <rPh sb="1" eb="3">
      <t>クンレン</t>
    </rPh>
    <rPh sb="3" eb="5">
      <t>ジッシ</t>
    </rPh>
    <rPh sb="5" eb="7">
      <t>キカン</t>
    </rPh>
    <rPh sb="7" eb="8">
      <t>メイ</t>
    </rPh>
    <phoneticPr fontId="14"/>
  </si>
  <si>
    <t>■訓練実施機関番号</t>
    <phoneticPr fontId="13"/>
  </si>
  <si>
    <t>■訓練科名</t>
    <rPh sb="1" eb="3">
      <t>クンレン</t>
    </rPh>
    <rPh sb="3" eb="5">
      <t>カメイ</t>
    </rPh>
    <phoneticPr fontId="14"/>
  </si>
  <si>
    <t>No.</t>
    <phoneticPr fontId="13"/>
  </si>
  <si>
    <t>サービス種類</t>
    <rPh sb="4" eb="6">
      <t>シュルイ</t>
    </rPh>
    <phoneticPr fontId="14"/>
  </si>
  <si>
    <t>事業所名</t>
    <rPh sb="0" eb="3">
      <t>ジギョウショ</t>
    </rPh>
    <rPh sb="3" eb="4">
      <t>メイ</t>
    </rPh>
    <phoneticPr fontId="14"/>
  </si>
  <si>
    <t>所在地</t>
    <rPh sb="0" eb="3">
      <t>ショザイチ</t>
    </rPh>
    <phoneticPr fontId="13"/>
  </si>
  <si>
    <t>連絡先</t>
    <rPh sb="0" eb="3">
      <t>レンラクサキ</t>
    </rPh>
    <phoneticPr fontId="13"/>
  </si>
  <si>
    <t>実施予定日</t>
    <rPh sb="0" eb="2">
      <t>ジッシ</t>
    </rPh>
    <rPh sb="2" eb="4">
      <t>ヨテイ</t>
    </rPh>
    <rPh sb="4" eb="5">
      <t>ビ</t>
    </rPh>
    <phoneticPr fontId="13"/>
  </si>
  <si>
    <t>職場見学、職場体験、
企業実習の別</t>
    <rPh sb="0" eb="2">
      <t>ショクバ</t>
    </rPh>
    <rPh sb="2" eb="4">
      <t>ケンガク</t>
    </rPh>
    <rPh sb="5" eb="7">
      <t>ショクバ</t>
    </rPh>
    <rPh sb="7" eb="9">
      <t>タイケン</t>
    </rPh>
    <rPh sb="11" eb="13">
      <t>キギョウ</t>
    </rPh>
    <rPh sb="13" eb="15">
      <t>ジッシュウ</t>
    </rPh>
    <rPh sb="16" eb="17">
      <t>ベツ</t>
    </rPh>
    <phoneticPr fontId="13"/>
  </si>
  <si>
    <t>受入予定人数</t>
    <rPh sb="0" eb="2">
      <t>ウケイレ</t>
    </rPh>
    <rPh sb="2" eb="4">
      <t>ヨテイ</t>
    </rPh>
    <rPh sb="4" eb="6">
      <t>ニンズウ</t>
    </rPh>
    <phoneticPr fontId="13"/>
  </si>
  <si>
    <t>備考</t>
    <rPh sb="0" eb="2">
      <t>ビコウ</t>
    </rPh>
    <phoneticPr fontId="13"/>
  </si>
  <si>
    <t>A</t>
    <phoneticPr fontId="13"/>
  </si>
  <si>
    <t>B</t>
    <phoneticPr fontId="13"/>
  </si>
  <si>
    <t>C</t>
    <phoneticPr fontId="13"/>
  </si>
  <si>
    <t>D</t>
    <phoneticPr fontId="13"/>
  </si>
  <si>
    <t>E</t>
    <phoneticPr fontId="13"/>
  </si>
  <si>
    <t>F</t>
    <phoneticPr fontId="13"/>
  </si>
  <si>
    <t>機構処理欄</t>
    <rPh sb="0" eb="2">
      <t>キコウ</t>
    </rPh>
    <rPh sb="2" eb="4">
      <t>ショリ</t>
    </rPh>
    <rPh sb="4" eb="5">
      <t>ラン</t>
    </rPh>
    <phoneticPr fontId="14"/>
  </si>
  <si>
    <t>施設名：</t>
    <rPh sb="0" eb="2">
      <t>シセツ</t>
    </rPh>
    <rPh sb="2" eb="3">
      <t>メイ</t>
    </rPh>
    <phoneticPr fontId="14"/>
  </si>
  <si>
    <t>担当者（署名）：</t>
    <rPh sb="0" eb="3">
      <t>タントウシャ</t>
    </rPh>
    <rPh sb="4" eb="6">
      <t>ショメイ</t>
    </rPh>
    <phoneticPr fontId="14"/>
  </si>
  <si>
    <t>受理日：</t>
    <rPh sb="0" eb="2">
      <t>ジュリ</t>
    </rPh>
    <rPh sb="2" eb="3">
      <t>ビ</t>
    </rPh>
    <phoneticPr fontId="14"/>
  </si>
  <si>
    <t>認定申請書受理番号：</t>
    <rPh sb="0" eb="2">
      <t>ニンテイ</t>
    </rPh>
    <rPh sb="2" eb="5">
      <t>シンセイショ</t>
    </rPh>
    <rPh sb="5" eb="7">
      <t>ジュリ</t>
    </rPh>
    <rPh sb="7" eb="9">
      <t>バンゴウ</t>
    </rPh>
    <phoneticPr fontId="14"/>
  </si>
  <si>
    <t>（２）職業訓練サービスガイドライン研修受講者が以下の取り組みを行っている場合はチェックを入れてください。</t>
    <phoneticPr fontId="14"/>
  </si>
  <si>
    <t>（３）公的職業訓練に関する職業訓練サービスガイドライン適合事業所認定を取得している場合はチェッ
　　クを入れてください。</t>
    <phoneticPr fontId="14"/>
  </si>
  <si>
    <t>（３）公的職業訓練に関する職業訓練サービスガイドライン適合事業所認定を取得している場合はチェックを入れて
　　ください。</t>
    <phoneticPr fontId="14"/>
  </si>
  <si>
    <t>FBB1G0202</t>
    <phoneticPr fontId="14"/>
  </si>
  <si>
    <t>職業訓練サービスガイドライン適合事業所認定を取得している。</t>
    <phoneticPr fontId="14"/>
  </si>
  <si>
    <t>職業訓練サービスガイドライン適合事業所認定を取得している。</t>
    <phoneticPr fontId="14"/>
  </si>
  <si>
    <t>職業訓練サービスガイドライン研修の受講（訓練施設責任者、就職支援責任者、講師又は事務担当者のいずれか）またはISO29993及びISO21001の取得等ガイドライン研修と同程度以上の民間教育訓練機関の質保証・向上の取組を行っている</t>
    <rPh sb="17" eb="19">
      <t>ジュコウ</t>
    </rPh>
    <phoneticPr fontId="14"/>
  </si>
  <si>
    <t>・【ISO29993及びISO21001取得】あり
審査登録証（写）を添付</t>
    <rPh sb="20" eb="22">
      <t>シュトク</t>
    </rPh>
    <rPh sb="35" eb="37">
      <t>テンプ</t>
    </rPh>
    <phoneticPr fontId="14"/>
  </si>
  <si>
    <t>②-1
ユニットに含めない訓練時間</t>
    <rPh sb="9" eb="10">
      <t>フク</t>
    </rPh>
    <rPh sb="13" eb="15">
      <t>クンレン</t>
    </rPh>
    <rPh sb="15" eb="17">
      <t>ジカン</t>
    </rPh>
    <phoneticPr fontId="14"/>
  </si>
  <si>
    <t>②-2
ユニットに含めない訓練時間</t>
    <rPh sb="9" eb="10">
      <t>フク</t>
    </rPh>
    <rPh sb="13" eb="15">
      <t>クンレン</t>
    </rPh>
    <rPh sb="15" eb="17">
      <t>ジカン</t>
    </rPh>
    <phoneticPr fontId="14"/>
  </si>
  <si>
    <t>①ユニット受講時間小計</t>
    <phoneticPr fontId="14"/>
  </si>
  <si>
    <t>②-1
ユニットに含めない訓練時間小計</t>
    <rPh sb="9" eb="10">
      <t>フク</t>
    </rPh>
    <rPh sb="13" eb="15">
      <t>クンレン</t>
    </rPh>
    <rPh sb="15" eb="17">
      <t>ジカン</t>
    </rPh>
    <rPh sb="17" eb="19">
      <t>ショウケイ</t>
    </rPh>
    <phoneticPr fontId="14"/>
  </si>
  <si>
    <t>②-2
ユニットに含めない訓練時間小計</t>
    <rPh sb="9" eb="10">
      <t>フク</t>
    </rPh>
    <rPh sb="13" eb="15">
      <t>クンレン</t>
    </rPh>
    <rPh sb="15" eb="17">
      <t>ジカン</t>
    </rPh>
    <rPh sb="17" eb="19">
      <t>ショウケイ</t>
    </rPh>
    <phoneticPr fontId="14"/>
  </si>
  <si>
    <r>
      <t xml:space="preserve">８０時間算定対象訓練
時間の総合計（h）
</t>
    </r>
    <r>
      <rPr>
        <sz val="11"/>
        <rFont val="ＭＳ Ｐゴシック"/>
        <family val="3"/>
        <charset val="128"/>
      </rPr>
      <t>＝（①）+（②-1）</t>
    </r>
    <rPh sb="8" eb="10">
      <t>クンレン</t>
    </rPh>
    <rPh sb="11" eb="13">
      <t>ジカン</t>
    </rPh>
    <rPh sb="14" eb="15">
      <t>ソウ</t>
    </rPh>
    <rPh sb="15" eb="17">
      <t>ゴウケイ</t>
    </rPh>
    <phoneticPr fontId="14"/>
  </si>
  <si>
    <t>出席管理の対象となる訓練時間の総合計（h）
※８０時間算定対象外訓練を含む
＝（①）+（②-1）+（②-2）</t>
    <rPh sb="10" eb="12">
      <t>クンレン</t>
    </rPh>
    <rPh sb="12" eb="14">
      <t>ジカン</t>
    </rPh>
    <rPh sb="15" eb="16">
      <t>ソウ</t>
    </rPh>
    <rPh sb="16" eb="18">
      <t>ゴウケイ</t>
    </rPh>
    <rPh sb="25" eb="27">
      <t>ジカン</t>
    </rPh>
    <rPh sb="27" eb="29">
      <t>サンテイ</t>
    </rPh>
    <rPh sb="29" eb="31">
      <t>タイショウ</t>
    </rPh>
    <rPh sb="31" eb="32">
      <t>ガイ</t>
    </rPh>
    <rPh sb="32" eb="34">
      <t>クンレン</t>
    </rPh>
    <rPh sb="35" eb="36">
      <t>フク</t>
    </rPh>
    <phoneticPr fontId="14"/>
  </si>
  <si>
    <t xml:space="preserve">　 </t>
    <phoneticPr fontId="14"/>
  </si>
  <si>
    <r>
      <t>※　苦情を処理する者については、講師</t>
    </r>
    <r>
      <rPr>
        <sz val="10"/>
        <rFont val="ＭＳ Ｐゴシック"/>
        <family val="3"/>
        <charset val="128"/>
      </rPr>
      <t>が兼務できません。兼務することとしていない場合、チェック欄（□）に✔を記入してください。</t>
    </r>
    <rPh sb="2" eb="4">
      <t>クジョウ</t>
    </rPh>
    <rPh sb="5" eb="7">
      <t>ショリ</t>
    </rPh>
    <rPh sb="9" eb="10">
      <t>モノ</t>
    </rPh>
    <rPh sb="16" eb="18">
      <t>コウシ</t>
    </rPh>
    <rPh sb="19" eb="21">
      <t>ケンム</t>
    </rPh>
    <rPh sb="27" eb="29">
      <t>ケンム</t>
    </rPh>
    <rPh sb="39" eb="41">
      <t>バアイ</t>
    </rPh>
    <phoneticPr fontId="14"/>
  </si>
  <si>
    <t>　　３か月目</t>
    <rPh sb="4" eb="5">
      <t>ツキ</t>
    </rPh>
    <rPh sb="5" eb="6">
      <t>メ</t>
    </rPh>
    <phoneticPr fontId="14"/>
  </si>
  <si>
    <t>　　４か月目</t>
    <rPh sb="4" eb="5">
      <t>ツキ</t>
    </rPh>
    <rPh sb="5" eb="6">
      <t>メ</t>
    </rPh>
    <phoneticPr fontId="14"/>
  </si>
  <si>
    <t>　　５か月目</t>
    <rPh sb="4" eb="5">
      <t>ツキ</t>
    </rPh>
    <rPh sb="5" eb="6">
      <t>メ</t>
    </rPh>
    <phoneticPr fontId="14"/>
  </si>
  <si>
    <t>　　６か月目</t>
    <rPh sb="4" eb="5">
      <t>ツキ</t>
    </rPh>
    <rPh sb="5" eb="6">
      <t>メ</t>
    </rPh>
    <phoneticPr fontId="14"/>
  </si>
  <si>
    <t>訓練開始日</t>
    <rPh sb="0" eb="2">
      <t>クンレン</t>
    </rPh>
    <rPh sb="2" eb="4">
      <t>カイシ</t>
    </rPh>
    <rPh sb="4" eb="5">
      <t>ヒ</t>
    </rPh>
    <phoneticPr fontId="14"/>
  </si>
  <si>
    <t>訓練終了日</t>
    <rPh sb="0" eb="2">
      <t>クンレン</t>
    </rPh>
    <rPh sb="2" eb="4">
      <t>シュウリョウ</t>
    </rPh>
    <rPh sb="4" eb="5">
      <t>ヒ</t>
    </rPh>
    <phoneticPr fontId="14"/>
  </si>
  <si>
    <t>1か月目
算定時間</t>
    <rPh sb="2" eb="4">
      <t>ゲツメ</t>
    </rPh>
    <rPh sb="5" eb="7">
      <t>サンテイ</t>
    </rPh>
    <rPh sb="7" eb="9">
      <t>ジカン</t>
    </rPh>
    <phoneticPr fontId="14"/>
  </si>
  <si>
    <t>２か月目
算定時間</t>
    <rPh sb="2" eb="4">
      <t>ゲツメ</t>
    </rPh>
    <rPh sb="5" eb="7">
      <t>サンテイ</t>
    </rPh>
    <rPh sb="7" eb="9">
      <t>ジカン</t>
    </rPh>
    <phoneticPr fontId="14"/>
  </si>
  <si>
    <t>３か月目
算定時間</t>
    <rPh sb="2" eb="4">
      <t>ゲツメ</t>
    </rPh>
    <rPh sb="5" eb="7">
      <t>サンテイ</t>
    </rPh>
    <rPh sb="7" eb="9">
      <t>ジカン</t>
    </rPh>
    <phoneticPr fontId="14"/>
  </si>
  <si>
    <t>４か月目
算定時間</t>
    <rPh sb="2" eb="4">
      <t>ゲツメ</t>
    </rPh>
    <rPh sb="5" eb="7">
      <t>サンテイ</t>
    </rPh>
    <rPh sb="7" eb="9">
      <t>ジカン</t>
    </rPh>
    <phoneticPr fontId="14"/>
  </si>
  <si>
    <t>５か月目
算定時間</t>
    <rPh sb="2" eb="4">
      <t>ゲツメ</t>
    </rPh>
    <rPh sb="5" eb="7">
      <t>サンテイ</t>
    </rPh>
    <rPh sb="7" eb="9">
      <t>ジカン</t>
    </rPh>
    <phoneticPr fontId="14"/>
  </si>
  <si>
    <t>６か月目
算定時間</t>
    <rPh sb="2" eb="4">
      <t>ゲツメ</t>
    </rPh>
    <rPh sb="5" eb="7">
      <t>サンテイ</t>
    </rPh>
    <rPh sb="7" eb="9">
      <t>ジカン</t>
    </rPh>
    <phoneticPr fontId="14"/>
  </si>
  <si>
    <t>月/日</t>
    <phoneticPr fontId="14"/>
  </si>
  <si>
    <t>ISO29993及びISO21001の審査登録証(写)</t>
    <phoneticPr fontId="14"/>
  </si>
  <si>
    <t>教材</t>
    <rPh sb="0" eb="2">
      <t>キョウザイ</t>
    </rPh>
    <phoneticPr fontId="14"/>
  </si>
  <si>
    <t>・原則として情報通信技術により構成され、かつ提供されるものであり、通所及び通信の方法（同時双方向型）の訓練と同等の訓練効果が期待できるものである。</t>
    <phoneticPr fontId="14"/>
  </si>
  <si>
    <t>（様式A-54）</t>
    <rPh sb="1" eb="3">
      <t>ヨウシキ</t>
    </rPh>
    <phoneticPr fontId="14"/>
  </si>
  <si>
    <t>企業実習実施計画書</t>
    <rPh sb="0" eb="2">
      <t>キギョウ</t>
    </rPh>
    <rPh sb="2" eb="4">
      <t>ジッシュウ</t>
    </rPh>
    <rPh sb="4" eb="6">
      <t>ジッシ</t>
    </rPh>
    <rPh sb="6" eb="9">
      <t>ケイカクショ</t>
    </rPh>
    <phoneticPr fontId="13"/>
  </si>
  <si>
    <t>企業実習先の事業所名</t>
    <rPh sb="0" eb="2">
      <t>キギョウ</t>
    </rPh>
    <rPh sb="2" eb="4">
      <t>ジッシュウ</t>
    </rPh>
    <rPh sb="4" eb="5">
      <t>サキ</t>
    </rPh>
    <rPh sb="6" eb="9">
      <t>ジギョウショ</t>
    </rPh>
    <rPh sb="9" eb="10">
      <t>メイ</t>
    </rPh>
    <phoneticPr fontId="14"/>
  </si>
  <si>
    <t>実施予定日</t>
    <rPh sb="0" eb="2">
      <t>ジッシ</t>
    </rPh>
    <phoneticPr fontId="13"/>
  </si>
  <si>
    <t>実施予定日数</t>
    <rPh sb="4" eb="6">
      <t>ニッスウ</t>
    </rPh>
    <phoneticPr fontId="13"/>
  </si>
  <si>
    <t>（※）・本計画書は、実習促進奨励金の支給を希望する場合に作成してください。なお、実習促進奨励金の支給を受けるためには、本計画書の提出だけではなく、要件を満たす訓練を実施する必要があります。
　　　・本計画書提出時点で調整中の事項については、「未定」と記載して差し支えありません。ただし、「実施予定日」については日別計画表又は推奨訓練日程計画表に記載された日程を記載してください。
　　　・その他特記すべき事項がある場合は「備考」に記載してください。</t>
    <rPh sb="4" eb="5">
      <t>ホン</t>
    </rPh>
    <rPh sb="5" eb="8">
      <t>ケイカクショ</t>
    </rPh>
    <rPh sb="10" eb="12">
      <t>ジッシュウ</t>
    </rPh>
    <rPh sb="12" eb="14">
      <t>ソクシン</t>
    </rPh>
    <rPh sb="14" eb="17">
      <t>ショウレイキン</t>
    </rPh>
    <rPh sb="18" eb="20">
      <t>シキュウ</t>
    </rPh>
    <rPh sb="40" eb="42">
      <t>ジッシュウ</t>
    </rPh>
    <rPh sb="42" eb="44">
      <t>ソクシン</t>
    </rPh>
    <rPh sb="44" eb="47">
      <t>ショウレイキン</t>
    </rPh>
    <rPh sb="48" eb="50">
      <t>シキュウ</t>
    </rPh>
    <rPh sb="99" eb="100">
      <t>ホン</t>
    </rPh>
    <rPh sb="100" eb="103">
      <t>ケイカクショ</t>
    </rPh>
    <rPh sb="103" eb="105">
      <t>テイシュツ</t>
    </rPh>
    <rPh sb="105" eb="107">
      <t>ジテン</t>
    </rPh>
    <rPh sb="121" eb="123">
      <t>ミテイ</t>
    </rPh>
    <rPh sb="125" eb="127">
      <t>キサイ</t>
    </rPh>
    <rPh sb="129" eb="130">
      <t>サ</t>
    </rPh>
    <rPh sb="131" eb="132">
      <t>ツカ</t>
    </rPh>
    <rPh sb="144" eb="146">
      <t>ジッシ</t>
    </rPh>
    <rPh sb="160" eb="161">
      <t>マタ</t>
    </rPh>
    <rPh sb="162" eb="164">
      <t>スイショウ</t>
    </rPh>
    <rPh sb="164" eb="166">
      <t>クンレン</t>
    </rPh>
    <rPh sb="166" eb="168">
      <t>ニッテイ</t>
    </rPh>
    <rPh sb="168" eb="170">
      <t>ケイカク</t>
    </rPh>
    <rPh sb="170" eb="171">
      <t>ヒョウ</t>
    </rPh>
    <rPh sb="172" eb="174">
      <t>キサイ</t>
    </rPh>
    <rPh sb="177" eb="179">
      <t>ニッテイ</t>
    </rPh>
    <rPh sb="180" eb="182">
      <t>キサイ</t>
    </rPh>
    <rPh sb="196" eb="197">
      <t>タ</t>
    </rPh>
    <rPh sb="197" eb="199">
      <t>トッキ</t>
    </rPh>
    <rPh sb="202" eb="204">
      <t>ジコウ</t>
    </rPh>
    <rPh sb="207" eb="209">
      <t>バアイ</t>
    </rPh>
    <rPh sb="211" eb="213">
      <t>ビコウ</t>
    </rPh>
    <rPh sb="215" eb="217">
      <t>キサイ</t>
    </rPh>
    <phoneticPr fontId="13"/>
  </si>
  <si>
    <t>（2022.12）</t>
    <phoneticPr fontId="13"/>
  </si>
  <si>
    <t>「企業実習促進奨励金」の支給を希望する場合に「○」を記入</t>
    <phoneticPr fontId="14"/>
  </si>
  <si>
    <t>「情報通信機器整備奨励金」の支給を希望する場合に「○」を記入</t>
    <phoneticPr fontId="14"/>
  </si>
  <si>
    <t>　　②　業務
　　　イ　過去の受講者に対する就職支援実績、公共職業安定所が作成した受講者の就職支援計画等を踏まえ、受講者に対する就職支援を企画、立案すること。
　　　ロ　受講者に対するキャリアコンサルティング、訓練の修了判定、ジョブ・カードの作成支援、就職支援必須事項が適切に実施されるよう管理し、確保すること。
　　　ハ　就職支援に関して、公共職業安定所その他職業紹介機関、事業主団体等との連携を確保すること。
　　　ニ　訓練修了者及び就職理由退校者の就職状況を把握、管理すること。</t>
    <rPh sb="4" eb="6">
      <t>ギョウム</t>
    </rPh>
    <rPh sb="12" eb="14">
      <t>カコ</t>
    </rPh>
    <rPh sb="15" eb="18">
      <t>ジュコウシャ</t>
    </rPh>
    <rPh sb="19" eb="20">
      <t>タイ</t>
    </rPh>
    <rPh sb="22" eb="24">
      <t>シュウショク</t>
    </rPh>
    <rPh sb="24" eb="26">
      <t>シエン</t>
    </rPh>
    <rPh sb="26" eb="28">
      <t>ジッセキ</t>
    </rPh>
    <rPh sb="29" eb="31">
      <t>コウキョウ</t>
    </rPh>
    <rPh sb="31" eb="33">
      <t>ショクギョウ</t>
    </rPh>
    <rPh sb="33" eb="35">
      <t>アンテイ</t>
    </rPh>
    <rPh sb="35" eb="36">
      <t>ショ</t>
    </rPh>
    <rPh sb="37" eb="39">
      <t>サクセイ</t>
    </rPh>
    <rPh sb="41" eb="44">
      <t>ジュコウシャ</t>
    </rPh>
    <rPh sb="45" eb="47">
      <t>シュウショク</t>
    </rPh>
    <rPh sb="47" eb="49">
      <t>シエン</t>
    </rPh>
    <rPh sb="49" eb="51">
      <t>ケイカク</t>
    </rPh>
    <rPh sb="51" eb="52">
      <t>トウ</t>
    </rPh>
    <rPh sb="53" eb="54">
      <t>フ</t>
    </rPh>
    <rPh sb="57" eb="60">
      <t>ジュコウシャ</t>
    </rPh>
    <rPh sb="61" eb="62">
      <t>タイ</t>
    </rPh>
    <rPh sb="64" eb="66">
      <t>シュウショク</t>
    </rPh>
    <rPh sb="66" eb="68">
      <t>シエン</t>
    </rPh>
    <rPh sb="69" eb="71">
      <t>キカク</t>
    </rPh>
    <rPh sb="72" eb="74">
      <t>リツアン</t>
    </rPh>
    <rPh sb="85" eb="88">
      <t>ジュコウシャ</t>
    </rPh>
    <rPh sb="89" eb="90">
      <t>タイ</t>
    </rPh>
    <rPh sb="105" eb="107">
      <t>クンレン</t>
    </rPh>
    <rPh sb="108" eb="110">
      <t>シュウリョウ</t>
    </rPh>
    <rPh sb="110" eb="112">
      <t>ハンテイ</t>
    </rPh>
    <rPh sb="121" eb="123">
      <t>サクセイ</t>
    </rPh>
    <rPh sb="123" eb="125">
      <t>シエン</t>
    </rPh>
    <rPh sb="126" eb="128">
      <t>シュウショク</t>
    </rPh>
    <rPh sb="128" eb="130">
      <t>シエン</t>
    </rPh>
    <rPh sb="130" eb="132">
      <t>ヒッス</t>
    </rPh>
    <rPh sb="132" eb="134">
      <t>ジコウ</t>
    </rPh>
    <rPh sb="135" eb="137">
      <t>テキセツ</t>
    </rPh>
    <rPh sb="138" eb="140">
      <t>ジッシ</t>
    </rPh>
    <rPh sb="145" eb="147">
      <t>カンリ</t>
    </rPh>
    <rPh sb="149" eb="151">
      <t>カクホ</t>
    </rPh>
    <rPh sb="162" eb="164">
      <t>シュウショク</t>
    </rPh>
    <rPh sb="164" eb="166">
      <t>シエン</t>
    </rPh>
    <rPh sb="167" eb="168">
      <t>カン</t>
    </rPh>
    <rPh sb="171" eb="173">
      <t>コウキョウ</t>
    </rPh>
    <rPh sb="173" eb="175">
      <t>ショクギョウ</t>
    </rPh>
    <rPh sb="175" eb="178">
      <t>アンテイショ</t>
    </rPh>
    <rPh sb="180" eb="181">
      <t>タ</t>
    </rPh>
    <rPh sb="181" eb="183">
      <t>ショクギョウ</t>
    </rPh>
    <rPh sb="183" eb="185">
      <t>ショウカイ</t>
    </rPh>
    <rPh sb="185" eb="187">
      <t>キカン</t>
    </rPh>
    <rPh sb="188" eb="191">
      <t>ジギョウヌシ</t>
    </rPh>
    <rPh sb="191" eb="193">
      <t>ダンタイ</t>
    </rPh>
    <rPh sb="193" eb="194">
      <t>トウ</t>
    </rPh>
    <rPh sb="196" eb="198">
      <t>レンケイ</t>
    </rPh>
    <rPh sb="199" eb="201">
      <t>カクホ</t>
    </rPh>
    <rPh sb="212" eb="214">
      <t>クンレン</t>
    </rPh>
    <rPh sb="214" eb="217">
      <t>シュウリョウシャ</t>
    </rPh>
    <rPh sb="217" eb="218">
      <t>オヨ</t>
    </rPh>
    <rPh sb="219" eb="221">
      <t>シュウショク</t>
    </rPh>
    <rPh sb="221" eb="223">
      <t>リユウ</t>
    </rPh>
    <rPh sb="223" eb="225">
      <t>タイコウ</t>
    </rPh>
    <rPh sb="225" eb="226">
      <t>シャ</t>
    </rPh>
    <rPh sb="227" eb="229">
      <t>シュウショク</t>
    </rPh>
    <rPh sb="229" eb="231">
      <t>ジョウキョウ</t>
    </rPh>
    <rPh sb="232" eb="234">
      <t>ハアク</t>
    </rPh>
    <rPh sb="235" eb="237">
      <t>カンリ</t>
    </rPh>
    <phoneticPr fontId="14"/>
  </si>
  <si>
    <t>水</t>
    <rPh sb="0" eb="1">
      <t>スイ</t>
    </rPh>
    <phoneticPr fontId="14"/>
  </si>
  <si>
    <t>プレゼンテーション操作実習</t>
    <rPh sb="9" eb="11">
      <t>ソウサ</t>
    </rPh>
    <rPh sb="11" eb="13">
      <t>ジッシュウ</t>
    </rPh>
    <phoneticPr fontId="14"/>
  </si>
  <si>
    <t>データベースソフト操作実習</t>
    <rPh sb="9" eb="11">
      <t>ソウサ</t>
    </rPh>
    <rPh sb="11" eb="13">
      <t>ジッシュウ</t>
    </rPh>
    <phoneticPr fontId="14"/>
  </si>
  <si>
    <t>表計算応用③</t>
    <rPh sb="0" eb="3">
      <t>ヒョウケイサン</t>
    </rPh>
    <rPh sb="3" eb="5">
      <t>オウヨウ</t>
    </rPh>
    <phoneticPr fontId="14"/>
  </si>
  <si>
    <t>表計算応用④</t>
    <rPh sb="0" eb="3">
      <t>ヒョウケイサン</t>
    </rPh>
    <rPh sb="3" eb="5">
      <t>オウヨウ</t>
    </rPh>
    <phoneticPr fontId="14"/>
  </si>
  <si>
    <t>習得度確認テスト・成績考査②</t>
    <rPh sb="0" eb="5">
      <t>シュウトクドカクニン</t>
    </rPh>
    <rPh sb="9" eb="13">
      <t>セイセキコウサ</t>
    </rPh>
    <phoneticPr fontId="14"/>
  </si>
  <si>
    <t>職業人講話（１ｈ）・就職支援（１ｈ）</t>
    <rPh sb="0" eb="2">
      <t>ショクギョウ</t>
    </rPh>
    <rPh sb="2" eb="3">
      <t>ジン</t>
    </rPh>
    <rPh sb="3" eb="5">
      <t>コウワ</t>
    </rPh>
    <rPh sb="10" eb="12">
      <t>シュウショク</t>
    </rPh>
    <rPh sb="12" eb="14">
      <t>シエン</t>
    </rPh>
    <phoneticPr fontId="14"/>
  </si>
  <si>
    <t>木</t>
    <rPh sb="0" eb="1">
      <t>モク</t>
    </rPh>
    <phoneticPr fontId="14"/>
  </si>
  <si>
    <t>表計算応用②・修了制作</t>
    <rPh sb="0" eb="3">
      <t>ヒョウケイサン</t>
    </rPh>
    <rPh sb="3" eb="5">
      <t>オウヨウ</t>
    </rPh>
    <rPh sb="7" eb="9">
      <t>シュウリョウ</t>
    </rPh>
    <rPh sb="9" eb="11">
      <t>セイサク</t>
    </rPh>
    <phoneticPr fontId="14"/>
  </si>
  <si>
    <t>習得度確認テスト・修了考査</t>
    <rPh sb="0" eb="5">
      <t>シュウトクドカクニン</t>
    </rPh>
    <rPh sb="9" eb="11">
      <t>シュウリョウ</t>
    </rPh>
    <rPh sb="11" eb="13">
      <t>コウサ</t>
    </rPh>
    <phoneticPr fontId="14"/>
  </si>
  <si>
    <t>HW来所日②</t>
    <rPh sb="2" eb="3">
      <t>ライ</t>
    </rPh>
    <rPh sb="3" eb="4">
      <t>ショ</t>
    </rPh>
    <rPh sb="4" eb="5">
      <t>ビ</t>
    </rPh>
    <phoneticPr fontId="14"/>
  </si>
  <si>
    <t>職業人講話</t>
    <rPh sb="0" eb="2">
      <t>ショクギョウ</t>
    </rPh>
    <rPh sb="2" eb="3">
      <t>ジン</t>
    </rPh>
    <rPh sb="3" eb="5">
      <t>コウワ</t>
    </rPh>
    <phoneticPr fontId="14"/>
  </si>
  <si>
    <t>　・賃借により確保する　　　　　　　　　　　　　※賃貸借契約書（写）等を添付すること</t>
    <phoneticPr fontId="14"/>
  </si>
  <si>
    <t>・実施状況確認場所を確保している。　　　　　　　　 ※添付書類：①平面図　②不動産登記簿謄本（写しで可）等又は賃貸借契約書（写）等</t>
    <rPh sb="1" eb="9">
      <t>ジッシジョウキョウカクニンバショ</t>
    </rPh>
    <rPh sb="10" eb="12">
      <t>カクホ</t>
    </rPh>
    <phoneticPr fontId="14"/>
  </si>
  <si>
    <t>・書類保管場所を確保している。                           ※添付書類：①平面図　②不動産登記簿謄本（写しで可）等又は賃貸借契約書（写）等</t>
    <rPh sb="1" eb="3">
      <t>ショルイ</t>
    </rPh>
    <rPh sb="3" eb="5">
      <t>ホカン</t>
    </rPh>
    <rPh sb="5" eb="7">
      <t>バショ</t>
    </rPh>
    <rPh sb="8" eb="10">
      <t>カクホ</t>
    </rPh>
    <phoneticPr fontId="14"/>
  </si>
  <si>
    <t>Photoshop利用料</t>
    <rPh sb="9" eb="12">
      <t>リヨウリョウ</t>
    </rPh>
    <phoneticPr fontId="14"/>
  </si>
  <si>
    <t>ユニット２（○月○日）から使用。月額プラン（1,500円×2か月）</t>
    <rPh sb="7" eb="8">
      <t>ガツ</t>
    </rPh>
    <rPh sb="9" eb="10">
      <t>ニチ</t>
    </rPh>
    <rPh sb="13" eb="15">
      <t>シヨウ</t>
    </rPh>
    <rPh sb="16" eb="18">
      <t>ゲツガク</t>
    </rPh>
    <rPh sb="27" eb="28">
      <t>エン</t>
    </rPh>
    <rPh sb="31" eb="32">
      <t>ゲツ</t>
    </rPh>
    <phoneticPr fontId="14"/>
  </si>
  <si>
    <t>パソコン有償貸与</t>
    <rPh sb="4" eb="6">
      <t>ユウショウ</t>
    </rPh>
    <rPh sb="6" eb="8">
      <t>タイヨ</t>
    </rPh>
    <phoneticPr fontId="14"/>
  </si>
  <si>
    <t>パソコン5,000円/月×4か月＝20,000円</t>
    <rPh sb="9" eb="10">
      <t>エン</t>
    </rPh>
    <rPh sb="11" eb="12">
      <t>ツキ</t>
    </rPh>
    <rPh sb="15" eb="16">
      <t>ゲツ</t>
    </rPh>
    <rPh sb="23" eb="24">
      <t>エン</t>
    </rPh>
    <phoneticPr fontId="14"/>
  </si>
  <si>
    <t>ＤＸ推進スキル標準対応チェックシート</t>
    <phoneticPr fontId="113"/>
  </si>
  <si>
    <t>カテゴリー</t>
  </si>
  <si>
    <t>サブカテゴリー</t>
  </si>
  <si>
    <t>スキル項目</t>
    <rPh sb="3" eb="5">
      <t>コウモク</t>
    </rPh>
    <phoneticPr fontId="113"/>
  </si>
  <si>
    <t>学習項目例</t>
    <rPh sb="0" eb="2">
      <t>ガクシュウ</t>
    </rPh>
    <rPh sb="2" eb="5">
      <t>コウモクレイ</t>
    </rPh>
    <phoneticPr fontId="113"/>
  </si>
  <si>
    <t>訓練カリキュラムのチェック（✔)</t>
    <phoneticPr fontId="113"/>
  </si>
  <si>
    <t>A　ビジネス変革</t>
    <rPh sb="6" eb="8">
      <t>ヘンカク</t>
    </rPh>
    <phoneticPr fontId="113"/>
  </si>
  <si>
    <t>戦略・マネジメント・システム</t>
    <phoneticPr fontId="113"/>
  </si>
  <si>
    <t>ビジネス戦略策定・実行</t>
  </si>
  <si>
    <t>エコシステム＆アライアンス（必要なケイパビリティを持つ他社・個人の探索、M&amp;A、投資、契約）、リスクマネジメント（知的財産権等の権利保護、コンプライアンス、ビジネス倫理）、ポートフォリオマネジメント、持続可能性</t>
    <rPh sb="14" eb="16">
      <t>ヒツヨウ</t>
    </rPh>
    <rPh sb="25" eb="26">
      <t>モ</t>
    </rPh>
    <rPh sb="27" eb="29">
      <t>タシャ</t>
    </rPh>
    <rPh sb="30" eb="32">
      <t>コジン</t>
    </rPh>
    <rPh sb="33" eb="35">
      <t>タンサク</t>
    </rPh>
    <rPh sb="40" eb="42">
      <t>トウシ</t>
    </rPh>
    <rPh sb="43" eb="45">
      <t>ケイヤク</t>
    </rPh>
    <phoneticPr fontId="113"/>
  </si>
  <si>
    <t>プロダクトマネジメント</t>
  </si>
  <si>
    <t>プロダクトマネジメント、プロダクトビジョンの定義・共有・進化、プロダクト開発チームリーダー、プロダクト観点でのビジネス・UX・テクノロジーの統合、プロダクトファミリの管理、経営・財務・法務・マーケティング・顧客サポート・営業等のステークホルダー管理</t>
    <phoneticPr fontId="113"/>
  </si>
  <si>
    <t>変革マネジメント</t>
  </si>
  <si>
    <t>組織体制、組織文化・風土、各種制度、人材、業務プロセス、ステークホルダーマネジメント</t>
    <phoneticPr fontId="113"/>
  </si>
  <si>
    <t>システムズエンジニアリング</t>
  </si>
  <si>
    <t>システム、ライフサイクル、プロセス、システムライフサイクルプロセスにおける具体的な活動（要求分析、アーキテクティング、実装、インテグレーション、テスト、運用、保守、廃棄）</t>
    <phoneticPr fontId="113"/>
  </si>
  <si>
    <t>エンタープライズアーキクチャ</t>
  </si>
  <si>
    <t>ビジネスアーキテクチャ、事業を管理するための仕組み（ERP、PLM、CRM、SCM　等）、データアーキテクチャ、データガバナンス、ITシステムアーキテクチャ</t>
    <phoneticPr fontId="113"/>
  </si>
  <si>
    <t>プロジェクトマネジメント</t>
  </si>
  <si>
    <t>PMBOK®第7版、テーラリング、アジャイル/ウォーターフォール、調達マネジメント</t>
    <phoneticPr fontId="113"/>
  </si>
  <si>
    <t>ビジネスモデル・プロセス</t>
  </si>
  <si>
    <t>ビジネス調査</t>
  </si>
  <si>
    <t>調査の設計、ビジネスフレームワーク（PEST、3C、5Forces、SWOT、STP、4P、バリューチェーン　等）、ビジネス・業務とデジタル技術の関連性</t>
    <phoneticPr fontId="113"/>
  </si>
  <si>
    <t>ビジネスモデル設計</t>
    <rPh sb="7" eb="9">
      <t>セッケイ</t>
    </rPh>
    <phoneticPr fontId="113"/>
  </si>
  <si>
    <t>ビジネスモデルキャンバス、収益モデル（売り切り、サービスの付加、サブスク　等）</t>
    <phoneticPr fontId="113"/>
  </si>
  <si>
    <t>ビジネスアナリシス</t>
  </si>
  <si>
    <t>製品やサービスの提供に必要な活動の可視化に関するフレームワーク（サービスブループリント、バリューチェーン分析、業務プロセス分析、ステークホルダーマップ、サービス生態系マップ）、要求定義（ビジネスプロセス関連図、業務フロー図　等）</t>
    <phoneticPr fontId="113"/>
  </si>
  <si>
    <t>検証（ビジネス視点）</t>
  </si>
  <si>
    <t>バリュープロポジションを踏まえた検証アプローチの設計、実施、モニタリングのためのKPI設定</t>
    <phoneticPr fontId="113"/>
  </si>
  <si>
    <t>マーケティング</t>
  </si>
  <si>
    <t>顧客開発、ベネフィットと差別化、Webマーケティング、SEO、SNSマーケティング、カスタマーサポート、AI活用マーケティング</t>
    <phoneticPr fontId="113"/>
  </si>
  <si>
    <t>ブランディング</t>
  </si>
  <si>
    <t>ブランドプロポジション・ブランドアイデンティティ</t>
    <phoneticPr fontId="113"/>
  </si>
  <si>
    <t>デザイン</t>
  </si>
  <si>
    <t>顧客・ユーザー理解</t>
  </si>
  <si>
    <t>インタビュー設計、ワークショップ設計、ユーザー調査（A/Bテスト、カードソーティング、日記調査、フォーカスグループ　等）、市場・競合調査（定量・定性）、調査結果分析、参加型デザイン、ペルソナとジャーニーマップ</t>
    <phoneticPr fontId="113"/>
  </si>
  <si>
    <t>価値発見・定義</t>
  </si>
  <si>
    <t>価値発見におけるフレームワーク（サービスブループリント、アサンプションマトリクス　等）、アイデエーションのための手法（ブレインストーミング、KJ法、シナリオ法、ペーパープロトタイピング）、バリュープロポジション、製品・サービスの方針（コンセプト）策定</t>
    <phoneticPr fontId="113"/>
  </si>
  <si>
    <t>設計</t>
  </si>
  <si>
    <t>プロトタイピング、情報設計、コンテンツ設計、アクセシビリティ・ユーザビリティ設計、UI設計（ワイヤーフレーム、モックアップ、オブジェクト指向/タスク指向　等）、デザインシステム（サイズ、フォント、コンポーネント、カラー　等）、人の行動原理や心理学を基にしたデザイン、でき上がった製品・サービスの倫理的観点からのチェック</t>
    <phoneticPr fontId="113"/>
  </si>
  <si>
    <t>検証（顧客・ユーザー視点）</t>
  </si>
  <si>
    <t>コンセプトテスト、ユーザビリティ評価の計画と実施</t>
    <phoneticPr fontId="113"/>
  </si>
  <si>
    <t>その他デザイン技術</t>
  </si>
  <si>
    <t>ブランディングの方針（コンセプト）策定（ムードボード、ブランド方針　等）、グラフィックデザイン、3Dデザイン、イラスト等の制作、編集、コンテンツ企画、映像制作、UXライティング、写真・アート等のディレクション</t>
    <phoneticPr fontId="113"/>
  </si>
  <si>
    <t>B　データ活用</t>
    <phoneticPr fontId="113"/>
  </si>
  <si>
    <t>データ・AIの戦略的活用</t>
  </si>
  <si>
    <t>データ理解・活用</t>
  </si>
  <si>
    <t>データ理解（データ理解、意味合いの抽出、洞察）、データの理解・検証（統計情報への正しい理解、データ確認、俯瞰・メタ思考、データ理解、データ粒度）</t>
    <phoneticPr fontId="113"/>
  </si>
  <si>
    <t>データ・AI活用戦略</t>
  </si>
  <si>
    <t>着想・デザイン（着想、デザイン、AI活用検討、開示・非開示の決定）、課題の定義（KPI、スコーピング、価値の見積り）</t>
    <phoneticPr fontId="113"/>
  </si>
  <si>
    <t>データ・AI活用業務の設計・事業実装・ 評価</t>
  </si>
  <si>
    <t>アプローチ設計（データ入手、AI-ready、アプローチ設計、分析アプローチ設計）、分析評価（評価、業務へのフィードバック）、事業への実装（実装、評価・改善の仕組み）、プロジェクトマネジメント（プロジェクト発足、プロジェクト計画、運用、横展開、方針転換、完了、リソースマネジメント、リスクマネジメント）、AIシステム運用（ソース管理、AutoML、MLOps、AIOps）</t>
    <phoneticPr fontId="113"/>
  </si>
  <si>
    <t>AI・データサイエンス</t>
  </si>
  <si>
    <t>数理統計・多変量解析・データ可視化</t>
    <phoneticPr fontId="113"/>
  </si>
  <si>
    <t>基礎数学 （統計数理基礎、線形代数基礎、微分・積分基礎、集合論基礎）、予測 （回帰・分類、評価）、推定・検定、グルーピング（グルーピング、異常検知）、性質・関係性の把握（性質・関係性の把握、グラフィカルモデル、因果推論）、サンプリング、データ加工（データクレンジング、データ加工、特徴量エンジニアリング）、意味合いの抽出・洞察、データ可視化（方向性定義、軸出し、データ加工、表現・実装技法、意味抽出）、時系列分析、パターン発見、シミュレーション・データ同化、最適化</t>
    <phoneticPr fontId="113"/>
  </si>
  <si>
    <t>機械学習・深層学習</t>
  </si>
  <si>
    <t>機械学習、深層学習、強化学習、自然言語処理、画像認識、映像認識、音声認識</t>
    <phoneticPr fontId="113"/>
  </si>
  <si>
    <t>データエンジニアリング</t>
    <phoneticPr fontId="113"/>
  </si>
  <si>
    <t>データ活用基盤設計</t>
  </si>
  <si>
    <t>環境構築（システム企画、システム設計、アーキテクチャ設計）、データ収集（クライアント技術、通信技術、データ抽出、データ収集、データ統合）、データ構造（基礎知識、要件定義、テーブル定義、テーブル設計）</t>
    <phoneticPr fontId="113"/>
  </si>
  <si>
    <t>データ活用基盤実装・運用</t>
  </si>
  <si>
    <t>C　テクノロジー</t>
    <phoneticPr fontId="113"/>
  </si>
  <si>
    <t>ソフトウェア開発</t>
  </si>
  <si>
    <t>コンピュータサイエンス</t>
  </si>
  <si>
    <t>ソフトウェアエンジニアリング、最適化、データ構造、アルゴリズム、計算理論</t>
    <phoneticPr fontId="113"/>
  </si>
  <si>
    <t>チーム開発</t>
  </si>
  <si>
    <t>ソフトウェア設計手法</t>
  </si>
  <si>
    <t>要求定義手法、ドメイン駆動設計、ソフトウェア設計原則（SOLID）、クリーンアーキテクチャ、デザインパターン、非機能要件定義、</t>
    <phoneticPr fontId="113"/>
  </si>
  <si>
    <t>ソフトウェア開発プロセス</t>
  </si>
  <si>
    <t>ソフトウェア開発マネジメント（CCPM、アジャイル開発手法、ソフトウェア見積り）、TDD（テスト駆動開発）、ソフトウェア品質管理、OSSライセンス管理</t>
    <phoneticPr fontId="113"/>
  </si>
  <si>
    <t>Webアプリケーション基本技術</t>
  </si>
  <si>
    <t>HTML/CSS、JavaScript、REST、WebSocket、SPA、CMS</t>
    <phoneticPr fontId="113"/>
  </si>
  <si>
    <t>フロントエンドシステム開発</t>
  </si>
  <si>
    <t>UI設計、レスポンシブデザイン、モックアップ開発、フロントエンドフレームワーク、PWA、検索最適化/SEO</t>
    <phoneticPr fontId="113"/>
  </si>
  <si>
    <t>バックエンドシステム開発</t>
  </si>
  <si>
    <t>データベース設計、オブジェクトストレージ、NoSQL、バックエンドフレームワーク、キャッシュ、負荷分散、認証認可</t>
    <phoneticPr fontId="113"/>
  </si>
  <si>
    <t>クラウドインフラ活用</t>
    <phoneticPr fontId="113"/>
  </si>
  <si>
    <t>クラウド基盤（PaaS/IaaS）、マイクロサービス、サーバレス、コンテナ技術、IaC、CDN</t>
    <phoneticPr fontId="113"/>
  </si>
  <si>
    <t>SREプロセス</t>
  </si>
  <si>
    <t>オブザーバビリティ、オープンテレメトリ、four keys、カオスエンジニアリング、CI/CD &amp; DevOps</t>
    <phoneticPr fontId="113"/>
  </si>
  <si>
    <t>サービス活用</t>
  </si>
  <si>
    <t>API管理、データ連携（iPaaS、ETL、EAI）、RPA、ローコード/ノーコード</t>
    <phoneticPr fontId="113"/>
  </si>
  <si>
    <t>デジタルテクノロジー</t>
  </si>
  <si>
    <t>フィジカルコンピューティング</t>
  </si>
  <si>
    <t>エッジコンピューティング、IoTクラウド、LPWA、IoTセンサー、ウェアラブル、ロボティクス、ドローン、SBC（Arduino、RaspberryPi　等）、IoTゲートウェイ、認識技術（画像、音声　等）、3Dセンシング、3Dプリンタ、位置測位</t>
    <phoneticPr fontId="113"/>
  </si>
  <si>
    <t>その他先端技術</t>
    <rPh sb="2" eb="3">
      <t>タ</t>
    </rPh>
    <rPh sb="3" eb="5">
      <t>センタン</t>
    </rPh>
    <rPh sb="5" eb="7">
      <t>ギジュツ</t>
    </rPh>
    <phoneticPr fontId="113"/>
  </si>
  <si>
    <t>※以下に挙げる先端技術を例として必要に応じて学習
WebAssembly、HTTP/3、ブロックチェーン基盤、秘密計算、Trusted Web、量子コンピューティング、HITL:Human-in-the-Loop</t>
    <phoneticPr fontId="113"/>
  </si>
  <si>
    <t>テクノロジートレンド</t>
    <phoneticPr fontId="113"/>
  </si>
  <si>
    <t>※以下に挙げる先端技術を例として必要に応じて学習
メタバース、スマートコントラクト、デジタル通貨、インフォマティクス（マテリアル分野、バイオ分野、計測分野　等）、GX（カーボントレーシング　等）</t>
    <phoneticPr fontId="113"/>
  </si>
  <si>
    <t>D セキュリティ</t>
    <phoneticPr fontId="113"/>
  </si>
  <si>
    <t>セキュリティマネジメント</t>
  </si>
  <si>
    <t>セキュリティ体制構築・運営</t>
    <phoneticPr fontId="113"/>
  </si>
  <si>
    <t>セキュリティ対応組織（セキュリティ統括機能、SOC、xSIRT等）との連携手順、サービスや機器のセキュリティ対策に関する組織内の役割と責任の明確化、組織におけるセキュリティカルチャーの醸成方法</t>
    <phoneticPr fontId="113"/>
  </si>
  <si>
    <t>セキュリティマネジメント</t>
    <phoneticPr fontId="113"/>
  </si>
  <si>
    <t>セキュリティ関連法制度、ポリシー、規程、マニュアル等の整備、脅威インテリジェンスの活用を含むリスクの認知、リスクアセスメント手法、セキュリティ要件定義、機能要件としてのセキュリティ機能、認証方式の種類・特徴と選定方法、情報資産管理、構成管理、セキュリティ教育・トレーニングと資格・認証制度、情報セキュリティ監査の手法</t>
    <phoneticPr fontId="113"/>
  </si>
  <si>
    <t>インシデント対応と事業継続</t>
    <phoneticPr fontId="113"/>
  </si>
  <si>
    <t>デジタル利活用における事業継続、事業継続計画の整備と訓練、インシデント対応と危機管理の連携手順、日常及び緊急時の情報共有とコミュニケーション</t>
    <phoneticPr fontId="113"/>
  </si>
  <si>
    <t>プライバシー保護</t>
  </si>
  <si>
    <t>プライバシー保護関連の法制度、ビジネス内容を踏まえたプライバシー保護に関するマネジメントシステムの検討、PIA（プライバシー影響評価）の概要と手順、データの取扱におけるプライバシー関連リスクと対策</t>
    <phoneticPr fontId="113"/>
  </si>
  <si>
    <t>セキュリティ技術</t>
  </si>
  <si>
    <t>セキュア設計・開発・構築</t>
    <phoneticPr fontId="113"/>
  </si>
  <si>
    <t>セキュアシステム設計の概要と実践方法、DevSecOpsの考え方と実践方法、セキュリティ要件及びセキュリティ機能の実現・実装、IT/OT/IoTデバイスにおけるセキュリティ対策、クラウドサービス及びネットワーク機器のセキュリティ機能の概要と設定、脆弱性の概念と対策・診断方法</t>
    <phoneticPr fontId="113"/>
  </si>
  <si>
    <t>セキュリティ運用・保守・監視</t>
    <phoneticPr fontId="113"/>
  </si>
  <si>
    <t>脅威情報や脆弱性情報の活用、モニタリングの方法と観測データの活用、運用・監視業務へのAI応用、インシデント時の影響調査、トリアージ方法、デジタルフォレンジックサービスの活用</t>
    <phoneticPr fontId="113"/>
  </si>
  <si>
    <t>「職場見学等促進奨励金」の支給を希望する場合に「○」を記入</t>
    <rPh sb="1" eb="3">
      <t>ショクバ</t>
    </rPh>
    <rPh sb="3" eb="5">
      <t>ケンガク</t>
    </rPh>
    <rPh sb="5" eb="6">
      <t>トウ</t>
    </rPh>
    <rPh sb="6" eb="8">
      <t>ソクシン</t>
    </rPh>
    <rPh sb="8" eb="10">
      <t>ショウレイ</t>
    </rPh>
    <rPh sb="10" eb="11">
      <t>キン</t>
    </rPh>
    <rPh sb="13" eb="15">
      <t>シキュウ</t>
    </rPh>
    <rPh sb="16" eb="18">
      <t>キボウ</t>
    </rPh>
    <rPh sb="20" eb="22">
      <t>バアイ</t>
    </rPh>
    <rPh sb="27" eb="29">
      <t>キニュウ</t>
    </rPh>
    <phoneticPr fontId="14"/>
  </si>
  <si>
    <t>様式　別紙１</t>
    <rPh sb="0" eb="2">
      <t>ヨウシキ</t>
    </rPh>
    <rPh sb="3" eb="5">
      <t>ベッシ</t>
    </rPh>
    <phoneticPr fontId="14"/>
  </si>
  <si>
    <t>③習得度確認テストの実施状況と成績を記録・管理できること。</t>
    <phoneticPr fontId="14"/>
  </si>
  <si>
    <t>ユニット番号</t>
    <rPh sb="4" eb="6">
      <t>バンゴウ</t>
    </rPh>
    <phoneticPr fontId="13"/>
  </si>
  <si>
    <t>教材１
収録時間（分）</t>
    <rPh sb="0" eb="2">
      <t>キョウザイ</t>
    </rPh>
    <rPh sb="4" eb="6">
      <t>シュウロク</t>
    </rPh>
    <rPh sb="6" eb="8">
      <t>ジカン</t>
    </rPh>
    <rPh sb="9" eb="10">
      <t>フン</t>
    </rPh>
    <phoneticPr fontId="13"/>
  </si>
  <si>
    <t>教材２
収録時間（分）</t>
    <rPh sb="0" eb="2">
      <t>キョウザイ</t>
    </rPh>
    <rPh sb="4" eb="6">
      <t>シュウロク</t>
    </rPh>
    <rPh sb="6" eb="8">
      <t>ジカン</t>
    </rPh>
    <rPh sb="9" eb="10">
      <t>フン</t>
    </rPh>
    <phoneticPr fontId="13"/>
  </si>
  <si>
    <t>教材３
収録時間（分）</t>
    <rPh sb="0" eb="2">
      <t>キョウザイ</t>
    </rPh>
    <rPh sb="4" eb="6">
      <t>シュウロク</t>
    </rPh>
    <rPh sb="6" eb="8">
      <t>ジカン</t>
    </rPh>
    <rPh sb="9" eb="10">
      <t>フン</t>
    </rPh>
    <phoneticPr fontId="13"/>
  </si>
  <si>
    <t>教材４
収録時間（分）</t>
    <rPh sb="0" eb="2">
      <t>キョウザイ</t>
    </rPh>
    <rPh sb="4" eb="6">
      <t>シュウロク</t>
    </rPh>
    <rPh sb="6" eb="8">
      <t>ジカン</t>
    </rPh>
    <rPh sb="9" eb="10">
      <t>フン</t>
    </rPh>
    <phoneticPr fontId="13"/>
  </si>
  <si>
    <t>教材５
収録時間（分）</t>
    <rPh sb="0" eb="2">
      <t>キョウザイ</t>
    </rPh>
    <rPh sb="4" eb="6">
      <t>シュウロク</t>
    </rPh>
    <rPh sb="6" eb="8">
      <t>ジカン</t>
    </rPh>
    <rPh sb="9" eb="10">
      <t>フン</t>
    </rPh>
    <phoneticPr fontId="13"/>
  </si>
  <si>
    <t>教材６
収録時間（分）</t>
    <rPh sb="0" eb="2">
      <t>キョウザイ</t>
    </rPh>
    <rPh sb="4" eb="6">
      <t>シュウロク</t>
    </rPh>
    <rPh sb="6" eb="8">
      <t>ジカン</t>
    </rPh>
    <rPh sb="9" eb="10">
      <t>フン</t>
    </rPh>
    <phoneticPr fontId="13"/>
  </si>
  <si>
    <t>教材７
収録時間（分）</t>
    <rPh sb="0" eb="2">
      <t>キョウザイ</t>
    </rPh>
    <rPh sb="4" eb="6">
      <t>シュウロク</t>
    </rPh>
    <rPh sb="6" eb="8">
      <t>ジカン</t>
    </rPh>
    <rPh sb="9" eb="10">
      <t>フン</t>
    </rPh>
    <phoneticPr fontId="13"/>
  </si>
  <si>
    <t>教材８
収録時間（分）</t>
    <rPh sb="0" eb="2">
      <t>キョウザイ</t>
    </rPh>
    <rPh sb="4" eb="6">
      <t>シュウロク</t>
    </rPh>
    <rPh sb="6" eb="8">
      <t>ジカン</t>
    </rPh>
    <rPh sb="9" eb="10">
      <t>フン</t>
    </rPh>
    <phoneticPr fontId="13"/>
  </si>
  <si>
    <t>教材９
収録時間（分）</t>
    <rPh sb="0" eb="2">
      <t>キョウザイ</t>
    </rPh>
    <rPh sb="4" eb="6">
      <t>シュウロク</t>
    </rPh>
    <rPh sb="6" eb="8">
      <t>ジカン</t>
    </rPh>
    <rPh sb="9" eb="10">
      <t>フン</t>
    </rPh>
    <phoneticPr fontId="13"/>
  </si>
  <si>
    <t>教材１０
収録時間（分）</t>
    <rPh sb="0" eb="2">
      <t>キョウザイ</t>
    </rPh>
    <rPh sb="5" eb="7">
      <t>シュウロク</t>
    </rPh>
    <rPh sb="7" eb="9">
      <t>ジカン</t>
    </rPh>
    <rPh sb="10" eb="11">
      <t>フン</t>
    </rPh>
    <phoneticPr fontId="13"/>
  </si>
  <si>
    <t>教材１１
収録時間（分）</t>
    <rPh sb="0" eb="2">
      <t>キョウザイ</t>
    </rPh>
    <rPh sb="5" eb="7">
      <t>シュウロク</t>
    </rPh>
    <rPh sb="7" eb="9">
      <t>ジカン</t>
    </rPh>
    <rPh sb="10" eb="11">
      <t>フン</t>
    </rPh>
    <phoneticPr fontId="13"/>
  </si>
  <si>
    <t>教材１２
収録時間（分）</t>
    <rPh sb="0" eb="2">
      <t>キョウザイ</t>
    </rPh>
    <rPh sb="5" eb="7">
      <t>シュウロク</t>
    </rPh>
    <rPh sb="7" eb="9">
      <t>ジカン</t>
    </rPh>
    <rPh sb="10" eb="11">
      <t>フン</t>
    </rPh>
    <phoneticPr fontId="13"/>
  </si>
  <si>
    <t>教材１３
収録時間（分）</t>
    <rPh sb="0" eb="2">
      <t>キョウザイ</t>
    </rPh>
    <rPh sb="5" eb="7">
      <t>シュウロク</t>
    </rPh>
    <rPh sb="7" eb="9">
      <t>ジカン</t>
    </rPh>
    <rPh sb="10" eb="11">
      <t>フン</t>
    </rPh>
    <phoneticPr fontId="13"/>
  </si>
  <si>
    <t>教材１４
収録時間（分）</t>
    <rPh sb="0" eb="2">
      <t>キョウザイ</t>
    </rPh>
    <rPh sb="5" eb="7">
      <t>シュウロク</t>
    </rPh>
    <rPh sb="7" eb="9">
      <t>ジカン</t>
    </rPh>
    <rPh sb="10" eb="11">
      <t>フン</t>
    </rPh>
    <phoneticPr fontId="13"/>
  </si>
  <si>
    <t>教材１５
収録時間（分）</t>
    <rPh sb="0" eb="2">
      <t>キョウザイ</t>
    </rPh>
    <rPh sb="5" eb="7">
      <t>シュウロク</t>
    </rPh>
    <rPh sb="7" eb="9">
      <t>ジカン</t>
    </rPh>
    <rPh sb="10" eb="11">
      <t>フン</t>
    </rPh>
    <phoneticPr fontId="13"/>
  </si>
  <si>
    <t>教材１６
収録時間（分）</t>
    <rPh sb="0" eb="2">
      <t>キョウザイ</t>
    </rPh>
    <rPh sb="5" eb="7">
      <t>シュウロク</t>
    </rPh>
    <rPh sb="7" eb="9">
      <t>ジカン</t>
    </rPh>
    <rPh sb="10" eb="11">
      <t>フン</t>
    </rPh>
    <phoneticPr fontId="13"/>
  </si>
  <si>
    <t>教材１７
収録時間（分）</t>
    <rPh sb="0" eb="2">
      <t>キョウザイ</t>
    </rPh>
    <rPh sb="5" eb="7">
      <t>シュウロク</t>
    </rPh>
    <rPh sb="7" eb="9">
      <t>ジカン</t>
    </rPh>
    <rPh sb="10" eb="11">
      <t>フン</t>
    </rPh>
    <phoneticPr fontId="13"/>
  </si>
  <si>
    <t>教材１８
収録時間（分）</t>
    <rPh sb="0" eb="2">
      <t>キョウザイ</t>
    </rPh>
    <rPh sb="5" eb="7">
      <t>シュウロク</t>
    </rPh>
    <rPh sb="7" eb="9">
      <t>ジカン</t>
    </rPh>
    <rPh sb="10" eb="11">
      <t>フン</t>
    </rPh>
    <phoneticPr fontId="13"/>
  </si>
  <si>
    <t>教材１９
収録時間（分）</t>
    <rPh sb="0" eb="2">
      <t>キョウザイ</t>
    </rPh>
    <rPh sb="5" eb="7">
      <t>シュウロク</t>
    </rPh>
    <rPh sb="7" eb="9">
      <t>ジカン</t>
    </rPh>
    <rPh sb="10" eb="11">
      <t>フン</t>
    </rPh>
    <phoneticPr fontId="13"/>
  </si>
  <si>
    <t>教材２０
収録時間（分）</t>
    <rPh sb="0" eb="2">
      <t>キョウザイ</t>
    </rPh>
    <rPh sb="5" eb="7">
      <t>シュウロク</t>
    </rPh>
    <rPh sb="7" eb="9">
      <t>ジカン</t>
    </rPh>
    <rPh sb="10" eb="11">
      <t>フン</t>
    </rPh>
    <phoneticPr fontId="13"/>
  </si>
  <si>
    <t>教材２１
収録時間（分）</t>
    <rPh sb="0" eb="2">
      <t>キョウザイ</t>
    </rPh>
    <rPh sb="5" eb="7">
      <t>シュウロク</t>
    </rPh>
    <rPh sb="7" eb="9">
      <t>ジカン</t>
    </rPh>
    <rPh sb="10" eb="11">
      <t>フン</t>
    </rPh>
    <phoneticPr fontId="13"/>
  </si>
  <si>
    <t>教材２２
収録時間（分）</t>
    <rPh sb="0" eb="2">
      <t>キョウザイ</t>
    </rPh>
    <rPh sb="5" eb="7">
      <t>シュウロク</t>
    </rPh>
    <rPh sb="7" eb="9">
      <t>ジカン</t>
    </rPh>
    <rPh sb="10" eb="11">
      <t>フン</t>
    </rPh>
    <phoneticPr fontId="13"/>
  </si>
  <si>
    <t>教材２３
収録時間（分）</t>
    <rPh sb="0" eb="2">
      <t>キョウザイ</t>
    </rPh>
    <rPh sb="5" eb="7">
      <t>シュウロク</t>
    </rPh>
    <rPh sb="7" eb="9">
      <t>ジカン</t>
    </rPh>
    <rPh sb="10" eb="11">
      <t>フン</t>
    </rPh>
    <phoneticPr fontId="13"/>
  </si>
  <si>
    <t>教材２４
収録時間（分）</t>
    <rPh sb="0" eb="2">
      <t>キョウザイ</t>
    </rPh>
    <rPh sb="5" eb="7">
      <t>シュウロク</t>
    </rPh>
    <rPh sb="7" eb="9">
      <t>ジカン</t>
    </rPh>
    <rPh sb="10" eb="11">
      <t>フン</t>
    </rPh>
    <phoneticPr fontId="13"/>
  </si>
  <si>
    <t>教材２５
収録時間（分）</t>
    <rPh sb="0" eb="2">
      <t>キョウザイ</t>
    </rPh>
    <rPh sb="5" eb="7">
      <t>シュウロク</t>
    </rPh>
    <rPh sb="7" eb="9">
      <t>ジカン</t>
    </rPh>
    <rPh sb="10" eb="11">
      <t>フン</t>
    </rPh>
    <phoneticPr fontId="13"/>
  </si>
  <si>
    <t>教材２６
収録時間（分）</t>
    <rPh sb="0" eb="2">
      <t>キョウザイ</t>
    </rPh>
    <rPh sb="5" eb="7">
      <t>シュウロク</t>
    </rPh>
    <rPh sb="7" eb="9">
      <t>ジカン</t>
    </rPh>
    <rPh sb="10" eb="11">
      <t>フン</t>
    </rPh>
    <phoneticPr fontId="13"/>
  </si>
  <si>
    <t>教材２７
収録時間（分）</t>
    <rPh sb="0" eb="2">
      <t>キョウザイ</t>
    </rPh>
    <rPh sb="5" eb="7">
      <t>シュウロク</t>
    </rPh>
    <rPh sb="7" eb="9">
      <t>ジカン</t>
    </rPh>
    <rPh sb="10" eb="11">
      <t>フン</t>
    </rPh>
    <phoneticPr fontId="13"/>
  </si>
  <si>
    <t>教材２８
収録時間（分）</t>
    <rPh sb="0" eb="2">
      <t>キョウザイ</t>
    </rPh>
    <rPh sb="5" eb="7">
      <t>シュウロク</t>
    </rPh>
    <rPh sb="7" eb="9">
      <t>ジカン</t>
    </rPh>
    <rPh sb="10" eb="11">
      <t>フン</t>
    </rPh>
    <phoneticPr fontId="13"/>
  </si>
  <si>
    <t>教材２９
収録時間（分）</t>
    <rPh sb="0" eb="2">
      <t>キョウザイ</t>
    </rPh>
    <rPh sb="5" eb="7">
      <t>シュウロク</t>
    </rPh>
    <rPh sb="7" eb="9">
      <t>ジカン</t>
    </rPh>
    <rPh sb="10" eb="11">
      <t>フン</t>
    </rPh>
    <phoneticPr fontId="13"/>
  </si>
  <si>
    <t>教材３０
収録時間（分）</t>
    <rPh sb="0" eb="2">
      <t>キョウザイ</t>
    </rPh>
    <rPh sb="5" eb="7">
      <t>シュウロク</t>
    </rPh>
    <rPh sb="7" eb="9">
      <t>ジカン</t>
    </rPh>
    <rPh sb="10" eb="11">
      <t>フン</t>
    </rPh>
    <phoneticPr fontId="13"/>
  </si>
  <si>
    <t>教材３１
収録時間（分）</t>
    <rPh sb="0" eb="2">
      <t>キョウザイ</t>
    </rPh>
    <rPh sb="5" eb="7">
      <t>シュウロク</t>
    </rPh>
    <rPh sb="7" eb="9">
      <t>ジカン</t>
    </rPh>
    <rPh sb="10" eb="11">
      <t>フン</t>
    </rPh>
    <phoneticPr fontId="13"/>
  </si>
  <si>
    <t>教材３２
収録時間（分）</t>
    <rPh sb="0" eb="2">
      <t>キョウザイ</t>
    </rPh>
    <rPh sb="5" eb="7">
      <t>シュウロク</t>
    </rPh>
    <rPh sb="7" eb="9">
      <t>ジカン</t>
    </rPh>
    <rPh sb="10" eb="11">
      <t>フン</t>
    </rPh>
    <phoneticPr fontId="13"/>
  </si>
  <si>
    <t>教材３３
収録時間（分）</t>
    <rPh sb="0" eb="2">
      <t>キョウザイ</t>
    </rPh>
    <rPh sb="5" eb="7">
      <t>シュウロク</t>
    </rPh>
    <rPh sb="7" eb="9">
      <t>ジカン</t>
    </rPh>
    <rPh sb="10" eb="11">
      <t>フン</t>
    </rPh>
    <phoneticPr fontId="13"/>
  </si>
  <si>
    <t>教材３４
収録時間（分）</t>
    <rPh sb="0" eb="2">
      <t>キョウザイ</t>
    </rPh>
    <rPh sb="5" eb="7">
      <t>シュウロク</t>
    </rPh>
    <rPh sb="7" eb="9">
      <t>ジカン</t>
    </rPh>
    <rPh sb="10" eb="11">
      <t>フン</t>
    </rPh>
    <phoneticPr fontId="13"/>
  </si>
  <si>
    <t>教材３５
収録時間（分）</t>
    <rPh sb="0" eb="2">
      <t>キョウザイ</t>
    </rPh>
    <rPh sb="5" eb="7">
      <t>シュウロク</t>
    </rPh>
    <rPh sb="7" eb="9">
      <t>ジカン</t>
    </rPh>
    <rPh sb="10" eb="11">
      <t>フン</t>
    </rPh>
    <phoneticPr fontId="13"/>
  </si>
  <si>
    <t>教材３６
収録時間（分）</t>
    <rPh sb="0" eb="2">
      <t>キョウザイ</t>
    </rPh>
    <rPh sb="5" eb="7">
      <t>シュウロク</t>
    </rPh>
    <rPh sb="7" eb="9">
      <t>ジカン</t>
    </rPh>
    <rPh sb="10" eb="11">
      <t>フン</t>
    </rPh>
    <phoneticPr fontId="13"/>
  </si>
  <si>
    <t>教材３７
収録時間（分）</t>
    <rPh sb="0" eb="2">
      <t>キョウザイ</t>
    </rPh>
    <rPh sb="5" eb="7">
      <t>シュウロク</t>
    </rPh>
    <rPh sb="7" eb="9">
      <t>ジカン</t>
    </rPh>
    <rPh sb="10" eb="11">
      <t>フン</t>
    </rPh>
    <phoneticPr fontId="13"/>
  </si>
  <si>
    <t>教材３８
収録時間（分）</t>
    <rPh sb="0" eb="2">
      <t>キョウザイ</t>
    </rPh>
    <rPh sb="5" eb="7">
      <t>シュウロク</t>
    </rPh>
    <rPh sb="7" eb="9">
      <t>ジカン</t>
    </rPh>
    <rPh sb="10" eb="11">
      <t>フン</t>
    </rPh>
    <phoneticPr fontId="13"/>
  </si>
  <si>
    <t>教材３９
収録時間（分）</t>
    <rPh sb="0" eb="2">
      <t>キョウザイ</t>
    </rPh>
    <rPh sb="5" eb="7">
      <t>シュウロク</t>
    </rPh>
    <rPh sb="7" eb="9">
      <t>ジカン</t>
    </rPh>
    <rPh sb="10" eb="11">
      <t>フン</t>
    </rPh>
    <phoneticPr fontId="13"/>
  </si>
  <si>
    <t>教材４０
収録時間（分）</t>
    <rPh sb="0" eb="2">
      <t>キョウザイ</t>
    </rPh>
    <rPh sb="5" eb="7">
      <t>シュウロク</t>
    </rPh>
    <rPh sb="7" eb="9">
      <t>ジカン</t>
    </rPh>
    <rPh sb="10" eb="11">
      <t>フン</t>
    </rPh>
    <phoneticPr fontId="13"/>
  </si>
  <si>
    <t>教材４１
収録時間（分）</t>
    <rPh sb="0" eb="2">
      <t>キョウザイ</t>
    </rPh>
    <rPh sb="5" eb="7">
      <t>シュウロク</t>
    </rPh>
    <rPh sb="7" eb="9">
      <t>ジカン</t>
    </rPh>
    <rPh sb="10" eb="11">
      <t>フン</t>
    </rPh>
    <phoneticPr fontId="13"/>
  </si>
  <si>
    <t>教材４２
収録時間（分）</t>
    <rPh sb="0" eb="2">
      <t>キョウザイ</t>
    </rPh>
    <rPh sb="5" eb="7">
      <t>シュウロク</t>
    </rPh>
    <rPh sb="7" eb="9">
      <t>ジカン</t>
    </rPh>
    <rPh sb="10" eb="11">
      <t>フン</t>
    </rPh>
    <phoneticPr fontId="13"/>
  </si>
  <si>
    <t>教材４３
収録時間（分）</t>
    <rPh sb="0" eb="2">
      <t>キョウザイ</t>
    </rPh>
    <rPh sb="5" eb="7">
      <t>シュウロク</t>
    </rPh>
    <rPh sb="7" eb="9">
      <t>ジカン</t>
    </rPh>
    <rPh sb="10" eb="11">
      <t>フン</t>
    </rPh>
    <phoneticPr fontId="13"/>
  </si>
  <si>
    <t>教材４４
収録時間（分）</t>
    <rPh sb="0" eb="2">
      <t>キョウザイ</t>
    </rPh>
    <rPh sb="5" eb="7">
      <t>シュウロク</t>
    </rPh>
    <rPh sb="7" eb="9">
      <t>ジカン</t>
    </rPh>
    <rPh sb="10" eb="11">
      <t>フン</t>
    </rPh>
    <phoneticPr fontId="13"/>
  </si>
  <si>
    <t>教材４５
収録時間（分）</t>
    <rPh sb="0" eb="2">
      <t>キョウザイ</t>
    </rPh>
    <rPh sb="5" eb="7">
      <t>シュウロク</t>
    </rPh>
    <rPh sb="7" eb="9">
      <t>ジカン</t>
    </rPh>
    <rPh sb="10" eb="11">
      <t>フン</t>
    </rPh>
    <phoneticPr fontId="13"/>
  </si>
  <si>
    <t>教材４６
収録時間（分）</t>
    <rPh sb="0" eb="2">
      <t>キョウザイ</t>
    </rPh>
    <rPh sb="5" eb="7">
      <t>シュウロク</t>
    </rPh>
    <rPh sb="7" eb="9">
      <t>ジカン</t>
    </rPh>
    <rPh sb="10" eb="11">
      <t>フン</t>
    </rPh>
    <phoneticPr fontId="13"/>
  </si>
  <si>
    <t>教材４７
収録時間（分）</t>
    <rPh sb="0" eb="2">
      <t>キョウザイ</t>
    </rPh>
    <rPh sb="5" eb="7">
      <t>シュウロク</t>
    </rPh>
    <rPh sb="7" eb="9">
      <t>ジカン</t>
    </rPh>
    <rPh sb="10" eb="11">
      <t>フン</t>
    </rPh>
    <phoneticPr fontId="13"/>
  </si>
  <si>
    <t>教材４８
収録時間（分）</t>
    <rPh sb="0" eb="2">
      <t>キョウザイ</t>
    </rPh>
    <rPh sb="5" eb="7">
      <t>シュウロク</t>
    </rPh>
    <rPh sb="7" eb="9">
      <t>ジカン</t>
    </rPh>
    <rPh sb="10" eb="11">
      <t>フン</t>
    </rPh>
    <phoneticPr fontId="13"/>
  </si>
  <si>
    <t>教材４９
収録時間（分）</t>
    <rPh sb="0" eb="2">
      <t>キョウザイ</t>
    </rPh>
    <rPh sb="5" eb="7">
      <t>シュウロク</t>
    </rPh>
    <rPh sb="7" eb="9">
      <t>ジカン</t>
    </rPh>
    <rPh sb="10" eb="11">
      <t>フン</t>
    </rPh>
    <phoneticPr fontId="13"/>
  </si>
  <si>
    <t>教材５０
収録時間（分）</t>
    <rPh sb="0" eb="2">
      <t>キョウザイ</t>
    </rPh>
    <rPh sb="5" eb="7">
      <t>シュウロク</t>
    </rPh>
    <rPh sb="7" eb="9">
      <t>ジカン</t>
    </rPh>
    <rPh sb="10" eb="11">
      <t>フン</t>
    </rPh>
    <phoneticPr fontId="13"/>
  </si>
  <si>
    <t>教材５１
収録時間（分）</t>
    <rPh sb="0" eb="2">
      <t>キョウザイ</t>
    </rPh>
    <rPh sb="5" eb="7">
      <t>シュウロク</t>
    </rPh>
    <rPh sb="7" eb="9">
      <t>ジカン</t>
    </rPh>
    <rPh sb="10" eb="11">
      <t>フン</t>
    </rPh>
    <phoneticPr fontId="13"/>
  </si>
  <si>
    <t>教材５２
収録時間（分）</t>
    <rPh sb="0" eb="2">
      <t>キョウザイ</t>
    </rPh>
    <rPh sb="5" eb="7">
      <t>シュウロク</t>
    </rPh>
    <rPh sb="7" eb="9">
      <t>ジカン</t>
    </rPh>
    <rPh sb="10" eb="11">
      <t>フン</t>
    </rPh>
    <phoneticPr fontId="13"/>
  </si>
  <si>
    <t>教材５３
収録時間（分）</t>
    <rPh sb="0" eb="2">
      <t>キョウザイ</t>
    </rPh>
    <rPh sb="5" eb="7">
      <t>シュウロク</t>
    </rPh>
    <rPh sb="7" eb="9">
      <t>ジカン</t>
    </rPh>
    <rPh sb="10" eb="11">
      <t>フン</t>
    </rPh>
    <phoneticPr fontId="13"/>
  </si>
  <si>
    <t>教材５４
収録時間（分）</t>
    <rPh sb="0" eb="2">
      <t>キョウザイ</t>
    </rPh>
    <rPh sb="5" eb="7">
      <t>シュウロク</t>
    </rPh>
    <rPh sb="7" eb="9">
      <t>ジカン</t>
    </rPh>
    <rPh sb="10" eb="11">
      <t>フン</t>
    </rPh>
    <phoneticPr fontId="13"/>
  </si>
  <si>
    <t>教材５５
収録時間（分）</t>
    <rPh sb="0" eb="2">
      <t>キョウザイ</t>
    </rPh>
    <rPh sb="5" eb="7">
      <t>シュウロク</t>
    </rPh>
    <rPh sb="7" eb="9">
      <t>ジカン</t>
    </rPh>
    <rPh sb="10" eb="11">
      <t>フン</t>
    </rPh>
    <phoneticPr fontId="13"/>
  </si>
  <si>
    <t>教材５６
収録時間（分）</t>
    <rPh sb="0" eb="2">
      <t>キョウザイ</t>
    </rPh>
    <rPh sb="5" eb="7">
      <t>シュウロク</t>
    </rPh>
    <rPh sb="7" eb="9">
      <t>ジカン</t>
    </rPh>
    <rPh sb="10" eb="11">
      <t>フン</t>
    </rPh>
    <phoneticPr fontId="13"/>
  </si>
  <si>
    <t>教材５７
収録時間（分）</t>
    <rPh sb="0" eb="2">
      <t>キョウザイ</t>
    </rPh>
    <rPh sb="5" eb="7">
      <t>シュウロク</t>
    </rPh>
    <rPh sb="7" eb="9">
      <t>ジカン</t>
    </rPh>
    <rPh sb="10" eb="11">
      <t>フン</t>
    </rPh>
    <phoneticPr fontId="13"/>
  </si>
  <si>
    <t>教材５８
収録時間（分）</t>
    <rPh sb="0" eb="2">
      <t>キョウザイ</t>
    </rPh>
    <rPh sb="5" eb="7">
      <t>シュウロク</t>
    </rPh>
    <rPh sb="7" eb="9">
      <t>ジカン</t>
    </rPh>
    <rPh sb="10" eb="11">
      <t>フン</t>
    </rPh>
    <phoneticPr fontId="13"/>
  </si>
  <si>
    <t>教材５９
収録時間（分）</t>
    <rPh sb="0" eb="2">
      <t>キョウザイ</t>
    </rPh>
    <rPh sb="5" eb="7">
      <t>シュウロク</t>
    </rPh>
    <rPh sb="7" eb="9">
      <t>ジカン</t>
    </rPh>
    <rPh sb="10" eb="11">
      <t>フン</t>
    </rPh>
    <phoneticPr fontId="13"/>
  </si>
  <si>
    <t>教材６０
収録時間（分）</t>
    <rPh sb="0" eb="2">
      <t>キョウザイ</t>
    </rPh>
    <rPh sb="5" eb="7">
      <t>シュウロク</t>
    </rPh>
    <rPh sb="7" eb="9">
      <t>ジカン</t>
    </rPh>
    <rPh sb="10" eb="11">
      <t>フン</t>
    </rPh>
    <phoneticPr fontId="13"/>
  </si>
  <si>
    <t>教材６１
収録時間（分）</t>
    <rPh sb="0" eb="2">
      <t>キョウザイ</t>
    </rPh>
    <rPh sb="5" eb="7">
      <t>シュウロク</t>
    </rPh>
    <rPh sb="7" eb="9">
      <t>ジカン</t>
    </rPh>
    <rPh sb="10" eb="11">
      <t>フン</t>
    </rPh>
    <phoneticPr fontId="13"/>
  </si>
  <si>
    <t>教材６２
収録時間（分）</t>
    <rPh sb="0" eb="2">
      <t>キョウザイ</t>
    </rPh>
    <rPh sb="5" eb="7">
      <t>シュウロク</t>
    </rPh>
    <rPh sb="7" eb="9">
      <t>ジカン</t>
    </rPh>
    <rPh sb="10" eb="11">
      <t>フン</t>
    </rPh>
    <phoneticPr fontId="13"/>
  </si>
  <si>
    <t>教材６３
収録時間（分）</t>
    <rPh sb="0" eb="2">
      <t>キョウザイ</t>
    </rPh>
    <rPh sb="5" eb="7">
      <t>シュウロク</t>
    </rPh>
    <rPh sb="7" eb="9">
      <t>ジカン</t>
    </rPh>
    <rPh sb="10" eb="11">
      <t>フン</t>
    </rPh>
    <phoneticPr fontId="13"/>
  </si>
  <si>
    <t>教材６４
収録時間（分）</t>
    <rPh sb="0" eb="2">
      <t>キョウザイ</t>
    </rPh>
    <rPh sb="5" eb="7">
      <t>シュウロク</t>
    </rPh>
    <rPh sb="7" eb="9">
      <t>ジカン</t>
    </rPh>
    <rPh sb="10" eb="11">
      <t>フン</t>
    </rPh>
    <phoneticPr fontId="13"/>
  </si>
  <si>
    <t>教材６５
収録時間（分）</t>
    <rPh sb="0" eb="2">
      <t>キョウザイ</t>
    </rPh>
    <rPh sb="5" eb="7">
      <t>シュウロク</t>
    </rPh>
    <rPh sb="7" eb="9">
      <t>ジカン</t>
    </rPh>
    <rPh sb="10" eb="11">
      <t>フン</t>
    </rPh>
    <phoneticPr fontId="13"/>
  </si>
  <si>
    <t>教材６６
収録時間（分）</t>
    <rPh sb="0" eb="2">
      <t>キョウザイ</t>
    </rPh>
    <rPh sb="5" eb="7">
      <t>シュウロク</t>
    </rPh>
    <rPh sb="7" eb="9">
      <t>ジカン</t>
    </rPh>
    <rPh sb="10" eb="11">
      <t>フン</t>
    </rPh>
    <phoneticPr fontId="13"/>
  </si>
  <si>
    <t>教材６７
収録時間（分）</t>
    <rPh sb="0" eb="2">
      <t>キョウザイ</t>
    </rPh>
    <rPh sb="5" eb="7">
      <t>シュウロク</t>
    </rPh>
    <rPh sb="7" eb="9">
      <t>ジカン</t>
    </rPh>
    <rPh sb="10" eb="11">
      <t>フン</t>
    </rPh>
    <phoneticPr fontId="13"/>
  </si>
  <si>
    <t>教材６８
収録時間（分）</t>
    <rPh sb="0" eb="2">
      <t>キョウザイ</t>
    </rPh>
    <rPh sb="5" eb="7">
      <t>シュウロク</t>
    </rPh>
    <rPh sb="7" eb="9">
      <t>ジカン</t>
    </rPh>
    <rPh sb="10" eb="11">
      <t>フン</t>
    </rPh>
    <phoneticPr fontId="13"/>
  </si>
  <si>
    <t>教材６９
収録時間（分）</t>
    <rPh sb="0" eb="2">
      <t>キョウザイ</t>
    </rPh>
    <rPh sb="5" eb="7">
      <t>シュウロク</t>
    </rPh>
    <rPh sb="7" eb="9">
      <t>ジカン</t>
    </rPh>
    <rPh sb="10" eb="11">
      <t>フン</t>
    </rPh>
    <phoneticPr fontId="13"/>
  </si>
  <si>
    <t>教材７０
収録時間（分）</t>
    <rPh sb="0" eb="2">
      <t>キョウザイ</t>
    </rPh>
    <rPh sb="5" eb="7">
      <t>シュウロク</t>
    </rPh>
    <rPh sb="7" eb="9">
      <t>ジカン</t>
    </rPh>
    <rPh sb="10" eb="11">
      <t>フン</t>
    </rPh>
    <phoneticPr fontId="13"/>
  </si>
  <si>
    <t>教材７１
収録時間（分）</t>
    <rPh sb="0" eb="2">
      <t>キョウザイ</t>
    </rPh>
    <rPh sb="5" eb="7">
      <t>シュウロク</t>
    </rPh>
    <rPh sb="7" eb="9">
      <t>ジカン</t>
    </rPh>
    <rPh sb="10" eb="11">
      <t>フン</t>
    </rPh>
    <phoneticPr fontId="13"/>
  </si>
  <si>
    <t>教材７２
収録時間（分）</t>
    <rPh sb="0" eb="2">
      <t>キョウザイ</t>
    </rPh>
    <rPh sb="5" eb="7">
      <t>シュウロク</t>
    </rPh>
    <rPh sb="7" eb="9">
      <t>ジカン</t>
    </rPh>
    <rPh sb="10" eb="11">
      <t>フン</t>
    </rPh>
    <phoneticPr fontId="13"/>
  </si>
  <si>
    <t>教材７３
収録時間（分）</t>
    <rPh sb="0" eb="2">
      <t>キョウザイ</t>
    </rPh>
    <rPh sb="5" eb="7">
      <t>シュウロク</t>
    </rPh>
    <rPh sb="7" eb="9">
      <t>ジカン</t>
    </rPh>
    <rPh sb="10" eb="11">
      <t>フン</t>
    </rPh>
    <phoneticPr fontId="13"/>
  </si>
  <si>
    <t>教材７４
収録時間（分）</t>
    <rPh sb="0" eb="2">
      <t>キョウザイ</t>
    </rPh>
    <rPh sb="5" eb="7">
      <t>シュウロク</t>
    </rPh>
    <rPh sb="7" eb="9">
      <t>ジカン</t>
    </rPh>
    <rPh sb="10" eb="11">
      <t>フン</t>
    </rPh>
    <phoneticPr fontId="13"/>
  </si>
  <si>
    <t>教材７５
収録時間（分）</t>
    <rPh sb="0" eb="2">
      <t>キョウザイ</t>
    </rPh>
    <rPh sb="5" eb="7">
      <t>シュウロク</t>
    </rPh>
    <rPh sb="7" eb="9">
      <t>ジカン</t>
    </rPh>
    <rPh sb="10" eb="11">
      <t>フン</t>
    </rPh>
    <phoneticPr fontId="13"/>
  </si>
  <si>
    <t>教材７６
収録時間（分）</t>
    <rPh sb="0" eb="2">
      <t>キョウザイ</t>
    </rPh>
    <rPh sb="5" eb="7">
      <t>シュウロク</t>
    </rPh>
    <rPh sb="7" eb="9">
      <t>ジカン</t>
    </rPh>
    <rPh sb="10" eb="11">
      <t>フン</t>
    </rPh>
    <phoneticPr fontId="13"/>
  </si>
  <si>
    <t>教材７７
収録時間（分）</t>
    <rPh sb="0" eb="2">
      <t>キョウザイ</t>
    </rPh>
    <rPh sb="5" eb="7">
      <t>シュウロク</t>
    </rPh>
    <rPh sb="7" eb="9">
      <t>ジカン</t>
    </rPh>
    <rPh sb="10" eb="11">
      <t>フン</t>
    </rPh>
    <phoneticPr fontId="13"/>
  </si>
  <si>
    <t>教材７８
収録時間（分）</t>
    <rPh sb="0" eb="2">
      <t>キョウザイ</t>
    </rPh>
    <rPh sb="5" eb="7">
      <t>シュウロク</t>
    </rPh>
    <rPh sb="7" eb="9">
      <t>ジカン</t>
    </rPh>
    <rPh sb="10" eb="11">
      <t>フン</t>
    </rPh>
    <phoneticPr fontId="13"/>
  </si>
  <si>
    <t>教材７９
収録時間（分）</t>
    <rPh sb="0" eb="2">
      <t>キョウザイ</t>
    </rPh>
    <rPh sb="5" eb="7">
      <t>シュウロク</t>
    </rPh>
    <rPh sb="7" eb="9">
      <t>ジカン</t>
    </rPh>
    <rPh sb="10" eb="11">
      <t>フン</t>
    </rPh>
    <phoneticPr fontId="13"/>
  </si>
  <si>
    <t>教材８０
収録時間（分）</t>
    <rPh sb="0" eb="2">
      <t>キョウザイ</t>
    </rPh>
    <rPh sb="5" eb="7">
      <t>シュウロク</t>
    </rPh>
    <rPh sb="7" eb="9">
      <t>ジカン</t>
    </rPh>
    <rPh sb="10" eb="11">
      <t>フン</t>
    </rPh>
    <phoneticPr fontId="13"/>
  </si>
  <si>
    <t>教材８１
収録時間（分）</t>
    <rPh sb="0" eb="2">
      <t>キョウザイ</t>
    </rPh>
    <rPh sb="5" eb="7">
      <t>シュウロク</t>
    </rPh>
    <rPh sb="7" eb="9">
      <t>ジカン</t>
    </rPh>
    <rPh sb="10" eb="11">
      <t>フン</t>
    </rPh>
    <phoneticPr fontId="13"/>
  </si>
  <si>
    <t>教材８２
収録時間（分）</t>
    <rPh sb="0" eb="2">
      <t>キョウザイ</t>
    </rPh>
    <rPh sb="5" eb="7">
      <t>シュウロク</t>
    </rPh>
    <rPh sb="7" eb="9">
      <t>ジカン</t>
    </rPh>
    <rPh sb="10" eb="11">
      <t>フン</t>
    </rPh>
    <phoneticPr fontId="13"/>
  </si>
  <si>
    <t>教材８３
収録時間（分）</t>
    <rPh sb="0" eb="2">
      <t>キョウザイ</t>
    </rPh>
    <rPh sb="5" eb="7">
      <t>シュウロク</t>
    </rPh>
    <rPh sb="7" eb="9">
      <t>ジカン</t>
    </rPh>
    <rPh sb="10" eb="11">
      <t>フン</t>
    </rPh>
    <phoneticPr fontId="13"/>
  </si>
  <si>
    <t>教材８４
収録時間（分）</t>
    <rPh sb="0" eb="2">
      <t>キョウザイ</t>
    </rPh>
    <rPh sb="5" eb="7">
      <t>シュウロク</t>
    </rPh>
    <rPh sb="7" eb="9">
      <t>ジカン</t>
    </rPh>
    <rPh sb="10" eb="11">
      <t>フン</t>
    </rPh>
    <phoneticPr fontId="13"/>
  </si>
  <si>
    <t>教材８５
収録時間（分）</t>
    <rPh sb="0" eb="2">
      <t>キョウザイ</t>
    </rPh>
    <rPh sb="5" eb="7">
      <t>シュウロク</t>
    </rPh>
    <rPh sb="7" eb="9">
      <t>ジカン</t>
    </rPh>
    <rPh sb="10" eb="11">
      <t>フン</t>
    </rPh>
    <phoneticPr fontId="13"/>
  </si>
  <si>
    <t>教材８６
収録時間（分）</t>
    <rPh sb="0" eb="2">
      <t>キョウザイ</t>
    </rPh>
    <rPh sb="5" eb="7">
      <t>シュウロク</t>
    </rPh>
    <rPh sb="7" eb="9">
      <t>ジカン</t>
    </rPh>
    <rPh sb="10" eb="11">
      <t>フン</t>
    </rPh>
    <phoneticPr fontId="13"/>
  </si>
  <si>
    <t>教材８７
収録時間（分）</t>
    <rPh sb="0" eb="2">
      <t>キョウザイ</t>
    </rPh>
    <rPh sb="5" eb="7">
      <t>シュウロク</t>
    </rPh>
    <rPh sb="7" eb="9">
      <t>ジカン</t>
    </rPh>
    <rPh sb="10" eb="11">
      <t>フン</t>
    </rPh>
    <phoneticPr fontId="13"/>
  </si>
  <si>
    <t>教材８８
収録時間（分）</t>
    <rPh sb="0" eb="2">
      <t>キョウザイ</t>
    </rPh>
    <rPh sb="5" eb="7">
      <t>シュウロク</t>
    </rPh>
    <rPh sb="7" eb="9">
      <t>ジカン</t>
    </rPh>
    <rPh sb="10" eb="11">
      <t>フン</t>
    </rPh>
    <phoneticPr fontId="13"/>
  </si>
  <si>
    <t>教材８９
収録時間（分）</t>
    <rPh sb="0" eb="2">
      <t>キョウザイ</t>
    </rPh>
    <rPh sb="5" eb="7">
      <t>シュウロク</t>
    </rPh>
    <rPh sb="7" eb="9">
      <t>ジカン</t>
    </rPh>
    <rPh sb="10" eb="11">
      <t>フン</t>
    </rPh>
    <phoneticPr fontId="13"/>
  </si>
  <si>
    <t>教材９０
収録時間（分）</t>
    <rPh sb="0" eb="2">
      <t>キョウザイ</t>
    </rPh>
    <rPh sb="5" eb="7">
      <t>シュウロク</t>
    </rPh>
    <rPh sb="7" eb="9">
      <t>ジカン</t>
    </rPh>
    <rPh sb="10" eb="11">
      <t>フン</t>
    </rPh>
    <phoneticPr fontId="13"/>
  </si>
  <si>
    <t>教材９１
収録時間（分）</t>
    <rPh sb="0" eb="2">
      <t>キョウザイ</t>
    </rPh>
    <rPh sb="5" eb="7">
      <t>シュウロク</t>
    </rPh>
    <rPh sb="7" eb="9">
      <t>ジカン</t>
    </rPh>
    <rPh sb="10" eb="11">
      <t>フン</t>
    </rPh>
    <phoneticPr fontId="13"/>
  </si>
  <si>
    <t>教材９２
収録時間（分）</t>
    <rPh sb="0" eb="2">
      <t>キョウザイ</t>
    </rPh>
    <rPh sb="5" eb="7">
      <t>シュウロク</t>
    </rPh>
    <rPh sb="7" eb="9">
      <t>ジカン</t>
    </rPh>
    <rPh sb="10" eb="11">
      <t>フン</t>
    </rPh>
    <phoneticPr fontId="13"/>
  </si>
  <si>
    <t>教材９３
収録時間（分）</t>
    <rPh sb="0" eb="2">
      <t>キョウザイ</t>
    </rPh>
    <rPh sb="5" eb="7">
      <t>シュウロク</t>
    </rPh>
    <rPh sb="7" eb="9">
      <t>ジカン</t>
    </rPh>
    <rPh sb="10" eb="11">
      <t>フン</t>
    </rPh>
    <phoneticPr fontId="13"/>
  </si>
  <si>
    <t>教材９４
収録時間（分）</t>
    <rPh sb="0" eb="2">
      <t>キョウザイ</t>
    </rPh>
    <rPh sb="5" eb="7">
      <t>シュウロク</t>
    </rPh>
    <rPh sb="7" eb="9">
      <t>ジカン</t>
    </rPh>
    <rPh sb="10" eb="11">
      <t>フン</t>
    </rPh>
    <phoneticPr fontId="13"/>
  </si>
  <si>
    <t>教材９５
収録時間（分）</t>
    <rPh sb="0" eb="2">
      <t>キョウザイ</t>
    </rPh>
    <rPh sb="5" eb="7">
      <t>シュウロク</t>
    </rPh>
    <rPh sb="7" eb="9">
      <t>ジカン</t>
    </rPh>
    <rPh sb="10" eb="11">
      <t>フン</t>
    </rPh>
    <phoneticPr fontId="13"/>
  </si>
  <si>
    <t>教材９６
収録時間（分）</t>
    <rPh sb="0" eb="2">
      <t>キョウザイ</t>
    </rPh>
    <rPh sb="5" eb="7">
      <t>シュウロク</t>
    </rPh>
    <rPh sb="7" eb="9">
      <t>ジカン</t>
    </rPh>
    <rPh sb="10" eb="11">
      <t>フン</t>
    </rPh>
    <phoneticPr fontId="13"/>
  </si>
  <si>
    <t>教材９７
収録時間（分）</t>
    <rPh sb="0" eb="2">
      <t>キョウザイ</t>
    </rPh>
    <rPh sb="5" eb="7">
      <t>シュウロク</t>
    </rPh>
    <rPh sb="7" eb="9">
      <t>ジカン</t>
    </rPh>
    <rPh sb="10" eb="11">
      <t>フン</t>
    </rPh>
    <phoneticPr fontId="13"/>
  </si>
  <si>
    <t>教材９８
収録時間（分）</t>
    <rPh sb="0" eb="2">
      <t>キョウザイ</t>
    </rPh>
    <rPh sb="5" eb="7">
      <t>シュウロク</t>
    </rPh>
    <rPh sb="7" eb="9">
      <t>ジカン</t>
    </rPh>
    <rPh sb="10" eb="11">
      <t>フン</t>
    </rPh>
    <phoneticPr fontId="13"/>
  </si>
  <si>
    <t>教材９９
収録時間（分）</t>
    <rPh sb="0" eb="2">
      <t>キョウザイ</t>
    </rPh>
    <rPh sb="5" eb="7">
      <t>シュウロク</t>
    </rPh>
    <rPh sb="7" eb="9">
      <t>ジカン</t>
    </rPh>
    <rPh sb="10" eb="11">
      <t>フン</t>
    </rPh>
    <phoneticPr fontId="13"/>
  </si>
  <si>
    <t>教材１００
収録時間（分）</t>
    <rPh sb="0" eb="2">
      <t>キョウザイ</t>
    </rPh>
    <rPh sb="6" eb="8">
      <t>シュウロク</t>
    </rPh>
    <rPh sb="8" eb="10">
      <t>ジカン</t>
    </rPh>
    <rPh sb="11" eb="12">
      <t>フン</t>
    </rPh>
    <phoneticPr fontId="13"/>
  </si>
  <si>
    <t>収録時間
合計（分）</t>
    <rPh sb="0" eb="2">
      <t>シュウロク</t>
    </rPh>
    <rPh sb="2" eb="4">
      <t>ジカン</t>
    </rPh>
    <rPh sb="5" eb="7">
      <t>ゴウケイ</t>
    </rPh>
    <rPh sb="8" eb="9">
      <t>フン</t>
    </rPh>
    <phoneticPr fontId="13"/>
  </si>
  <si>
    <t>チェック項目</t>
    <rPh sb="4" eb="6">
      <t>コウモク</t>
    </rPh>
    <phoneticPr fontId="13"/>
  </si>
  <si>
    <t>データ蓄積（DWH、分散技術、クラウド、リアルタイム処理、キャッシュ技術、データ蓄積技術、検索技術）、データ加工（フィルタリング処理、ソート処理、結合処理、前処理、マッピング処理、サンプリング処理、集計処理、変換・演算処理）、データ共有（データ出力、データ展開、データ連携）、プログラミング（基礎プログラミング、拡張プログラミング、アルゴリズム、分析プログラム、SQL）</t>
    <phoneticPr fontId="113"/>
  </si>
  <si>
    <t>（2023.04）</t>
    <phoneticPr fontId="13"/>
  </si>
  <si>
    <t>（認定様式第５号添付書類３）</t>
    <phoneticPr fontId="113"/>
  </si>
  <si>
    <t>認定様式第５号添付書類２</t>
    <phoneticPr fontId="14"/>
  </si>
  <si>
    <t>認定様式第５号添付書類１</t>
    <phoneticPr fontId="14"/>
  </si>
  <si>
    <t>【認定様式第６号添付書類１】映像教材の収録時間確認表</t>
    <rPh sb="1" eb="3">
      <t>ニンテイ</t>
    </rPh>
    <rPh sb="3" eb="5">
      <t>ヨウシキ</t>
    </rPh>
    <rPh sb="5" eb="6">
      <t>ダイ</t>
    </rPh>
    <rPh sb="7" eb="8">
      <t>ゴウ</t>
    </rPh>
    <rPh sb="8" eb="10">
      <t>テンプ</t>
    </rPh>
    <rPh sb="10" eb="12">
      <t>ショルイ</t>
    </rPh>
    <rPh sb="14" eb="16">
      <t>エイゾウ</t>
    </rPh>
    <rPh sb="16" eb="18">
      <t>キョウザイ</t>
    </rPh>
    <rPh sb="19" eb="21">
      <t>シュウロク</t>
    </rPh>
    <rPh sb="21" eb="23">
      <t>ジカン</t>
    </rPh>
    <rPh sb="23" eb="25">
      <t>カクニン</t>
    </rPh>
    <rPh sb="25" eb="26">
      <t>ヒョウ</t>
    </rPh>
    <phoneticPr fontId="13"/>
  </si>
  <si>
    <t/>
  </si>
  <si>
    <t>使用するソフトウェアの名称及びバージョン　　（</t>
    <rPh sb="11" eb="13">
      <t>メイショウ</t>
    </rPh>
    <rPh sb="13" eb="14">
      <t>オヨ</t>
    </rPh>
    <phoneticPr fontId="14"/>
  </si>
  <si>
    <t>ＯＳ</t>
    <phoneticPr fontId="14"/>
  </si>
  <si>
    <t>使用するＯＳの名称及びバージョン　　（</t>
    <rPh sb="7" eb="9">
      <t>メイショウ</t>
    </rPh>
    <rPh sb="9" eb="10">
      <t>オヨ</t>
    </rPh>
    <phoneticPr fontId="14"/>
  </si>
  <si>
    <t>・訓練の実施に必要なその他の設備・機器を適正に整備している</t>
    <phoneticPr fontId="14"/>
  </si>
  <si>
    <t>・全て確保している</t>
    <phoneticPr fontId="14"/>
  </si>
  <si>
    <t>・一部確保している</t>
    <rPh sb="1" eb="3">
      <t>イチブ</t>
    </rPh>
    <rPh sb="3" eb="5">
      <t>カクホ</t>
    </rPh>
    <phoneticPr fontId="14"/>
  </si>
  <si>
    <t>・確保していない</t>
    <rPh sb="1" eb="3">
      <t>カクホ</t>
    </rPh>
    <phoneticPr fontId="14"/>
  </si>
  <si>
    <t>①ユニット
規定時間</t>
    <rPh sb="6" eb="8">
      <t>キテイ</t>
    </rPh>
    <rPh sb="8" eb="10">
      <t>ジカン</t>
    </rPh>
    <phoneticPr fontId="14"/>
  </si>
  <si>
    <r>
      <t>（※）・本計画書は、</t>
    </r>
    <r>
      <rPr>
        <sz val="11"/>
        <rFont val="ＭＳ Ｐゴシック"/>
        <family val="3"/>
        <charset val="128"/>
      </rPr>
      <t>職場見学等促進奨励金</t>
    </r>
    <r>
      <rPr>
        <sz val="11"/>
        <color theme="1"/>
        <rFont val="ＭＳ Ｐゴシック"/>
        <family val="3"/>
        <charset val="128"/>
      </rPr>
      <t>の特例措置の適用を希望する場合に作成してください。なお、特例措置の適用を受けるためには、本計画書の提出だけではなく、要件を満たす訓練を実施する必要があります。
　　　・「サービス種類」は、介護保険法又は障害者の日常生活及び社会生活を総合的に支援するための法律の規定に基づくサービスの種類を記載してください。
　　　・本計画書提出時点で調整中の事項については、「未定」と記載して差し支えありません。ただし、「実施予定日」については日別計画表に記載した日程を記載してください。
　　　・その他特記すべき事項がある場合は「備考」に記載してください。</t>
    </r>
    <rPh sb="4" eb="5">
      <t>ホン</t>
    </rPh>
    <rPh sb="5" eb="8">
      <t>ケイカクショ</t>
    </rPh>
    <rPh sb="10" eb="15">
      <t>ショクバケンガクトウ</t>
    </rPh>
    <rPh sb="15" eb="17">
      <t>ソクシン</t>
    </rPh>
    <rPh sb="178" eb="179">
      <t>ホン</t>
    </rPh>
    <rPh sb="179" eb="182">
      <t>ケイカクショ</t>
    </rPh>
    <rPh sb="182" eb="184">
      <t>テイシュツ</t>
    </rPh>
    <rPh sb="184" eb="186">
      <t>ジテン</t>
    </rPh>
    <rPh sb="200" eb="202">
      <t>ミテイ</t>
    </rPh>
    <rPh sb="204" eb="206">
      <t>キサイ</t>
    </rPh>
    <rPh sb="208" eb="209">
      <t>サ</t>
    </rPh>
    <rPh sb="210" eb="211">
      <t>ツカ</t>
    </rPh>
    <rPh sb="223" eb="225">
      <t>ジッシ</t>
    </rPh>
    <rPh sb="240" eb="242">
      <t>キサイ</t>
    </rPh>
    <rPh sb="244" eb="246">
      <t>ニッテイ</t>
    </rPh>
    <rPh sb="247" eb="249">
      <t>キサイ</t>
    </rPh>
    <rPh sb="263" eb="264">
      <t>タ</t>
    </rPh>
    <rPh sb="264" eb="266">
      <t>トッキ</t>
    </rPh>
    <rPh sb="269" eb="271">
      <t>ジコウ</t>
    </rPh>
    <rPh sb="274" eb="276">
      <t>バアイ</t>
    </rPh>
    <rPh sb="278" eb="280">
      <t>ビコウ</t>
    </rPh>
    <rPh sb="282" eb="284">
      <t>キサイ</t>
    </rPh>
    <phoneticPr fontId="13"/>
  </si>
  <si>
    <t>Git/Gitワークフロー、チームビルディング、リーダブルコード、テクニカルライティング</t>
    <phoneticPr fontId="113"/>
  </si>
  <si>
    <t xml:space="preserve">推奨訓練日程計画表
【添付資料】
・映像教材の収録時間確認表 </t>
    <rPh sb="0" eb="6">
      <t>スイショウクンレンニッテイ</t>
    </rPh>
    <rPh sb="6" eb="8">
      <t>ケイカク</t>
    </rPh>
    <rPh sb="8" eb="9">
      <t>ヒョウ</t>
    </rPh>
    <rPh sb="11" eb="13">
      <t>テンプ</t>
    </rPh>
    <rPh sb="13" eb="15">
      <t>シリョウ</t>
    </rPh>
    <phoneticPr fontId="14"/>
  </si>
  <si>
    <t>ｅラーニング教材等確認表</t>
    <rPh sb="6" eb="8">
      <t>キョウザイ</t>
    </rPh>
    <rPh sb="8" eb="9">
      <t>トウ</t>
    </rPh>
    <rPh sb="9" eb="11">
      <t>カクニン</t>
    </rPh>
    <rPh sb="11" eb="12">
      <t>ヒョウ</t>
    </rPh>
    <phoneticPr fontId="14"/>
  </si>
  <si>
    <t>①ユニットは、就職を想定する職業・職種に必要な技能等が習得でき、通所及び通信（同時双方向型）の訓練と同等の訓練効果が得られる教材で構成されていること。</t>
    <rPh sb="62" eb="64">
      <t>キョウザイ</t>
    </rPh>
    <rPh sb="65" eb="67">
      <t>コウセイ</t>
    </rPh>
    <phoneticPr fontId="14"/>
  </si>
  <si>
    <t>②支給単位期間の日数が28日以上である支給単位期間については最低４つ以上、支給単位期間の日数が14日以上27日以下である支給単位期間については最低２つ以上のユニットを設定していること。</t>
    <phoneticPr fontId="113"/>
  </si>
  <si>
    <t>様式　別紙２</t>
    <rPh sb="0" eb="2">
      <t>ヨウシキ</t>
    </rPh>
    <rPh sb="3" eb="5">
      <t>ベッシ</t>
    </rPh>
    <phoneticPr fontId="14"/>
  </si>
  <si>
    <t>・サポート対象となっているものである</t>
    <rPh sb="5" eb="7">
      <t>タイショウ</t>
    </rPh>
    <phoneticPr fontId="14"/>
  </si>
  <si>
    <t>③DX推進スキル標準対応の訓練における基本奨励金の特例措置（DSS特例）の適用に係る希望の有無（適用を希望する場合のみ「○」を記入）</t>
    <rPh sb="3" eb="5">
      <t>スイシン</t>
    </rPh>
    <rPh sb="8" eb="10">
      <t>ヒョウジュン</t>
    </rPh>
    <rPh sb="10" eb="12">
      <t>タイオウ</t>
    </rPh>
    <rPh sb="13" eb="15">
      <t>クンレン</t>
    </rPh>
    <rPh sb="19" eb="24">
      <t>キホンショウレイキン</t>
    </rPh>
    <rPh sb="25" eb="27">
      <t>トクレイ</t>
    </rPh>
    <rPh sb="27" eb="29">
      <t>ソチ</t>
    </rPh>
    <rPh sb="33" eb="35">
      <t>トクレイ</t>
    </rPh>
    <rPh sb="37" eb="39">
      <t>テキヨウ</t>
    </rPh>
    <rPh sb="40" eb="41">
      <t>カカ</t>
    </rPh>
    <rPh sb="42" eb="44">
      <t>キボウ</t>
    </rPh>
    <rPh sb="45" eb="47">
      <t>ウム</t>
    </rPh>
    <phoneticPr fontId="14"/>
  </si>
  <si>
    <t>求職者支援法に基づく認定職業訓練に係る改善計画書
【添付書類】
・　改善計画の対象となった訓練科の「求職者支援法に基づく職業訓練の認定通知書」（写）</t>
    <rPh sb="0" eb="2">
      <t>キュウショク</t>
    </rPh>
    <rPh sb="2" eb="3">
      <t>シャ</t>
    </rPh>
    <rPh sb="3" eb="5">
      <t>シエン</t>
    </rPh>
    <rPh sb="5" eb="6">
      <t>ホウ</t>
    </rPh>
    <rPh sb="7" eb="8">
      <t>モト</t>
    </rPh>
    <rPh sb="10" eb="12">
      <t>ニンテイ</t>
    </rPh>
    <rPh sb="12" eb="14">
      <t>ショクギョウ</t>
    </rPh>
    <rPh sb="14" eb="16">
      <t>クンレン</t>
    </rPh>
    <rPh sb="17" eb="18">
      <t>カカ</t>
    </rPh>
    <rPh sb="19" eb="21">
      <t>カイゼン</t>
    </rPh>
    <rPh sb="21" eb="24">
      <t>ケイカクショ</t>
    </rPh>
    <rPh sb="45" eb="48">
      <t>クンレンカ</t>
    </rPh>
    <phoneticPr fontId="14"/>
  </si>
  <si>
    <t>※２  秒単位は、切り捨てて記載してください。</t>
    <phoneticPr fontId="14"/>
  </si>
  <si>
    <t>時間割表（通所を設定する場合のみ）</t>
    <rPh sb="0" eb="3">
      <t>ジカンワリ</t>
    </rPh>
    <rPh sb="3" eb="4">
      <t>ヒョウ</t>
    </rPh>
    <rPh sb="5" eb="7">
      <t>ツウショ</t>
    </rPh>
    <rPh sb="8" eb="10">
      <t>セッテイ</t>
    </rPh>
    <rPh sb="12" eb="14">
      <t>バアイ</t>
    </rPh>
    <phoneticPr fontId="14"/>
  </si>
  <si>
    <t>区分</t>
    <rPh sb="0" eb="2">
      <t>クブン</t>
    </rPh>
    <phoneticPr fontId="14"/>
  </si>
  <si>
    <t>１限目</t>
    <rPh sb="1" eb="2">
      <t>ゲン</t>
    </rPh>
    <rPh sb="2" eb="3">
      <t>メ</t>
    </rPh>
    <phoneticPr fontId="14"/>
  </si>
  <si>
    <t>２限目</t>
    <rPh sb="1" eb="2">
      <t>ゲン</t>
    </rPh>
    <rPh sb="2" eb="3">
      <t>メ</t>
    </rPh>
    <phoneticPr fontId="14"/>
  </si>
  <si>
    <t>３限目</t>
    <rPh sb="1" eb="2">
      <t>ゲン</t>
    </rPh>
    <rPh sb="2" eb="3">
      <t>メ</t>
    </rPh>
    <phoneticPr fontId="14"/>
  </si>
  <si>
    <t>４限目</t>
    <rPh sb="1" eb="2">
      <t>ゲン</t>
    </rPh>
    <rPh sb="2" eb="3">
      <t>メ</t>
    </rPh>
    <phoneticPr fontId="14"/>
  </si>
  <si>
    <t>５限目</t>
    <rPh sb="1" eb="2">
      <t>ゲン</t>
    </rPh>
    <rPh sb="2" eb="3">
      <t>メ</t>
    </rPh>
    <phoneticPr fontId="14"/>
  </si>
  <si>
    <t>６限目</t>
    <rPh sb="1" eb="2">
      <t>ゲン</t>
    </rPh>
    <rPh sb="2" eb="3">
      <t>メ</t>
    </rPh>
    <phoneticPr fontId="14"/>
  </si>
  <si>
    <t>質疑応答</t>
    <rPh sb="0" eb="2">
      <t>シツギ</t>
    </rPh>
    <rPh sb="2" eb="4">
      <t>オウトウ</t>
    </rPh>
    <phoneticPr fontId="14"/>
  </si>
  <si>
    <t>成績考査の実施方法</t>
    <rPh sb="0" eb="4">
      <t>セイセキコウサ</t>
    </rPh>
    <rPh sb="5" eb="7">
      <t>ジッシ</t>
    </rPh>
    <rPh sb="7" eb="9">
      <t>ホウホウ</t>
    </rPh>
    <phoneticPr fontId="14"/>
  </si>
  <si>
    <t>実施方法</t>
    <rPh sb="0" eb="2">
      <t>ジッシ</t>
    </rPh>
    <rPh sb="2" eb="4">
      <t>ホウホウ</t>
    </rPh>
    <phoneticPr fontId="14"/>
  </si>
  <si>
    <t>成績考査①</t>
  </si>
  <si>
    <t>成績考査②</t>
  </si>
  <si>
    <t>成績考査③</t>
  </si>
  <si>
    <t>成績考査④</t>
  </si>
  <si>
    <t>成績考査⑤</t>
  </si>
  <si>
    <t>修了考査</t>
  </si>
  <si>
    <t>10月29日に通所形式でユニット①～②の内容のテスト（１時間）を実施する。</t>
    <rPh sb="2" eb="3">
      <t>ガツ</t>
    </rPh>
    <rPh sb="5" eb="6">
      <t>ヒ</t>
    </rPh>
    <rPh sb="7" eb="9">
      <t>ツウショ</t>
    </rPh>
    <rPh sb="9" eb="11">
      <t>ケイシキ</t>
    </rPh>
    <rPh sb="20" eb="22">
      <t>ナイヨウ</t>
    </rPh>
    <rPh sb="28" eb="30">
      <t>ジカン</t>
    </rPh>
    <rPh sb="32" eb="34">
      <t>ジッシ</t>
    </rPh>
    <phoneticPr fontId="14"/>
  </si>
  <si>
    <t>LMS上にユニット④～⑥までの内容のテスト(1時間）を掲載し、11月30日までに受講させる。</t>
    <rPh sb="3" eb="4">
      <t>ジョウ</t>
    </rPh>
    <rPh sb="15" eb="17">
      <t>ナイヨウ</t>
    </rPh>
    <rPh sb="23" eb="25">
      <t>ジカン</t>
    </rPh>
    <rPh sb="27" eb="29">
      <t>ケイサイ</t>
    </rPh>
    <rPh sb="33" eb="34">
      <t>ガツ</t>
    </rPh>
    <rPh sb="36" eb="37">
      <t>ヒ</t>
    </rPh>
    <rPh sb="40" eb="42">
      <t>ジュコウ</t>
    </rPh>
    <phoneticPr fontId="14"/>
  </si>
  <si>
    <t>ユニット⑫で課題制作の時間を設けて、12月29日までに提出させる。</t>
    <rPh sb="6" eb="10">
      <t>カダイセイサク</t>
    </rPh>
    <rPh sb="11" eb="13">
      <t>ジカン</t>
    </rPh>
    <rPh sb="14" eb="15">
      <t>モウ</t>
    </rPh>
    <rPh sb="20" eb="21">
      <t>ガツ</t>
    </rPh>
    <rPh sb="23" eb="24">
      <t>ヒ</t>
    </rPh>
    <rPh sb="27" eb="29">
      <t>テイシュツ</t>
    </rPh>
    <phoneticPr fontId="14"/>
  </si>
  <si>
    <t>認定様式第７の３号</t>
    <phoneticPr fontId="14"/>
  </si>
  <si>
    <t>資格名称</t>
    <rPh sb="0" eb="2">
      <t>シカク</t>
    </rPh>
    <rPh sb="2" eb="4">
      <t>メイショウ</t>
    </rPh>
    <phoneticPr fontId="14"/>
  </si>
  <si>
    <t>担当する科目</t>
    <rPh sb="0" eb="2">
      <t>タントウ</t>
    </rPh>
    <rPh sb="4" eb="6">
      <t>カモク</t>
    </rPh>
    <phoneticPr fontId="14"/>
  </si>
  <si>
    <t>設　備</t>
    <phoneticPr fontId="14"/>
  </si>
  <si>
    <t>パソコン関係
（パソコンを使用する訓練カリキュラムを含む訓練の場合）</t>
    <rPh sb="4" eb="6">
      <t>カンケイ</t>
    </rPh>
    <rPh sb="13" eb="15">
      <t>シヨウ</t>
    </rPh>
    <rPh sb="17" eb="19">
      <t>クンレン</t>
    </rPh>
    <rPh sb="26" eb="27">
      <t>フク</t>
    </rPh>
    <rPh sb="28" eb="30">
      <t>クンレン</t>
    </rPh>
    <rPh sb="31" eb="33">
      <t>バアイ</t>
    </rPh>
    <phoneticPr fontId="14"/>
  </si>
  <si>
    <t>訓練実施施設の確保
（通所が発生しない場合のみ）</t>
    <phoneticPr fontId="14"/>
  </si>
  <si>
    <t>（うち通所訓練</t>
    <rPh sb="3" eb="5">
      <t>ツウショ</t>
    </rPh>
    <rPh sb="5" eb="7">
      <t>クンレン</t>
    </rPh>
    <phoneticPr fontId="14"/>
  </si>
  <si>
    <t>）</t>
    <phoneticPr fontId="14"/>
  </si>
  <si>
    <t>※うち数は通所訓練を含むｅラーニングコースに限り記載</t>
    <rPh sb="3" eb="4">
      <t>スウ</t>
    </rPh>
    <rPh sb="5" eb="7">
      <t>ツウショ</t>
    </rPh>
    <rPh sb="7" eb="9">
      <t>クンレン</t>
    </rPh>
    <rPh sb="10" eb="11">
      <t>フク</t>
    </rPh>
    <rPh sb="22" eb="23">
      <t>カギ</t>
    </rPh>
    <rPh sb="24" eb="26">
      <t>キサイ</t>
    </rPh>
    <phoneticPr fontId="14"/>
  </si>
  <si>
    <t>オンラインによっても指導する（当該日通所可能・混在型）</t>
    <rPh sb="10" eb="12">
      <t>シドウ</t>
    </rPh>
    <rPh sb="15" eb="17">
      <t>トウガイ</t>
    </rPh>
    <rPh sb="17" eb="18">
      <t>ビ</t>
    </rPh>
    <rPh sb="18" eb="20">
      <t>ツウショ</t>
    </rPh>
    <rPh sb="20" eb="22">
      <t>カノウ</t>
    </rPh>
    <rPh sb="23" eb="26">
      <t>コンザイガタ</t>
    </rPh>
    <phoneticPr fontId="14"/>
  </si>
  <si>
    <t>オンラインによっても指導する（当該日通所不可・単独型）</t>
    <rPh sb="10" eb="12">
      <t>シドウ</t>
    </rPh>
    <rPh sb="15" eb="17">
      <t>トウガイ</t>
    </rPh>
    <rPh sb="17" eb="18">
      <t>ビ</t>
    </rPh>
    <rPh sb="18" eb="20">
      <t>ツウショ</t>
    </rPh>
    <rPh sb="20" eb="22">
      <t>フカ</t>
    </rPh>
    <rPh sb="23" eb="26">
      <t>タンドクガタ</t>
    </rPh>
    <phoneticPr fontId="14"/>
  </si>
  <si>
    <t>オンライン計</t>
    <rPh sb="5" eb="6">
      <t>ケイ</t>
    </rPh>
    <phoneticPr fontId="14"/>
  </si>
  <si>
    <t>（うち通所訓練時間計</t>
    <rPh sb="3" eb="5">
      <t>ツウショ</t>
    </rPh>
    <rPh sb="5" eb="7">
      <t>クンレン</t>
    </rPh>
    <rPh sb="7" eb="9">
      <t>ジカン</t>
    </rPh>
    <rPh sb="9" eb="10">
      <t>ケイ</t>
    </rPh>
    <phoneticPr fontId="14"/>
  </si>
  <si>
    <t>）</t>
    <phoneticPr fontId="14"/>
  </si>
  <si>
    <t>デジタルリテラシーを含むカリキュラムチェックシート</t>
  </si>
  <si>
    <t>デジタルリテラシーを含むカリキュラムの例</t>
  </si>
  <si>
    <t>ﾁｪｯｸ欄（☑）</t>
  </si>
  <si>
    <t>□</t>
  </si>
  <si>
    <t xml:space="preserve">・その他【項目　　　　】
</t>
    <phoneticPr fontId="14"/>
  </si>
  <si>
    <t>※　【項目】の番号は別表のDXリテラシー標準のどの項目に該当するか示しています。
※　実際のデジタル機器の操作だけではなく、操作方法、活用方法の説明等もデジタルリテラシーに含みます。</t>
    <phoneticPr fontId="14"/>
  </si>
  <si>
    <t>・教材の内容は受講者の就職にあたって必要な技能及びこれに関する知識が適切に習得できるよう、定期的な見直し等を行ったものである。</t>
    <rPh sb="1" eb="3">
      <t>キョウザイ</t>
    </rPh>
    <rPh sb="4" eb="6">
      <t>ナイヨウ</t>
    </rPh>
    <rPh sb="7" eb="10">
      <t>ジュコウシャ</t>
    </rPh>
    <rPh sb="11" eb="13">
      <t>シュウショク</t>
    </rPh>
    <rPh sb="18" eb="20">
      <t>ヒツヨウ</t>
    </rPh>
    <rPh sb="21" eb="23">
      <t>ギノウ</t>
    </rPh>
    <rPh sb="23" eb="24">
      <t>オヨ</t>
    </rPh>
    <rPh sb="28" eb="29">
      <t>カン</t>
    </rPh>
    <rPh sb="31" eb="33">
      <t>チシキ</t>
    </rPh>
    <rPh sb="34" eb="36">
      <t>テキセツ</t>
    </rPh>
    <rPh sb="37" eb="39">
      <t>シュウトク</t>
    </rPh>
    <rPh sb="45" eb="48">
      <t>テイキテキ</t>
    </rPh>
    <rPh sb="49" eb="51">
      <t>ミナオ</t>
    </rPh>
    <rPh sb="52" eb="53">
      <t>トウ</t>
    </rPh>
    <rPh sb="54" eb="55">
      <t>オコナ</t>
    </rPh>
    <phoneticPr fontId="14"/>
  </si>
  <si>
    <t>・実習室面積（</t>
    <rPh sb="1" eb="4">
      <t>ジッシュウシツ</t>
    </rPh>
    <rPh sb="4" eb="6">
      <t>メンセキ</t>
    </rPh>
    <phoneticPr fontId="14"/>
  </si>
  <si>
    <t>名称（</t>
    <rPh sb="0" eb="2">
      <t>メイショウ</t>
    </rPh>
    <phoneticPr fontId="14"/>
  </si>
  <si>
    <t xml:space="preserve">       ）</t>
    <phoneticPr fontId="14"/>
  </si>
  <si>
    <t>台数（</t>
    <phoneticPr fontId="14"/>
  </si>
  <si>
    <t>）台</t>
    <phoneticPr fontId="14"/>
  </si>
  <si>
    <t>　　　（</t>
    <phoneticPr fontId="14"/>
  </si>
  <si>
    <t>学科</t>
    <phoneticPr fontId="14"/>
  </si>
  <si>
    <t>実技（パソコンを使用する科目を含む）</t>
    <rPh sb="0" eb="2">
      <t>ジツギ</t>
    </rPh>
    <phoneticPr fontId="14"/>
  </si>
  <si>
    <t>外部の映像教材を使用する場合</t>
    <rPh sb="0" eb="2">
      <t>ガイブ</t>
    </rPh>
    <phoneticPr fontId="14"/>
  </si>
  <si>
    <t>助手</t>
    <rPh sb="0" eb="2">
      <t>ジョシュ</t>
    </rPh>
    <phoneticPr fontId="14"/>
  </si>
  <si>
    <t>LMS実機確認表</t>
    <rPh sb="3" eb="5">
      <t>ジッキ</t>
    </rPh>
    <rPh sb="5" eb="7">
      <t>カクニン</t>
    </rPh>
    <rPh sb="7" eb="8">
      <t>ヒョウ</t>
    </rPh>
    <phoneticPr fontId="14"/>
  </si>
  <si>
    <t>訓練実施機関チェック欄</t>
    <rPh sb="0" eb="2">
      <t>クンレン</t>
    </rPh>
    <rPh sb="2" eb="4">
      <t>ジッシ</t>
    </rPh>
    <rPh sb="4" eb="6">
      <t>キカン</t>
    </rPh>
    <rPh sb="10" eb="11">
      <t>ラン</t>
    </rPh>
    <phoneticPr fontId="14"/>
  </si>
  <si>
    <t>機構チェック欄</t>
    <rPh sb="0" eb="2">
      <t>キコウ</t>
    </rPh>
    <rPh sb="6" eb="7">
      <t>ラン</t>
    </rPh>
    <phoneticPr fontId="14"/>
  </si>
  <si>
    <t>【以下、確認項目】</t>
    <rPh sb="1" eb="3">
      <t>イカ</t>
    </rPh>
    <rPh sb="4" eb="6">
      <t>カクニン</t>
    </rPh>
    <rPh sb="6" eb="8">
      <t>コウモク</t>
    </rPh>
    <phoneticPr fontId="14"/>
  </si>
  <si>
    <t>受講者がアクセスできる教材について、「①推奨訓練日程計画表の当該受講日が属するユニット及びそれ以前のユニット」及び「②次のユニットの受講にあたっては、当該受講日が属するユニットに係る習得度確認テストの受講終了後」の制限を設けることができる。
※開講日から、全てのユニットを視聴できる受講環境は認められないこと。</t>
    <rPh sb="55" eb="56">
      <t>オヨ</t>
    </rPh>
    <rPh sb="107" eb="109">
      <t>セイゲン</t>
    </rPh>
    <rPh sb="110" eb="111">
      <t>モウ</t>
    </rPh>
    <phoneticPr fontId="113"/>
  </si>
  <si>
    <t>教材等にパスワード等を設定し、なりすまし等の不正受講対策を講じている。</t>
    <rPh sb="0" eb="2">
      <t>キョウザイ</t>
    </rPh>
    <rPh sb="2" eb="3">
      <t>トウ</t>
    </rPh>
    <rPh sb="11" eb="13">
      <t>セッテイ</t>
    </rPh>
    <phoneticPr fontId="113"/>
  </si>
  <si>
    <t>④受講者がアクセスできるコンテンツを管理できること。
※受講者アカウントで確認すること。</t>
    <rPh sb="28" eb="31">
      <t>ジュコウシャ</t>
    </rPh>
    <rPh sb="37" eb="39">
      <t>カクニン</t>
    </rPh>
    <phoneticPr fontId="14"/>
  </si>
  <si>
    <t>⑤教材等にアクセスした者が受講者本人であることをパスワード等により確認できること。
※受講者アカウントで確認すること。</t>
    <rPh sb="3" eb="4">
      <t>トウ</t>
    </rPh>
    <rPh sb="29" eb="30">
      <t>トウ</t>
    </rPh>
    <phoneticPr fontId="14"/>
  </si>
  <si>
    <t>⑥教材の内容は受講者の就職にあたって必要な技能及びこれに関する知識が適切に習得できるよう、定期的な見直し等を行ったものであること。</t>
    <phoneticPr fontId="113"/>
  </si>
  <si>
    <t>キャリアコンサルタント登録証(写)又はキャリアコンサルティング技能検定合格証書又は合格通知書(写)又は職業訓練指導員免許証（写）</t>
    <rPh sb="15" eb="16">
      <t>ウツ</t>
    </rPh>
    <rPh sb="17" eb="18">
      <t>マタ</t>
    </rPh>
    <phoneticPr fontId="14"/>
  </si>
  <si>
    <t>①IT分野の訓練における基本奨励金の特例措置（IT特例）の適用に係る希望の有無（適用を希望する場合のみ「○」を記入）</t>
    <rPh sb="25" eb="27">
      <t>トクレイ</t>
    </rPh>
    <phoneticPr fontId="14"/>
  </si>
  <si>
    <t>②WEBデザインの訓練における基本奨励金の特例措置（WEB特例）の適用に係る希望の有無（適用を希望する場合のみ「○」を記入）</t>
    <rPh sb="29" eb="31">
      <t>トクレイ</t>
    </rPh>
    <phoneticPr fontId="14"/>
  </si>
  <si>
    <t>ＬＭＳの実機確認の際、訓練で使用するＬＭＳが認定基準を満たしていることが確認でき次第、下記（①～⑤）の☑を各都道府県支部が記入します。
実機確認ができる時間は各都道府県支部によって異なる場合があるため、実機確認の際は下記（①～⑤）の内容が速やかに確認できるよう準備してください（※１回の実機確認で下記（①～⑤）の内容が確認できない場合、再度、訓練実施施設が所在する各都道府県支部で実機確認をして頂く場合がございます。）。
なお、ＬＭＳの実機確認の際は、訓練実施機関の担当者が実演を交えながら説明を行ってください。
また、ＬＭＳ実機確認表については、訓練実施機関チェック欄を記載の上、認定申請書類と併せて提出をお願いいたします。</t>
    <rPh sb="4" eb="6">
      <t>ジッキ</t>
    </rPh>
    <rPh sb="6" eb="8">
      <t>カクニン</t>
    </rPh>
    <rPh sb="9" eb="10">
      <t>サイ</t>
    </rPh>
    <rPh sb="11" eb="13">
      <t>クンレン</t>
    </rPh>
    <rPh sb="14" eb="16">
      <t>シヨウ</t>
    </rPh>
    <rPh sb="22" eb="24">
      <t>ニンテイ</t>
    </rPh>
    <rPh sb="24" eb="26">
      <t>キジュン</t>
    </rPh>
    <rPh sb="27" eb="28">
      <t>ミ</t>
    </rPh>
    <rPh sb="36" eb="38">
      <t>カクニン</t>
    </rPh>
    <rPh sb="40" eb="42">
      <t>シダイ</t>
    </rPh>
    <rPh sb="53" eb="58">
      <t>カクトドウフケン</t>
    </rPh>
    <rPh sb="58" eb="60">
      <t>シブ</t>
    </rPh>
    <rPh sb="61" eb="63">
      <t>キニュウ</t>
    </rPh>
    <rPh sb="68" eb="70">
      <t>ジッキ</t>
    </rPh>
    <rPh sb="70" eb="72">
      <t>カクニン</t>
    </rPh>
    <rPh sb="76" eb="78">
      <t>ジカン</t>
    </rPh>
    <rPh sb="79" eb="84">
      <t>カクトドウフケン</t>
    </rPh>
    <rPh sb="84" eb="86">
      <t>シブ</t>
    </rPh>
    <rPh sb="90" eb="91">
      <t>コト</t>
    </rPh>
    <rPh sb="93" eb="95">
      <t>バアイ</t>
    </rPh>
    <rPh sb="101" eb="105">
      <t>ジッキカクニン</t>
    </rPh>
    <rPh sb="106" eb="107">
      <t>サイ</t>
    </rPh>
    <rPh sb="116" eb="118">
      <t>ナイヨウ</t>
    </rPh>
    <rPh sb="119" eb="120">
      <t>スミ</t>
    </rPh>
    <rPh sb="123" eb="125">
      <t>カクニン</t>
    </rPh>
    <rPh sb="130" eb="132">
      <t>ジュンビ</t>
    </rPh>
    <rPh sb="141" eb="142">
      <t>カイ</t>
    </rPh>
    <rPh sb="143" eb="145">
      <t>ジッキ</t>
    </rPh>
    <rPh sb="145" eb="147">
      <t>カクニン</t>
    </rPh>
    <rPh sb="159" eb="161">
      <t>カクニン</t>
    </rPh>
    <rPh sb="165" eb="167">
      <t>バアイ</t>
    </rPh>
    <rPh sb="168" eb="170">
      <t>サイド</t>
    </rPh>
    <rPh sb="190" eb="194">
      <t>ジッキカクニン</t>
    </rPh>
    <rPh sb="197" eb="198">
      <t>イタダ</t>
    </rPh>
    <rPh sb="199" eb="201">
      <t>バアイ</t>
    </rPh>
    <rPh sb="218" eb="220">
      <t>ジッキ</t>
    </rPh>
    <rPh sb="220" eb="222">
      <t>カクニン</t>
    </rPh>
    <rPh sb="223" eb="224">
      <t>サイ</t>
    </rPh>
    <rPh sb="226" eb="228">
      <t>クンレン</t>
    </rPh>
    <rPh sb="228" eb="230">
      <t>ジッシ</t>
    </rPh>
    <rPh sb="230" eb="232">
      <t>キカン</t>
    </rPh>
    <rPh sb="233" eb="236">
      <t>タントウシャ</t>
    </rPh>
    <rPh sb="237" eb="239">
      <t>ジツエン</t>
    </rPh>
    <rPh sb="240" eb="241">
      <t>マジ</t>
    </rPh>
    <rPh sb="245" eb="247">
      <t>セツメイ</t>
    </rPh>
    <rPh sb="248" eb="249">
      <t>オコナ</t>
    </rPh>
    <rPh sb="263" eb="265">
      <t>ジッキ</t>
    </rPh>
    <rPh sb="286" eb="288">
      <t>キサイ</t>
    </rPh>
    <rPh sb="289" eb="290">
      <t>ウエ</t>
    </rPh>
    <phoneticPr fontId="113"/>
  </si>
  <si>
    <t>デジタルリテラシーを含む科目名</t>
    <rPh sb="10" eb="11">
      <t>フク</t>
    </rPh>
    <rPh sb="12" eb="14">
      <t>カモク</t>
    </rPh>
    <rPh sb="14" eb="15">
      <t>メイ</t>
    </rPh>
    <phoneticPr fontId="14"/>
  </si>
  <si>
    <t>・就職先業界の社会課題とデータやデジタルによる解決【項目１】</t>
    <phoneticPr fontId="14"/>
  </si>
  <si>
    <t>介護・美容・飲食・病院・流通等のデジタル活用による効率化の事例の紹介等</t>
    <phoneticPr fontId="14"/>
  </si>
  <si>
    <t>・就職先業界の顧客・ユーザーの行動変化と変化への対応【項目２】</t>
    <phoneticPr fontId="14"/>
  </si>
  <si>
    <t>効果的なSNS広報の事例、データ・デジタル技術を活用した顧客・ユーザー行動の分析の紹介等</t>
    <phoneticPr fontId="14"/>
  </si>
  <si>
    <t>・就職先業界の顧客・ユーザーを取り巻くデジタルサービス【項目２】</t>
    <phoneticPr fontId="14"/>
  </si>
  <si>
    <t>eコマース、デリバリーサービス等の事例の紹介等</t>
    <phoneticPr fontId="14"/>
  </si>
  <si>
    <t>・就職先業界のデジタル技術の活用による競争環境変化の具体的事例【項目３】</t>
    <phoneticPr fontId="14"/>
  </si>
  <si>
    <t>小売・流通業界・観光業界等の事例の紹介等</t>
    <phoneticPr fontId="14"/>
  </si>
  <si>
    <t>・就職先で想定されるインターネットサービスの活用【項目11】</t>
    <phoneticPr fontId="14"/>
  </si>
  <si>
    <t>ZOOM、Teams等の代表的なWEB会議用ソフト、グループウェアの利用方法・紹介等</t>
    <phoneticPr fontId="14"/>
  </si>
  <si>
    <t>・就職先で想定されるデータ・デジタル技術の活用事例【項目12】</t>
    <phoneticPr fontId="14"/>
  </si>
  <si>
    <t>POSシステム、キャッシュレス決済、モバイルPOSレジ、電子カルテ、介護ソフト、施工管理や勤怠管理のICT化導入、生成ＡＩの活用事例の紹介等</t>
    <phoneticPr fontId="14"/>
  </si>
  <si>
    <t>・就職先で想定される日常業務に関するパソコン等のツールの利用方法【項目13】</t>
    <phoneticPr fontId="14"/>
  </si>
  <si>
    <t>オフィスソフトの操作（就職先での報告書やリーフレット等の作成で使用が想定される文字のサイズやフォントを変更した文書作成、就職先での資料作成、データ管理等で使用が想定される基本的な関数、表作成などのレベルのものに限る）等</t>
    <phoneticPr fontId="14"/>
  </si>
  <si>
    <t>・就職先で想定されるツール利用方法【項目13】</t>
    <phoneticPr fontId="14"/>
  </si>
  <si>
    <t>・就職先で想定される情報セキュリティ関係【項目14】</t>
    <phoneticPr fontId="14"/>
  </si>
  <si>
    <t>デジタルデータに係る情報セキュリティの重要性、情報セキュリティ事故の原因、個人がとるべきセキュリティ対策等</t>
    <phoneticPr fontId="14"/>
  </si>
  <si>
    <t>・就職先で想定されるインターネット、SNS等を利用する際の注意点【項目15】</t>
    <phoneticPr fontId="14"/>
  </si>
  <si>
    <t>投稿内容、ネットエチケット等の注意点</t>
    <phoneticPr fontId="14"/>
  </si>
  <si>
    <t>・就職先業界のデジタルデータを扱う際の法令遵守【項目16】</t>
    <phoneticPr fontId="14"/>
  </si>
  <si>
    <t>顧客等のデジタルデータを扱う際の個人情報保護法、画像等のデジタルデータを扱う際の著作権などのルール等</t>
    <phoneticPr fontId="14"/>
  </si>
  <si>
    <t>下記の「デジタルリテラシーを含むカリキュラム例」の中から、就職先業界で必要なカリキュラムを検討の上、訓練コースの中で実施するものに、チェック欄にチェック（☑）を入れ、該当する内容を含む科目名を記載してください。
下記の中に該当するものがない場合は、その他の欄に別表を参考に検討したカリキュラム内容とDXリテラシー標準の該当項目の番号を記載してください。複数の欄にチェックしていただいても差し支えありません。</t>
    <rPh sb="130" eb="132">
      <t>ベッピョウ</t>
    </rPh>
    <phoneticPr fontId="14"/>
  </si>
  <si>
    <t>託児サービスコース</t>
    <rPh sb="0" eb="2">
      <t>タクジ</t>
    </rPh>
    <phoneticPr fontId="14"/>
  </si>
  <si>
    <t>　　訓練期間は２か月以上６か月以下、訓練時間１か月当たり８０時間以上</t>
    <phoneticPr fontId="14"/>
  </si>
  <si>
    <t>※通信（同時双方向）で利用するソフトウェアは、通信（同時双方向）でソフトウェアを利用する期間（〇月〇日から△月△日まで）を記入してください。</t>
    <rPh sb="1" eb="3">
      <t>ツウシン</t>
    </rPh>
    <rPh sb="4" eb="6">
      <t>ドウジ</t>
    </rPh>
    <rPh sb="6" eb="9">
      <t>ソウホウコウ</t>
    </rPh>
    <rPh sb="11" eb="13">
      <t>リヨウ</t>
    </rPh>
    <rPh sb="23" eb="25">
      <t>ツウシン</t>
    </rPh>
    <rPh sb="26" eb="28">
      <t>ドウジ</t>
    </rPh>
    <rPh sb="28" eb="31">
      <t>ソウホウコウ</t>
    </rPh>
    <rPh sb="40" eb="42">
      <t>リヨウ</t>
    </rPh>
    <rPh sb="44" eb="46">
      <t>キカン</t>
    </rPh>
    <rPh sb="48" eb="49">
      <t>ガツ</t>
    </rPh>
    <rPh sb="50" eb="51">
      <t>ニチ</t>
    </rPh>
    <rPh sb="54" eb="55">
      <t>ガツ</t>
    </rPh>
    <rPh sb="56" eb="57">
      <t>ニチ</t>
    </rPh>
    <rPh sb="61" eb="63">
      <t>キニュウ</t>
    </rPh>
    <phoneticPr fontId="14"/>
  </si>
  <si>
    <t>Microsoft365Personal</t>
    <phoneticPr fontId="14"/>
  </si>
  <si>
    <t>３　託児サービス付き訓練</t>
    <rPh sb="2" eb="4">
      <t>タクジ</t>
    </rPh>
    <rPh sb="8" eb="9">
      <t>ツ</t>
    </rPh>
    <rPh sb="10" eb="12">
      <t>クンレン</t>
    </rPh>
    <phoneticPr fontId="14"/>
  </si>
  <si>
    <t>託児サービス付き訓練として申請している。</t>
    <rPh sb="0" eb="2">
      <t>タクジ</t>
    </rPh>
    <rPh sb="6" eb="7">
      <t>ツ</t>
    </rPh>
    <rPh sb="8" eb="10">
      <t>クンレン</t>
    </rPh>
    <rPh sb="13" eb="15">
      <t>シンセイ</t>
    </rPh>
    <phoneticPr fontId="14"/>
  </si>
  <si>
    <r>
      <t>実技に使用する主要な設備</t>
    </r>
    <r>
      <rPr>
        <sz val="11"/>
        <color theme="1"/>
        <rFont val="ＭＳ Ｐゴシック"/>
        <family val="3"/>
        <charset val="128"/>
      </rPr>
      <t>・備品・機器　★　
（パソコン関係以外）</t>
    </r>
    <rPh sb="0" eb="2">
      <t>ジツギ</t>
    </rPh>
    <rPh sb="3" eb="5">
      <t>シヨウ</t>
    </rPh>
    <rPh sb="7" eb="9">
      <t>シュヨウ</t>
    </rPh>
    <rPh sb="10" eb="12">
      <t>セツビ</t>
    </rPh>
    <rPh sb="16" eb="18">
      <t>キキ</t>
    </rPh>
    <phoneticPr fontId="14"/>
  </si>
  <si>
    <t>ソフトウェア
（パソコンを使用する訓練カリキュラムを含む訓練の場合かつ訓練実施機関が準備するパソコンの場合）</t>
    <rPh sb="35" eb="37">
      <t>クンレン</t>
    </rPh>
    <rPh sb="51" eb="53">
      <t>バアイ</t>
    </rPh>
    <phoneticPr fontId="14"/>
  </si>
  <si>
    <r>
      <t xml:space="preserve">８０時間算定対象訓練
時間の総合計（h）
</t>
    </r>
    <r>
      <rPr>
        <sz val="11"/>
        <color theme="1"/>
        <rFont val="ＭＳ Ｐゴシック"/>
        <family val="3"/>
        <charset val="128"/>
      </rPr>
      <t>＝（①）+（②-1）</t>
    </r>
    <rPh sb="8" eb="10">
      <t>クンレン</t>
    </rPh>
    <rPh sb="11" eb="13">
      <t>ジカン</t>
    </rPh>
    <rPh sb="14" eb="15">
      <t>ソウ</t>
    </rPh>
    <rPh sb="15" eb="17">
      <t>ゴウケイ</t>
    </rPh>
    <phoneticPr fontId="14"/>
  </si>
  <si>
    <t>　１　担当する科目の訓練内容に関する資格</t>
    <rPh sb="3" eb="5">
      <t>タントウ</t>
    </rPh>
    <rPh sb="7" eb="9">
      <t>カモク</t>
    </rPh>
    <rPh sb="10" eb="12">
      <t>クンレン</t>
    </rPh>
    <rPh sb="12" eb="14">
      <t>ナイヨウ</t>
    </rPh>
    <rPh sb="15" eb="16">
      <t>カン</t>
    </rPh>
    <rPh sb="18" eb="20">
      <t>シカク</t>
    </rPh>
    <phoneticPr fontId="14"/>
  </si>
  <si>
    <r>
      <t>上記</t>
    </r>
    <r>
      <rPr>
        <u/>
        <sz val="12"/>
        <color theme="1"/>
        <rFont val="ＭＳ ゴシック"/>
        <family val="3"/>
        <charset val="128"/>
      </rPr>
      <t>就職支援責任者</t>
    </r>
    <r>
      <rPr>
        <sz val="12"/>
        <color theme="1"/>
        <rFont val="ＭＳ ゴシック"/>
        <family val="3"/>
        <charset val="128"/>
      </rPr>
      <t>は、申請者と直接の雇用関係（代表者及び役員も可）にあること。※原則として就職支援責任者の変更はできません。</t>
    </r>
    <phoneticPr fontId="14"/>
  </si>
  <si>
    <t>ｅラーニングの教材やユニットが下記（①～⑥）の要件を満たしているかを確認し、要件を満たす場合には☑を記入してください。
なお、ｅラーニング教材等確認表については認定申請書類と併せて提出をお願いいたします。
※⑤については、教科書の問題を解く等の作業時間が訓練時間に組み込まれていない場合はチェック不要です。
※重要な事項のみをチェック項目として記載しているため、詳細については申請の留意事項（eラーニングコース）をご確認ください。</t>
    <rPh sb="7" eb="9">
      <t>キョウザイ</t>
    </rPh>
    <rPh sb="15" eb="17">
      <t>カキ</t>
    </rPh>
    <rPh sb="23" eb="25">
      <t>ヨウケン</t>
    </rPh>
    <rPh sb="26" eb="27">
      <t>ミ</t>
    </rPh>
    <rPh sb="34" eb="36">
      <t>カクニン</t>
    </rPh>
    <rPh sb="38" eb="40">
      <t>ヨウケン</t>
    </rPh>
    <rPh sb="41" eb="42">
      <t>ミ</t>
    </rPh>
    <rPh sb="44" eb="46">
      <t>バアイ</t>
    </rPh>
    <rPh sb="50" eb="52">
      <t>キニュウ</t>
    </rPh>
    <rPh sb="69" eb="71">
      <t>キョウザイ</t>
    </rPh>
    <rPh sb="71" eb="72">
      <t>トウ</t>
    </rPh>
    <rPh sb="72" eb="74">
      <t>カクニン</t>
    </rPh>
    <rPh sb="74" eb="75">
      <t>ヒョウ</t>
    </rPh>
    <rPh sb="80" eb="82">
      <t>ニンテイ</t>
    </rPh>
    <rPh sb="82" eb="84">
      <t>シンセイ</t>
    </rPh>
    <rPh sb="84" eb="86">
      <t>ショルイ</t>
    </rPh>
    <rPh sb="87" eb="88">
      <t>アワ</t>
    </rPh>
    <rPh sb="90" eb="92">
      <t>テイシュツ</t>
    </rPh>
    <rPh sb="94" eb="95">
      <t>ネガ</t>
    </rPh>
    <rPh sb="111" eb="114">
      <t>キョウカショ</t>
    </rPh>
    <rPh sb="115" eb="117">
      <t>モンダイ</t>
    </rPh>
    <rPh sb="118" eb="119">
      <t>ト</t>
    </rPh>
    <rPh sb="120" eb="121">
      <t>ナド</t>
    </rPh>
    <rPh sb="122" eb="124">
      <t>サギョウ</t>
    </rPh>
    <rPh sb="124" eb="126">
      <t>ジカン</t>
    </rPh>
    <rPh sb="127" eb="129">
      <t>クンレン</t>
    </rPh>
    <rPh sb="129" eb="131">
      <t>ジカン</t>
    </rPh>
    <rPh sb="132" eb="133">
      <t>ク</t>
    </rPh>
    <rPh sb="134" eb="135">
      <t>コ</t>
    </rPh>
    <rPh sb="141" eb="143">
      <t>バアイ</t>
    </rPh>
    <rPh sb="148" eb="150">
      <t>フヨウ</t>
    </rPh>
    <rPh sb="155" eb="157">
      <t>ジュウヨウ</t>
    </rPh>
    <rPh sb="158" eb="160">
      <t>ジコウ</t>
    </rPh>
    <rPh sb="167" eb="169">
      <t>コウモク</t>
    </rPh>
    <rPh sb="172" eb="174">
      <t>キサイ</t>
    </rPh>
    <rPh sb="181" eb="183">
      <t>ショウサイ</t>
    </rPh>
    <rPh sb="188" eb="190">
      <t>シンセイ</t>
    </rPh>
    <rPh sb="191" eb="193">
      <t>リュウイ</t>
    </rPh>
    <rPh sb="193" eb="195">
      <t>ジコウ</t>
    </rPh>
    <rPh sb="208" eb="210">
      <t>カクニン</t>
    </rPh>
    <phoneticPr fontId="113"/>
  </si>
  <si>
    <t>③ユニットは、教科書をただ読み上げるだけの教材で構成されたものではないこと。また、教科書等の問題を解くのみの内容ではなく、問題の説明及び解説を含むものとなっていること。</t>
    <phoneticPr fontId="113"/>
  </si>
  <si>
    <t>④学科及び実技科目、職業人講話、成績考査をeラーニングにより実施する場合は、訓練時間分の映像教材があること。</t>
    <rPh sb="1" eb="3">
      <t>ガッカ</t>
    </rPh>
    <rPh sb="3" eb="4">
      <t>オヨ</t>
    </rPh>
    <rPh sb="5" eb="9">
      <t>ジツギカモク</t>
    </rPh>
    <rPh sb="10" eb="13">
      <t>ショクギョウニン</t>
    </rPh>
    <rPh sb="13" eb="15">
      <t>コウワ</t>
    </rPh>
    <rPh sb="16" eb="20">
      <t>セイセキコウサ</t>
    </rPh>
    <rPh sb="30" eb="32">
      <t>ジッシ</t>
    </rPh>
    <rPh sb="34" eb="36">
      <t>バアイ</t>
    </rPh>
    <rPh sb="38" eb="40">
      <t>クンレン</t>
    </rPh>
    <rPh sb="40" eb="42">
      <t>ジカン</t>
    </rPh>
    <rPh sb="42" eb="43">
      <t>ブン</t>
    </rPh>
    <rPh sb="44" eb="48">
      <t>エイゾウキョウザイ</t>
    </rPh>
    <phoneticPr fontId="113"/>
  </si>
  <si>
    <t>⑤成績考査の課題制作や教科書の問題を解く等の時間（作業時間）については、当該作業時間分の映像教材があること。
（※作業時間を訓練時間に組み込まない場合にはチェック不要）</t>
    <rPh sb="1" eb="5">
      <t>セイセキコウサ</t>
    </rPh>
    <rPh sb="6" eb="10">
      <t>カダイセイサク</t>
    </rPh>
    <rPh sb="36" eb="38">
      <t>トウガイ</t>
    </rPh>
    <rPh sb="38" eb="40">
      <t>サギョウ</t>
    </rPh>
    <rPh sb="40" eb="42">
      <t>ジカン</t>
    </rPh>
    <phoneticPr fontId="113"/>
  </si>
  <si>
    <t>②点検項目に　★印のついている項目は、通所が発生する場合のみ記載して下さい。</t>
    <rPh sb="1" eb="3">
      <t>テンケン</t>
    </rPh>
    <rPh sb="3" eb="5">
      <t>コウモク</t>
    </rPh>
    <rPh sb="8" eb="9">
      <t>ジルシ</t>
    </rPh>
    <rPh sb="15" eb="17">
      <t>コウモク</t>
    </rPh>
    <rPh sb="19" eb="21">
      <t>ツウショ</t>
    </rPh>
    <rPh sb="22" eb="24">
      <t>ハッセイ</t>
    </rPh>
    <rPh sb="26" eb="28">
      <t>バアイ</t>
    </rPh>
    <rPh sb="30" eb="32">
      <t>キサイ</t>
    </rPh>
    <rPh sb="34" eb="35">
      <t>クダ</t>
    </rPh>
    <phoneticPr fontId="14"/>
  </si>
  <si>
    <t>　 　⑤　講師（助手を除く。）ごとの添付書類（職務経歴書、資格・免許証等の写し）も併せて提出してください。</t>
    <rPh sb="5" eb="7">
      <t>コウシ</t>
    </rPh>
    <rPh sb="8" eb="10">
      <t>ジョシュ</t>
    </rPh>
    <rPh sb="11" eb="12">
      <t>ノゾ</t>
    </rPh>
    <rPh sb="18" eb="20">
      <t>テンプ</t>
    </rPh>
    <rPh sb="20" eb="22">
      <t>ショルイ</t>
    </rPh>
    <rPh sb="23" eb="25">
      <t>ショクム</t>
    </rPh>
    <rPh sb="25" eb="28">
      <t>ケイレキショ</t>
    </rPh>
    <rPh sb="29" eb="31">
      <t>シカク</t>
    </rPh>
    <rPh sb="32" eb="35">
      <t>メンキョショウ</t>
    </rPh>
    <rPh sb="35" eb="36">
      <t>トウ</t>
    </rPh>
    <rPh sb="37" eb="38">
      <t>ウツ</t>
    </rPh>
    <rPh sb="41" eb="42">
      <t>アワ</t>
    </rPh>
    <rPh sb="44" eb="46">
      <t>テイシュツ</t>
    </rPh>
    <phoneticPr fontId="14"/>
  </si>
  <si>
    <t>※上記については、教科書以外で受講者の費用負担が発生する全ての内容（職場見学・職場体験・企業実習における交通費等を含む）を記入してください。</t>
    <rPh sb="1" eb="3">
      <t>ジョウキ</t>
    </rPh>
    <rPh sb="9" eb="12">
      <t>キョウカショ</t>
    </rPh>
    <rPh sb="12" eb="14">
      <t>イガイ</t>
    </rPh>
    <rPh sb="15" eb="17">
      <t>ジュコウ</t>
    </rPh>
    <rPh sb="17" eb="18">
      <t>シャ</t>
    </rPh>
    <rPh sb="19" eb="21">
      <t>ヒヨウ</t>
    </rPh>
    <rPh sb="21" eb="23">
      <t>フタン</t>
    </rPh>
    <rPh sb="24" eb="26">
      <t>ハッセイ</t>
    </rPh>
    <rPh sb="28" eb="29">
      <t>スベ</t>
    </rPh>
    <rPh sb="31" eb="33">
      <t>ナイヨウ</t>
    </rPh>
    <rPh sb="34" eb="36">
      <t>ショクバ</t>
    </rPh>
    <rPh sb="36" eb="38">
      <t>ケンガク</t>
    </rPh>
    <rPh sb="39" eb="41">
      <t>ショクバ</t>
    </rPh>
    <rPh sb="41" eb="43">
      <t>タイケン</t>
    </rPh>
    <rPh sb="44" eb="46">
      <t>キギョウ</t>
    </rPh>
    <rPh sb="46" eb="48">
      <t>ジッシュウ</t>
    </rPh>
    <rPh sb="52" eb="56">
      <t>コウツウヒナド</t>
    </rPh>
    <rPh sb="57" eb="58">
      <t>フク</t>
    </rPh>
    <rPh sb="61" eb="63">
      <t>キニュウ</t>
    </rPh>
    <phoneticPr fontId="14"/>
  </si>
  <si>
    <r>
      <t>教育事業実績（</t>
    </r>
    <r>
      <rPr>
        <sz val="12"/>
        <color theme="1"/>
        <rFont val="ＭＳ Ｐゴシック"/>
        <family val="3"/>
        <charset val="128"/>
      </rPr>
      <t>事業実績）</t>
    </r>
    <rPh sb="7" eb="9">
      <t>ジギョウ</t>
    </rPh>
    <rPh sb="9" eb="11">
      <t>ジッセキ</t>
    </rPh>
    <phoneticPr fontId="14"/>
  </si>
  <si>
    <t>訓練実施施設の確保　★</t>
    <rPh sb="0" eb="2">
      <t>クンレン</t>
    </rPh>
    <rPh sb="2" eb="4">
      <t>ジッシ</t>
    </rPh>
    <rPh sb="4" eb="6">
      <t>シセツ</t>
    </rPh>
    <rPh sb="7" eb="9">
      <t>カクホ</t>
    </rPh>
    <phoneticPr fontId="14"/>
  </si>
  <si>
    <t>教室面積等　★</t>
    <rPh sb="0" eb="2">
      <t>キョウシツ</t>
    </rPh>
    <rPh sb="2" eb="4">
      <t>メンセキ</t>
    </rPh>
    <rPh sb="4" eb="5">
      <t>トウ</t>
    </rPh>
    <phoneticPr fontId="14"/>
  </si>
  <si>
    <r>
      <t>机、いす、</t>
    </r>
    <r>
      <rPr>
        <sz val="12"/>
        <color theme="1"/>
        <rFont val="ＭＳ Ｐゴシック"/>
        <family val="3"/>
        <charset val="128"/>
      </rPr>
      <t>ホワイトボード等　★</t>
    </r>
    <rPh sb="0" eb="1">
      <t>ツクエ</t>
    </rPh>
    <rPh sb="12" eb="13">
      <t>トウ</t>
    </rPh>
    <phoneticPr fontId="14"/>
  </si>
  <si>
    <t>パソコン台数　★</t>
    <phoneticPr fontId="14"/>
  </si>
  <si>
    <t>インターネットの接続★</t>
    <phoneticPr fontId="14"/>
  </si>
  <si>
    <t>プリンタ台数　★</t>
    <rPh sb="4" eb="6">
      <t>ダイスウ</t>
    </rPh>
    <phoneticPr fontId="14"/>
  </si>
  <si>
    <t>受講者が講師のパソコン画面を常時確認できるための方策　★</t>
    <rPh sb="0" eb="3">
      <t>ジュコウシャ</t>
    </rPh>
    <rPh sb="24" eb="26">
      <t>ホウサク</t>
    </rPh>
    <phoneticPr fontId="14"/>
  </si>
  <si>
    <t>パソコン等の配線　★</t>
    <rPh sb="4" eb="5">
      <t>トウ</t>
    </rPh>
    <rPh sb="6" eb="8">
      <t>ハイセン</t>
    </rPh>
    <phoneticPr fontId="14"/>
  </si>
  <si>
    <t>その他の設備・機器　★</t>
    <rPh sb="2" eb="3">
      <t>タ</t>
    </rPh>
    <rPh sb="4" eb="6">
      <t>セツビ</t>
    </rPh>
    <rPh sb="7" eb="9">
      <t>キキ</t>
    </rPh>
    <phoneticPr fontId="14"/>
  </si>
  <si>
    <t>　その他当該訓練に必要な設備　★</t>
    <rPh sb="3" eb="4">
      <t>タ</t>
    </rPh>
    <rPh sb="4" eb="6">
      <t>トウガイ</t>
    </rPh>
    <rPh sb="6" eb="8">
      <t>クンレン</t>
    </rPh>
    <rPh sb="9" eb="11">
      <t>ヒツヨウ</t>
    </rPh>
    <rPh sb="12" eb="14">
      <t>セツビ</t>
    </rPh>
    <phoneticPr fontId="14"/>
  </si>
  <si>
    <t>安全衛生法上の措置　★</t>
    <rPh sb="0" eb="2">
      <t>アンゼン</t>
    </rPh>
    <rPh sb="2" eb="5">
      <t>エイセイホウ</t>
    </rPh>
    <rPh sb="5" eb="6">
      <t>ジョウ</t>
    </rPh>
    <rPh sb="7" eb="9">
      <t>ソチ</t>
    </rPh>
    <phoneticPr fontId="14"/>
  </si>
  <si>
    <t>・必要な措置を講じている</t>
    <phoneticPr fontId="14"/>
  </si>
  <si>
    <t>・必要な措置を講じていない</t>
    <rPh sb="1" eb="3">
      <t>ヒツヨウ</t>
    </rPh>
    <rPh sb="4" eb="6">
      <t>ソチ</t>
    </rPh>
    <rPh sb="7" eb="8">
      <t>コウ</t>
    </rPh>
    <phoneticPr fontId="14"/>
  </si>
  <si>
    <t>照明（室内の場合）　★</t>
    <rPh sb="0" eb="2">
      <t>ショウメイ</t>
    </rPh>
    <rPh sb="3" eb="5">
      <t>シツナイ</t>
    </rPh>
    <rPh sb="6" eb="8">
      <t>バアイ</t>
    </rPh>
    <phoneticPr fontId="14"/>
  </si>
  <si>
    <t>空調（冷暖房）・換気(窓)　★</t>
    <rPh sb="0" eb="2">
      <t>クウチョウ</t>
    </rPh>
    <rPh sb="3" eb="6">
      <t>レイダンボウ</t>
    </rPh>
    <rPh sb="8" eb="10">
      <t>カンキ</t>
    </rPh>
    <rPh sb="11" eb="12">
      <t>マド</t>
    </rPh>
    <phoneticPr fontId="14"/>
  </si>
  <si>
    <t>トイレ(男女別）　★</t>
    <rPh sb="4" eb="6">
      <t>ダンジョ</t>
    </rPh>
    <rPh sb="6" eb="7">
      <t>ベツ</t>
    </rPh>
    <phoneticPr fontId="14"/>
  </si>
  <si>
    <t>洗面所　★</t>
    <rPh sb="0" eb="2">
      <t>センメン</t>
    </rPh>
    <rPh sb="2" eb="3">
      <t>ジョ</t>
    </rPh>
    <phoneticPr fontId="14"/>
  </si>
  <si>
    <t>事務室　★</t>
    <rPh sb="0" eb="3">
      <t>ジムシツ</t>
    </rPh>
    <phoneticPr fontId="14"/>
  </si>
  <si>
    <t xml:space="preserve"> 喫煙場所　★</t>
    <rPh sb="1" eb="3">
      <t>キツエン</t>
    </rPh>
    <rPh sb="3" eb="5">
      <t>バショ</t>
    </rPh>
    <phoneticPr fontId="14"/>
  </si>
  <si>
    <t>講師の数　★</t>
    <rPh sb="0" eb="2">
      <t>コウシ</t>
    </rPh>
    <rPh sb="3" eb="4">
      <t>カズ</t>
    </rPh>
    <phoneticPr fontId="14"/>
  </si>
  <si>
    <t>・インターネット環境について、通信速度が訓練実施にあたり十分なものである（目安として上り・下りともに10Mbps以上）</t>
    <rPh sb="20" eb="22">
      <t>クンレン</t>
    </rPh>
    <rPh sb="22" eb="24">
      <t>ジッシ</t>
    </rPh>
    <rPh sb="28" eb="30">
      <t>ジュウブン</t>
    </rPh>
    <rPh sb="37" eb="39">
      <t>メヤス</t>
    </rPh>
    <rPh sb="42" eb="43">
      <t>アガ</t>
    </rPh>
    <phoneticPr fontId="14"/>
  </si>
  <si>
    <t>・使用しない</t>
    <rPh sb="1" eb="3">
      <t>シヨウ</t>
    </rPh>
    <phoneticPr fontId="14"/>
  </si>
  <si>
    <t>&lt;確認用&gt;
ユニット
規定時間（分）</t>
    <rPh sb="1" eb="3">
      <t>カクニン</t>
    </rPh>
    <rPh sb="3" eb="4">
      <t>ヨウ</t>
    </rPh>
    <rPh sb="11" eb="15">
      <t>キテイジカン</t>
    </rPh>
    <rPh sb="16" eb="17">
      <t>フン</t>
    </rPh>
    <phoneticPr fontId="14"/>
  </si>
  <si>
    <t>…</t>
    <phoneticPr fontId="14"/>
  </si>
  <si>
    <t>必須</t>
    <rPh sb="0" eb="2">
      <t>ヒッス</t>
    </rPh>
    <phoneticPr fontId="14"/>
  </si>
  <si>
    <t>名　称</t>
    <rPh sb="0" eb="1">
      <t>メイ</t>
    </rPh>
    <rPh sb="2" eb="3">
      <t>ショウ</t>
    </rPh>
    <phoneticPr fontId="79"/>
  </si>
  <si>
    <t>（イ）自社開発の場合
・使用するＬＭＳの内容が確認できるもの（パンフレットや仕様書等）
・ＬＭＳ実機確認表
（ロ）外部調達を行う場合
・契約書（写）
・使用するＬＭＳの内容が確認できるもの（パンフレットや仕様書等）
・ＬＭＳ実機確認表</t>
    <rPh sb="112" eb="114">
      <t>ジッキ</t>
    </rPh>
    <phoneticPr fontId="14"/>
  </si>
  <si>
    <t>（実施予定日12月12日～23日）
キャリアコンサルティング③</t>
    <rPh sb="1" eb="3">
      <t>ジッシ</t>
    </rPh>
    <rPh sb="3" eb="5">
      <t>ヨテイ</t>
    </rPh>
    <rPh sb="5" eb="6">
      <t>ビ</t>
    </rPh>
    <rPh sb="8" eb="9">
      <t>ガツ</t>
    </rPh>
    <rPh sb="11" eb="12">
      <t>ヒ</t>
    </rPh>
    <rPh sb="15" eb="16">
      <t>ヒ</t>
    </rPh>
    <phoneticPr fontId="14"/>
  </si>
  <si>
    <t>第１６の２号</t>
    <rPh sb="5" eb="6">
      <t>ゴウ</t>
    </rPh>
    <phoneticPr fontId="14"/>
  </si>
  <si>
    <t>（上記のほか、下記のいずれかに該当する場合はチェックしてください）
 1　貴機関が本分野の認定職業訓練を他の都道府県内で実施したことがあるが、本申請により認定職業訓練（本申請により、総訓練時間に対する通所割合が20％以下のｅラーニングコースを申請しようとする場合を除く）を行おうとする都道府県内において初めて実施する場合
2　貴機関が本申請により認定職業訓練を行おうとする都道府県内（本申請により、総訓練時間に対する通所割合が20％以下のｅラーニングコースを申請しようとする場合にあっては、全国）において、すでに本分野について求職者支援訓練等を実施しているが、雇用保険適用就職率の適用日が申請受付開始日の1年前の日が属する月の初日から申請受付開始日までの期間に該当しない場合</t>
    <phoneticPr fontId="14"/>
  </si>
  <si>
    <t>　（４）やむを得ず訓練を途中で中止した場合であっても、受講者保護等の観点から、訓練中止後に必
　　　　要な対応（職業訓練受講給付金支給申請書（様式B-6）の受講証明等）が可能な体制を確保し
　　　　ていること。</t>
    <phoneticPr fontId="14"/>
  </si>
  <si>
    <t>・使用する
※訓練内容に関連しない動画（広告含む）を流さない。
※外部動画サイト（不特定多数の者が自由に見ることができる無料の動画サイト等）を使用していない。
※視聴覚教材（映像教材）の配信中であっても、受講者からの質疑等に対応するため、講師と受講者間で質疑応答が行える環境を整えている。　★</t>
    <rPh sb="1" eb="3">
      <t>シヨウ</t>
    </rPh>
    <phoneticPr fontId="14"/>
  </si>
  <si>
    <r>
      <t>ユニット
規定時間（時間）
（6号の</t>
    </r>
    <r>
      <rPr>
        <u/>
        <sz val="11"/>
        <color theme="1"/>
        <rFont val="ＭＳ Ｐゴシック"/>
        <family val="3"/>
        <charset val="128"/>
        <scheme val="minor"/>
      </rPr>
      <t>ユニット規定時間を転記</t>
    </r>
    <r>
      <rPr>
        <sz val="11"/>
        <color theme="1"/>
        <rFont val="ＭＳ Ｐゴシック"/>
        <family val="3"/>
        <charset val="128"/>
        <scheme val="minor"/>
      </rPr>
      <t>）</t>
    </r>
    <rPh sb="5" eb="7">
      <t>キテイ</t>
    </rPh>
    <rPh sb="7" eb="9">
      <t>ジカン</t>
    </rPh>
    <rPh sb="10" eb="12">
      <t>ジカン</t>
    </rPh>
    <rPh sb="16" eb="17">
      <t>ゴウ</t>
    </rPh>
    <rPh sb="22" eb="26">
      <t>キテイジカン</t>
    </rPh>
    <rPh sb="27" eb="29">
      <t>テンキ</t>
    </rPh>
    <phoneticPr fontId="13"/>
  </si>
  <si>
    <r>
      <t>ユニット
規定時間（</t>
    </r>
    <r>
      <rPr>
        <u/>
        <sz val="11"/>
        <color theme="1"/>
        <rFont val="ＭＳ Ｐゴシック"/>
        <family val="3"/>
        <charset val="128"/>
        <scheme val="minor"/>
      </rPr>
      <t>時間</t>
    </r>
    <r>
      <rPr>
        <sz val="11"/>
        <color theme="1"/>
        <rFont val="ＭＳ Ｐゴシック"/>
        <family val="3"/>
        <charset val="128"/>
        <scheme val="minor"/>
      </rPr>
      <t>）
（6号の</t>
    </r>
    <r>
      <rPr>
        <u/>
        <sz val="11"/>
        <color theme="1"/>
        <rFont val="ＭＳ Ｐゴシック"/>
        <family val="3"/>
        <charset val="128"/>
        <scheme val="minor"/>
      </rPr>
      <t>ユニット規定時間を転記</t>
    </r>
    <r>
      <rPr>
        <sz val="11"/>
        <color theme="1"/>
        <rFont val="ＭＳ Ｐゴシック"/>
        <family val="3"/>
        <charset val="128"/>
        <scheme val="minor"/>
      </rPr>
      <t>）</t>
    </r>
    <rPh sb="5" eb="7">
      <t>キテイ</t>
    </rPh>
    <rPh sb="7" eb="9">
      <t>ジカン</t>
    </rPh>
    <rPh sb="10" eb="12">
      <t>ジカン</t>
    </rPh>
    <rPh sb="16" eb="17">
      <t>ゴウ</t>
    </rPh>
    <rPh sb="22" eb="26">
      <t>キテイジカン</t>
    </rPh>
    <rPh sb="27" eb="29">
      <t>テンキ</t>
    </rPh>
    <phoneticPr fontId="13"/>
  </si>
  <si>
    <t>訓練実施機関
確認欄（※）</t>
    <rPh sb="0" eb="6">
      <t>クンレンジッシキカン</t>
    </rPh>
    <rPh sb="7" eb="9">
      <t>カクニン</t>
    </rPh>
    <rPh sb="9" eb="10">
      <t>ラン</t>
    </rPh>
    <phoneticPr fontId="14"/>
  </si>
  <si>
    <t>機構確認欄（※）</t>
    <rPh sb="0" eb="2">
      <t>キコウ</t>
    </rPh>
    <rPh sb="2" eb="4">
      <t>カクニン</t>
    </rPh>
    <rPh sb="4" eb="5">
      <t>ラン</t>
    </rPh>
    <phoneticPr fontId="14"/>
  </si>
  <si>
    <t>△</t>
  </si>
  <si>
    <t>△</t>
    <phoneticPr fontId="14"/>
  </si>
  <si>
    <t>○</t>
    <phoneticPr fontId="14"/>
  </si>
  <si>
    <t>基本情報技術者試験</t>
    <rPh sb="0" eb="2">
      <t>キホン</t>
    </rPh>
    <rPh sb="2" eb="4">
      <t>ジョウホウ</t>
    </rPh>
    <rPh sb="4" eb="7">
      <t>ギジュツシャ</t>
    </rPh>
    <rPh sb="6" eb="7">
      <t>シャ</t>
    </rPh>
    <rPh sb="7" eb="9">
      <t>シケン</t>
    </rPh>
    <phoneticPr fontId="14"/>
  </si>
  <si>
    <t>情報処理推進機構</t>
    <rPh sb="0" eb="2">
      <t>ジョウホウ</t>
    </rPh>
    <rPh sb="2" eb="4">
      <t>ショリ</t>
    </rPh>
    <rPh sb="4" eb="6">
      <t>スイシン</t>
    </rPh>
    <rPh sb="6" eb="8">
      <t>キコウ</t>
    </rPh>
    <phoneticPr fontId="14"/>
  </si>
  <si>
    <t>安全衛生</t>
    <rPh sb="0" eb="4">
      <t>アンゼンエイセイ</t>
    </rPh>
    <phoneticPr fontId="14"/>
  </si>
  <si>
    <t>安全衛生と～</t>
    <rPh sb="0" eb="4">
      <t>アンゼンエイセイ</t>
    </rPh>
    <phoneticPr fontId="14"/>
  </si>
  <si>
    <t>1時間</t>
    <rPh sb="1" eb="3">
      <t>ジカン</t>
    </rPh>
    <phoneticPr fontId="14"/>
  </si>
  <si>
    <t>ビジネスアプリケーション・Webページ基礎科</t>
    <rPh sb="19" eb="21">
      <t>キソ</t>
    </rPh>
    <rPh sb="21" eb="22">
      <t>カ</t>
    </rPh>
    <phoneticPr fontId="14"/>
  </si>
  <si>
    <t>Java基礎知識</t>
    <rPh sb="4" eb="6">
      <t>キソ</t>
    </rPh>
    <rPh sb="6" eb="8">
      <t>チシキ</t>
    </rPh>
    <phoneticPr fontId="14"/>
  </si>
  <si>
    <t>Java応用知識</t>
    <rPh sb="4" eb="6">
      <t>オウヨウ</t>
    </rPh>
    <rPh sb="6" eb="8">
      <t>チシキ</t>
    </rPh>
    <phoneticPr fontId="14"/>
  </si>
  <si>
    <t>25時間</t>
    <rPh sb="2" eb="4">
      <t>ジカン</t>
    </rPh>
    <phoneticPr fontId="14"/>
  </si>
  <si>
    <t>訓練内容に関連した求人動向</t>
    <rPh sb="0" eb="2">
      <t>クンレン</t>
    </rPh>
    <rPh sb="2" eb="4">
      <t>ナイヨウ</t>
    </rPh>
    <rPh sb="5" eb="7">
      <t>カンレン</t>
    </rPh>
    <rPh sb="9" eb="11">
      <t>キュウジン</t>
    </rPh>
    <rPh sb="11" eb="13">
      <t>ドウコウ</t>
    </rPh>
    <phoneticPr fontId="14"/>
  </si>
  <si>
    <t>Java言語知識、～</t>
    <rPh sb="4" eb="6">
      <t>ゲンゴ</t>
    </rPh>
    <rPh sb="6" eb="8">
      <t>チシキ</t>
    </rPh>
    <phoneticPr fontId="14"/>
  </si>
  <si>
    <t>27時間</t>
    <rPh sb="2" eb="4">
      <t>ジカン</t>
    </rPh>
    <phoneticPr fontId="14"/>
  </si>
  <si>
    <t>※6　「オンライン計」については、80時間算定対象訓練のうちオンラインで実施する訓練時間数を計上して下さい。</t>
    <phoneticPr fontId="14"/>
  </si>
  <si>
    <t>通信費　実費、パソコンをレンタルする場合は10,000円必要</t>
    <rPh sb="0" eb="3">
      <t>ツウシンヒ</t>
    </rPh>
    <rPh sb="4" eb="6">
      <t>ジッピ</t>
    </rPh>
    <phoneticPr fontId="14"/>
  </si>
  <si>
    <t>表計算応用④・職業人講話（１ｈ）</t>
    <rPh sb="0" eb="3">
      <t>ヒョウケイサン</t>
    </rPh>
    <rPh sb="3" eb="5">
      <t>オウヨウ</t>
    </rPh>
    <rPh sb="7" eb="12">
      <t>ショクギョウジンコウワ</t>
    </rPh>
    <phoneticPr fontId="14"/>
  </si>
  <si>
    <t>訓練カリキュラム
【添付書類】
・職場見学等実施計画書　※認定職業訓練実施基本奨励金の特例措置の適用を受けようとする場合に限る
・企業実習実施計画書　※実習奨励金の特例措置の適用を受けようとする場合に限る
・ＤＸ推進スキル標準対応チェックシート　
※ ＩＴ分野又はデザイン分野（ＷＥＢデザインの訓練コース）の認定申請を行う場合に限る
・デジタルリテラシーを含むカリキュラムチェックシート</t>
    <rPh sb="0" eb="2">
      <t>クンレン</t>
    </rPh>
    <rPh sb="76" eb="78">
      <t>ジッシュウ</t>
    </rPh>
    <phoneticPr fontId="14"/>
  </si>
  <si>
    <t>※6　「オンライン計」については、80時間算定対象訓練のうちオンラインで実施する訓練時間数を計上して下さい。</t>
    <rPh sb="9" eb="10">
      <t>ケイ</t>
    </rPh>
    <rPh sb="19" eb="21">
      <t>ジカン</t>
    </rPh>
    <rPh sb="21" eb="23">
      <t>サンテイ</t>
    </rPh>
    <rPh sb="23" eb="27">
      <t>タイショウクンレン</t>
    </rPh>
    <rPh sb="36" eb="38">
      <t>ジッシ</t>
    </rPh>
    <rPh sb="40" eb="42">
      <t>クンレン</t>
    </rPh>
    <rPh sb="42" eb="44">
      <t>ジカン</t>
    </rPh>
    <rPh sb="44" eb="45">
      <t>スウ</t>
    </rPh>
    <rPh sb="46" eb="48">
      <t>ケイジョウ</t>
    </rPh>
    <rPh sb="50" eb="51">
      <t>クダ</t>
    </rPh>
    <phoneticPr fontId="14"/>
  </si>
  <si>
    <t>就職支援</t>
    <rPh sb="0" eb="2">
      <t>シュウショク</t>
    </rPh>
    <rPh sb="2" eb="4">
      <t>シエン</t>
    </rPh>
    <phoneticPr fontId="14"/>
  </si>
  <si>
    <t>ユニット３（○月○日）から使用。月額プラン（1490円×2か月）</t>
    <phoneticPr fontId="14"/>
  </si>
  <si>
    <t>　１５　職業訓練サービスガイドライン研修受講者（講師又は事務担当者の場合）を直接雇用していることが分かる書類</t>
    <rPh sb="4" eb="6">
      <t>ショクギョウ</t>
    </rPh>
    <rPh sb="6" eb="8">
      <t>クンレン</t>
    </rPh>
    <rPh sb="18" eb="20">
      <t>ケンシュウ</t>
    </rPh>
    <rPh sb="20" eb="23">
      <t>ジュコウシャ</t>
    </rPh>
    <rPh sb="24" eb="26">
      <t>コウシ</t>
    </rPh>
    <rPh sb="26" eb="27">
      <t>マタ</t>
    </rPh>
    <rPh sb="28" eb="30">
      <t>ジム</t>
    </rPh>
    <rPh sb="30" eb="33">
      <t>タントウシャ</t>
    </rPh>
    <rPh sb="34" eb="36">
      <t>バアイ</t>
    </rPh>
    <rPh sb="38" eb="40">
      <t>チョクセツ</t>
    </rPh>
    <rPh sb="40" eb="42">
      <t>コヨウ</t>
    </rPh>
    <rPh sb="49" eb="50">
      <t>ワ</t>
    </rPh>
    <rPh sb="52" eb="54">
      <t>ショルイ</t>
    </rPh>
    <phoneticPr fontId="14"/>
  </si>
  <si>
    <t>　１４　職業訓練サービスガイドライン研修修了証書等</t>
    <rPh sb="18" eb="20">
      <t>ケンシュウ</t>
    </rPh>
    <rPh sb="20" eb="22">
      <t>シュウリョウ</t>
    </rPh>
    <rPh sb="22" eb="24">
      <t>ショウショ</t>
    </rPh>
    <rPh sb="24" eb="25">
      <t>トウ</t>
    </rPh>
    <phoneticPr fontId="14"/>
  </si>
  <si>
    <t>　１３　　ISO29993及びISO21001の審査登録証</t>
    <rPh sb="24" eb="26">
      <t>シンサ</t>
    </rPh>
    <rPh sb="26" eb="29">
      <t>トウロクショウ</t>
    </rPh>
    <phoneticPr fontId="14"/>
  </si>
  <si>
    <t>　１２　オリエンテーション時に告知する事項の内容</t>
    <rPh sb="13" eb="14">
      <t>ジ</t>
    </rPh>
    <rPh sb="15" eb="17">
      <t>コクチ</t>
    </rPh>
    <rPh sb="19" eb="21">
      <t>ジコウ</t>
    </rPh>
    <rPh sb="22" eb="24">
      <t>ナイヨウ</t>
    </rPh>
    <phoneticPr fontId="14"/>
  </si>
  <si>
    <r>
      <rPr>
        <sz val="10.5"/>
        <rFont val="ＭＳ ゴシック"/>
        <family val="3"/>
        <charset val="128"/>
      </rPr>
      <t>雇用保険被保険者資格取得等確認通知書(事業主通知用)(写)</t>
    </r>
    <r>
      <rPr>
        <sz val="11"/>
        <rFont val="ＭＳ ゴシック"/>
        <family val="3"/>
        <charset val="128"/>
      </rPr>
      <t xml:space="preserve">
（雇用保険の被保険者ではない場合は、｢労働条件通知書｣等の直接雇用していることが分かる書類）</t>
    </r>
    <phoneticPr fontId="14"/>
  </si>
  <si>
    <t>　１１　就職支援責任者を直接雇用していることが分かる書類</t>
    <rPh sb="4" eb="6">
      <t>シュウショク</t>
    </rPh>
    <rPh sb="6" eb="8">
      <t>シエン</t>
    </rPh>
    <rPh sb="8" eb="11">
      <t>セキニンシャ</t>
    </rPh>
    <rPh sb="12" eb="14">
      <t>チョクセツ</t>
    </rPh>
    <rPh sb="14" eb="16">
      <t>コヨウ</t>
    </rPh>
    <rPh sb="23" eb="24">
      <t>ワ</t>
    </rPh>
    <rPh sb="26" eb="28">
      <t>ショルイ</t>
    </rPh>
    <phoneticPr fontId="14"/>
  </si>
  <si>
    <t>　１０　キャリアコンサルティング担当者の要件が確認できる書類</t>
    <phoneticPr fontId="14"/>
  </si>
  <si>
    <t>　９　講師の類型に該当することを証明する書類</t>
    <rPh sb="3" eb="5">
      <t>コウシ</t>
    </rPh>
    <rPh sb="6" eb="8">
      <t>ルイケイ</t>
    </rPh>
    <rPh sb="9" eb="11">
      <t>ガイトウ</t>
    </rPh>
    <rPh sb="16" eb="18">
      <t>ショウメイ</t>
    </rPh>
    <rPh sb="20" eb="22">
      <t>ショルイ</t>
    </rPh>
    <phoneticPr fontId="14"/>
  </si>
  <si>
    <r>
      <rPr>
        <sz val="10.5"/>
        <rFont val="ＭＳ ゴシック"/>
        <family val="3"/>
        <charset val="128"/>
      </rPr>
      <t>苦情を処理する者の雇用保険被保険者資格取得等確認通知書(事業主通知用)(写)</t>
    </r>
    <r>
      <rPr>
        <sz val="11"/>
        <rFont val="ＭＳ ゴシック"/>
        <family val="3"/>
        <charset val="128"/>
      </rPr>
      <t xml:space="preserve">
（雇用保険の被保険者ではない場合は、｢労働条件通知書｣等の直接雇用していることが分かる書類）</t>
    </r>
    <rPh sb="0" eb="2">
      <t>クジョウ</t>
    </rPh>
    <rPh sb="3" eb="5">
      <t>ショリ</t>
    </rPh>
    <rPh sb="7" eb="8">
      <t>シャ</t>
    </rPh>
    <phoneticPr fontId="14"/>
  </si>
  <si>
    <r>
      <rPr>
        <sz val="10.5"/>
        <rFont val="ＭＳ ゴシック"/>
        <family val="3"/>
        <charset val="128"/>
      </rPr>
      <t>責任者の雇用保険被保険者資格取得等確認通知書(事業主通知用)(写)</t>
    </r>
    <r>
      <rPr>
        <sz val="11"/>
        <rFont val="ＭＳ ゴシック"/>
        <family val="3"/>
        <charset val="128"/>
      </rPr>
      <t xml:space="preserve">
（雇用保険の被保険者ではない場合は、｢労働条件通知書｣等の直接雇用していることが分かる書類）</t>
    </r>
    <rPh sb="0" eb="3">
      <t>セキニンシャ</t>
    </rPh>
    <phoneticPr fontId="14"/>
  </si>
  <si>
    <t>　８　責任者及び苦情を処理する者を直接雇用していることが分かる書類</t>
    <rPh sb="3" eb="6">
      <t>セキニンシャ</t>
    </rPh>
    <rPh sb="6" eb="7">
      <t>オヨ</t>
    </rPh>
    <rPh sb="8" eb="10">
      <t>クジョウ</t>
    </rPh>
    <rPh sb="11" eb="13">
      <t>ショリ</t>
    </rPh>
    <rPh sb="15" eb="16">
      <t>モノ</t>
    </rPh>
    <rPh sb="17" eb="19">
      <t>チョクセツ</t>
    </rPh>
    <rPh sb="19" eb="21">
      <t>コヨウ</t>
    </rPh>
    <rPh sb="28" eb="29">
      <t>ワ</t>
    </rPh>
    <rPh sb="31" eb="33">
      <t>ショルイ</t>
    </rPh>
    <phoneticPr fontId="14"/>
  </si>
  <si>
    <t>　７  訓練実施機関属性の分かる資料（他の添付書類で判別できない場合に限る）</t>
    <rPh sb="4" eb="6">
      <t>クンレン</t>
    </rPh>
    <rPh sb="6" eb="8">
      <t>ジッシ</t>
    </rPh>
    <rPh sb="8" eb="10">
      <t>キカン</t>
    </rPh>
    <rPh sb="10" eb="12">
      <t>ゾクセイ</t>
    </rPh>
    <rPh sb="13" eb="14">
      <t>ワ</t>
    </rPh>
    <rPh sb="16" eb="18">
      <t>シリョウ</t>
    </rPh>
    <rPh sb="19" eb="20">
      <t>タ</t>
    </rPh>
    <rPh sb="21" eb="23">
      <t>テンプ</t>
    </rPh>
    <rPh sb="23" eb="25">
      <t>ショルイ</t>
    </rPh>
    <rPh sb="26" eb="28">
      <t>ハンベツ</t>
    </rPh>
    <rPh sb="32" eb="34">
      <t>バアイ</t>
    </rPh>
    <rPh sb="35" eb="36">
      <t>カギ</t>
    </rPh>
    <phoneticPr fontId="14"/>
  </si>
  <si>
    <t>　６　雇用保険適用事業所設置届又は事業主事業所各種変更届の事業主控</t>
    <rPh sb="3" eb="5">
      <t>コヨウ</t>
    </rPh>
    <rPh sb="5" eb="7">
      <t>ホケン</t>
    </rPh>
    <rPh sb="7" eb="9">
      <t>テキヨウ</t>
    </rPh>
    <rPh sb="9" eb="12">
      <t>ジギョウショ</t>
    </rPh>
    <rPh sb="12" eb="14">
      <t>セッチ</t>
    </rPh>
    <rPh sb="14" eb="15">
      <t>トドケ</t>
    </rPh>
    <rPh sb="15" eb="16">
      <t>マタ</t>
    </rPh>
    <rPh sb="17" eb="20">
      <t>ジギョウヌシ</t>
    </rPh>
    <rPh sb="20" eb="23">
      <t>ジギョウショ</t>
    </rPh>
    <rPh sb="23" eb="25">
      <t>カクシュ</t>
    </rPh>
    <rPh sb="25" eb="28">
      <t>ヘンコウトドケ</t>
    </rPh>
    <rPh sb="29" eb="32">
      <t>ジギョウヌシ</t>
    </rPh>
    <rPh sb="32" eb="33">
      <t>ヒカエ</t>
    </rPh>
    <phoneticPr fontId="14"/>
  </si>
  <si>
    <t>　５　代表者氏名・役員一覧</t>
    <rPh sb="3" eb="6">
      <t>ダイヒョウシャ</t>
    </rPh>
    <rPh sb="6" eb="8">
      <t>シメイ</t>
    </rPh>
    <rPh sb="9" eb="11">
      <t>ヤクイン</t>
    </rPh>
    <rPh sb="11" eb="13">
      <t>イチラン</t>
    </rPh>
    <phoneticPr fontId="14"/>
  </si>
  <si>
    <t>　１６　ＬＭＳ</t>
    <phoneticPr fontId="14"/>
  </si>
  <si>
    <t>スマートフォン、タブレット等のハードウェア、JavaやPython等の代表的なプログラミング言語の特徴・利用方法等</t>
    <rPh sb="33" eb="34">
      <t>ナド</t>
    </rPh>
    <rPh sb="35" eb="38">
      <t>ダイヒョウテキ</t>
    </rPh>
    <rPh sb="46" eb="48">
      <t>ゲンゴ</t>
    </rPh>
    <rPh sb="49" eb="51">
      <t>トクチョウ</t>
    </rPh>
    <rPh sb="52" eb="54">
      <t>リヨウ</t>
    </rPh>
    <rPh sb="54" eb="56">
      <t>ホウホウ</t>
    </rPh>
    <phoneticPr fontId="14"/>
  </si>
  <si>
    <t>・就職先で想定されるハードウェア、ソフトウェアの活用【項目10】</t>
    <phoneticPr fontId="14"/>
  </si>
  <si>
    <t>　【表】DXリテラシー標準の項目の一覧</t>
    <rPh sb="2" eb="3">
      <t>ヒョウ</t>
    </rPh>
    <rPh sb="11" eb="13">
      <t>ヒョウジュン</t>
    </rPh>
    <rPh sb="17" eb="19">
      <t>イチラン</t>
    </rPh>
    <phoneticPr fontId="113"/>
  </si>
  <si>
    <t>項目</t>
    <rPh sb="0" eb="2">
      <t>コウモク</t>
    </rPh>
    <phoneticPr fontId="113"/>
  </si>
  <si>
    <t>項目番号</t>
    <rPh sb="0" eb="2">
      <t>コウモク</t>
    </rPh>
    <rPh sb="2" eb="4">
      <t>バンゴウ</t>
    </rPh>
    <phoneticPr fontId="113"/>
  </si>
  <si>
    <t>行動例/学習項目例（概要）</t>
    <rPh sb="0" eb="2">
      <t>コウドウ</t>
    </rPh>
    <rPh sb="2" eb="3">
      <t>レイ</t>
    </rPh>
    <rPh sb="4" eb="6">
      <t>ガクシュウ</t>
    </rPh>
    <rPh sb="6" eb="8">
      <t>コウモク</t>
    </rPh>
    <rPh sb="8" eb="9">
      <t>レイ</t>
    </rPh>
    <rPh sb="10" eb="12">
      <t>ガイヨウ</t>
    </rPh>
    <phoneticPr fontId="113"/>
  </si>
  <si>
    <t>行動例/学習項目例（詳細）</t>
    <rPh sb="0" eb="2">
      <t>コウドウ</t>
    </rPh>
    <rPh sb="2" eb="3">
      <t>レイ</t>
    </rPh>
    <rPh sb="4" eb="6">
      <t>ガクシュウ</t>
    </rPh>
    <rPh sb="6" eb="8">
      <t>コウモク</t>
    </rPh>
    <rPh sb="8" eb="9">
      <t>レイ</t>
    </rPh>
    <rPh sb="10" eb="12">
      <t>ショウサイ</t>
    </rPh>
    <phoneticPr fontId="113"/>
  </si>
  <si>
    <t>Why</t>
    <phoneticPr fontId="113"/>
  </si>
  <si>
    <t>ー</t>
    <phoneticPr fontId="113"/>
  </si>
  <si>
    <t>社会の変化</t>
    <phoneticPr fontId="113"/>
  </si>
  <si>
    <t>メガトレンド・社会課題とデジタルによる解決</t>
    <phoneticPr fontId="113"/>
  </si>
  <si>
    <t>サステナビリティ：SDGs、持続可能な開発。経済：交通渋滞、物流のキャパシティ。人口動態：人口減少・高齢化。地球環境：脱炭素社会、気候変動、水資源・食糧需給、自然災害・感染症対策。エネルギー：エネルギー供給の持続可能性。人材育成・教育：教育格差、リカレント教育・リスキリング。労働市場：仕事の需給や流動性に関する質的・量的変化。</t>
    <phoneticPr fontId="113"/>
  </si>
  <si>
    <t>日本と海外におけるDXの取組みの差</t>
    <phoneticPr fontId="113"/>
  </si>
  <si>
    <t>日本と海外におけるDXの取組みの差。</t>
    <phoneticPr fontId="113"/>
  </si>
  <si>
    <t>社会・産業の変化に関するキーワード</t>
    <phoneticPr fontId="113"/>
  </si>
  <si>
    <t>第4次産業革命。Society5.0で実現される社会。データ駆動型社会。</t>
    <phoneticPr fontId="113"/>
  </si>
  <si>
    <t>顧客価値の変化</t>
    <phoneticPr fontId="113"/>
  </si>
  <si>
    <t>顧客・ユーザーの行動変化と変化への対応</t>
    <phoneticPr fontId="113"/>
  </si>
  <si>
    <t>購買行動の変化。変化に対応した広告手法：レコメンド、SEO、リスティング広告、インフルエンサー、OMO（Online Merges with Offline）、LBM（Location Based Marketing）。データ・デジタル技術を活用した顧客・ユーザー行動の分析事例。</t>
    <phoneticPr fontId="113"/>
  </si>
  <si>
    <t>顧客・ユーザーを取り巻くデジタルサービス</t>
    <phoneticPr fontId="113"/>
  </si>
  <si>
    <t>eコマース。動画・音楽配信。タクシー配車アプリ。デリバリーサービス。電子書籍。インターネットバンキング。</t>
    <phoneticPr fontId="113"/>
  </si>
  <si>
    <t>競争環境の変化</t>
    <phoneticPr fontId="113"/>
  </si>
  <si>
    <t>デジタル技術の活用による競争環境変化の具体的事例</t>
    <phoneticPr fontId="113"/>
  </si>
  <si>
    <t>出版業・書籍流通業における環境変化（電子媒体のシェア上昇、インターネットにおける情報入手）。古書・中古品売買市場における環境変化（CtoCプラットフォームの登場）。レンタルビデオ・CDショップ市場における環境変化（動画配信・音楽配信サービスの登場）。旅行業（旅行代理店）における環境変化（個人が海外・国内を問わず宿泊先・ツアーの予約が容易に行えるサービスの登場）。音楽配信サービスにおける環境変化（曲・アルバム単位での購入から定額制サービスへ）。</t>
    <phoneticPr fontId="113"/>
  </si>
  <si>
    <t>What</t>
    <phoneticPr fontId="113"/>
  </si>
  <si>
    <t>データ</t>
    <phoneticPr fontId="113"/>
  </si>
  <si>
    <t>社会におけるデータ</t>
    <phoneticPr fontId="113"/>
  </si>
  <si>
    <t>データの種類</t>
    <phoneticPr fontId="113"/>
  </si>
  <si>
    <t>取得方法による分類：行動ログデータ、機械の稼働ログデータ、実験データ、調査データ、生体データ。取得主体による分類：１次データ、２次データ。データそのものの属性による分類：構造化データ、非構造化データ（文字・画像・音声　等）、メタデータ。</t>
    <phoneticPr fontId="113"/>
  </si>
  <si>
    <t>社会におけるデータ活用</t>
    <phoneticPr fontId="113"/>
  </si>
  <si>
    <t>ビッグデータとアノテーション。オープンデータ。</t>
    <phoneticPr fontId="113"/>
  </si>
  <si>
    <t>データを読む・説明する</t>
    <phoneticPr fontId="113"/>
  </si>
  <si>
    <t>データの分析手法（基礎的な確率・統計の知識）</t>
    <phoneticPr fontId="113"/>
  </si>
  <si>
    <t>質的変数・量的変数。データの分布（ヒストグラム）と代表値（平均値・中央値・最頻値）。データのばらつき（分散・標準偏差・偏差値）。相関関係と因果関係。データの種類（名義尺度、順序尺度、間隔尺度、比率尺度）。</t>
    <phoneticPr fontId="113"/>
  </si>
  <si>
    <t>データを読む</t>
    <rPh sb="4" eb="5">
      <t>ヨ</t>
    </rPh>
    <phoneticPr fontId="113"/>
  </si>
  <si>
    <t>データや事象の重複に気づく。条件をそろえた比較。誇張表現を見抜く。集計ミス・記載ミスの特定。</t>
    <phoneticPr fontId="113"/>
  </si>
  <si>
    <t>データを説明する</t>
    <phoneticPr fontId="113"/>
  </si>
  <si>
    <t>データの可視化（棒グラフ・折線グラフ・散布図・ヒートマップなどの作成）。分析結果の言語化。</t>
    <phoneticPr fontId="113"/>
  </si>
  <si>
    <t>データを扱う</t>
    <phoneticPr fontId="113"/>
  </si>
  <si>
    <t>データの入力</t>
    <phoneticPr fontId="113"/>
  </si>
  <si>
    <t>機械判読可能なデータの作成・表記方法（参考：総務省　機械判読可能なデータの表記方法の統一ルール）。</t>
    <phoneticPr fontId="113"/>
  </si>
  <si>
    <t>データの抽出・加工</t>
    <phoneticPr fontId="113"/>
  </si>
  <si>
    <t>データの抽出、データクレンジング（外れ値、異常値）、フィルタリング・ソート、結合、マッピング、サンプリング、集計・変換・演算。</t>
    <phoneticPr fontId="113"/>
  </si>
  <si>
    <t>データの出力</t>
    <phoneticPr fontId="113"/>
  </si>
  <si>
    <t>データのダウンロードと保存、ファイル形式。</t>
    <phoneticPr fontId="113"/>
  </si>
  <si>
    <t>データベース</t>
    <phoneticPr fontId="113"/>
  </si>
  <si>
    <t>データベース管理システム。データベースの種類：リレーショナルデータベース、キーバリュー形式。データベースの構造：テーブル、レコード、フィールド。データベースの設計：データの正規化の概要、ER図。</t>
    <phoneticPr fontId="113"/>
  </si>
  <si>
    <t>データによって判断する</t>
    <phoneticPr fontId="113"/>
  </si>
  <si>
    <t>データドリブンな判断プロセス</t>
    <phoneticPr fontId="113"/>
  </si>
  <si>
    <t>仮説構築。仮説の修正。一次情報を用いたデータの検証。データの信頼性の判断・明示（中身に誤りや偏りがないか、量が十分にあるか、出所や更新日が明確か、組織のルールに基づいて取り扱われているデータか等）。分析結果に基づいた意思決定。</t>
    <phoneticPr fontId="113"/>
  </si>
  <si>
    <t>分析アプローチ設計</t>
    <phoneticPr fontId="113"/>
  </si>
  <si>
    <t>必要なデータの確保。分析対象の構造把握。業務分析手法。データ・分析手法・可視化の方法の設計。</t>
    <phoneticPr fontId="113"/>
  </si>
  <si>
    <t>モニタリングの手法</t>
    <phoneticPr fontId="113"/>
  </si>
  <si>
    <t>モニタリングの手法。</t>
    <phoneticPr fontId="113"/>
  </si>
  <si>
    <t>デジタル技術</t>
    <phoneticPr fontId="113"/>
  </si>
  <si>
    <t>AI</t>
    <phoneticPr fontId="113"/>
  </si>
  <si>
    <t>AIの歴史</t>
    <phoneticPr fontId="113"/>
  </si>
  <si>
    <t>AIの定義。AIブームの変遷。過去のAIブームにおいて中心となった研究・技術（探索・推論　等）。</t>
    <phoneticPr fontId="113"/>
  </si>
  <si>
    <t>AIを作るために必要な手法・技術</t>
    <phoneticPr fontId="113"/>
  </si>
  <si>
    <t>機械学習の具体的手法：教師あり学習、教師なし学習、強化学習 等。深層学習の概要：ニューラルネットワーク、事前学習、ファインチューニング 等。AIプロジェクトの進め方 等</t>
    <phoneticPr fontId="113"/>
  </si>
  <si>
    <t>人間中心のAI社会原則</t>
    <phoneticPr fontId="113"/>
  </si>
  <si>
    <t>人間中心のAI社会原則、ELSI（Ethical, Legal and Social Issues）等</t>
    <phoneticPr fontId="113"/>
  </si>
  <si>
    <t>AIの得意分野・限界</t>
    <phoneticPr fontId="113"/>
  </si>
  <si>
    <t>強いAIと弱いAI 等。</t>
    <phoneticPr fontId="113"/>
  </si>
  <si>
    <t>AIに関する最新の技術動向</t>
    <phoneticPr fontId="113"/>
  </si>
  <si>
    <t>生成AI　等。</t>
    <phoneticPr fontId="113"/>
  </si>
  <si>
    <t>クラウド</t>
    <phoneticPr fontId="113"/>
  </si>
  <si>
    <t>クラウドの仕組み</t>
    <phoneticPr fontId="113"/>
  </si>
  <si>
    <t>オンプレミスとクラウドの違い。パブリッククラウドとプライベートクラウド。クラウドサービスにおけるセキュリティ対策。</t>
    <phoneticPr fontId="113"/>
  </si>
  <si>
    <t>クラウドサービスの提供形態</t>
    <phoneticPr fontId="113"/>
  </si>
  <si>
    <t>SaaS（Software as a Service）。IaaS（Infrastructure as a Service）。PaaS（Platform as a Service）。</t>
    <phoneticPr fontId="113"/>
  </si>
  <si>
    <t>クラウドに関する最新の技術動向</t>
    <phoneticPr fontId="113"/>
  </si>
  <si>
    <t>クラウドに関する最新の技術動向。</t>
    <phoneticPr fontId="113"/>
  </si>
  <si>
    <t>ハードウェア・ソフトウェア</t>
    <phoneticPr fontId="113"/>
  </si>
  <si>
    <t>ハードウェア</t>
    <phoneticPr fontId="113"/>
  </si>
  <si>
    <t>ハードウェアの構成要素：プロセッサ、メモリ、ストレージ、入出力機器。コンピュータ・入出力機器の種類：PC、サーバー、汎用機、スマートフォン、タブレット、ウェアラブル端末、スマートスピーカー、センサー、デジタルサイネージ、ドローン。</t>
    <phoneticPr fontId="113"/>
  </si>
  <si>
    <t>ソフトウェア</t>
    <phoneticPr fontId="113"/>
  </si>
  <si>
    <t>ソフトウェアの構成要素：OS、ミドルウェア、アプリケーション。オープンソースソフトウェア。プログラミング的思考：アルゴリズムの基本的な考え方、プログラミング言語の特徴。</t>
    <phoneticPr fontId="113"/>
  </si>
  <si>
    <t>企業における開発・運用</t>
    <phoneticPr fontId="113"/>
  </si>
  <si>
    <t>プロジェクトマネジメントの概要。サービスマネジメントの概要。</t>
    <phoneticPr fontId="113"/>
  </si>
  <si>
    <t>ハードウェア・ソフトウェアに関する最新の技術動向</t>
    <phoneticPr fontId="113"/>
  </si>
  <si>
    <t>ハードウェア・ソフトウェアに関する最新の技術動向。</t>
    <phoneticPr fontId="113"/>
  </si>
  <si>
    <t>ネットワーク</t>
    <phoneticPr fontId="113"/>
  </si>
  <si>
    <t>ネットワーク・インターネットの仕組み</t>
    <phoneticPr fontId="113"/>
  </si>
  <si>
    <t>ネットワーク方式（LAN・WAN）。接続装置（ハブ・ルーター）。通信プロトコル。IPアドレス。ドメイン。無線通信（Wi-Fi 等）。</t>
    <phoneticPr fontId="113"/>
  </si>
  <si>
    <t>インターネットサービス</t>
    <phoneticPr fontId="113"/>
  </si>
  <si>
    <t>電子メール。5G（モバイル）。リモート会議等のコミュニケーションサービス。ネット決済等の金融サービス。</t>
    <phoneticPr fontId="113"/>
  </si>
  <si>
    <t>ネットワークに関する最新の技術動向</t>
    <phoneticPr fontId="113"/>
  </si>
  <si>
    <t>ネットワークに関する最新の技術動向。</t>
    <phoneticPr fontId="113"/>
  </si>
  <si>
    <t>How</t>
    <phoneticPr fontId="113"/>
  </si>
  <si>
    <t>活用事例・利用方法</t>
    <phoneticPr fontId="113"/>
  </si>
  <si>
    <t>データ・デジタル技術の活用事例</t>
    <phoneticPr fontId="113"/>
  </si>
  <si>
    <t>事業活動におけるデータ・デジタル技術の活用事例</t>
    <phoneticPr fontId="113"/>
  </si>
  <si>
    <t>サービス：配膳ロボット導入、顧客情報を用いた購買傾向の分析。販売：バーチャル試着サービス、無人コンビニエンスストア。マーケティング：購買履歴に合わせたリコメンド機能、ビッグデータを用いたリスティング広告。製造：製造データの蓄積・分析（スマートファクトリー）、部品在庫の自動管理・調達。研究開発：研究業務のリモート化、研究データ基盤システムの構築。調達：電子契約システムの導入、サプライチェーン情報の一元化。物流：ブロックチェーンを用いた生産情報のトラッキング、顧客情報を用いた再配達の予防。</t>
    <phoneticPr fontId="113"/>
  </si>
  <si>
    <t>生成AIの活用事例</t>
    <phoneticPr fontId="113"/>
  </si>
  <si>
    <t>業務全般における文章作成・要約、情報収集、課題抽出、アイデア出しへの大規模言語モデルの利用等。顧客体験の改善、ビジネス変革等。</t>
    <phoneticPr fontId="113"/>
  </si>
  <si>
    <t>ツール利用</t>
    <phoneticPr fontId="113"/>
  </si>
  <si>
    <t>日常業務に関するツールの利用方法</t>
    <phoneticPr fontId="113"/>
  </si>
  <si>
    <t>コミュニケーションツール：メール、チャット、プロジェクト管理。オフィスツール：文字のサイズ・フォント変更、基本的な関数、表の作成、便利なショートカット。検索エンジン：検索のコツ。</t>
    <phoneticPr fontId="113"/>
  </si>
  <si>
    <t>生成AIの利用方法</t>
    <phoneticPr fontId="113"/>
  </si>
  <si>
    <t>画像生成ツール、文章生成ツール、音声生成ツール等の概要。指示（プロンプト）の手法。</t>
    <phoneticPr fontId="113"/>
  </si>
  <si>
    <t>自動化・効率化に関するデジタルツールの利用方法</t>
    <phoneticPr fontId="113"/>
  </si>
  <si>
    <t>ノーコード・ローコードツールの基礎知識。RPA、AutoMLなどの自動化・内製化ツールの概要。</t>
    <phoneticPr fontId="113"/>
  </si>
  <si>
    <t>留意点</t>
    <phoneticPr fontId="113"/>
  </si>
  <si>
    <t>セキュリティ</t>
    <phoneticPr fontId="113"/>
  </si>
  <si>
    <t>セキュリティの3要素</t>
    <phoneticPr fontId="113"/>
  </si>
  <si>
    <t>機密性。完全性。可用性。</t>
    <phoneticPr fontId="113"/>
  </si>
  <si>
    <t>セキュリティ技術</t>
    <phoneticPr fontId="113"/>
  </si>
  <si>
    <t>暗号。ワンタイムパスワード。ブロックチェーン。生体認証。</t>
    <phoneticPr fontId="113"/>
  </si>
  <si>
    <t>情報セキュリティマネジメントシステム（ISMS）</t>
    <phoneticPr fontId="113"/>
  </si>
  <si>
    <t>情報セキュリティマネジメントシステム（ISMS）。</t>
    <phoneticPr fontId="113"/>
  </si>
  <si>
    <t>個人がとるべきセキュリティ対策</t>
    <phoneticPr fontId="113"/>
  </si>
  <si>
    <t>IDやパスワードの管理。アクセス権の設定。覗き見防止。添付ファイル付きメールへの警戒。社外メールアドレスへの警戒。</t>
    <phoneticPr fontId="113"/>
  </si>
  <si>
    <t>モラル</t>
    <phoneticPr fontId="113"/>
  </si>
  <si>
    <t>ネット被害・SNS・生成AI等のトラブルの事例・対策</t>
    <phoneticPr fontId="113"/>
  </si>
  <si>
    <t>写真の位置情報による住所の流出。アカウントの乗っ取り。炎上。名誉棄損判決。SNSやAIツール、検索等の入力データによる情報漏洩。生成AIなどの学習データ利用。</t>
    <phoneticPr fontId="113"/>
  </si>
  <si>
    <t>データ利用における禁止事項や留意事項</t>
    <phoneticPr fontId="113"/>
  </si>
  <si>
    <t>結果の捏造。実験データの盗用。恣意的な結果の抽出。ELSI（Ethical, Legal, and Social Issues）。</t>
    <phoneticPr fontId="113"/>
  </si>
  <si>
    <t>コンプライアンス</t>
    <phoneticPr fontId="113"/>
  </si>
  <si>
    <t>個人情報の定義と個人情報に関する法律・留意事項</t>
    <phoneticPr fontId="113"/>
  </si>
  <si>
    <t>個人情報保護法。個人情報の取り扱いルール。業界団体等の示すプライバシー関連ガイドライン。</t>
    <phoneticPr fontId="113"/>
  </si>
  <si>
    <t>知的財産権が保護する対象</t>
    <phoneticPr fontId="113"/>
  </si>
  <si>
    <t>著作権、特許権、実用新案権、意匠権、商標権。不正競争防止法。</t>
    <phoneticPr fontId="113"/>
  </si>
  <si>
    <t>諸外国におけるデータ規制の内容</t>
    <phoneticPr fontId="113"/>
  </si>
  <si>
    <t>GDPR。CCPA。その他産業データの保護規制。</t>
    <phoneticPr fontId="113"/>
  </si>
  <si>
    <t>サービス利用規約を踏まえたデータの利用範囲</t>
    <phoneticPr fontId="113"/>
  </si>
  <si>
    <t>サービス提供側における入力データの管理/利用方法の確認。社内や組織における利用ルールの確認。</t>
    <phoneticPr fontId="113"/>
  </si>
  <si>
    <t>（備考）</t>
    <rPh sb="1" eb="3">
      <t>ビコウ</t>
    </rPh>
    <phoneticPr fontId="113"/>
  </si>
  <si>
    <t>注　１　訓練実施機関は、DXリテラシー標準を適宜参照しつつ、実施する職業訓練のカリキュラム等から習得を目指すスキル項目を確認し、含まれるものに、チェック欄に「✔」を入れ提出すること。</t>
    <rPh sb="45" eb="46">
      <t>トウ</t>
    </rPh>
    <phoneticPr fontId="113"/>
  </si>
  <si>
    <t>　　２　訓練カリキュラムにスキル項目に関連する訓練項目があれば、訓練実施機関の判断により学習項目を追加して差し支えないこと。</t>
    <phoneticPr fontId="113"/>
  </si>
  <si>
    <t>認定様式第５号添付書類４</t>
    <phoneticPr fontId="14"/>
  </si>
  <si>
    <t>認定様式第５号添付書類４別表</t>
    <rPh sb="12" eb="14">
      <t>ベッピョウ</t>
    </rPh>
    <phoneticPr fontId="14"/>
  </si>
  <si>
    <t>○○ソフト利用料　ユニット②（4月10日～）から使用
月額プラン（1,500円×5か月）</t>
    <rPh sb="5" eb="7">
      <t>リヨウ</t>
    </rPh>
    <rPh sb="7" eb="8">
      <t>リョウ</t>
    </rPh>
    <rPh sb="16" eb="17">
      <t>ガツ</t>
    </rPh>
    <rPh sb="19" eb="20">
      <t>ニチ</t>
    </rPh>
    <rPh sb="24" eb="26">
      <t>シヨウ</t>
    </rPh>
    <rPh sb="27" eb="29">
      <t>ゲツガク</t>
    </rPh>
    <rPh sb="38" eb="39">
      <t>エン</t>
    </rPh>
    <rPh sb="42" eb="43">
      <t>ゲツ</t>
    </rPh>
    <phoneticPr fontId="14"/>
  </si>
  <si>
    <t>会計ソフト、医療事務システム、CADシステム、CMSなどの利用方法・紹介等</t>
    <phoneticPr fontId="14"/>
  </si>
  <si>
    <t>　</t>
    <phoneticPr fontId="14"/>
  </si>
  <si>
    <t>（※）確認者の押印又は記名すること。</t>
    <rPh sb="3" eb="5">
      <t>カクニン</t>
    </rPh>
    <rPh sb="5" eb="6">
      <t>モノ</t>
    </rPh>
    <rPh sb="7" eb="9">
      <t>オウイン</t>
    </rPh>
    <rPh sb="9" eb="10">
      <t>マタ</t>
    </rPh>
    <rPh sb="11" eb="13">
      <t>キメイ</t>
    </rPh>
    <phoneticPr fontId="14"/>
  </si>
  <si>
    <t>株式会社能力開発</t>
    <phoneticPr fontId="14"/>
  </si>
  <si>
    <t>講師　太郎</t>
    <rPh sb="0" eb="2">
      <t>コウシ</t>
    </rPh>
    <rPh sb="3" eb="5">
      <t>タロウ</t>
    </rPh>
    <phoneticPr fontId="14"/>
  </si>
  <si>
    <t>常勤</t>
  </si>
  <si>
    <t>プログラミング概論、プログラミング演習、システム概論、ソフトウェアテスト概論</t>
    <phoneticPr fontId="14"/>
  </si>
  <si>
    <t>認定様式第７の３号「講師の経歴等確認書」</t>
    <phoneticPr fontId="14"/>
  </si>
  <si>
    <t>海浜　次郎</t>
    <phoneticPr fontId="14"/>
  </si>
  <si>
    <t>海浜　次郎</t>
    <rPh sb="0" eb="2">
      <t>カイヒン</t>
    </rPh>
    <rPh sb="3" eb="5">
      <t>ジロウ</t>
    </rPh>
    <phoneticPr fontId="14"/>
  </si>
  <si>
    <t>安全衛生</t>
    <phoneticPr fontId="14"/>
  </si>
  <si>
    <t>幕張　三郎</t>
    <rPh sb="0" eb="2">
      <t>マクハリ</t>
    </rPh>
    <rPh sb="3" eb="5">
      <t>サブロウ</t>
    </rPh>
    <phoneticPr fontId="14"/>
  </si>
  <si>
    <t>非常勤</t>
  </si>
  <si>
    <t>求職　花子</t>
    <rPh sb="0" eb="2">
      <t>キュウショク</t>
    </rPh>
    <rPh sb="3" eb="5">
      <t>ハナコ</t>
    </rPh>
    <phoneticPr fontId="14"/>
  </si>
  <si>
    <t>就職支援、開講式、修了式、オリエンテーション</t>
    <phoneticPr fontId="14"/>
  </si>
  <si>
    <t>能開　四郎</t>
    <rPh sb="0" eb="2">
      <t>ノウカイ</t>
    </rPh>
    <rPh sb="3" eb="5">
      <t>シロウ</t>
    </rPh>
    <phoneticPr fontId="14"/>
  </si>
  <si>
    <t>《省》</t>
  </si>
  <si>
    <t>●●-00-00-00-****</t>
    <phoneticPr fontId="14"/>
  </si>
  <si>
    <t>所属（部署名）</t>
    <rPh sb="0" eb="2">
      <t>ショゾク</t>
    </rPh>
    <rPh sb="3" eb="5">
      <t>ブショ</t>
    </rPh>
    <rPh sb="5" eb="6">
      <t>メイ</t>
    </rPh>
    <phoneticPr fontId="14"/>
  </si>
  <si>
    <r>
      <t>※　　この様式は講師ご本人が</t>
    </r>
    <r>
      <rPr>
        <sz val="11"/>
        <color theme="1"/>
        <rFont val="ＭＳ Ｐゴシック"/>
        <family val="3"/>
        <charset val="128"/>
      </rPr>
      <t>記入してください。</t>
    </r>
    <rPh sb="5" eb="7">
      <t>ヨウシキ</t>
    </rPh>
    <rPh sb="8" eb="10">
      <t>コウシ</t>
    </rPh>
    <rPh sb="11" eb="13">
      <t>ホンニン</t>
    </rPh>
    <rPh sb="14" eb="16">
      <t>キニュウ</t>
    </rPh>
    <phoneticPr fontId="14"/>
  </si>
  <si>
    <t>海浜　次郎</t>
    <rPh sb="0" eb="2">
      <t>ウミハマ</t>
    </rPh>
    <rPh sb="3" eb="5">
      <t>ジロウ</t>
    </rPh>
    <phoneticPr fontId="14"/>
  </si>
  <si>
    <t xml:space="preserve">平成 </t>
  </si>
  <si>
    <t>～</t>
  </si>
  <si>
    <t xml:space="preserve">令和 </t>
  </si>
  <si>
    <t>生年月日</t>
    <rPh sb="0" eb="4">
      <t>セイネンガッピ</t>
    </rPh>
    <phoneticPr fontId="14"/>
  </si>
  <si>
    <t>担当する科目</t>
  </si>
  <si>
    <t>ウミハマ　ジロウ</t>
    <phoneticPr fontId="14"/>
  </si>
  <si>
    <t>労働契約書</t>
    <rPh sb="0" eb="2">
      <t>ロウドウ</t>
    </rPh>
    <rPh sb="2" eb="4">
      <t>ケイヤク</t>
    </rPh>
    <rPh sb="4" eb="5">
      <t>ショ</t>
    </rPh>
    <phoneticPr fontId="14"/>
  </si>
  <si>
    <t>・Webデザインソフトの操作
・Webデザイン実習</t>
    <phoneticPr fontId="14"/>
  </si>
  <si>
    <t>・Webサイト作成ソフトの操作
・Webサイト作成演習</t>
    <phoneticPr fontId="14"/>
  </si>
  <si>
    <t>高齢　サブ郎</t>
    <rPh sb="0" eb="2">
      <t>コウレイ</t>
    </rPh>
    <phoneticPr fontId="14"/>
  </si>
  <si>
    <t>職業能力開発講習
⑮職業生活設計（キャリア・プラン）</t>
    <phoneticPr fontId="14"/>
  </si>
  <si>
    <t>職業能力開発講習
①ビジネスマナー②ライフプラン③…</t>
    <phoneticPr fontId="14"/>
  </si>
  <si>
    <t>Photoshop®クリエイター能力認定試験、アドビ認定プロフェッショナル</t>
    <phoneticPr fontId="14"/>
  </si>
  <si>
    <t>株式会社JEEDクリエイティブデザイン</t>
  </si>
  <si>
    <t>○○部○○課</t>
  </si>
  <si>
    <t>・Webデザインの企画・制作
・Photoshop、Illustratorを使用したデザイン作業
・クライアントとの打ち合わせおよび要件定義</t>
    <phoneticPr fontId="14"/>
  </si>
  <si>
    <t>・Webデザインソフトの操作
・Webデザイン実習</t>
  </si>
  <si>
    <t>デザインスタジオアートワークス</t>
  </si>
  <si>
    <t>・Webサイト作成ソフトの操作
・Webサイト作成演習</t>
  </si>
  <si>
    <t>フリーランス
（JEEDデザイン専門学校、クリエイティブアカデミー）</t>
  </si>
  <si>
    <t>・Webデザインおよびデザインソフトの操作に関する講義</t>
  </si>
  <si>
    <t>・Webデザインソフトの操作
・Webデザイン実習
・Webサイト作成ソフトの操作
・Webサイト作成演習</t>
  </si>
  <si>
    <t>若葉　四郎</t>
    <rPh sb="0" eb="2">
      <t>ワカバ</t>
    </rPh>
    <rPh sb="3" eb="5">
      <t>シロウ</t>
    </rPh>
    <phoneticPr fontId="14"/>
  </si>
  <si>
    <t>ソフトウェアテスト概論</t>
    <rPh sb="9" eb="11">
      <t>ガイロン</t>
    </rPh>
    <phoneticPr fontId="14"/>
  </si>
  <si>
    <t>職務経歴書(認定様式第7の3号含む)</t>
    <rPh sb="0" eb="2">
      <t>ショクム</t>
    </rPh>
    <rPh sb="2" eb="5">
      <t>ケイレキショ</t>
    </rPh>
    <rPh sb="6" eb="8">
      <t>ニンテイ</t>
    </rPh>
    <rPh sb="8" eb="10">
      <t>ヨウシキ</t>
    </rPh>
    <rPh sb="10" eb="11">
      <t>ダイ</t>
    </rPh>
    <rPh sb="14" eb="15">
      <t>ゴウ</t>
    </rPh>
    <rPh sb="15" eb="16">
      <t>フク</t>
    </rPh>
    <phoneticPr fontId="14"/>
  </si>
  <si>
    <t>在籍証明書</t>
    <rPh sb="0" eb="2">
      <t>ザイセキ</t>
    </rPh>
    <rPh sb="2" eb="5">
      <t>ショウメイショ</t>
    </rPh>
    <phoneticPr fontId="14"/>
  </si>
  <si>
    <t>職務経歴書(認定様式第7の3号含む)</t>
    <phoneticPr fontId="14"/>
  </si>
  <si>
    <r>
      <rPr>
        <sz val="11"/>
        <rFont val="ＭＳ Ｐゴシック"/>
        <family val="3"/>
        <charset val="128"/>
      </rPr>
      <t>事務室所在地</t>
    </r>
    <rPh sb="0" eb="3">
      <t>ジムシツ</t>
    </rPh>
    <rPh sb="3" eb="6">
      <t>ショザイチ</t>
    </rPh>
    <phoneticPr fontId="14"/>
  </si>
  <si>
    <t>※この計画書は、上記３に記載した訓練科の次に申請しようとする都道府県支部に必ずご提出いただくようお願いいたします。</t>
    <phoneticPr fontId="14"/>
  </si>
  <si>
    <t>○○○○科</t>
    <phoneticPr fontId="14"/>
  </si>
  <si>
    <r>
      <t>企業実習先一覧</t>
    </r>
    <r>
      <rPr>
        <u/>
        <sz val="18"/>
        <color rgb="FFFF0000"/>
        <rFont val="ＭＳ Ｐゴシック"/>
        <family val="3"/>
        <charset val="128"/>
      </rPr>
      <t/>
    </r>
    <phoneticPr fontId="14"/>
  </si>
  <si>
    <t>時</t>
    <rPh sb="0" eb="1">
      <t>ジ</t>
    </rPh>
    <phoneticPr fontId="60"/>
  </si>
  <si>
    <t>分</t>
    <rPh sb="0" eb="1">
      <t>フン</t>
    </rPh>
    <phoneticPr fontId="60"/>
  </si>
  <si>
    <t>・Webサイトの作成および運営
・WordPressを使用したサイト構築
・デザインソフトの操作指導および社内研修講師</t>
    <rPh sb="53" eb="57">
      <t>シャナイケンシュウ</t>
    </rPh>
    <rPh sb="57" eb="59">
      <t>コウシ</t>
    </rPh>
    <phoneticPr fontId="14"/>
  </si>
  <si>
    <t>講師を担当する者は｢求職者支援訓練(企業実習)の講師として認められる類型」に該当する者であること。</t>
    <rPh sb="0" eb="2">
      <t>コウシ</t>
    </rPh>
    <rPh sb="3" eb="5">
      <t>タントウ</t>
    </rPh>
    <rPh sb="7" eb="8">
      <t>モノ</t>
    </rPh>
    <rPh sb="10" eb="13">
      <t>キュウショクシャ</t>
    </rPh>
    <rPh sb="13" eb="15">
      <t>シエン</t>
    </rPh>
    <rPh sb="15" eb="17">
      <t>クンレン</t>
    </rPh>
    <rPh sb="18" eb="20">
      <t>キギョウ</t>
    </rPh>
    <rPh sb="20" eb="22">
      <t>ジッシュウ</t>
    </rPh>
    <rPh sb="24" eb="26">
      <t>コウシ</t>
    </rPh>
    <rPh sb="29" eb="30">
      <t>ミト</t>
    </rPh>
    <rPh sb="34" eb="36">
      <t>ルイケイ</t>
    </rPh>
    <rPh sb="38" eb="40">
      <t>ガイトウ</t>
    </rPh>
    <rPh sb="42" eb="43">
      <t>モノ</t>
    </rPh>
    <phoneticPr fontId="14"/>
  </si>
  <si>
    <t>　　　「求職者支援訓練の講師として認められる類型」のいずれかに適合することが必要です。）</t>
    <rPh sb="4" eb="6">
      <t>キュウショク</t>
    </rPh>
    <rPh sb="6" eb="7">
      <t>シャ</t>
    </rPh>
    <rPh sb="7" eb="9">
      <t>シエン</t>
    </rPh>
    <rPh sb="9" eb="11">
      <t>クンレン</t>
    </rPh>
    <rPh sb="12" eb="14">
      <t>コウシ</t>
    </rPh>
    <rPh sb="17" eb="18">
      <t>ミト</t>
    </rPh>
    <rPh sb="22" eb="24">
      <t>ルイケイ</t>
    </rPh>
    <rPh sb="31" eb="33">
      <t>テキゴウ</t>
    </rPh>
    <rPh sb="38" eb="40">
      <t>ヒツヨウ</t>
    </rPh>
    <phoneticPr fontId="14"/>
  </si>
  <si>
    <t>　　（具体的には、「求職者支援訓練（eラーニングコース）の認定申請書を提出するに当たっての留意事項」の別紙８「求職者支援訓練を担当する講師が満たすべき認定基準について」の</t>
    <rPh sb="3" eb="6">
      <t>グタイテキ</t>
    </rPh>
    <rPh sb="10" eb="12">
      <t>キュウショク</t>
    </rPh>
    <rPh sb="12" eb="13">
      <t>シャ</t>
    </rPh>
    <rPh sb="13" eb="15">
      <t>シエン</t>
    </rPh>
    <rPh sb="15" eb="17">
      <t>クンレン</t>
    </rPh>
    <rPh sb="29" eb="31">
      <t>ニンテイ</t>
    </rPh>
    <rPh sb="31" eb="34">
      <t>シンセイショ</t>
    </rPh>
    <rPh sb="35" eb="37">
      <t>テイシュツ</t>
    </rPh>
    <rPh sb="40" eb="41">
      <t>ア</t>
    </rPh>
    <rPh sb="45" eb="47">
      <t>リュウイ</t>
    </rPh>
    <rPh sb="47" eb="49">
      <t>ジコウ</t>
    </rPh>
    <rPh sb="51" eb="53">
      <t>ベッシ</t>
    </rPh>
    <rPh sb="55" eb="57">
      <t>キュウショク</t>
    </rPh>
    <rPh sb="57" eb="58">
      <t>シャ</t>
    </rPh>
    <rPh sb="58" eb="60">
      <t>シエン</t>
    </rPh>
    <rPh sb="60" eb="62">
      <t>クンレン</t>
    </rPh>
    <rPh sb="63" eb="65">
      <t>タントウ</t>
    </rPh>
    <rPh sb="67" eb="69">
      <t>コウシ</t>
    </rPh>
    <rPh sb="70" eb="71">
      <t>ミ</t>
    </rPh>
    <rPh sb="75" eb="77">
      <t>ニンテイ</t>
    </rPh>
    <rPh sb="77" eb="79">
      <t>キジュン</t>
    </rPh>
    <phoneticPr fontId="14"/>
  </si>
  <si>
    <r>
      <t>訓練実施機関・施設の概要
【添付書類】
・　法人登記簿謄本（写）（法人の場合）、個人事業の開廃業届出書（写）（個人の場合）等、事業実績を確認できるもの</t>
    </r>
    <r>
      <rPr>
        <b/>
        <sz val="18"/>
        <rFont val="ＭＳ Ｐゴシック"/>
        <family val="3"/>
        <charset val="128"/>
      </rPr>
      <t xml:space="preserve">《省》
</t>
    </r>
    <r>
      <rPr>
        <sz val="18"/>
        <rFont val="ＭＳ Ｐゴシック"/>
        <family val="3"/>
        <charset val="128"/>
      </rPr>
      <t>・　訓練を開始しようとする日から遡って3年間において、申請する訓練科と同程度の訓練期間及び訓練時間の職業訓練を適切に行った実績を示す資料（募集パンフレット、カリキュラム、計画（日程）表、申込書、受講者名簿　等）又は求職者支援訓練認定書（写）及び就職実績
・　技能講習の内容を含む訓練科を適切に行った実績が確認できる書類
・　代表者氏名・役員一覧（フリガナ・生年月日・性別が分かるもの）</t>
    </r>
    <r>
      <rPr>
        <b/>
        <sz val="18"/>
        <rFont val="ＭＳ Ｐゴシック"/>
        <family val="3"/>
        <charset val="128"/>
      </rPr>
      <t>《省》</t>
    </r>
    <r>
      <rPr>
        <sz val="18"/>
        <rFont val="ＭＳ Ｐゴシック"/>
        <family val="3"/>
        <charset val="128"/>
      </rPr>
      <t xml:space="preserve">
・　雇用保険適用事業所設置届又は事業主事業所各種変更届の事業主控（写）（雇用保険が適用されない事業所については不要）</t>
    </r>
    <r>
      <rPr>
        <b/>
        <sz val="18"/>
        <rFont val="ＭＳ Ｐゴシック"/>
        <family val="3"/>
        <charset val="128"/>
      </rPr>
      <t>《省》</t>
    </r>
    <r>
      <rPr>
        <sz val="18"/>
        <rFont val="ＭＳ Ｐゴシック"/>
        <family val="3"/>
        <charset val="128"/>
      </rPr>
      <t xml:space="preserve">
・　訓練実施機関属性の分かる資料（上記の添付書類で判別できない場合に限る）</t>
    </r>
    <r>
      <rPr>
        <b/>
        <sz val="18"/>
        <rFont val="ＭＳ Ｐゴシック"/>
        <family val="3"/>
        <charset val="128"/>
      </rPr>
      <t>《省》</t>
    </r>
    <r>
      <rPr>
        <sz val="18"/>
        <rFont val="ＭＳ Ｐゴシック"/>
        <family val="3"/>
        <charset val="128"/>
      </rPr>
      <t xml:space="preserve">
・　責任者及び苦情を処理する者の雇用保険被保険者資格取得等確認通知書（事業主通知用）（写）（雇用保険の被保険者でない場合は、「労働条件通知書」等の直接雇用していることが分かる書類）</t>
    </r>
    <r>
      <rPr>
        <b/>
        <sz val="18"/>
        <rFont val="ＭＳ Ｐゴシック"/>
        <family val="3"/>
        <charset val="128"/>
      </rPr>
      <t>《省》</t>
    </r>
    <rPh sb="61" eb="62">
      <t>トウ</t>
    </rPh>
    <rPh sb="63" eb="65">
      <t>ジギョウ</t>
    </rPh>
    <rPh sb="65" eb="67">
      <t>ジッセキ</t>
    </rPh>
    <rPh sb="68" eb="70">
      <t>カクニン</t>
    </rPh>
    <rPh sb="114" eb="117">
      <t>ドウテイド</t>
    </rPh>
    <rPh sb="118" eb="120">
      <t>クンレン</t>
    </rPh>
    <rPh sb="120" eb="122">
      <t>キカン</t>
    </rPh>
    <rPh sb="122" eb="123">
      <t>オヨ</t>
    </rPh>
    <rPh sb="124" eb="126">
      <t>クンレン</t>
    </rPh>
    <rPh sb="126" eb="128">
      <t>ジカン</t>
    </rPh>
    <rPh sb="148" eb="150">
      <t>ボシュウ</t>
    </rPh>
    <rPh sb="186" eb="189">
      <t>キュウショクシャ</t>
    </rPh>
    <rPh sb="189" eb="191">
      <t>シエン</t>
    </rPh>
    <rPh sb="191" eb="193">
      <t>クンレン</t>
    </rPh>
    <rPh sb="193" eb="196">
      <t>ニンテイショ</t>
    </rPh>
    <rPh sb="197" eb="198">
      <t>ウツ</t>
    </rPh>
    <rPh sb="199" eb="200">
      <t>オヨ</t>
    </rPh>
    <rPh sb="201" eb="203">
      <t>シュウショク</t>
    </rPh>
    <rPh sb="203" eb="205">
      <t>ジッセキ</t>
    </rPh>
    <rPh sb="241" eb="243">
      <t>ダイヒョウ</t>
    </rPh>
    <rPh sb="262" eb="264">
      <t>セイベツ</t>
    </rPh>
    <rPh sb="289" eb="290">
      <t>マタ</t>
    </rPh>
    <rPh sb="291" eb="294">
      <t>ジギョウヌシ</t>
    </rPh>
    <rPh sb="294" eb="297">
      <t>ジギョウショ</t>
    </rPh>
    <rPh sb="297" eb="299">
      <t>カクシュ</t>
    </rPh>
    <rPh sb="299" eb="301">
      <t>ヘンコウ</t>
    </rPh>
    <rPh sb="301" eb="302">
      <t>トド</t>
    </rPh>
    <rPh sb="303" eb="306">
      <t>ジギョウヌシ</t>
    </rPh>
    <rPh sb="306" eb="307">
      <t>ヒカ</t>
    </rPh>
    <rPh sb="308" eb="309">
      <t>ウツ</t>
    </rPh>
    <rPh sb="311" eb="313">
      <t>コヨウ</t>
    </rPh>
    <rPh sb="313" eb="315">
      <t>ホケン</t>
    </rPh>
    <rPh sb="316" eb="318">
      <t>テキヨウ</t>
    </rPh>
    <rPh sb="322" eb="325">
      <t>ジギョウショ</t>
    </rPh>
    <rPh sb="330" eb="332">
      <t>フヨウ</t>
    </rPh>
    <rPh sb="413" eb="416">
      <t>ジギョウヌシ</t>
    </rPh>
    <rPh sb="416" eb="419">
      <t>ツウチヨウ</t>
    </rPh>
    <rPh sb="421" eb="422">
      <t>ウツ</t>
    </rPh>
    <phoneticPr fontId="14"/>
  </si>
  <si>
    <r>
      <t>講師一覧
【添付書類】　</t>
    </r>
    <r>
      <rPr>
        <b/>
        <sz val="18"/>
        <rFont val="ＭＳ Ｐゴシック"/>
        <family val="3"/>
        <charset val="128"/>
      </rPr>
      <t>《省》</t>
    </r>
    <r>
      <rPr>
        <sz val="18"/>
        <rFont val="ＭＳ Ｐゴシック"/>
        <family val="3"/>
        <charset val="128"/>
      </rPr>
      <t xml:space="preserve">
・　講師を担当する者の経歴等がわかる書類（認定様式第７の３号「講師の経歴等確認書」、職務経歴書（写）　等）
・　資格・免許（写）等（職業訓練指導員免許、職業訓練指導員講習（48時間講習）を含む。）</t>
    </r>
    <rPh sb="0" eb="2">
      <t>コウシ</t>
    </rPh>
    <rPh sb="2" eb="4">
      <t>イチラン</t>
    </rPh>
    <rPh sb="67" eb="68">
      <t>トウ</t>
    </rPh>
    <phoneticPr fontId="14"/>
  </si>
  <si>
    <r>
      <t>オリエンテーション時に告知する事項の内容</t>
    </r>
    <r>
      <rPr>
        <b/>
        <sz val="18"/>
        <rFont val="ＭＳ Ｐゴシック"/>
        <family val="3"/>
        <charset val="128"/>
      </rPr>
      <t>《省》</t>
    </r>
    <rPh sb="9" eb="10">
      <t>ジ</t>
    </rPh>
    <rPh sb="11" eb="13">
      <t>コクチ</t>
    </rPh>
    <rPh sb="15" eb="17">
      <t>ジコウ</t>
    </rPh>
    <rPh sb="18" eb="20">
      <t>ナイヨウ</t>
    </rPh>
    <phoneticPr fontId="14"/>
  </si>
  <si>
    <r>
      <rPr>
        <b/>
        <sz val="18"/>
        <rFont val="ＭＳ Ｐゴシック"/>
        <family val="3"/>
        <charset val="128"/>
      </rPr>
      <t>該当機関のみ</t>
    </r>
    <r>
      <rPr>
        <sz val="18"/>
        <rFont val="ＭＳ Ｐゴシック"/>
        <family val="3"/>
        <charset val="128"/>
      </rPr>
      <t xml:space="preserve">
→</t>
    </r>
    <r>
      <rPr>
        <u/>
        <sz val="18"/>
        <rFont val="ＭＳ Ｐゴシック"/>
        <family val="3"/>
        <charset val="128"/>
      </rPr>
      <t>過去に実施した求職者支援訓練の「雇用保険適用就職率」が基準を下回った場合のみ必要となる様式です。詳しくは「申請の留意事項」の第6の1「（7）過去に実施した求職者支援訓練の就職率」をご確認ください。</t>
    </r>
    <rPh sb="0" eb="2">
      <t>ガイトウ</t>
    </rPh>
    <rPh sb="2" eb="4">
      <t>キカン</t>
    </rPh>
    <rPh sb="71" eb="72">
      <t>ダイ</t>
    </rPh>
    <phoneticPr fontId="13"/>
  </si>
  <si>
    <t>・LMSの操作等に関する受講者からの質問について対応できる体制が整備されている。</t>
    <rPh sb="5" eb="7">
      <t>ソウサ</t>
    </rPh>
    <rPh sb="7" eb="8">
      <t>トウ</t>
    </rPh>
    <rPh sb="9" eb="10">
      <t>カン</t>
    </rPh>
    <rPh sb="12" eb="15">
      <t>ジュコウシャ</t>
    </rPh>
    <rPh sb="18" eb="20">
      <t>シツモン</t>
    </rPh>
    <rPh sb="24" eb="26">
      <t>タイオウ</t>
    </rPh>
    <rPh sb="29" eb="31">
      <t>タイセイ</t>
    </rPh>
    <rPh sb="32" eb="34">
      <t>セイビ</t>
    </rPh>
    <phoneticPr fontId="14"/>
  </si>
  <si>
    <t>・訓練受講時間（受講者が各映像教材を視聴した時間（映像教材視聴開始時刻及び映像教材視聴終了時刻））及びアクセスした教材を暦日ごとに記録・管理できること。</t>
    <rPh sb="1" eb="7">
      <t>クンレン受講ジカン</t>
    </rPh>
    <rPh sb="8" eb="11">
      <t>ジュコウシャ</t>
    </rPh>
    <rPh sb="12" eb="13">
      <t>カク</t>
    </rPh>
    <rPh sb="13" eb="15">
      <t>エイゾウ</t>
    </rPh>
    <rPh sb="15" eb="17">
      <t>キョウザイ</t>
    </rPh>
    <rPh sb="18" eb="20">
      <t>シチョウ</t>
    </rPh>
    <rPh sb="22" eb="24">
      <t>ジカン</t>
    </rPh>
    <rPh sb="25" eb="27">
      <t>エイゾウ</t>
    </rPh>
    <rPh sb="27" eb="29">
      <t>キョウザイ</t>
    </rPh>
    <rPh sb="29" eb="35">
      <t>シチョウカイシジコク</t>
    </rPh>
    <rPh sb="35" eb="36">
      <t>オヨ</t>
    </rPh>
    <rPh sb="37" eb="41">
      <t>エイゾウキョウザイ</t>
    </rPh>
    <rPh sb="41" eb="43">
      <t>シチョウ</t>
    </rPh>
    <rPh sb="43" eb="45">
      <t>シュウリョウ</t>
    </rPh>
    <rPh sb="45" eb="47">
      <t>ジコク</t>
    </rPh>
    <rPh sb="49" eb="50">
      <t>オヨ</t>
    </rPh>
    <rPh sb="57" eb="59">
      <t>キョウザイ</t>
    </rPh>
    <rPh sb="60" eb="62">
      <t>レキジツ</t>
    </rPh>
    <rPh sb="65" eb="67">
      <t>キロク</t>
    </rPh>
    <rPh sb="68" eb="70">
      <t>カンリ</t>
    </rPh>
    <phoneticPr fontId="14"/>
  </si>
  <si>
    <t>・暦日毎の映像教材を視聴していた時間数（受講時間数）について、受講者が確認できること （訓練実施機関が受講者に対し、受講の都度、メール等により通知することを含む） 。</t>
    <rPh sb="1" eb="3">
      <t>レキジツ</t>
    </rPh>
    <rPh sb="3" eb="4">
      <t>マイ</t>
    </rPh>
    <rPh sb="5" eb="9">
      <t>エイゾウキョウザイ</t>
    </rPh>
    <rPh sb="10" eb="12">
      <t>シチョウ</t>
    </rPh>
    <rPh sb="16" eb="18">
      <t>ジカン</t>
    </rPh>
    <phoneticPr fontId="14"/>
  </si>
  <si>
    <t>・対面指導及び質疑応答ができる講師の支援体制がある。
※実施日が特定されている科目として職業スキル（学科・実技）を実施する日については、最低１時間以上、質疑応答ができる講師の支援体制がある。</t>
    <rPh sb="1" eb="3">
      <t>タイメン</t>
    </rPh>
    <rPh sb="3" eb="5">
      <t>シドウ</t>
    </rPh>
    <rPh sb="5" eb="6">
      <t>オヨ</t>
    </rPh>
    <rPh sb="7" eb="9">
      <t>シツギ</t>
    </rPh>
    <rPh sb="9" eb="11">
      <t>オウトウ</t>
    </rPh>
    <rPh sb="15" eb="17">
      <t>コウシ</t>
    </rPh>
    <rPh sb="18" eb="20">
      <t>シ_x0000__x0001_</t>
    </rPh>
    <rPh sb="20" eb="22">
      <t>_x0002__x0004__x0003__x0002_</t>
    </rPh>
    <rPh sb="28" eb="30">
      <t>_x0007__x0005__x0001_</t>
    </rPh>
    <rPh sb="30" eb="31">
      <t xml:space="preserve">	</t>
    </rPh>
    <rPh sb="32" eb="34">
      <t xml:space="preserve">_x0007__x0002__x000C_	</t>
    </rPh>
    <rPh sb="39" eb="41">
      <t>_x0002__x0010__x000F_</t>
    </rPh>
    <rPh sb="44" eb="46">
      <t>_x0002__x0013__x0012__x0002__x0016__x0014_</t>
    </rPh>
    <rPh sb="50" eb="52">
      <t>_x0002__x001A__x001C_</t>
    </rPh>
    <rPh sb="53" eb="55">
      <t>_x0002__x001D__x001E_</t>
    </rPh>
    <rPh sb="57" eb="59">
      <t xml:space="preserve">_x0001__x001E_ </t>
    </rPh>
    <rPh sb="61" eb="62">
      <t>ビ</t>
    </rPh>
    <rPh sb="68" eb="70">
      <t>_x0002_%,_x0002_</t>
    </rPh>
    <rPh sb="71" eb="75">
      <t>+2_x0002_.5_x0002_1</t>
    </rPh>
    <rPh sb="76" eb="78">
      <t>9_x0002_4</t>
    </rPh>
    <rPh sb="78" eb="80">
      <t>=_x0002_7@</t>
    </rPh>
    <rPh sb="84" eb="86">
      <t>_x0002_;C</t>
    </rPh>
    <rPh sb="87" eb="89">
      <t>_x0004_BH</t>
    </rPh>
    <rPh sb="89" eb="91">
      <t/>
    </rPh>
    <phoneticPr fontId="14"/>
  </si>
  <si>
    <t>　２　訓練実施施設及び事務室の平面図</t>
    <rPh sb="3" eb="5">
      <t>クンレン</t>
    </rPh>
    <rPh sb="5" eb="7">
      <t>ジッシ</t>
    </rPh>
    <rPh sb="7" eb="9">
      <t>シセツ</t>
    </rPh>
    <rPh sb="9" eb="10">
      <t>オヨ</t>
    </rPh>
    <rPh sb="11" eb="14">
      <t>ジムシツ</t>
    </rPh>
    <rPh sb="15" eb="18">
      <t>ヘイメンズ</t>
    </rPh>
    <phoneticPr fontId="14"/>
  </si>
  <si>
    <t>訓練実施施設の平面図</t>
    <rPh sb="0" eb="2">
      <t>クンレン</t>
    </rPh>
    <rPh sb="2" eb="4">
      <t>ジッシ</t>
    </rPh>
    <rPh sb="4" eb="6">
      <t>シセツ</t>
    </rPh>
    <rPh sb="7" eb="10">
      <t>ヘイメンズ</t>
    </rPh>
    <phoneticPr fontId="14"/>
  </si>
  <si>
    <t>①訓練受講時間（受講者が各映像教材を視聴した時間（映像教材視聴開始時刻及び映
像教材視聴終了時刻））及びアクセスした教材を暦日ごとに記録・管理できること。</t>
    <phoneticPr fontId="14"/>
  </si>
  <si>
    <t>各映像教材を視聴した時間が、暦日ごとに自動的にＬＭＳに記録・管理できる。
また、各教材にアクセスしていた時間は、アクセスの都度、記録管理できる。
（例：教材Ａを2/6の10時から視聴し、10時５分に視聴終了、再び教材Ｂを10時15分から視聴し、10時20分に視聴終了した場合は、訓練受講時間として、
2/6　教材Ａ　10時～10時５分
2/6　教材Ｂ　10時15分～10時20分
という形でＬＭＳに記録・管理できる。）</t>
    <rPh sb="14" eb="15">
      <t>コヨミ</t>
    </rPh>
    <rPh sb="15" eb="16">
      <t>ビ</t>
    </rPh>
    <rPh sb="19" eb="22">
      <t>ジドウテキ</t>
    </rPh>
    <rPh sb="27" eb="29">
      <t>キロク</t>
    </rPh>
    <rPh sb="30" eb="32">
      <t>カンリ</t>
    </rPh>
    <rPh sb="40" eb="41">
      <t>カク</t>
    </rPh>
    <rPh sb="154" eb="156">
      <t>キョウザイ</t>
    </rPh>
    <rPh sb="172" eb="174">
      <t>キョウザイ</t>
    </rPh>
    <phoneticPr fontId="14"/>
  </si>
  <si>
    <t>②上記①の訓練受講時間について、受講者が確認できること（訓練実施機関が受講者に対し、受講の都度、メール等により通知することを含む）。
※受講者アカウントで確認すること。</t>
    <rPh sb="1" eb="3">
      <t>ジョウキ</t>
    </rPh>
    <rPh sb="5" eb="7">
      <t>クンレン</t>
    </rPh>
    <rPh sb="7" eb="9">
      <t>ジュコウ</t>
    </rPh>
    <rPh sb="9" eb="11">
      <t>ジカン</t>
    </rPh>
    <phoneticPr fontId="14"/>
  </si>
  <si>
    <t>ＬＭＳにより、受講者が暦日ごとに訓練受講時間を確認できる。</t>
    <rPh sb="7" eb="10">
      <t>ジュコウシャ</t>
    </rPh>
    <rPh sb="11" eb="13">
      <t>コヨミビ</t>
    </rPh>
    <rPh sb="16" eb="22">
      <t>クンレンジュコウジカン</t>
    </rPh>
    <phoneticPr fontId="113"/>
  </si>
  <si>
    <t xml:space="preserve">ＬＭＳにより、習得度確認テストの実施状況と成績が記録・管理できる。
また、習得度確認テストは各ユニットの受講終了後に１回のみ受験できる（何度も受験できる状況ではない）。
※最初の習得度確認テストを受験後に、２回目以降、復習として習得度確認テストを繰り返し受講できる状況は問題ないが、その場合は最初の受験状況が上書きされない（最初の受験状況と成績の記録が残る）必要があること。
</t>
    <rPh sb="16" eb="18">
      <t>ジッシ</t>
    </rPh>
    <rPh sb="18" eb="20">
      <t>ジョウキョウ</t>
    </rPh>
    <rPh sb="21" eb="23">
      <t>セイセキ</t>
    </rPh>
    <rPh sb="62" eb="64">
      <t>ジュケン</t>
    </rPh>
    <rPh sb="68" eb="70">
      <t>ナンド</t>
    </rPh>
    <rPh sb="71" eb="73">
      <t>ジュケン</t>
    </rPh>
    <rPh sb="76" eb="78">
      <t>ジョウキョウ</t>
    </rPh>
    <phoneticPr fontId="113"/>
  </si>
  <si>
    <t>※１　映像教材に加えて「習得度確認テスト」を含めること（「習得度確認テスト」に収録時間がない場合は、「習得度確認テスト」に取り組む標準時間を記入すること。）。</t>
    <rPh sb="3" eb="5">
      <t>エイゾウ</t>
    </rPh>
    <rPh sb="5" eb="7">
      <t>キョウザイ</t>
    </rPh>
    <rPh sb="61" eb="62">
      <t>ト</t>
    </rPh>
    <rPh sb="63" eb="64">
      <t>ク</t>
    </rPh>
    <rPh sb="65" eb="67">
      <t>ヒョウジュン</t>
    </rPh>
    <rPh sb="67" eb="69">
      <t>ジカン</t>
    </rPh>
    <phoneticPr fontId="14"/>
  </si>
  <si>
    <t>第7の３号
又は
任意様式</t>
    <rPh sb="0" eb="1">
      <t>ダイ</t>
    </rPh>
    <rPh sb="4" eb="5">
      <t>ゴウ</t>
    </rPh>
    <rPh sb="6" eb="7">
      <t>マタ</t>
    </rPh>
    <phoneticPr fontId="13"/>
  </si>
  <si>
    <t>所属（企業名）</t>
    <rPh sb="0" eb="1">
      <t>ショ</t>
    </rPh>
    <rPh sb="1" eb="2">
      <t>ゾク</t>
    </rPh>
    <rPh sb="3" eb="5">
      <t>キギョウ</t>
    </rPh>
    <rPh sb="5" eb="6">
      <t>メイ</t>
    </rPh>
    <phoneticPr fontId="14"/>
  </si>
  <si>
    <t>(1)</t>
    <phoneticPr fontId="14"/>
  </si>
  <si>
    <r>
      <t xml:space="preserve">認定番号
</t>
    </r>
    <r>
      <rPr>
        <sz val="11"/>
        <rFont val="ＭＳ 明朝"/>
        <family val="1"/>
        <charset val="128"/>
      </rPr>
      <t xml:space="preserve">（訓練コース番号）　　　 </t>
    </r>
    <rPh sb="0" eb="2">
      <t>ニンテイ</t>
    </rPh>
    <rPh sb="2" eb="4">
      <t>バンゴウ</t>
    </rPh>
    <rPh sb="6" eb="8">
      <t>クンレン</t>
    </rPh>
    <rPh sb="11" eb="13">
      <t>バンゴウ</t>
    </rPh>
    <phoneticPr fontId="14"/>
  </si>
  <si>
    <t>(2)</t>
    <phoneticPr fontId="14"/>
  </si>
  <si>
    <t>訓練コース</t>
    <phoneticPr fontId="14"/>
  </si>
  <si>
    <t>(3)</t>
    <phoneticPr fontId="14"/>
  </si>
  <si>
    <t>(4)</t>
    <phoneticPr fontId="14"/>
  </si>
  <si>
    <t>(5)</t>
    <phoneticPr fontId="14"/>
  </si>
  <si>
    <t>(6)</t>
    <phoneticPr fontId="14"/>
  </si>
  <si>
    <t>(7)</t>
    <phoneticPr fontId="14"/>
  </si>
  <si>
    <t>※　　１つの証明書類で実務経験・指導（等）業務の経験を満たしていることが確認できない場合は、複数種類の書類の提出をお願いする場合があります。</t>
    <phoneticPr fontId="14"/>
  </si>
  <si>
    <t>業務請負契約書</t>
    <rPh sb="0" eb="2">
      <t>ギョウム</t>
    </rPh>
    <rPh sb="2" eb="7">
      <t>ウケオイケイヤクショ</t>
    </rPh>
    <phoneticPr fontId="14"/>
  </si>
  <si>
    <t>なし</t>
    <phoneticPr fontId="14"/>
  </si>
  <si>
    <r>
      <t>実務経験・指導（等）業務</t>
    </r>
    <r>
      <rPr>
        <sz val="11"/>
        <color rgb="FFFF0000"/>
        <rFont val="ＭＳ Ｐゴシック"/>
        <family val="3"/>
        <charset val="128"/>
        <scheme val="major"/>
      </rPr>
      <t>の</t>
    </r>
    <r>
      <rPr>
        <sz val="11"/>
        <color theme="1"/>
        <rFont val="ＭＳ Ｐゴシック"/>
        <family val="3"/>
        <charset val="128"/>
        <scheme val="major"/>
      </rPr>
      <t>経験を
証明する書類</t>
    </r>
    <phoneticPr fontId="14"/>
  </si>
  <si>
    <t>※求職者支援訓練（企業実習）の講師を担当する者については、認定基準４の（１２）「講師」の要件に適合する必要があります。</t>
    <rPh sb="1" eb="3">
      <t>キュウショク</t>
    </rPh>
    <rPh sb="3" eb="4">
      <t>シャ</t>
    </rPh>
    <rPh sb="4" eb="6">
      <t>シエン</t>
    </rPh>
    <rPh sb="6" eb="8">
      <t>クンレン</t>
    </rPh>
    <rPh sb="9" eb="11">
      <t>キギョウ</t>
    </rPh>
    <rPh sb="11" eb="13">
      <t>ジッシュウ</t>
    </rPh>
    <rPh sb="15" eb="17">
      <t>コウシ</t>
    </rPh>
    <rPh sb="18" eb="20">
      <t>タントウ</t>
    </rPh>
    <rPh sb="22" eb="23">
      <t>モノ</t>
    </rPh>
    <rPh sb="29" eb="31">
      <t>ニンテイ</t>
    </rPh>
    <rPh sb="31" eb="33">
      <t>キジュン</t>
    </rPh>
    <rPh sb="40" eb="42">
      <t>コウシ</t>
    </rPh>
    <rPh sb="44" eb="46">
      <t>ヨウケン</t>
    </rPh>
    <rPh sb="47" eb="49">
      <t>テキゴウ</t>
    </rPh>
    <rPh sb="51" eb="53">
      <t>ヒツヨウ</t>
    </rPh>
    <phoneticPr fontId="14"/>
  </si>
  <si>
    <r>
      <t>該当機関のみ
→</t>
    </r>
    <r>
      <rPr>
        <u/>
        <sz val="18"/>
        <rFont val="ＭＳ Ｐゴシック"/>
        <family val="3"/>
        <charset val="128"/>
      </rPr>
      <t>映像教材等を使用するため受講者が購入する教科書や受講者へ無料で配付する教材がない場合の他、訓練受講に必要な機器のレンタル代や通信費など受講者に費用負担させるものがない場合は提出不要です。</t>
    </r>
    <rPh sb="0" eb="2">
      <t>ガイトウ</t>
    </rPh>
    <rPh sb="2" eb="4">
      <t>キカン</t>
    </rPh>
    <rPh sb="9" eb="11">
      <t>エイゾウ</t>
    </rPh>
    <rPh sb="11" eb="13">
      <t>キョウザイ</t>
    </rPh>
    <rPh sb="13" eb="14">
      <t>トウ</t>
    </rPh>
    <rPh sb="15" eb="17">
      <t>シヨウ</t>
    </rPh>
    <rPh sb="21" eb="24">
      <t>ジュコウシャ</t>
    </rPh>
    <rPh sb="25" eb="27">
      <t>コウニュウ</t>
    </rPh>
    <rPh sb="29" eb="32">
      <t>キョウカショ</t>
    </rPh>
    <rPh sb="33" eb="36">
      <t>ジュコウシャ</t>
    </rPh>
    <rPh sb="37" eb="39">
      <t>ムリョウ</t>
    </rPh>
    <rPh sb="40" eb="42">
      <t>ハイフ</t>
    </rPh>
    <rPh sb="44" eb="46">
      <t>キョウザイ</t>
    </rPh>
    <rPh sb="49" eb="51">
      <t>バアイ</t>
    </rPh>
    <rPh sb="52" eb="53">
      <t>ホカ</t>
    </rPh>
    <rPh sb="54" eb="56">
      <t>クンレン</t>
    </rPh>
    <rPh sb="56" eb="58">
      <t>ジュコウ</t>
    </rPh>
    <rPh sb="59" eb="61">
      <t>ヒツヨウ</t>
    </rPh>
    <rPh sb="62" eb="64">
      <t>キキ</t>
    </rPh>
    <rPh sb="69" eb="70">
      <t>ダイ</t>
    </rPh>
    <rPh sb="71" eb="74">
      <t>ツウシンヒ</t>
    </rPh>
    <rPh sb="76" eb="79">
      <t>ジュコウシャ</t>
    </rPh>
    <rPh sb="80" eb="82">
      <t>ヒヨウ</t>
    </rPh>
    <rPh sb="82" eb="84">
      <t>フタン</t>
    </rPh>
    <rPh sb="92" eb="94">
      <t>バアイ</t>
    </rPh>
    <rPh sb="95" eb="97">
      <t>テイシュツ</t>
    </rPh>
    <rPh sb="97" eb="99">
      <t>フヨウ</t>
    </rPh>
    <phoneticPr fontId="13"/>
  </si>
  <si>
    <r>
      <rPr>
        <b/>
        <sz val="18"/>
        <rFont val="ＭＳ Ｐゴシック"/>
        <family val="3"/>
        <charset val="128"/>
      </rPr>
      <t>該当機関のみ</t>
    </r>
    <r>
      <rPr>
        <sz val="18"/>
        <rFont val="ＭＳ Ｐゴシック"/>
        <family val="3"/>
        <charset val="128"/>
      </rPr>
      <t xml:space="preserve">
→</t>
    </r>
    <r>
      <rPr>
        <u/>
        <sz val="18"/>
        <rFont val="ＭＳ Ｐゴシック"/>
        <family val="3"/>
        <charset val="128"/>
      </rPr>
      <t>訓練カリキュラムとして「企業実習」を設定する場合のみ必要となる様式です。</t>
    </r>
    <rPh sb="0" eb="2">
      <t>ガイトウ</t>
    </rPh>
    <rPh sb="2" eb="4">
      <t>キカン</t>
    </rPh>
    <phoneticPr fontId="13"/>
  </si>
  <si>
    <r>
      <rPr>
        <b/>
        <sz val="18"/>
        <rFont val="ＭＳ Ｐゴシック"/>
        <family val="3"/>
        <charset val="128"/>
      </rPr>
      <t>該当機関のみ</t>
    </r>
    <r>
      <rPr>
        <sz val="18"/>
        <rFont val="ＭＳ Ｐゴシック"/>
        <family val="3"/>
        <charset val="128"/>
      </rPr>
      <t xml:space="preserve">
→</t>
    </r>
    <r>
      <rPr>
        <u/>
        <sz val="18"/>
        <rFont val="ＭＳ Ｐゴシック"/>
        <family val="3"/>
        <charset val="128"/>
      </rPr>
      <t>選定における加点要素として使用するため、申請日から遡って、過去1年間に求職者支援訓練を実施したことがある場合のみ必要となる様式です。</t>
    </r>
    <rPh sb="0" eb="2">
      <t>ガイトウ</t>
    </rPh>
    <rPh sb="2" eb="4">
      <t>キカン</t>
    </rPh>
    <phoneticPr fontId="13"/>
  </si>
  <si>
    <r>
      <rPr>
        <b/>
        <sz val="18"/>
        <rFont val="ＭＳ Ｐゴシック"/>
        <family val="3"/>
        <charset val="128"/>
      </rPr>
      <t>該当機関のみ</t>
    </r>
    <r>
      <rPr>
        <sz val="18"/>
        <rFont val="ＭＳ Ｐゴシック"/>
        <family val="3"/>
        <charset val="128"/>
      </rPr>
      <t xml:space="preserve">
→</t>
    </r>
    <r>
      <rPr>
        <u/>
        <sz val="18"/>
        <rFont val="ＭＳ Ｐゴシック"/>
        <family val="3"/>
        <charset val="128"/>
      </rPr>
      <t>同一年度に開講する訓練科で、すでに1度提出した内容であれば《省》と記載した書類の提出を省略することができます。《省》と記載した書類の提出を省略する場合のみ必要となる様式です。</t>
    </r>
    <rPh sb="0" eb="2">
      <t>ガイトウ</t>
    </rPh>
    <rPh sb="2" eb="4">
      <t>キカン</t>
    </rPh>
    <phoneticPr fontId="13"/>
  </si>
  <si>
    <r>
      <t xml:space="preserve">eラーニングコースを申請する場合、認定申請時に機構支部が訓練で使用するＬＭＳが認定基準を満たしていること確認するために、訓練で使用するＬＭＳと実際の教材をアップロードし、受講者アカウント等により確認できる状態で、訓練実施施設が所在する各都道府県支部で対面又はオンラインにより実機確認をする必要があります。
※同一年度に開講する訓練科で、すでに１度LMSの実機確認を実施しており、機構支部が実機確認を不要と判断する場合は、LMSの実機確認を省略することができます。
</t>
    </r>
    <r>
      <rPr>
        <sz val="12"/>
        <color rgb="FFFF0000"/>
        <rFont val="ＭＳ Ｐゴシック"/>
        <family val="3"/>
        <charset val="128"/>
        <scheme val="minor"/>
      </rPr>
      <t>（</t>
    </r>
    <r>
      <rPr>
        <sz val="12"/>
        <color theme="1"/>
        <rFont val="ＭＳ Ｐゴシック"/>
        <family val="3"/>
        <charset val="128"/>
        <scheme val="minor"/>
      </rPr>
      <t>その場合であっても、実際の教材をアップロードし、受講者アカウント等により確認できる状態のLMSにて申請する必要があります。</t>
    </r>
    <r>
      <rPr>
        <sz val="12"/>
        <color rgb="FFFF0000"/>
        <rFont val="ＭＳ Ｐゴシック"/>
        <family val="3"/>
        <charset val="128"/>
        <scheme val="minor"/>
      </rPr>
      <t>）</t>
    </r>
    <rPh sb="10" eb="12">
      <t>シンセイ</t>
    </rPh>
    <rPh sb="14" eb="16">
      <t>バアイ</t>
    </rPh>
    <rPh sb="17" eb="22">
      <t>ニンテイシンセイジ</t>
    </rPh>
    <rPh sb="23" eb="25">
      <t>キコウ</t>
    </rPh>
    <rPh sb="25" eb="27">
      <t>シブ</t>
    </rPh>
    <rPh sb="52" eb="54">
      <t>カクニン</t>
    </rPh>
    <rPh sb="60" eb="62">
      <t>クンレン</t>
    </rPh>
    <rPh sb="63" eb="65">
      <t>シヨウ</t>
    </rPh>
    <rPh sb="71" eb="73">
      <t>ジッサイ</t>
    </rPh>
    <rPh sb="74" eb="76">
      <t>キョウザイ</t>
    </rPh>
    <rPh sb="93" eb="94">
      <t>トウ</t>
    </rPh>
    <rPh sb="102" eb="104">
      <t>ジョウタイ</t>
    </rPh>
    <rPh sb="106" eb="108">
      <t>クンレン</t>
    </rPh>
    <rPh sb="108" eb="110">
      <t>ジッシ</t>
    </rPh>
    <rPh sb="110" eb="112">
      <t>シセツ</t>
    </rPh>
    <rPh sb="113" eb="115">
      <t>ショザイ</t>
    </rPh>
    <rPh sb="117" eb="122">
      <t>カクトドウフケン</t>
    </rPh>
    <rPh sb="122" eb="124">
      <t>シブ</t>
    </rPh>
    <rPh sb="125" eb="127">
      <t>タイメン</t>
    </rPh>
    <rPh sb="127" eb="128">
      <t>マタ</t>
    </rPh>
    <rPh sb="137" eb="139">
      <t>ジッキ</t>
    </rPh>
    <rPh sb="139" eb="141">
      <t>カクニン</t>
    </rPh>
    <rPh sb="144" eb="146">
      <t>ヒツヨウ</t>
    </rPh>
    <phoneticPr fontId="14"/>
  </si>
  <si>
    <t>講師の類型に該当することを証明する書類
・職務経歴書（写）等
・講師の経歴等確認書（認定様式第７の３号）
・資格、免許（写）
・実務経験・指導(等)業務の経験を証明する書類（写）</t>
    <phoneticPr fontId="14"/>
  </si>
  <si>
    <t>習得度確認テスト
収録時間（分）</t>
    <rPh sb="0" eb="2">
      <t>シュウトク</t>
    </rPh>
    <rPh sb="2" eb="3">
      <t>ド</t>
    </rPh>
    <rPh sb="3" eb="5">
      <t>カクニン</t>
    </rPh>
    <rPh sb="9" eb="11">
      <t>シュウロク</t>
    </rPh>
    <rPh sb="11" eb="13">
      <t>ジカン</t>
    </rPh>
    <rPh sb="14" eb="15">
      <t>フン</t>
    </rPh>
    <phoneticPr fontId="13"/>
  </si>
  <si>
    <t>　　 ③　「類型」の欄には、「求職者支援訓練（eラーニングコース）の認定申請書を提出するに当たっての留意事項」の別紙８「求職者支援訓練を担当する講師が満たすべき</t>
    <rPh sb="6" eb="8">
      <t>ルイケイ</t>
    </rPh>
    <rPh sb="10" eb="11">
      <t>ラン</t>
    </rPh>
    <rPh sb="15" eb="17">
      <t>キュウショク</t>
    </rPh>
    <rPh sb="17" eb="18">
      <t>シャ</t>
    </rPh>
    <rPh sb="18" eb="20">
      <t>シエン</t>
    </rPh>
    <rPh sb="20" eb="22">
      <t>クンレン</t>
    </rPh>
    <rPh sb="34" eb="36">
      <t>ニンテイ</t>
    </rPh>
    <rPh sb="36" eb="39">
      <t>シンセイショ</t>
    </rPh>
    <rPh sb="40" eb="42">
      <t>テイシュツ</t>
    </rPh>
    <rPh sb="45" eb="46">
      <t>ア</t>
    </rPh>
    <rPh sb="50" eb="52">
      <t>リュウイ</t>
    </rPh>
    <rPh sb="52" eb="54">
      <t>ジコウ</t>
    </rPh>
    <rPh sb="56" eb="58">
      <t>ベッシ</t>
    </rPh>
    <rPh sb="60" eb="62">
      <t>キュウショク</t>
    </rPh>
    <rPh sb="62" eb="63">
      <t>シャ</t>
    </rPh>
    <rPh sb="63" eb="65">
      <t>シエン</t>
    </rPh>
    <rPh sb="65" eb="67">
      <t>クンレン</t>
    </rPh>
    <rPh sb="68" eb="70">
      <t>タントウ</t>
    </rPh>
    <rPh sb="72" eb="74">
      <t>コウシ</t>
    </rPh>
    <rPh sb="75" eb="76">
      <t>ミ</t>
    </rPh>
    <phoneticPr fontId="14"/>
  </si>
  <si>
    <t>　　　　認定基準について」の「求職者支援訓練の講師として認められる類型」のうち該当する番号を記入してください。</t>
    <phoneticPr fontId="14"/>
  </si>
  <si>
    <t>　　　※　求職者支援訓練の講師を担当する講師については、認定基準４の（１２）「講師」の要件に適合する必要があります。</t>
    <rPh sb="20" eb="22">
      <t>コウシ</t>
    </rPh>
    <phoneticPr fontId="14"/>
  </si>
  <si>
    <t>　　　　　（具体的には、上記の「求職者支援訓練の講師として認められる類型」のいずれかに適合することが必要です。）</t>
    <rPh sb="12" eb="14">
      <t>ジョウキ</t>
    </rPh>
    <rPh sb="16" eb="18">
      <t>キュウショク</t>
    </rPh>
    <rPh sb="18" eb="19">
      <t>シャ</t>
    </rPh>
    <rPh sb="19" eb="21">
      <t>シエン</t>
    </rPh>
    <rPh sb="21" eb="23">
      <t>クンレン</t>
    </rPh>
    <phoneticPr fontId="14"/>
  </si>
  <si>
    <t>　　　　　　（「求職者支援訓練の講師として認められる類型」に該当すると判断した職務経歴書上の記載箇所に下線を引いてください。）</t>
    <rPh sb="8" eb="10">
      <t>キュウショク</t>
    </rPh>
    <rPh sb="10" eb="11">
      <t>シャ</t>
    </rPh>
    <rPh sb="11" eb="13">
      <t>シエン</t>
    </rPh>
    <rPh sb="13" eb="15">
      <t>クンレン</t>
    </rPh>
    <phoneticPr fontId="14"/>
  </si>
  <si>
    <r>
      <t>※　　１から</t>
    </r>
    <r>
      <rPr>
        <sz val="11"/>
        <rFont val="ＭＳ Ｐゴシック"/>
        <family val="3"/>
        <charset val="128"/>
      </rPr>
      <t>２については、「求職者支援訓練（eラーニングコース）の認定申請書を提出するに当たっての留意事項」の別紙８「求職者支援訓練を担当する講師が満たすべき認定基準について」のいずれかの類型に該当することが分かる内容を記入してください。</t>
    </r>
    <rPh sb="94" eb="96">
      <t>ルイケイ</t>
    </rPh>
    <rPh sb="97" eb="99">
      <t>ガイトウ</t>
    </rPh>
    <rPh sb="104" eb="105">
      <t>ワ</t>
    </rPh>
    <rPh sb="107" eb="109">
      <t>ナイヨウ</t>
    </rPh>
    <rPh sb="110" eb="112">
      <t>キニュウ</t>
    </rPh>
    <phoneticPr fontId="14"/>
  </si>
  <si>
    <r>
      <t>※　　２の「指導（等）業務の経験の期間」欄について、上記の「求職者支援訓練の講師として認められる類型」のうち、類型４に該当する場合には、「指導等業務の経験」とは異なり、あくまで講師</t>
    </r>
    <r>
      <rPr>
        <sz val="11"/>
        <rFont val="ＭＳ Ｐゴシック"/>
        <family val="3"/>
        <charset val="128"/>
      </rPr>
      <t>または助手として指導した経験の期間のみ計上してください。</t>
    </r>
    <rPh sb="26" eb="28">
      <t>ジョウキ</t>
    </rPh>
    <rPh sb="88" eb="90">
      <t>コウシ</t>
    </rPh>
    <rPh sb="93" eb="95">
      <t>ジョシュ</t>
    </rPh>
    <phoneticPr fontId="14"/>
  </si>
  <si>
    <t>※　　フリーランス・個人事業主等、企業に所属していない場合は、受託元の会社名を記入してください。（部署名欄は「なし」と記入してください。）　</t>
    <rPh sb="52" eb="53">
      <t>ラン</t>
    </rPh>
    <rPh sb="55" eb="56">
      <t>ショメイ</t>
    </rPh>
    <rPh sb="59" eb="61">
      <t>キニュウ</t>
    </rPh>
    <phoneticPr fontId="14"/>
  </si>
  <si>
    <r>
      <t>※　　この様式は講師ご本人が</t>
    </r>
    <r>
      <rPr>
        <sz val="11"/>
        <rFont val="ＭＳ Ｐゴシック"/>
        <family val="3"/>
        <charset val="128"/>
      </rPr>
      <t>記入してください。</t>
    </r>
    <rPh sb="5" eb="7">
      <t>ヨウシキ</t>
    </rPh>
    <rPh sb="8" eb="10">
      <t>コウシ</t>
    </rPh>
    <rPh sb="11" eb="13">
      <t>ホンニン</t>
    </rPh>
    <rPh sb="14" eb="16">
      <t>キニュウ</t>
    </rPh>
    <phoneticPr fontId="14"/>
  </si>
  <si>
    <t>認定様式第7の1号</t>
    <phoneticPr fontId="14"/>
  </si>
  <si>
    <t>キャリアコンサルティングを行う場所</t>
    <rPh sb="13" eb="14">
      <t>オコナ</t>
    </rPh>
    <rPh sb="15" eb="17">
      <t>バショ</t>
    </rPh>
    <phoneticPr fontId="14"/>
  </si>
  <si>
    <r>
      <t xml:space="preserve">第１５の１号
</t>
    </r>
    <r>
      <rPr>
        <sz val="18"/>
        <color rgb="FFFF0000"/>
        <rFont val="ＭＳ Ｐゴシック"/>
        <family val="3"/>
        <charset val="128"/>
      </rPr>
      <t>又は
第１５の２号</t>
    </r>
    <rPh sb="0" eb="1">
      <t>ダイ</t>
    </rPh>
    <rPh sb="5" eb="6">
      <t>ゴウ</t>
    </rPh>
    <rPh sb="7" eb="8">
      <t>マタ</t>
    </rPh>
    <rPh sb="10" eb="11">
      <t>ダイ</t>
    </rPh>
    <rPh sb="15" eb="16">
      <t>ゴウ</t>
    </rPh>
    <phoneticPr fontId="14"/>
  </si>
  <si>
    <r>
      <t xml:space="preserve">過去１年間に実施した求職者支援訓練の就職状況
</t>
    </r>
    <r>
      <rPr>
        <sz val="18"/>
        <color rgb="FFFF0000"/>
        <rFont val="ＭＳ Ｐゴシック"/>
        <family val="3"/>
        <charset val="128"/>
      </rPr>
      <t xml:space="preserve">【添付書類】
</t>
    </r>
    <r>
      <rPr>
        <sz val="18"/>
        <rFont val="ＭＳ Ｐゴシック"/>
        <family val="3"/>
        <charset val="128"/>
      </rPr>
      <t>・</t>
    </r>
    <r>
      <rPr>
        <sz val="18"/>
        <color rgb="FFFF0000"/>
        <rFont val="ＭＳ Ｐゴシック"/>
        <family val="3"/>
        <charset val="128"/>
      </rPr>
      <t>（eラーニングAの場合）</t>
    </r>
    <r>
      <rPr>
        <sz val="18"/>
        <rFont val="ＭＳ Ｐゴシック"/>
        <family val="3"/>
        <charset val="128"/>
      </rPr>
      <t>過去１年間において、全国の支部から通知された直近３科分の「就職率確定通知書（様式A-10）」（写）</t>
    </r>
    <r>
      <rPr>
        <sz val="18"/>
        <color rgb="FFFF0000"/>
        <rFont val="ＭＳ Ｐゴシック"/>
        <family val="3"/>
        <charset val="128"/>
      </rPr>
      <t xml:space="preserve">
</t>
    </r>
    <r>
      <rPr>
        <sz val="18"/>
        <rFont val="ＭＳ Ｐゴシック"/>
        <family val="3"/>
        <charset val="128"/>
      </rPr>
      <t>※「就職率確定通知書（様式A-10）」が通知された訓練科の訓練形態（通所・通信（同時双方向型）・ｅラーニング）は問わないこと。</t>
    </r>
    <rPh sb="0" eb="2">
      <t>カコ</t>
    </rPh>
    <rPh sb="3" eb="5">
      <t>ネンカン</t>
    </rPh>
    <rPh sb="6" eb="8">
      <t>ジッシ</t>
    </rPh>
    <rPh sb="10" eb="12">
      <t>キュウショク</t>
    </rPh>
    <rPh sb="12" eb="13">
      <t>シャ</t>
    </rPh>
    <rPh sb="13" eb="15">
      <t>シエン</t>
    </rPh>
    <rPh sb="15" eb="17">
      <t>クンレン</t>
    </rPh>
    <rPh sb="18" eb="20">
      <t>シュウショク</t>
    </rPh>
    <rPh sb="20" eb="22">
      <t>ジョウキョウ</t>
    </rPh>
    <rPh sb="24" eb="26">
      <t>テンプ</t>
    </rPh>
    <rPh sb="26" eb="28">
      <t>ショルイ</t>
    </rPh>
    <rPh sb="40" eb="42">
      <t>バアイ</t>
    </rPh>
    <rPh sb="65" eb="67">
      <t>チョッキン</t>
    </rPh>
    <phoneticPr fontId="14"/>
  </si>
  <si>
    <t>　　 ④　２人目以降の講師の代わりに助手を配置することが出来ます（助手のみ配置することは認められません。）。</t>
    <rPh sb="14" eb="15">
      <t>カ</t>
    </rPh>
    <rPh sb="18" eb="20">
      <t>ジョシュ</t>
    </rPh>
    <rPh sb="21" eb="23">
      <t>ハイチ</t>
    </rPh>
    <rPh sb="28" eb="30">
      <t>デキ</t>
    </rPh>
    <phoneticPr fontId="14"/>
  </si>
  <si>
    <t>　　　　　講師の代わりに配置する助手については、「助手」の欄に✔印を記入してください。</t>
    <rPh sb="5" eb="7">
      <t>コウシ</t>
    </rPh>
    <rPh sb="8" eb="9">
      <t>カ</t>
    </rPh>
    <rPh sb="12" eb="14">
      <t>ハイチ</t>
    </rPh>
    <rPh sb="16" eb="18">
      <t>ジョシュ</t>
    </rPh>
    <rPh sb="25" eb="27">
      <t>ジョシュ</t>
    </rPh>
    <rPh sb="29" eb="30">
      <t>ラン</t>
    </rPh>
    <rPh sb="32" eb="33">
      <t>シルシ</t>
    </rPh>
    <rPh sb="34" eb="36">
      <t>キニュウ</t>
    </rPh>
    <phoneticPr fontId="14"/>
  </si>
  <si>
    <t>受講者をグループに分ける場合には、グループごとに配置し、かつ実技の危険の程度・指導の難易度・受講者の特性に応じて、きめ細かい指導ができる講師の数である。</t>
    <phoneticPr fontId="14"/>
  </si>
  <si>
    <t>・講師は、１人以上配置されている。
・実技（パソコンを使用する科目を含む。）については、訓練の内容、指導の難易（度）、実技の実施に伴う危険の程度や受講者の特性を踏まえたきめ細かい指導の必要性に応じ、必要な数の講師または助手を配置している（助手のみの配置は認められない。）。</t>
    <phoneticPr fontId="14"/>
  </si>
  <si>
    <r>
      <t>　　③　就職支援責任者となる者
　　　能開法第30条の３に規定するキャリアコンサルタント</t>
    </r>
    <r>
      <rPr>
        <sz val="12"/>
        <color rgb="FFFF0000"/>
        <rFont val="ＭＳ ゴシック"/>
        <family val="3"/>
        <charset val="128"/>
      </rPr>
      <t>、</t>
    </r>
    <r>
      <rPr>
        <sz val="12"/>
        <rFont val="ＭＳ ゴシック"/>
        <family val="3"/>
        <charset val="128"/>
      </rPr>
      <t>キャリアコンサルティング技能士（1級又は2級）又は能開法第28条第１項に規定する職業訓練指導員免許を
　　　保有する者であることが望ましい。</t>
    </r>
    <rPh sb="4" eb="11">
      <t>シュウショクシエンセキニンシャ</t>
    </rPh>
    <rPh sb="14" eb="15">
      <t>シャ</t>
    </rPh>
    <rPh sb="19" eb="21">
      <t>ノウカイ</t>
    </rPh>
    <rPh sb="21" eb="22">
      <t>ホウ</t>
    </rPh>
    <rPh sb="22" eb="23">
      <t>ダイ</t>
    </rPh>
    <rPh sb="25" eb="26">
      <t>ジョウ</t>
    </rPh>
    <rPh sb="29" eb="31">
      <t>キテイ</t>
    </rPh>
    <rPh sb="110" eb="111">
      <t>ノゾ</t>
    </rPh>
    <phoneticPr fontId="14"/>
  </si>
  <si>
    <r>
      <t>　　（添付書類：キャリアコンサルタント登録証（写）</t>
    </r>
    <r>
      <rPr>
        <sz val="12"/>
        <color rgb="FFFF0000"/>
        <rFont val="ＭＳ ゴシック"/>
        <family val="3"/>
        <charset val="128"/>
      </rPr>
      <t>、</t>
    </r>
    <r>
      <rPr>
        <sz val="12"/>
        <rFont val="ＭＳ ゴシック"/>
        <family val="3"/>
        <charset val="128"/>
      </rPr>
      <t>キャリアコンサルティング技能士（1級又は2級）の合格証書又は合格通知書（写）</t>
    </r>
    <r>
      <rPr>
        <sz val="12"/>
        <color rgb="FFFF0000"/>
        <rFont val="ＭＳ ゴシック"/>
        <family val="3"/>
        <charset val="128"/>
      </rPr>
      <t>、</t>
    </r>
    <r>
      <rPr>
        <sz val="12"/>
        <rFont val="ＭＳ ゴシック"/>
        <family val="3"/>
        <charset val="128"/>
      </rPr>
      <t>又は職業訓練指導員免許証（写））</t>
    </r>
    <rPh sb="3" eb="5">
      <t>テンプ</t>
    </rPh>
    <rPh sb="5" eb="7">
      <t>ショルイ</t>
    </rPh>
    <rPh sb="19" eb="22">
      <t>トウロクショウ</t>
    </rPh>
    <rPh sb="23" eb="24">
      <t>ウツ</t>
    </rPh>
    <rPh sb="62" eb="63">
      <t>ウツ</t>
    </rPh>
    <phoneticPr fontId="14"/>
  </si>
  <si>
    <t>・各ユニットの映像教材の収録時間数の合計が、各ユニットの規定時間を下回る設定になっていない。（認定様式第６号添付書類）</t>
    <rPh sb="1" eb="2">
      <t>カク</t>
    </rPh>
    <rPh sb="7" eb="9">
      <t>エイゾウ</t>
    </rPh>
    <rPh sb="9" eb="11">
      <t>キョウザイ</t>
    </rPh>
    <rPh sb="12" eb="14">
      <t>シュウロク</t>
    </rPh>
    <rPh sb="14" eb="16">
      <t>ジカン</t>
    </rPh>
    <rPh sb="16" eb="17">
      <t>スウ</t>
    </rPh>
    <rPh sb="18" eb="20">
      <t>ゴウケイ</t>
    </rPh>
    <rPh sb="22" eb="23">
      <t>カク</t>
    </rPh>
    <rPh sb="28" eb="30">
      <t>キテイ</t>
    </rPh>
    <rPh sb="30" eb="32">
      <t>ジカン</t>
    </rPh>
    <rPh sb="33" eb="35">
      <t>シタマワ</t>
    </rPh>
    <rPh sb="36" eb="38">
      <t>セッテイ</t>
    </rPh>
    <rPh sb="47" eb="52">
      <t>ニンテイヨウシキダイ</t>
    </rPh>
    <rPh sb="53" eb="54">
      <t>ゴウ</t>
    </rPh>
    <rPh sb="54" eb="58">
      <t>テンプショルイ</t>
    </rPh>
    <phoneticPr fontId="14"/>
  </si>
  <si>
    <t xml:space="preserve">・外部動画サイト（不特定多数の者が自由に見ることができる無料の動画サイト等）を使用していない。 </t>
    <phoneticPr fontId="14"/>
  </si>
  <si>
    <r>
      <t xml:space="preserve">④
訓練の種別
</t>
    </r>
    <r>
      <rPr>
        <sz val="11"/>
        <color rgb="FFFF0000"/>
        <rFont val="ＭＳ Ｐゴシック"/>
        <family val="3"/>
        <charset val="128"/>
      </rPr>
      <t>※自動表示</t>
    </r>
    <rPh sb="2" eb="4">
      <t>クンレン</t>
    </rPh>
    <rPh sb="5" eb="7">
      <t>シュベツ</t>
    </rPh>
    <rPh sb="10" eb="12">
      <t>ジドウ</t>
    </rPh>
    <rPh sb="12" eb="14">
      <t>ヒョウジ</t>
    </rPh>
    <phoneticPr fontId="52"/>
  </si>
  <si>
    <r>
      <t xml:space="preserve">⑤
訓練分野
</t>
    </r>
    <r>
      <rPr>
        <sz val="11"/>
        <color rgb="FFFF0000"/>
        <rFont val="ＭＳ Ｐゴシック"/>
        <family val="3"/>
        <charset val="128"/>
      </rPr>
      <t>※自動表示</t>
    </r>
    <rPh sb="2" eb="4">
      <t>クンレン</t>
    </rPh>
    <rPh sb="4" eb="6">
      <t>ブンヤ</t>
    </rPh>
    <rPh sb="9" eb="11">
      <t>ジドウ</t>
    </rPh>
    <rPh sb="11" eb="13">
      <t>ヒョウジ</t>
    </rPh>
    <phoneticPr fontId="52"/>
  </si>
  <si>
    <t>001</t>
    <phoneticPr fontId="14"/>
  </si>
  <si>
    <t>002</t>
    <phoneticPr fontId="14"/>
  </si>
  <si>
    <t>02</t>
  </si>
  <si>
    <t>03</t>
  </si>
  <si>
    <t>04</t>
  </si>
  <si>
    <t>05</t>
  </si>
  <si>
    <t>06</t>
  </si>
  <si>
    <t>07</t>
  </si>
  <si>
    <t>08</t>
  </si>
  <si>
    <t>09</t>
  </si>
  <si>
    <t>10</t>
  </si>
  <si>
    <t>11</t>
  </si>
  <si>
    <t>12</t>
  </si>
  <si>
    <t>13</t>
  </si>
  <si>
    <t>14</t>
  </si>
  <si>
    <t>15</t>
  </si>
  <si>
    <t>16</t>
  </si>
  <si>
    <t>17</t>
  </si>
  <si>
    <t>18</t>
  </si>
  <si>
    <t>19</t>
  </si>
  <si>
    <t>20</t>
  </si>
  <si>
    <t>②訓練分野コード</t>
    <rPh sb="1" eb="3">
      <t>クンレン</t>
    </rPh>
    <rPh sb="3" eb="5">
      <t>ブンヤ</t>
    </rPh>
    <phoneticPr fontId="14"/>
  </si>
  <si>
    <t>認定様式第２号</t>
    <phoneticPr fontId="14"/>
  </si>
  <si>
    <t>育児・介護中の者、居住地域に訓練実施機関がない者、在職中の者等、訓練の受講に当たり特に配慮を必要とする者</t>
    <phoneticPr fontId="14"/>
  </si>
  <si>
    <r>
      <rPr>
        <sz val="9"/>
        <color rgb="FFFF0000"/>
        <rFont val="ＭＳ Ｐゴシック"/>
        <family val="3"/>
        <charset val="128"/>
      </rPr>
      <t>（１）</t>
    </r>
    <r>
      <rPr>
        <sz val="9"/>
        <rFont val="ＭＳ Ｐゴシック"/>
        <family val="3"/>
        <charset val="128"/>
      </rPr>
      <t xml:space="preserve">育児・介護中の者、居住地域に訓練実施機関がない者、在職中の者等、訓練の受講に当たり特に配慮を必要とする者
</t>
    </r>
    <r>
      <rPr>
        <sz val="9"/>
        <color rgb="FFFF0000"/>
        <rFont val="ＭＳ Ｐゴシック"/>
        <family val="3"/>
        <charset val="128"/>
      </rPr>
      <t>（２）</t>
    </r>
    <r>
      <rPr>
        <sz val="9"/>
        <rFont val="ＭＳ Ｐゴシック"/>
        <family val="3"/>
        <charset val="128"/>
      </rPr>
      <t>自宅にパソコン等の情報通信機器を備え、通信費の負担ができる者、キーボード操作ができる者</t>
    </r>
    <rPh sb="88" eb="89">
      <t>モノ</t>
    </rPh>
    <rPh sb="95" eb="97">
      <t>ソウサ</t>
    </rPh>
    <rPh sb="101" eb="102">
      <t>モノ</t>
    </rPh>
    <phoneticPr fontId="14"/>
  </si>
  <si>
    <t>令和　　年　　月　　日</t>
    <phoneticPr fontId="14"/>
  </si>
  <si>
    <t>現在</t>
    <phoneticPr fontId="14"/>
  </si>
  <si>
    <t>　　年　　月　　日</t>
    <phoneticPr fontId="14"/>
  </si>
  <si>
    <t>実務経験・指導（等）業務の経験を
証明する書類</t>
    <phoneticPr fontId="14"/>
  </si>
  <si>
    <t>Ｊａｖａ、Ｐｙｔｈｏｎ、ＨＴＭＬ／ＣＳＳ等について基本的な知識を身につけ、基本的なアプリ開発やＷｅｂ 開発事業等の作業ができる。</t>
    <rPh sb="20" eb="21">
      <t>ナド</t>
    </rPh>
    <rPh sb="25" eb="28">
      <t>キホンテキ</t>
    </rPh>
    <rPh sb="29" eb="31">
      <t>チシキ</t>
    </rPh>
    <rPh sb="32" eb="33">
      <t>ミ</t>
    </rPh>
    <rPh sb="37" eb="40">
      <t>キホンテキ</t>
    </rPh>
    <rPh sb="44" eb="46">
      <t>カイハツ</t>
    </rPh>
    <rPh sb="51" eb="53">
      <t>カイハツ</t>
    </rPh>
    <rPh sb="53" eb="55">
      <t>ジギョウ</t>
    </rPh>
    <rPh sb="55" eb="56">
      <t>トウ</t>
    </rPh>
    <rPh sb="57" eb="59">
      <t>サギョウ</t>
    </rPh>
    <phoneticPr fontId="14"/>
  </si>
  <si>
    <t>Ｏｒａｃｌｅ　Ｃｅｒｔｉｆｉｅｄ　Ｊａｖａ　Ｐｒｏｇｒａｍｍｅｒ　Ｓｉｌｖｅｒ　ＳＥ　１１</t>
    <phoneticPr fontId="14"/>
  </si>
  <si>
    <t>Ｏｒａｃｌｅ</t>
    <phoneticPr fontId="14"/>
  </si>
  <si>
    <t>Ｊａｖａ、Ｐｙｔｈｏｎ、ＨＴＭＬ／ＣＳＳ等について基本的な知識及び技能・技術を習得する。【ｅラーニングコース（ＰＣ貸出あり（有料）、モバイルルータ貸出あり（有料））・オンライン対応コース】【ＩＴ資格】【ＤＳＳ対応】</t>
    <rPh sb="20" eb="21">
      <t>ナド</t>
    </rPh>
    <rPh sb="25" eb="28">
      <t>キホンテキ</t>
    </rPh>
    <rPh sb="29" eb="31">
      <t>チシキ</t>
    </rPh>
    <rPh sb="31" eb="32">
      <t>オヨ</t>
    </rPh>
    <rPh sb="33" eb="35">
      <t>ギノウ</t>
    </rPh>
    <rPh sb="36" eb="38">
      <t>ギジュツ</t>
    </rPh>
    <rPh sb="39" eb="41">
      <t>シュウトク</t>
    </rPh>
    <rPh sb="88" eb="90">
      <t>タイオウ</t>
    </rPh>
    <rPh sb="97" eb="99">
      <t>シカク</t>
    </rPh>
    <rPh sb="104" eb="106">
      <t>タイオウ</t>
    </rPh>
    <phoneticPr fontId="14"/>
  </si>
  <si>
    <t>　なお、申請した職業訓練の内容に関して、調査が行われる場合は、関係機関（厚生労働省及び独立行政法人高齢・障害・求職者雇用支援機構等）が実施する調査に協力します。</t>
    <phoneticPr fontId="14"/>
  </si>
  <si>
    <t>法律（求職者支援法）に基づく職業訓練について、下記のとおり誓約します。</t>
    <phoneticPr fontId="14"/>
  </si>
  <si>
    <t>付けで認定申請した職業訓練の実施等による特定求職者の就職の支援に関する</t>
    <phoneticPr fontId="14"/>
  </si>
  <si>
    <r>
      <t>個人情報保護の体制がとれている。
《個人情報を漏えいする恐れがある場合として、認められない例》
・実施状況確認時の会話等が外部に聞こえてしまう。
・教室や事務室が視覚的に外部と仕切られていない（カーテン等がなく、部屋の外から中が見えてしまう。）。
・事務室を訓練実施機関以外の者が使用する。
・事務室（書類保管場所）の入口が</t>
    </r>
    <r>
      <rPr>
        <sz val="12"/>
        <color rgb="FFFF0000"/>
        <rFont val="ＭＳ Ｐゴシック"/>
        <family val="3"/>
        <charset val="128"/>
      </rPr>
      <t>外から</t>
    </r>
    <r>
      <rPr>
        <sz val="12"/>
        <rFont val="ＭＳ Ｐゴシック"/>
        <family val="3"/>
        <charset val="128"/>
      </rPr>
      <t>施錠できず、かつ、個人情報を保管する書庫等の施錠ができない又は容易に持ち出せる。
・訓練実施施設が使用するインターネット回線が、不特定多数が利用する公衆無線LAN（Free Wi-Fi等）である。</t>
    </r>
    <rPh sb="74" eb="76">
      <t>キョウシツ</t>
    </rPh>
    <rPh sb="77" eb="79">
      <t>ジム</t>
    </rPh>
    <rPh sb="79" eb="80">
      <t>シツ</t>
    </rPh>
    <rPh sb="101" eb="102">
      <t>トウ</t>
    </rPh>
    <rPh sb="125" eb="128">
      <t>ジムシツ</t>
    </rPh>
    <rPh sb="147" eb="150">
      <t>ジムシツ</t>
    </rPh>
    <rPh sb="151" eb="153">
      <t>ショルイ</t>
    </rPh>
    <rPh sb="153" eb="155">
      <t>ホカン</t>
    </rPh>
    <rPh sb="155" eb="157">
      <t>バショ</t>
    </rPh>
    <rPh sb="162" eb="163">
      <t>ソト</t>
    </rPh>
    <rPh sb="194" eb="195">
      <t>マタ</t>
    </rPh>
    <phoneticPr fontId="14"/>
  </si>
  <si>
    <r>
      <t>講師を担当する者の経歴等がわかる書類（認定様式第７の３号「講師の経歴等確認書」、職務経歴書（写）　等）</t>
    </r>
    <r>
      <rPr>
        <b/>
        <sz val="18"/>
        <rFont val="ＭＳ Ｐゴシック"/>
        <family val="3"/>
        <charset val="128"/>
      </rPr>
      <t xml:space="preserve">《省》
</t>
    </r>
    <r>
      <rPr>
        <sz val="18"/>
        <rFont val="ＭＳ Ｐゴシック"/>
        <family val="3"/>
        <charset val="128"/>
      </rPr>
      <t>【添付書類】
・　職務経歴書（写）や講師の経歴等確認書（認定様式第７の３号）等に記載されている実務経験・指導（等）業務の経験の内容及び年数を証明する書類（写）</t>
    </r>
    <r>
      <rPr>
        <b/>
        <sz val="18"/>
        <rFont val="ＭＳ Ｐゴシック"/>
        <family val="3"/>
        <charset val="128"/>
      </rPr>
      <t>《省》</t>
    </r>
    <r>
      <rPr>
        <sz val="18"/>
        <rFont val="ＭＳ Ｐゴシック"/>
        <family val="3"/>
        <charset val="128"/>
      </rPr>
      <t xml:space="preserve">
※ 講師要件を満たすことが確認できる年数分必要。
※ 実務経験・指導（等）業務の経験の内容及び年数の確認に影響しない個人情報については黒塗り等して提出すること。
（証明書類の例）
労働契約書、労働条件通知書、職務証明書、在職証明書等の勤務先からの証明書類、請負契約書 等</t>
    </r>
    <r>
      <rPr>
        <sz val="18"/>
        <color rgb="FFFF0000"/>
        <rFont val="ＭＳ Ｐゴシック"/>
        <family val="3"/>
        <charset val="128"/>
      </rPr>
      <t>の写し</t>
    </r>
    <rPh sb="133" eb="134">
      <t>ウツ</t>
    </rPh>
    <rPh sb="264" eb="266">
      <t>ショルイ</t>
    </rPh>
    <rPh sb="267" eb="269">
      <t>ウケオイ</t>
    </rPh>
    <rPh sb="269" eb="272">
      <t>ケイヤクショ</t>
    </rPh>
    <phoneticPr fontId="13"/>
  </si>
  <si>
    <r>
      <t>各種就職支援等の実施
【添付書類】
・　キャリアコンサルティング担当者（キャリアコンサルタント</t>
    </r>
    <r>
      <rPr>
        <sz val="18"/>
        <color rgb="FFFF0000"/>
        <rFont val="ＭＳ Ｐゴシック"/>
        <family val="3"/>
        <charset val="128"/>
      </rPr>
      <t>、</t>
    </r>
    <r>
      <rPr>
        <sz val="18"/>
        <rFont val="ＭＳ Ｐゴシック"/>
        <family val="3"/>
        <charset val="128"/>
      </rPr>
      <t>キャリアコンサルティング技能士（1級又は2級）又は能開法第28条第１項に規定する職業訓練指導員免許を保有する者）の要件が確認できる書類（キャリアコンサルタント登録証（写）</t>
    </r>
    <r>
      <rPr>
        <sz val="18"/>
        <color rgb="FFFF0000"/>
        <rFont val="ＭＳ Ｐゴシック"/>
        <family val="3"/>
        <charset val="128"/>
      </rPr>
      <t>、</t>
    </r>
    <r>
      <rPr>
        <sz val="18"/>
        <rFont val="ＭＳ Ｐゴシック"/>
        <family val="3"/>
        <charset val="128"/>
      </rPr>
      <t>キャリアコンサルティング技能検定合格証書又は合格通知書（写）又は職業訓練指導員免許証（写））</t>
    </r>
    <r>
      <rPr>
        <b/>
        <sz val="18"/>
        <rFont val="ＭＳ Ｐゴシック"/>
        <family val="3"/>
        <charset val="128"/>
      </rPr>
      <t>《省》</t>
    </r>
    <r>
      <rPr>
        <sz val="18"/>
        <rFont val="ＭＳ Ｐゴシック"/>
        <family val="3"/>
        <charset val="128"/>
      </rPr>
      <t xml:space="preserve">
・　就職支援責任者の雇用保険被保険者資格取得等確認通知書（事業主通知用）（写）（雇用保険の被保険者でない場合は、「労働条件通知書」等の直接雇用していることが分かる書類）</t>
    </r>
    <r>
      <rPr>
        <b/>
        <sz val="18"/>
        <rFont val="ＭＳ Ｐゴシック"/>
        <family val="3"/>
        <charset val="128"/>
      </rPr>
      <t xml:space="preserve">《省》
</t>
    </r>
    <r>
      <rPr>
        <sz val="18"/>
        <rFont val="ＭＳ Ｐゴシック"/>
        <family val="3"/>
        <charset val="128"/>
      </rPr>
      <t>・　就職支援責任者が適切に就職支援を行うことを示す資料（就職支援責任者の勤務予定表及び就職支援のフローがわかる書類又は訓練期間中の就職支援スケジュール 等）</t>
    </r>
    <rPh sb="32" eb="34">
      <t>タントウ</t>
    </rPh>
    <rPh sb="60" eb="63">
      <t>ギノウシ</t>
    </rPh>
    <rPh sb="65" eb="66">
      <t>キュウ</t>
    </rPh>
    <rPh sb="66" eb="67">
      <t>マタ</t>
    </rPh>
    <rPh sb="69" eb="70">
      <t>キュウ</t>
    </rPh>
    <rPh sb="105" eb="107">
      <t>ヨウケン</t>
    </rPh>
    <rPh sb="108" eb="110">
      <t>カクニン</t>
    </rPh>
    <rPh sb="113" eb="115">
      <t>ショルイ</t>
    </rPh>
    <rPh sb="131" eb="132">
      <t>ウツ</t>
    </rPh>
    <phoneticPr fontId="14"/>
  </si>
  <si>
    <t>就職支援責任者の業務等は次のとおりであること。
　　①配置
　　　訓練実施日数のうち50％の日数は、全日、就職支援責任者を務める訓練実施施設で業務を遂行すること（他業務と兼務することは差し支えない）。
　　（添付書類　：　就職支援責任者が適切に就職支援を行うことを示す資料
　　　　　　　　　　（就職支援責任者の勤務予定表及び就職支援のフローがわかる書類又は訓練期間中の就職支援スケジュール　等）</t>
    <rPh sb="0" eb="2">
      <t>シュウショク</t>
    </rPh>
    <rPh sb="2" eb="7">
      <t>シエンセキニンシャ</t>
    </rPh>
    <rPh sb="8" eb="10">
      <t>ギョウム</t>
    </rPh>
    <rPh sb="10" eb="11">
      <t>トウ</t>
    </rPh>
    <rPh sb="12" eb="13">
      <t>ツギ</t>
    </rPh>
    <rPh sb="27" eb="29">
      <t>ハイチ</t>
    </rPh>
    <rPh sb="33" eb="35">
      <t>クンレン</t>
    </rPh>
    <rPh sb="35" eb="37">
      <t>ジッシ</t>
    </rPh>
    <rPh sb="37" eb="39">
      <t>ニッスウ</t>
    </rPh>
    <rPh sb="46" eb="48">
      <t>ニッスウ</t>
    </rPh>
    <rPh sb="50" eb="52">
      <t>ゼンニチ</t>
    </rPh>
    <rPh sb="53" eb="55">
      <t>シュウショク</t>
    </rPh>
    <rPh sb="55" eb="60">
      <t>シエンセキニンシャ</t>
    </rPh>
    <rPh sb="61" eb="62">
      <t>ツト</t>
    </rPh>
    <rPh sb="64" eb="66">
      <t>クンレン</t>
    </rPh>
    <rPh sb="66" eb="68">
      <t>ジッシ</t>
    </rPh>
    <rPh sb="68" eb="70">
      <t>シセツ</t>
    </rPh>
    <rPh sb="71" eb="73">
      <t>ギョウム</t>
    </rPh>
    <rPh sb="74" eb="76">
      <t>スイコウ</t>
    </rPh>
    <rPh sb="81" eb="82">
      <t>タ</t>
    </rPh>
    <rPh sb="82" eb="84">
      <t>ギョウム</t>
    </rPh>
    <rPh sb="85" eb="87">
      <t>ケンム</t>
    </rPh>
    <rPh sb="92" eb="93">
      <t>サ</t>
    </rPh>
    <rPh sb="94" eb="95">
      <t>ツカ</t>
    </rPh>
    <rPh sb="157" eb="159">
      <t>キンム</t>
    </rPh>
    <rPh sb="159" eb="162">
      <t>ヨテイヒョウ</t>
    </rPh>
    <rPh sb="162" eb="163">
      <t>オヨ</t>
    </rPh>
    <phoneticPr fontId="14"/>
  </si>
  <si>
    <r>
      <t>　　</t>
    </r>
    <r>
      <rPr>
        <sz val="12"/>
        <rFont val="ＭＳ ゴシック"/>
        <family val="3"/>
        <charset val="128"/>
      </rPr>
      <t>　</t>
    </r>
    <r>
      <rPr>
        <sz val="12"/>
        <color rgb="FFFF0000"/>
        <rFont val="ＭＳ ゴシック"/>
        <family val="3"/>
        <charset val="128"/>
      </rPr>
      <t xml:space="preserve">（添付書類　：　雇用保険被保険者資格取得等確認通知書（事業主通知用）（写）（雇用保険の被保険者でない場合は、「労働条件通知書」等の直接雇用して
　　　　　　　　　　いることが分かる書類）
</t>
    </r>
    <r>
      <rPr>
        <sz val="12"/>
        <color theme="1"/>
        <rFont val="ＭＳ ゴシック"/>
        <family val="3"/>
        <charset val="128"/>
      </rPr>
      <t>　　　　※　就職支援責任者については、申請者と直接の雇用関係（代表者及び役員も可）にあることが必要です。直接の雇用関係にある場合、チェック欄（□）に
　　　　　✔を記入してください。チェック欄に記入がない場合は、説明を求める場合があります。</t>
    </r>
    <phoneticPr fontId="14"/>
  </si>
  <si>
    <r>
      <rPr>
        <sz val="11"/>
        <color rgb="FFFF0000"/>
        <rFont val="ＭＳ ゴシック"/>
        <family val="3"/>
        <charset val="128"/>
      </rPr>
      <t>４</t>
    </r>
    <r>
      <rPr>
        <sz val="11"/>
        <color theme="1"/>
        <rFont val="ＭＳ ゴシック"/>
        <family val="3"/>
        <charset val="128"/>
      </rPr>
      <t>　託児サービス付き訓練</t>
    </r>
    <rPh sb="2" eb="4">
      <t>タクジ</t>
    </rPh>
    <rPh sb="8" eb="9">
      <t>ツ</t>
    </rPh>
    <rPh sb="10" eb="12">
      <t>クンレン</t>
    </rPh>
    <phoneticPr fontId="14"/>
  </si>
  <si>
    <t>5-27-ｘｘ-ｘｘｘ-ｘｘ-ｘｘｘｘ</t>
    <phoneticPr fontId="14"/>
  </si>
  <si>
    <t>（１）託児サービス付き訓練として設定している場合はチェックを入れてください。</t>
    <phoneticPr fontId="14"/>
  </si>
  <si>
    <t>訓練分野</t>
    <rPh sb="0" eb="2">
      <t>クンレン</t>
    </rPh>
    <rPh sb="2" eb="4">
      <t>ブンヤ</t>
    </rPh>
    <phoneticPr fontId="14"/>
  </si>
  <si>
    <t>02 ＩＴ分野　</t>
  </si>
  <si>
    <t>05 介護・医療・福祉分野</t>
  </si>
  <si>
    <t>20 その他の分野</t>
  </si>
  <si>
    <r>
      <t>選定における加点要素確認表（実績枠</t>
    </r>
    <r>
      <rPr>
        <sz val="18"/>
        <color rgb="FFFF0000"/>
        <rFont val="ＭＳ Ｐゴシック"/>
        <family val="3"/>
        <charset val="128"/>
      </rPr>
      <t>又は新規参入枠</t>
    </r>
    <r>
      <rPr>
        <sz val="18"/>
        <rFont val="ＭＳ Ｐゴシック"/>
        <family val="3"/>
        <charset val="128"/>
      </rPr>
      <t xml:space="preserve">）
【添付書類】
・　地域の求人ニーズ等を踏まえた訓練内容であることがわかる書類
・　就職支援責任者が取得していた場合に加点となる資格等の確認ができる書類（キャリアコンサルタント登録証、キャリアコンサルティング技能検定合格証書又は合格通知書（写）等）
</t>
    </r>
    <r>
      <rPr>
        <sz val="18"/>
        <color rgb="FFFF0000"/>
        <rFont val="ＭＳ Ｐゴシック"/>
        <family val="3"/>
        <charset val="128"/>
      </rPr>
      <t xml:space="preserve">　※　キャリアコンサルタント登録証の有効期間が訓練終了前に満了する場合は、併せて登録更新に係る申出書（任意様式）
</t>
    </r>
    <r>
      <rPr>
        <sz val="18"/>
        <rFont val="ＭＳ Ｐゴシック"/>
        <family val="3"/>
        <charset val="128"/>
      </rPr>
      <t>・　民間教育訓練機関における職業訓練サービスの質の向上のための自己診断表（写）</t>
    </r>
    <r>
      <rPr>
        <b/>
        <sz val="18"/>
        <rFont val="ＭＳ Ｐゴシック"/>
        <family val="3"/>
        <charset val="128"/>
      </rPr>
      <t xml:space="preserve">
</t>
    </r>
    <r>
      <rPr>
        <sz val="18"/>
        <rFont val="ＭＳ Ｐゴシック"/>
        <family val="3"/>
        <charset val="128"/>
      </rPr>
      <t>・　職業訓練サービスガイドライン適合事業所認定の認定書（写）</t>
    </r>
    <r>
      <rPr>
        <b/>
        <sz val="18"/>
        <rFont val="ＭＳ Ｐゴシック"/>
        <family val="3"/>
        <charset val="128"/>
      </rPr>
      <t xml:space="preserve">
</t>
    </r>
    <r>
      <rPr>
        <sz val="18"/>
        <color rgb="FFFF0000"/>
        <rFont val="ＭＳ Ｐゴシック"/>
        <family val="3"/>
        <charset val="128"/>
      </rPr>
      <t>・　公共職業訓練（委託訓練）を受託したことが分かる書類（委託訓練契約書の写し等）及び訓練を終了したことが分かる書類（委託費が振込まれた通帳の写し等）　</t>
    </r>
    <r>
      <rPr>
        <b/>
        <sz val="18"/>
        <color rgb="FFFF0000"/>
        <rFont val="ＭＳ Ｐゴシック"/>
        <family val="3"/>
        <charset val="128"/>
      </rPr>
      <t>※新規参入枠のみ</t>
    </r>
    <r>
      <rPr>
        <sz val="18"/>
        <rFont val="ＭＳ Ｐゴシック"/>
        <family val="3"/>
        <charset val="128"/>
      </rPr>
      <t xml:space="preserve">
・託児サービス提供機関が基準に該当しているか確認できる書類及び託児サービス提供機関における受入れ可能な児童の人数が確認できる書類（任意様式）</t>
    </r>
    <rPh sb="17" eb="18">
      <t>マタ</t>
    </rPh>
    <rPh sb="19" eb="21">
      <t>シンキ</t>
    </rPh>
    <rPh sb="21" eb="23">
      <t>サンニュウ</t>
    </rPh>
    <rPh sb="23" eb="24">
      <t>ワク</t>
    </rPh>
    <rPh sb="75" eb="77">
      <t>シュトク</t>
    </rPh>
    <rPh sb="81" eb="83">
      <t>バアイ</t>
    </rPh>
    <rPh sb="84" eb="86">
      <t>カテン</t>
    </rPh>
    <rPh sb="89" eb="91">
      <t>シカク</t>
    </rPh>
    <rPh sb="91" eb="92">
      <t>トウ</t>
    </rPh>
    <rPh sb="93" eb="95">
      <t>カクニン</t>
    </rPh>
    <rPh sb="99" eb="101">
      <t>ショルイ</t>
    </rPh>
    <rPh sb="113" eb="116">
      <t>トウロクショウ</t>
    </rPh>
    <rPh sb="187" eb="188">
      <t>アワ</t>
    </rPh>
    <rPh sb="271" eb="274">
      <t>ニンテイショ</t>
    </rPh>
    <rPh sb="275" eb="276">
      <t>ウツ</t>
    </rPh>
    <rPh sb="280" eb="284">
      <t>コウキョウショクギョウ</t>
    </rPh>
    <rPh sb="287" eb="289">
      <t>イタク</t>
    </rPh>
    <rPh sb="289" eb="291">
      <t>クンレン</t>
    </rPh>
    <phoneticPr fontId="14"/>
  </si>
  <si>
    <r>
      <t>　　※7　　⑧受講者は、⑨中退者と⑪修了者の合計と同じ値になります</t>
    </r>
    <r>
      <rPr>
        <sz val="12"/>
        <color rgb="FFFF0000"/>
        <rFont val="ＭＳ Ｐゴシック"/>
        <family val="3"/>
        <charset val="128"/>
      </rPr>
      <t>（</t>
    </r>
    <r>
      <rPr>
        <sz val="12"/>
        <color theme="1"/>
        <rFont val="ＭＳ Ｐゴシック"/>
        <family val="3"/>
        <charset val="128"/>
      </rPr>
      <t>ただし、拡大対象者</t>
    </r>
    <r>
      <rPr>
        <sz val="12"/>
        <color rgb="FFFF0000"/>
        <rFont val="ＭＳ Ｐゴシック"/>
        <family val="3"/>
        <charset val="128"/>
      </rPr>
      <t>（直ちに転職せずに働きながらスキルアップを目指す者）が受講していた</t>
    </r>
    <r>
      <rPr>
        <sz val="12"/>
        <color theme="1"/>
        <rFont val="ＭＳ Ｐゴシック"/>
        <family val="3"/>
        <charset val="128"/>
      </rPr>
      <t>場合については、⑪修了者欄からは除かれるため、
　　　　　この限りではありません。</t>
    </r>
    <r>
      <rPr>
        <sz val="12"/>
        <color rgb="FFFF0000"/>
        <rFont val="ＭＳ Ｐゴシック"/>
        <family val="3"/>
        <charset val="128"/>
      </rPr>
      <t>）。</t>
    </r>
    <phoneticPr fontId="14"/>
  </si>
  <si>
    <t>※　チェックした内容に該当することを証明する書類の写しを併せて提出してください。</t>
    <rPh sb="8" eb="10">
      <t>ナイヨウ</t>
    </rPh>
    <rPh sb="11" eb="13">
      <t>ガイトウ</t>
    </rPh>
    <rPh sb="18" eb="20">
      <t>ショウメイ</t>
    </rPh>
    <rPh sb="22" eb="24">
      <t>ショルイ</t>
    </rPh>
    <rPh sb="25" eb="26">
      <t>ウツ</t>
    </rPh>
    <rPh sb="28" eb="29">
      <t>アワ</t>
    </rPh>
    <rPh sb="31" eb="33">
      <t>テイシュツ</t>
    </rPh>
    <phoneticPr fontId="14"/>
  </si>
  <si>
    <t>※１　ここで言う「過去１年間」とは、申請受付開始日の１年前の日が属する月の初日から、申請受付開始日までを指します。</t>
    <rPh sb="6" eb="7">
      <t>イ</t>
    </rPh>
    <rPh sb="9" eb="11">
      <t>カコ</t>
    </rPh>
    <rPh sb="12" eb="14">
      <t>ネンカン</t>
    </rPh>
    <phoneticPr fontId="14"/>
  </si>
  <si>
    <t>※２　チェックした内容に該当することを証明する書類の写しを併せて提出してください。</t>
    <rPh sb="9" eb="11">
      <t>ナイヨウ</t>
    </rPh>
    <rPh sb="12" eb="14">
      <t>ガイトウ</t>
    </rPh>
    <rPh sb="19" eb="21">
      <t>ショウメイ</t>
    </rPh>
    <rPh sb="23" eb="25">
      <t>ショルイ</t>
    </rPh>
    <rPh sb="26" eb="27">
      <t>ウツ</t>
    </rPh>
    <rPh sb="29" eb="30">
      <t>アワ</t>
    </rPh>
    <rPh sb="32" eb="34">
      <t>テイシュツ</t>
    </rPh>
    <phoneticPr fontId="14"/>
  </si>
  <si>
    <r>
      <t>過去１年間</t>
    </r>
    <r>
      <rPr>
        <sz val="10"/>
        <color rgb="FFFF0000"/>
        <rFont val="ＭＳ ゴシック"/>
        <family val="3"/>
        <charset val="128"/>
      </rPr>
      <t>（※１）</t>
    </r>
    <r>
      <rPr>
        <sz val="10"/>
        <rFont val="ＭＳ ゴシック"/>
        <family val="3"/>
        <charset val="128"/>
      </rPr>
      <t>に、「民間教育訓練機関における職業訓練サービスの質の向上のための自己診断表」を作成して検証等を行っている。</t>
    </r>
    <rPh sb="0" eb="2">
      <t>カコ</t>
    </rPh>
    <rPh sb="3" eb="5">
      <t>ネンカン</t>
    </rPh>
    <rPh sb="12" eb="14">
      <t>ミンカン</t>
    </rPh>
    <rPh sb="14" eb="16">
      <t>キョウイク</t>
    </rPh>
    <rPh sb="16" eb="18">
      <t>クンレン</t>
    </rPh>
    <rPh sb="18" eb="20">
      <t>キカン</t>
    </rPh>
    <rPh sb="24" eb="26">
      <t>ショクギョウ</t>
    </rPh>
    <rPh sb="26" eb="28">
      <t>クンレン</t>
    </rPh>
    <rPh sb="33" eb="34">
      <t>シツ</t>
    </rPh>
    <rPh sb="35" eb="37">
      <t>コウジョウ</t>
    </rPh>
    <rPh sb="41" eb="43">
      <t>ジコ</t>
    </rPh>
    <rPh sb="43" eb="45">
      <t>シンダン</t>
    </rPh>
    <rPh sb="45" eb="46">
      <t>オモテ</t>
    </rPh>
    <rPh sb="48" eb="50">
      <t>サクセイ</t>
    </rPh>
    <rPh sb="52" eb="54">
      <t>ケンショウ</t>
    </rPh>
    <rPh sb="54" eb="55">
      <t>トウ</t>
    </rPh>
    <rPh sb="56" eb="57">
      <t>オコナ</t>
    </rPh>
    <phoneticPr fontId="14"/>
  </si>
  <si>
    <r>
      <t>※</t>
    </r>
    <r>
      <rPr>
        <sz val="9"/>
        <color rgb="FFFF0000"/>
        <rFont val="ＭＳ ゴシック"/>
        <family val="3"/>
        <charset val="128"/>
      </rPr>
      <t>１</t>
    </r>
    <r>
      <rPr>
        <sz val="9"/>
        <color theme="1"/>
        <rFont val="ＭＳ ゴシック"/>
        <family val="3"/>
        <charset val="128"/>
      </rPr>
      <t>　ここで言う「過去１年間」とは、</t>
    </r>
    <r>
      <rPr>
        <sz val="9"/>
        <color rgb="FFFF0000"/>
        <rFont val="ＭＳ ゴシック"/>
        <family val="3"/>
        <charset val="128"/>
      </rPr>
      <t>申請受付開始日の１年前の日が属する月の初日から、申請受付開始日までを指します。</t>
    </r>
    <rPh sb="6" eb="7">
      <t>イ</t>
    </rPh>
    <rPh sb="9" eb="11">
      <t>カコ</t>
    </rPh>
    <rPh sb="12" eb="14">
      <t>ネンカン</t>
    </rPh>
    <phoneticPr fontId="14"/>
  </si>
  <si>
    <r>
      <t>※</t>
    </r>
    <r>
      <rPr>
        <sz val="9"/>
        <color rgb="FFFF0000"/>
        <rFont val="ＭＳ ゴシック"/>
        <family val="3"/>
        <charset val="128"/>
      </rPr>
      <t>２　訓練を受託したことが分かる書類（委託訓練契約書の写し等）及び訓練を終了したことが分かる書類（委託費が振込まれた通帳の写し等）を併せて提出してください。</t>
    </r>
    <rPh sb="3" eb="5">
      <t>クンレン</t>
    </rPh>
    <rPh sb="6" eb="8">
      <t>ジュタク</t>
    </rPh>
    <rPh sb="13" eb="14">
      <t>ワ</t>
    </rPh>
    <rPh sb="16" eb="18">
      <t>ショルイ</t>
    </rPh>
    <rPh sb="19" eb="21">
      <t>イタク</t>
    </rPh>
    <rPh sb="21" eb="23">
      <t>クンレン</t>
    </rPh>
    <rPh sb="23" eb="26">
      <t>ケイヤクショ</t>
    </rPh>
    <rPh sb="27" eb="28">
      <t>ウツ</t>
    </rPh>
    <rPh sb="29" eb="30">
      <t>ナド</t>
    </rPh>
    <rPh sb="31" eb="32">
      <t>オヨ</t>
    </rPh>
    <rPh sb="33" eb="35">
      <t>クンレン</t>
    </rPh>
    <rPh sb="36" eb="38">
      <t>シュウリョウ</t>
    </rPh>
    <rPh sb="43" eb="44">
      <t>ワ</t>
    </rPh>
    <rPh sb="46" eb="48">
      <t>ショルイ</t>
    </rPh>
    <rPh sb="49" eb="51">
      <t>イタク</t>
    </rPh>
    <rPh sb="51" eb="52">
      <t>ヒ</t>
    </rPh>
    <rPh sb="53" eb="55">
      <t>フリコ</t>
    </rPh>
    <rPh sb="58" eb="60">
      <t>ツウチョウ</t>
    </rPh>
    <rPh sb="61" eb="62">
      <t>ウツ</t>
    </rPh>
    <rPh sb="63" eb="64">
      <t>ナド</t>
    </rPh>
    <rPh sb="66" eb="67">
      <t>アワ</t>
    </rPh>
    <rPh sb="69" eb="71">
      <t>テイシュツ</t>
    </rPh>
    <phoneticPr fontId="14"/>
  </si>
  <si>
    <r>
      <t>過去１年間</t>
    </r>
    <r>
      <rPr>
        <sz val="10"/>
        <color rgb="FFFF0000"/>
        <rFont val="ＭＳ ゴシック"/>
        <family val="3"/>
        <charset val="128"/>
      </rPr>
      <t>（※１）</t>
    </r>
    <r>
      <rPr>
        <sz val="10"/>
        <rFont val="ＭＳ ゴシック"/>
        <family val="3"/>
        <charset val="128"/>
      </rPr>
      <t>に「民間教育訓練機関における職業訓練サービスの質の向上のための自己診断表」を作成して検証等を行っている。</t>
    </r>
    <rPh sb="0" eb="2">
      <t>カコ</t>
    </rPh>
    <rPh sb="3" eb="5">
      <t>ネンカン</t>
    </rPh>
    <rPh sb="11" eb="13">
      <t>ミンカン</t>
    </rPh>
    <rPh sb="13" eb="15">
      <t>キョウイク</t>
    </rPh>
    <rPh sb="15" eb="17">
      <t>クンレン</t>
    </rPh>
    <rPh sb="17" eb="19">
      <t>キカン</t>
    </rPh>
    <rPh sb="23" eb="25">
      <t>ショクギョウ</t>
    </rPh>
    <rPh sb="25" eb="27">
      <t>クンレン</t>
    </rPh>
    <rPh sb="32" eb="33">
      <t>シツ</t>
    </rPh>
    <rPh sb="34" eb="36">
      <t>コウジョウ</t>
    </rPh>
    <rPh sb="40" eb="42">
      <t>ジコ</t>
    </rPh>
    <rPh sb="42" eb="44">
      <t>シンダン</t>
    </rPh>
    <rPh sb="44" eb="45">
      <t>オモテ</t>
    </rPh>
    <rPh sb="47" eb="49">
      <t>サクセイ</t>
    </rPh>
    <rPh sb="51" eb="53">
      <t>ケンショウ</t>
    </rPh>
    <rPh sb="53" eb="54">
      <t>トウ</t>
    </rPh>
    <rPh sb="55" eb="56">
      <t>オコナ</t>
    </rPh>
    <phoneticPr fontId="14"/>
  </si>
  <si>
    <r>
      <t>　　申請を行おうとする都道府県において、過去１年間</t>
    </r>
    <r>
      <rPr>
        <sz val="10"/>
        <color rgb="FFFF0000"/>
        <rFont val="ＭＳ ゴシック"/>
        <family val="3"/>
        <charset val="128"/>
      </rPr>
      <t>（※１）</t>
    </r>
    <r>
      <rPr>
        <sz val="10"/>
        <rFont val="ＭＳ ゴシック"/>
        <family val="3"/>
        <charset val="128"/>
      </rPr>
      <t>に終了する委託訓練を受託した実績を有する場合
　は、以下の項目をご記入ください。</t>
    </r>
    <rPh sb="2" eb="4">
      <t>シンセイ</t>
    </rPh>
    <rPh sb="5" eb="6">
      <t>オコナ</t>
    </rPh>
    <rPh sb="11" eb="15">
      <t>トドウフケン</t>
    </rPh>
    <rPh sb="20" eb="22">
      <t>カコ</t>
    </rPh>
    <rPh sb="23" eb="25">
      <t>ネンカン</t>
    </rPh>
    <rPh sb="30" eb="32">
      <t>シュウリョウ</t>
    </rPh>
    <rPh sb="34" eb="36">
      <t>イタク</t>
    </rPh>
    <rPh sb="36" eb="38">
      <t>クンレン</t>
    </rPh>
    <rPh sb="39" eb="41">
      <t>ジュタク</t>
    </rPh>
    <rPh sb="43" eb="45">
      <t>ジッセキ</t>
    </rPh>
    <rPh sb="46" eb="47">
      <t>ユウ</t>
    </rPh>
    <rPh sb="49" eb="51">
      <t>バアイ</t>
    </rPh>
    <rPh sb="55" eb="57">
      <t>イカ</t>
    </rPh>
    <rPh sb="58" eb="60">
      <t>コウモク</t>
    </rPh>
    <rPh sb="62" eb="63">
      <t>キ</t>
    </rPh>
    <rPh sb="63" eb="64">
      <t>イレル</t>
    </rPh>
    <phoneticPr fontId="14"/>
  </si>
  <si>
    <r>
      <t>　申請を行おうとする都道府県において、他の訓練分野で実績枠での申請を行うことができる就職実績を有している場合で、就職実績を有していない訓練分野で申請する場合は、直近の就職実績を有する訓練科について以下の項目をご記入ください（加点されるのは①で求人ニーズ等があると判断された場合とな</t>
    </r>
    <r>
      <rPr>
        <sz val="10"/>
        <color rgb="FFFF0000"/>
        <rFont val="ＭＳ ゴシック"/>
        <family val="3"/>
        <charset val="128"/>
      </rPr>
      <t>ります</t>
    </r>
    <r>
      <rPr>
        <sz val="10"/>
        <rFont val="ＭＳ ゴシック"/>
        <family val="3"/>
        <charset val="128"/>
      </rPr>
      <t>。）。</t>
    </r>
    <rPh sb="80" eb="82">
      <t>チョッキン</t>
    </rPh>
    <rPh sb="83" eb="85">
      <t>シュウショク</t>
    </rPh>
    <rPh sb="85" eb="87">
      <t>ジッセキ</t>
    </rPh>
    <rPh sb="88" eb="89">
      <t>ユウ</t>
    </rPh>
    <rPh sb="91" eb="94">
      <t>クンレンカ</t>
    </rPh>
    <rPh sb="112" eb="114">
      <t>カテン</t>
    </rPh>
    <rPh sb="121" eb="123">
      <t>キュウジン</t>
    </rPh>
    <rPh sb="126" eb="127">
      <t>トウ</t>
    </rPh>
    <rPh sb="131" eb="133">
      <t>ハンダン</t>
    </rPh>
    <rPh sb="136" eb="138">
      <t>バアイ</t>
    </rPh>
    <phoneticPr fontId="14"/>
  </si>
  <si>
    <r>
      <t>訓練期間中に少なくとも３回以上（訓練を受ける期間が３か月に満たない場合は、１か月に少なくとも１回以上）ジョブ・カードを活用したキャリアコンサルティングを行うこと。＜必須＞※　実施時期を</t>
    </r>
    <r>
      <rPr>
        <sz val="12"/>
        <color rgb="FFFF0000"/>
        <rFont val="ＭＳ ゴシック"/>
        <family val="3"/>
        <charset val="128"/>
      </rPr>
      <t>認定</t>
    </r>
    <r>
      <rPr>
        <sz val="12"/>
        <rFont val="ＭＳ ゴシック"/>
        <family val="3"/>
        <charset val="128"/>
      </rPr>
      <t>様式</t>
    </r>
    <r>
      <rPr>
        <sz val="12"/>
        <color rgb="FFFF0000"/>
        <rFont val="ＭＳ ゴシック"/>
        <family val="3"/>
        <charset val="128"/>
      </rPr>
      <t>第</t>
    </r>
    <r>
      <rPr>
        <sz val="12"/>
        <rFont val="ＭＳ ゴシック"/>
        <family val="3"/>
        <charset val="128"/>
      </rPr>
      <t>6号</t>
    </r>
    <r>
      <rPr>
        <sz val="12"/>
        <color rgb="FFFF0000"/>
        <rFont val="ＭＳ ゴシック"/>
        <family val="3"/>
        <charset val="128"/>
      </rPr>
      <t>「推奨訓練日程計画表」</t>
    </r>
    <r>
      <rPr>
        <sz val="12"/>
        <rFont val="ＭＳ ゴシック"/>
        <family val="3"/>
        <charset val="128"/>
      </rPr>
      <t>に記載してください。</t>
    </r>
    <rPh sb="16" eb="18">
      <t>クンレン</t>
    </rPh>
    <rPh sb="19" eb="20">
      <t>ウ</t>
    </rPh>
    <rPh sb="22" eb="24">
      <t>キカン</t>
    </rPh>
    <rPh sb="27" eb="28">
      <t>ツキ</t>
    </rPh>
    <rPh sb="33" eb="35">
      <t>バアイ</t>
    </rPh>
    <rPh sb="39" eb="40">
      <t>ツキ</t>
    </rPh>
    <rPh sb="41" eb="42">
      <t>スク</t>
    </rPh>
    <rPh sb="47" eb="48">
      <t>カイ</t>
    </rPh>
    <rPh sb="48" eb="50">
      <t>イジョウ</t>
    </rPh>
    <rPh sb="59" eb="61">
      <t>カツヨウ</t>
    </rPh>
    <rPh sb="92" eb="94">
      <t>ニンテイ</t>
    </rPh>
    <rPh sb="96" eb="97">
      <t>ダイ</t>
    </rPh>
    <phoneticPr fontId="14"/>
  </si>
  <si>
    <r>
      <t>公共職業安定所への来所日前に、訪問指導を行うこと。＜必須＞※　来所日は、認定様式</t>
    </r>
    <r>
      <rPr>
        <sz val="12"/>
        <color rgb="FFFF0000"/>
        <rFont val="ＭＳ ゴシック"/>
        <family val="3"/>
        <charset val="128"/>
      </rPr>
      <t>第</t>
    </r>
    <r>
      <rPr>
        <sz val="12"/>
        <rFont val="ＭＳ ゴシック"/>
        <family val="3"/>
        <charset val="128"/>
      </rPr>
      <t>6号</t>
    </r>
    <r>
      <rPr>
        <sz val="12"/>
        <color rgb="FFFF0000"/>
        <rFont val="ＭＳ ゴシック"/>
        <family val="3"/>
        <charset val="128"/>
      </rPr>
      <t>「推奨訓練日程計画表」</t>
    </r>
    <r>
      <rPr>
        <sz val="12"/>
        <rFont val="ＭＳ ゴシック"/>
        <family val="3"/>
        <charset val="128"/>
      </rPr>
      <t>のとおり</t>
    </r>
    <rPh sb="40" eb="41">
      <t>ダイ</t>
    </rPh>
    <phoneticPr fontId="14"/>
  </si>
  <si>
    <t>A</t>
    <phoneticPr fontId="14"/>
  </si>
  <si>
    <t>B</t>
    <phoneticPr fontId="14"/>
  </si>
  <si>
    <r>
      <t>下記の「デジタルリテラシーを含むカリキュラム例」の中から、就職先業界で必要なカリキュラムを検討の上、訓練コースの中で実施するものに、チェック欄に（☑）を入れてください。</t>
    </r>
    <r>
      <rPr>
        <sz val="11"/>
        <color rgb="FFFF0000"/>
        <rFont val="ＭＳ ゴシック"/>
        <family val="3"/>
        <charset val="128"/>
      </rPr>
      <t>（A（１項目以上）及びBを必ず設定してください。）</t>
    </r>
    <r>
      <rPr>
        <sz val="11"/>
        <color theme="1"/>
        <rFont val="ＭＳ ゴシック"/>
        <family val="3"/>
        <charset val="128"/>
      </rPr>
      <t xml:space="preserve">
</t>
    </r>
    <r>
      <rPr>
        <sz val="11"/>
        <color rgb="FFFF0000"/>
        <rFont val="ＭＳ ゴシック"/>
        <family val="3"/>
        <charset val="128"/>
      </rPr>
      <t>Aにおいて</t>
    </r>
    <r>
      <rPr>
        <sz val="11"/>
        <color theme="1"/>
        <rFont val="ＭＳ ゴシック"/>
        <family val="3"/>
        <charset val="128"/>
      </rPr>
      <t>下記の中に該当するものがない場合は、その他の欄に別表を参考に検討したカリキュラム内容とDXリテラシー標準の該当項目の番号を記載してください。</t>
    </r>
    <rPh sb="88" eb="92">
      <t>コウモクイジョウ</t>
    </rPh>
    <rPh sb="93" eb="94">
      <t>オヨ</t>
    </rPh>
    <rPh sb="97" eb="98">
      <t>カナラ</t>
    </rPh>
    <rPh sb="99" eb="101">
      <t>セッテイ</t>
    </rPh>
    <rPh sb="139" eb="141">
      <t>ベッピョウ</t>
    </rPh>
    <phoneticPr fontId="14"/>
  </si>
  <si>
    <t>□</t>
    <phoneticPr fontId="14"/>
  </si>
  <si>
    <r>
      <t>実施体制等確認表
【添付書類】
・　不動産登記簿謄本（写）（運営拠点を所有する場合）、賃貸借契約書（写）（運営拠点を賃借する場合）等、施設が使用可能であることが確認できるもの</t>
    </r>
    <r>
      <rPr>
        <b/>
        <sz val="18"/>
        <rFont val="ＭＳ Ｐゴシック"/>
        <family val="3"/>
        <charset val="128"/>
      </rPr>
      <t>《省》</t>
    </r>
    <r>
      <rPr>
        <sz val="18"/>
        <rFont val="ＭＳ Ｐゴシック"/>
        <family val="3"/>
        <charset val="128"/>
      </rPr>
      <t>（※通所が発生する場合は、訓練実施場所及び事務室。）
・　運営拠点の平面図</t>
    </r>
    <r>
      <rPr>
        <b/>
        <sz val="18"/>
        <rFont val="ＭＳ Ｐゴシック"/>
        <family val="3"/>
        <charset val="128"/>
      </rPr>
      <t>《省》</t>
    </r>
    <r>
      <rPr>
        <sz val="18"/>
        <rFont val="ＭＳ Ｐゴシック"/>
        <family val="3"/>
        <charset val="128"/>
      </rPr>
      <t>（※通所が発生する場合、訓練実施場所及び事務室。）
・　介護職員養成研修等の指定通知書（写）（介護職員養成研修を求職者支援訓練として実施する場合）
・　加入する予定である災害補償制度等に関するリーフレット等</t>
    </r>
    <r>
      <rPr>
        <b/>
        <sz val="18"/>
        <rFont val="ＭＳ Ｐゴシック"/>
        <family val="3"/>
        <charset val="128"/>
      </rPr>
      <t xml:space="preserve">《省》
</t>
    </r>
    <r>
      <rPr>
        <sz val="18"/>
        <rFont val="ＭＳ Ｐゴシック"/>
        <family val="3"/>
        <charset val="128"/>
      </rPr>
      <t>・　託児サービス提供機関の要件に該当することを確認できる資料</t>
    </r>
    <r>
      <rPr>
        <b/>
        <sz val="18"/>
        <rFont val="ＭＳ Ｐゴシック"/>
        <family val="3"/>
        <charset val="128"/>
      </rPr>
      <t xml:space="preserve">
</t>
    </r>
    <r>
      <rPr>
        <sz val="18"/>
        <rFont val="ＭＳ Ｐゴシック"/>
        <family val="3"/>
        <charset val="128"/>
      </rPr>
      <t>・　職業訓練サービスガイドライン研修の修了証書（写）、修了証明書（写）又は受講証明書（写）、(受講者が講師又は事務担当者の場合は、申請者と直接雇用関係であることがわかる書類）</t>
    </r>
    <r>
      <rPr>
        <b/>
        <sz val="18"/>
        <rFont val="ＭＳ Ｐゴシック"/>
        <family val="3"/>
        <charset val="128"/>
      </rPr>
      <t xml:space="preserve">《省》
</t>
    </r>
    <r>
      <rPr>
        <sz val="18"/>
        <color rgb="FFFF0000"/>
        <rFont val="ＭＳ Ｐゴシック"/>
        <family val="3"/>
        <charset val="128"/>
      </rPr>
      <t xml:space="preserve">　※ 職業訓練サービスガイドライン研修を受講することができない期間（令和８年５月末まで（開講が延期となった場合は、開講日が属する月の月末まで）に申請する訓練科については、提出しなくても差し支えないこと。
</t>
    </r>
    <r>
      <rPr>
        <sz val="18"/>
        <rFont val="ＭＳ Ｐゴシック"/>
        <family val="3"/>
        <charset val="128"/>
      </rPr>
      <t>・ISO29993及びISO21001の審査登録証（写）</t>
    </r>
    <r>
      <rPr>
        <b/>
        <sz val="18"/>
        <rFont val="ＭＳ Ｐゴシック"/>
        <family val="3"/>
        <charset val="128"/>
      </rPr>
      <t xml:space="preserve">《省》
</t>
    </r>
    <r>
      <rPr>
        <sz val="18"/>
        <color rgb="FFFF0000"/>
        <rFont val="ＭＳ Ｐゴシック"/>
        <family val="3"/>
        <charset val="128"/>
      </rPr>
      <t>・LMSの契約書（写）等</t>
    </r>
    <r>
      <rPr>
        <b/>
        <sz val="18"/>
        <color rgb="FFFF0000"/>
        <rFont val="ＭＳ Ｐゴシック"/>
        <family val="3"/>
        <charset val="128"/>
      </rPr>
      <t>《省》　</t>
    </r>
    <r>
      <rPr>
        <sz val="18"/>
        <color rgb="FFFF0000"/>
        <rFont val="ＭＳ Ｐゴシック"/>
        <family val="3"/>
        <charset val="128"/>
      </rPr>
      <t>※外部調達の場合</t>
    </r>
    <r>
      <rPr>
        <sz val="18"/>
        <rFont val="ＭＳ Ｐゴシック"/>
        <family val="3"/>
        <charset val="128"/>
      </rPr>
      <t xml:space="preserve">
・使用するLMSの内容が確認できるもの（パンフレットや仕様書等）</t>
    </r>
    <r>
      <rPr>
        <b/>
        <sz val="18"/>
        <rFont val="ＭＳ Ｐゴシック"/>
        <family val="3"/>
        <charset val="128"/>
      </rPr>
      <t>《省》</t>
    </r>
    <r>
      <rPr>
        <sz val="18"/>
        <rFont val="ＭＳ Ｐゴシック"/>
        <family val="3"/>
        <charset val="128"/>
      </rPr>
      <t xml:space="preserve">
・LMS実機確認表</t>
    </r>
    <r>
      <rPr>
        <b/>
        <sz val="18"/>
        <rFont val="ＭＳ Ｐゴシック"/>
        <family val="3"/>
        <charset val="128"/>
      </rPr>
      <t>《省》</t>
    </r>
    <r>
      <rPr>
        <sz val="18"/>
        <rFont val="ＭＳ Ｐゴシック"/>
        <family val="3"/>
        <charset val="128"/>
      </rPr>
      <t xml:space="preserve">
・ｅラーニング教材等確認表</t>
    </r>
    <rPh sb="174" eb="175">
      <t>ウツ</t>
    </rPh>
    <rPh sb="210" eb="212">
      <t>ヨテイ</t>
    </rPh>
    <rPh sb="498" eb="501">
      <t>ケイヤクショ</t>
    </rPh>
    <rPh sb="502" eb="503">
      <t>ウツ</t>
    </rPh>
    <rPh sb="504" eb="505">
      <t>トウ</t>
    </rPh>
    <rPh sb="558" eb="560">
      <t>ジッキ</t>
    </rPh>
    <rPh sb="560" eb="562">
      <t>カクニン</t>
    </rPh>
    <rPh sb="562" eb="563">
      <t>ヒョウ</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</si>
</sst>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quot;人&quot;"/>
    <numFmt numFmtId="177" formatCode="#,##0&quot;時間&quot;"/>
    <numFmt numFmtId="178" formatCode="#,##0&quot;円&quot;"/>
    <numFmt numFmtId="179" formatCode="0&quot;H&quot;"/>
    <numFmt numFmtId="180" formatCode="ggge&quot;年&quot;m&quot;月&quot;d&quot;日&quot;\(aaa\)"/>
    <numFmt numFmtId="181" formatCode="#,###&quot;時間&quot;"/>
    <numFmt numFmtId="182" formatCode="0.0&quot;H&quot;"/>
    <numFmt numFmtId="183" formatCode="m/d;@"/>
    <numFmt numFmtId="184" formatCode="#"/>
    <numFmt numFmtId="185" formatCode="00"/>
    <numFmt numFmtId="186" formatCode="[$]ggge&quot;年&quot;m&quot;月&quot;d&quot;日&quot;;@" x16r2:formatCode16="[$-ja-JP-x-gannen]ggge&quot;年&quot;m&quot;月&quot;d&quot;日&quot;;@"/>
    <numFmt numFmtId="187" formatCode="[$-411]ggge&quot;年&quot;m&quot;月&quot;d&quot;日&quot;;@"/>
    <numFmt numFmtId="188" formatCode="[$-411]ggg"/>
    <numFmt numFmtId="189" formatCode="[$-411]e"/>
    <numFmt numFmtId="190" formatCode="m"/>
  </numFmts>
  <fonts count="19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9"/>
      <color theme="1"/>
      <name val="ＭＳ Ｐゴシック"/>
      <family val="2"/>
      <charset val="128"/>
    </font>
    <font>
      <sz val="9"/>
      <color theme="1"/>
      <name val="ＭＳ Ｐゴシック"/>
      <family val="2"/>
      <charset val="128"/>
    </font>
    <font>
      <sz val="11"/>
      <color theme="1"/>
      <name val="ＭＳ Ｐゴシック"/>
      <family val="3"/>
      <charset val="128"/>
      <scheme val="minor"/>
    </font>
    <font>
      <sz val="14"/>
      <name val="ＭＳ ゴシック"/>
      <family val="3"/>
      <charset val="128"/>
    </font>
    <font>
      <sz val="6"/>
      <name val="ＭＳ Ｐゴシック"/>
      <family val="2"/>
      <charset val="128"/>
      <scheme val="minor"/>
    </font>
    <font>
      <sz val="6"/>
      <name val="ＭＳ Ｐゴシック"/>
      <family val="3"/>
      <charset val="128"/>
    </font>
    <font>
      <sz val="11"/>
      <name val="ＭＳ ゴシック"/>
      <family val="3"/>
      <charset val="128"/>
    </font>
    <font>
      <sz val="11"/>
      <name val="ＭＳ Ｐゴシック"/>
      <family val="3"/>
      <charset val="128"/>
    </font>
    <font>
      <sz val="10"/>
      <name val="ＭＳ Ｐゴシック"/>
      <family val="3"/>
      <charset val="128"/>
    </font>
    <font>
      <sz val="8"/>
      <name val="ＭＳ Ｐゴシック"/>
      <family val="3"/>
      <charset val="128"/>
    </font>
    <font>
      <sz val="9"/>
      <color indexed="81"/>
      <name val="ＭＳ Ｐゴシック"/>
      <family val="3"/>
      <charset val="128"/>
    </font>
    <font>
      <sz val="14"/>
      <name val="ＭＳ Ｐゴシック"/>
      <family val="3"/>
      <charset val="128"/>
    </font>
    <font>
      <sz val="14"/>
      <name val="ＭＳ 明朝"/>
      <family val="1"/>
      <charset val="128"/>
    </font>
    <font>
      <sz val="10"/>
      <name val="ＭＳ 明朝"/>
      <family val="1"/>
      <charset val="128"/>
    </font>
    <font>
      <sz val="16"/>
      <name val="ＭＳ Ｐゴシック"/>
      <family val="3"/>
      <charset val="128"/>
    </font>
    <font>
      <u/>
      <sz val="16"/>
      <name val="ＭＳ 明朝"/>
      <family val="1"/>
      <charset val="128"/>
    </font>
    <font>
      <sz val="11"/>
      <color indexed="81"/>
      <name val="ＭＳ Ｐゴシック"/>
      <family val="3"/>
      <charset val="128"/>
    </font>
    <font>
      <sz val="12"/>
      <name val="ＭＳ ゴシック"/>
      <family val="3"/>
      <charset val="128"/>
    </font>
    <font>
      <sz val="12"/>
      <name val="ＭＳ Ｐゴシック"/>
      <family val="3"/>
      <charset val="128"/>
    </font>
    <font>
      <sz val="10"/>
      <name val="ＭＳ ゴシック"/>
      <family val="3"/>
      <charset val="128"/>
    </font>
    <font>
      <sz val="14"/>
      <color rgb="FFFF0000"/>
      <name val="ＭＳ ゴシック"/>
      <family val="3"/>
      <charset val="128"/>
    </font>
    <font>
      <sz val="11"/>
      <color rgb="FFFF0000"/>
      <name val="ＭＳ Ｐゴシック"/>
      <family val="3"/>
      <charset val="128"/>
    </font>
    <font>
      <sz val="18"/>
      <name val="ＭＳ Ｐゴシック"/>
      <family val="3"/>
      <charset val="128"/>
    </font>
    <font>
      <sz val="13"/>
      <name val="ＭＳ ゴシック"/>
      <family val="3"/>
      <charset val="128"/>
    </font>
    <font>
      <strike/>
      <sz val="10"/>
      <name val="ＭＳ Ｐゴシック"/>
      <family val="3"/>
      <charset val="128"/>
    </font>
    <font>
      <u/>
      <sz val="11"/>
      <color theme="10"/>
      <name val="ＭＳ Ｐゴシック"/>
      <family val="3"/>
      <charset val="128"/>
    </font>
    <font>
      <u/>
      <sz val="11"/>
      <name val="ＭＳ Ｐゴシック"/>
      <family val="3"/>
      <charset val="128"/>
    </font>
    <font>
      <sz val="9"/>
      <name val="ＭＳ Ｐゴシック"/>
      <family val="3"/>
      <charset val="128"/>
    </font>
    <font>
      <sz val="16"/>
      <name val="ＭＳ ゴシック"/>
      <family val="3"/>
      <charset val="128"/>
    </font>
    <font>
      <sz val="13"/>
      <name val="ＭＳ Ｐゴシック"/>
      <family val="3"/>
      <charset val="128"/>
    </font>
    <font>
      <b/>
      <sz val="16"/>
      <name val="ＭＳ Ｐゴシック"/>
      <family val="3"/>
      <charset val="128"/>
    </font>
    <font>
      <b/>
      <sz val="14"/>
      <name val="ＭＳ Ｐゴシック"/>
      <family val="3"/>
      <charset val="128"/>
    </font>
    <font>
      <sz val="11"/>
      <color theme="1"/>
      <name val="ＭＳ Ｐゴシック"/>
      <family val="3"/>
      <charset val="128"/>
      <scheme val="major"/>
    </font>
    <font>
      <sz val="18"/>
      <name val="ＭＳ ゴシック"/>
      <family val="3"/>
      <charset val="128"/>
    </font>
    <font>
      <sz val="18"/>
      <color indexed="8"/>
      <name val="ＭＳ ゴシック"/>
      <family val="3"/>
      <charset val="128"/>
    </font>
    <font>
      <sz val="12"/>
      <color indexed="8"/>
      <name val="ＭＳ ゴシック"/>
      <family val="3"/>
      <charset val="128"/>
    </font>
    <font>
      <sz val="11"/>
      <color indexed="8"/>
      <name val="ＭＳ ゴシック"/>
      <family val="3"/>
      <charset val="128"/>
    </font>
    <font>
      <sz val="14"/>
      <color indexed="8"/>
      <name val="ＭＳ ゴシック"/>
      <family val="3"/>
      <charset val="128"/>
    </font>
    <font>
      <strike/>
      <sz val="12"/>
      <name val="ＭＳ ゴシック"/>
      <family val="3"/>
      <charset val="128"/>
    </font>
    <font>
      <u/>
      <sz val="12"/>
      <name val="ＭＳ ゴシック"/>
      <family val="3"/>
      <charset val="128"/>
    </font>
    <font>
      <sz val="12"/>
      <name val="ＭＳ 明朝"/>
      <family val="1"/>
      <charset val="128"/>
    </font>
    <font>
      <b/>
      <sz val="9"/>
      <name val="ＭＳ Ｐゴシック"/>
      <family val="3"/>
      <charset val="128"/>
    </font>
    <font>
      <b/>
      <sz val="14"/>
      <name val="ＭＳ ゴシック"/>
      <family val="3"/>
      <charset val="128"/>
    </font>
    <font>
      <sz val="6"/>
      <name val="HGｺﾞｼｯｸM"/>
      <family val="3"/>
      <charset val="128"/>
    </font>
    <font>
      <sz val="12"/>
      <color theme="1"/>
      <name val="ＭＳ Ｐゴシック"/>
      <family val="3"/>
      <charset val="128"/>
      <scheme val="minor"/>
    </font>
    <font>
      <sz val="12"/>
      <color theme="1"/>
      <name val="ＭＳ ゴシック"/>
      <family val="3"/>
      <charset val="128"/>
    </font>
    <font>
      <sz val="11"/>
      <color theme="1"/>
      <name val="ＭＳ ゴシック"/>
      <family val="3"/>
      <charset val="128"/>
    </font>
    <font>
      <sz val="10"/>
      <color indexed="8"/>
      <name val="ＭＳ ゴシック"/>
      <family val="3"/>
      <charset val="128"/>
    </font>
    <font>
      <sz val="10"/>
      <color theme="1"/>
      <name val="ＭＳ ゴシック"/>
      <family val="3"/>
      <charset val="128"/>
    </font>
    <font>
      <sz val="9"/>
      <name val="ＭＳ ゴシック"/>
      <family val="3"/>
      <charset val="128"/>
    </font>
    <font>
      <sz val="9"/>
      <color theme="1"/>
      <name val="ＭＳ ゴシック"/>
      <family val="3"/>
      <charset val="128"/>
    </font>
    <font>
      <sz val="10"/>
      <color indexed="8"/>
      <name val="ＭＳ 明朝"/>
      <family val="1"/>
      <charset val="128"/>
    </font>
    <font>
      <sz val="11"/>
      <color indexed="8"/>
      <name val="ＭＳ 明朝"/>
      <family val="1"/>
      <charset val="128"/>
    </font>
    <font>
      <sz val="10.5"/>
      <color indexed="8"/>
      <name val="ＭＳ 明朝"/>
      <family val="1"/>
      <charset val="128"/>
    </font>
    <font>
      <b/>
      <sz val="18"/>
      <color indexed="8"/>
      <name val="ＭＳ 明朝"/>
      <family val="1"/>
      <charset val="128"/>
    </font>
    <font>
      <sz val="12"/>
      <color indexed="8"/>
      <name val="ＭＳ 明朝"/>
      <family val="1"/>
      <charset val="128"/>
    </font>
    <font>
      <sz val="14"/>
      <color theme="1"/>
      <name val="ＭＳ ゴシック"/>
      <family val="3"/>
      <charset val="128"/>
    </font>
    <font>
      <b/>
      <sz val="11"/>
      <color indexed="81"/>
      <name val="ＭＳ Ｐゴシック"/>
      <family val="3"/>
      <charset val="128"/>
    </font>
    <font>
      <b/>
      <u/>
      <sz val="12"/>
      <name val="ＭＳ 明朝"/>
      <family val="1"/>
      <charset val="128"/>
    </font>
    <font>
      <sz val="26"/>
      <name val="ＭＳ Ｐゴシック"/>
      <family val="3"/>
      <charset val="128"/>
    </font>
    <font>
      <sz val="28"/>
      <name val="ＭＳ Ｐゴシック"/>
      <family val="3"/>
      <charset val="128"/>
    </font>
    <font>
      <sz val="28"/>
      <name val="ＭＳ ゴシック"/>
      <family val="3"/>
      <charset val="128"/>
    </font>
    <font>
      <strike/>
      <sz val="28"/>
      <name val="ＭＳ ゴシック"/>
      <family val="3"/>
      <charset val="128"/>
    </font>
    <font>
      <sz val="11"/>
      <name val="明朝"/>
      <family val="1"/>
      <charset val="128"/>
    </font>
    <font>
      <sz val="8"/>
      <name val="Arial"/>
      <family val="2"/>
    </font>
    <font>
      <b/>
      <sz val="12"/>
      <name val="Arial"/>
      <family val="2"/>
    </font>
    <font>
      <sz val="10"/>
      <name val="Arial"/>
      <family val="2"/>
    </font>
    <font>
      <sz val="26"/>
      <name val="ＭＳ ゴシック"/>
      <family val="3"/>
      <charset val="128"/>
    </font>
    <font>
      <sz val="9"/>
      <color theme="1"/>
      <name val="ＭＳ Ｐゴシック"/>
      <family val="2"/>
      <charset val="128"/>
    </font>
    <font>
      <sz val="9"/>
      <color theme="1"/>
      <name val="ＭＳ Ｐゴシック"/>
      <family val="3"/>
      <charset val="128"/>
    </font>
    <font>
      <sz val="6"/>
      <name val="ＭＳ Ｐゴシック"/>
      <family val="2"/>
      <charset val="128"/>
    </font>
    <font>
      <sz val="9"/>
      <color rgb="FF0000FF"/>
      <name val="ＭＳ Ｐゴシック"/>
      <family val="3"/>
      <charset val="128"/>
    </font>
    <font>
      <sz val="9"/>
      <name val="ＭＳ Ｐゴシック"/>
      <family val="2"/>
      <charset val="128"/>
    </font>
    <font>
      <b/>
      <sz val="9"/>
      <color rgb="FFFF0000"/>
      <name val="ＭＳ Ｐゴシック"/>
      <family val="2"/>
      <charset val="128"/>
    </font>
    <font>
      <b/>
      <sz val="10"/>
      <name val="ＭＳ Ｐゴシック"/>
      <family val="3"/>
      <charset val="128"/>
    </font>
    <font>
      <sz val="9"/>
      <name val="ＭＳ Ｐゴシック"/>
      <family val="3"/>
      <charset val="128"/>
      <scheme val="minor"/>
    </font>
    <font>
      <sz val="12"/>
      <color rgb="FF0000FF"/>
      <name val="ＭＳ Ｐゴシック"/>
      <family val="3"/>
      <charset val="128"/>
    </font>
    <font>
      <sz val="11"/>
      <name val="ＭＳ Ｐゴシック"/>
      <family val="3"/>
      <charset val="128"/>
      <scheme val="minor"/>
    </font>
    <font>
      <strike/>
      <sz val="11"/>
      <name val="ＭＳ Ｐゴシック"/>
      <family val="3"/>
      <charset val="128"/>
    </font>
    <font>
      <u/>
      <sz val="12"/>
      <name val="ＭＳ Ｐゴシック"/>
      <family val="3"/>
      <charset val="128"/>
    </font>
    <font>
      <sz val="10"/>
      <color rgb="FF0000FF"/>
      <name val="ＭＳ Ｐゴシック"/>
      <family val="3"/>
      <charset val="128"/>
    </font>
    <font>
      <strike/>
      <sz val="11"/>
      <color rgb="FF0000FF"/>
      <name val="ＭＳ Ｐゴシック"/>
      <family val="3"/>
      <charset val="128"/>
    </font>
    <font>
      <sz val="20"/>
      <name val="ＭＳ Ｐゴシック"/>
      <family val="3"/>
      <charset val="128"/>
    </font>
    <font>
      <sz val="6"/>
      <color theme="0"/>
      <name val="ＭＳ Ｐゴシック"/>
      <family val="3"/>
      <charset val="128"/>
    </font>
    <font>
      <sz val="6"/>
      <color theme="0" tint="-0.14999847407452621"/>
      <name val="ＭＳ ゴシック"/>
      <family val="3"/>
      <charset val="128"/>
    </font>
    <font>
      <sz val="11"/>
      <color rgb="FF0000FF"/>
      <name val="ＭＳ ゴシック"/>
      <family val="3"/>
      <charset val="128"/>
    </font>
    <font>
      <sz val="11"/>
      <color rgb="FF00B050"/>
      <name val="ＭＳ ゴシック"/>
      <family val="3"/>
      <charset val="128"/>
    </font>
    <font>
      <sz val="11"/>
      <color rgb="FF0070C0"/>
      <name val="ＭＳ Ｐゴシック"/>
      <family val="3"/>
      <charset val="128"/>
    </font>
    <font>
      <sz val="12"/>
      <color theme="1"/>
      <name val="ＭＳ Ｐゴシック"/>
      <family val="3"/>
      <charset val="128"/>
    </font>
    <font>
      <sz val="16"/>
      <color theme="1"/>
      <name val="ＭＳ Ｐゴシック"/>
      <family val="3"/>
      <charset val="128"/>
    </font>
    <font>
      <sz val="12"/>
      <color rgb="FF0000FF"/>
      <name val="ＭＳ ゴシック"/>
      <family val="3"/>
      <charset val="128"/>
    </font>
    <font>
      <sz val="11"/>
      <color theme="1"/>
      <name val="ＭＳ Ｐゴシック"/>
      <family val="3"/>
      <charset val="128"/>
    </font>
    <font>
      <sz val="10.5"/>
      <color theme="1"/>
      <name val="ＭＳ Ｐゴシック"/>
      <family val="3"/>
      <charset val="128"/>
    </font>
    <font>
      <sz val="8"/>
      <color theme="1"/>
      <name val="ＭＳ Ｐゴシック"/>
      <family val="3"/>
      <charset val="128"/>
    </font>
    <font>
      <b/>
      <sz val="9"/>
      <color theme="1"/>
      <name val="ＭＳ Ｐゴシック"/>
      <family val="3"/>
      <charset val="128"/>
    </font>
    <font>
      <sz val="10"/>
      <color rgb="FFFF0000"/>
      <name val="ＭＳ Ｐゴシック"/>
      <family val="3"/>
      <charset val="128"/>
    </font>
    <font>
      <sz val="10.5"/>
      <color theme="1"/>
      <name val="ＭＳ ゴシック"/>
      <family val="3"/>
      <charset val="128"/>
    </font>
    <font>
      <sz val="10"/>
      <color theme="1"/>
      <name val="ＭＳ Ｐゴシック"/>
      <family val="3"/>
      <charset val="128"/>
    </font>
    <font>
      <sz val="12"/>
      <color rgb="FFFF0000"/>
      <name val="ＭＳ Ｐゴシック"/>
      <family val="3"/>
      <charset val="128"/>
    </font>
    <font>
      <sz val="9"/>
      <color rgb="FFFF0000"/>
      <name val="ＭＳ Ｐゴシック"/>
      <family val="3"/>
      <charset val="128"/>
    </font>
    <font>
      <sz val="10"/>
      <color rgb="FF7030A0"/>
      <name val="ＭＳ Ｐゴシック"/>
      <family val="3"/>
      <charset val="128"/>
    </font>
    <font>
      <b/>
      <sz val="14"/>
      <color theme="1"/>
      <name val="ＭＳ ゴシック"/>
      <family val="3"/>
      <charset val="128"/>
    </font>
    <font>
      <sz val="18"/>
      <color theme="3"/>
      <name val="ＭＳ Ｐゴシック"/>
      <family val="2"/>
      <charset val="128"/>
      <scheme val="major"/>
    </font>
    <font>
      <sz val="18"/>
      <name val="Meiryo UI"/>
      <family val="3"/>
      <charset val="128"/>
    </font>
    <font>
      <sz val="6"/>
      <name val="ＭＳ Ｐゴシック"/>
      <family val="3"/>
      <charset val="128"/>
      <scheme val="minor"/>
    </font>
    <font>
      <sz val="11"/>
      <color theme="1"/>
      <name val="ＭＳ Ｐゴシック"/>
      <family val="2"/>
      <scheme val="minor"/>
    </font>
    <font>
      <sz val="10"/>
      <name val="Meiryo UI"/>
      <family val="3"/>
      <charset val="128"/>
    </font>
    <font>
      <sz val="11"/>
      <color theme="0"/>
      <name val="ＭＳ ゴシック"/>
      <family val="3"/>
      <charset val="128"/>
    </font>
    <font>
      <b/>
      <sz val="12"/>
      <name val="メイリオ"/>
      <family val="3"/>
      <charset val="128"/>
    </font>
    <font>
      <b/>
      <sz val="12"/>
      <color theme="1"/>
      <name val="メイリオ"/>
      <family val="3"/>
      <charset val="128"/>
    </font>
    <font>
      <b/>
      <sz val="11"/>
      <name val="メイリオ"/>
      <family val="3"/>
      <charset val="128"/>
    </font>
    <font>
      <sz val="12"/>
      <name val="メイリオ"/>
      <family val="3"/>
      <charset val="128"/>
    </font>
    <font>
      <sz val="12"/>
      <color rgb="FFFF0000"/>
      <name val="メイリオ"/>
      <family val="3"/>
      <charset val="128"/>
    </font>
    <font>
      <sz val="10"/>
      <name val="ＭＳ Ｐゴシック"/>
      <family val="3"/>
      <charset val="128"/>
      <scheme val="minor"/>
    </font>
    <font>
      <b/>
      <sz val="20"/>
      <name val="ＭＳ Ｐゴシック"/>
      <family val="3"/>
      <charset val="128"/>
      <scheme val="minor"/>
    </font>
    <font>
      <b/>
      <sz val="12"/>
      <name val="ＭＳ Ｐゴシック"/>
      <family val="3"/>
      <charset val="128"/>
      <scheme val="minor"/>
    </font>
    <font>
      <sz val="10.5"/>
      <name val="ＭＳ Ｐゴシック"/>
      <family val="3"/>
      <charset val="128"/>
      <scheme val="minor"/>
    </font>
    <font>
      <b/>
      <sz val="11"/>
      <name val="ＭＳ Ｐゴシック"/>
      <family val="3"/>
      <charset val="128"/>
      <scheme val="minor"/>
    </font>
    <font>
      <b/>
      <u/>
      <sz val="14"/>
      <color theme="1"/>
      <name val="ＭＳ Ｐゴシック"/>
      <family val="3"/>
      <charset val="128"/>
      <scheme val="minor"/>
    </font>
    <font>
      <b/>
      <sz val="12"/>
      <name val="ＭＳ ゴシック"/>
      <family val="3"/>
      <charset val="128"/>
    </font>
    <font>
      <b/>
      <sz val="11"/>
      <color rgb="FFFF0000"/>
      <name val="ＭＳ Ｐゴシック"/>
      <family val="3"/>
      <charset val="128"/>
    </font>
    <font>
      <sz val="11"/>
      <color rgb="FFFF0000"/>
      <name val="ＭＳ Ｐゴシック"/>
      <family val="3"/>
      <charset val="128"/>
      <scheme val="minor"/>
    </font>
    <font>
      <b/>
      <sz val="11"/>
      <color theme="1"/>
      <name val="ＭＳ Ｐゴシック"/>
      <family val="3"/>
      <charset val="128"/>
      <scheme val="minor"/>
    </font>
    <font>
      <sz val="16"/>
      <color theme="1"/>
      <name val="ＭＳ 明朝"/>
      <family val="1"/>
      <charset val="128"/>
    </font>
    <font>
      <sz val="28"/>
      <color theme="1"/>
      <name val="ＭＳ ゴシック"/>
      <family val="3"/>
      <charset val="128"/>
    </font>
    <font>
      <sz val="11"/>
      <color theme="1"/>
      <name val="ＭＳ 明朝"/>
      <family val="1"/>
      <charset val="128"/>
    </font>
    <font>
      <sz val="28"/>
      <color theme="1"/>
      <name val="ＭＳ Ｐゴシック"/>
      <family val="3"/>
      <charset val="128"/>
    </font>
    <font>
      <sz val="14"/>
      <color theme="1"/>
      <name val="ＭＳ 明朝"/>
      <family val="1"/>
      <charset val="128"/>
    </font>
    <font>
      <sz val="10"/>
      <color theme="1"/>
      <name val="ＭＳ 明朝"/>
      <family val="1"/>
      <charset val="128"/>
    </font>
    <font>
      <sz val="14"/>
      <color theme="1"/>
      <name val="ＭＳ Ｐゴシック"/>
      <family val="3"/>
      <charset val="128"/>
    </font>
    <font>
      <sz val="9"/>
      <color theme="1"/>
      <name val="ＭＳ Ｐゴシック"/>
      <family val="3"/>
      <charset val="128"/>
      <scheme val="minor"/>
    </font>
    <font>
      <u/>
      <sz val="12"/>
      <color theme="1"/>
      <name val="ＭＳ ゴシック"/>
      <family val="3"/>
      <charset val="128"/>
    </font>
    <font>
      <b/>
      <sz val="14"/>
      <color theme="1"/>
      <name val="ＭＳ Ｐゴシック"/>
      <family val="3"/>
      <charset val="128"/>
      <scheme val="minor"/>
    </font>
    <font>
      <sz val="10.5"/>
      <color theme="1"/>
      <name val="ＭＳ Ｐゴシック"/>
      <family val="3"/>
      <charset val="128"/>
      <scheme val="minor"/>
    </font>
    <font>
      <b/>
      <sz val="12"/>
      <color theme="1"/>
      <name val="ＭＳ Ｐゴシック"/>
      <family val="3"/>
      <charset val="128"/>
      <scheme val="minor"/>
    </font>
    <font>
      <b/>
      <sz val="20"/>
      <color theme="1"/>
      <name val="ＭＳ Ｐゴシック"/>
      <family val="3"/>
      <charset val="128"/>
      <scheme val="minor"/>
    </font>
    <font>
      <sz val="26"/>
      <color theme="1"/>
      <name val="ＭＳ Ｐゴシック"/>
      <family val="3"/>
      <charset val="128"/>
      <scheme val="minor"/>
    </font>
    <font>
      <b/>
      <sz val="12"/>
      <color theme="1"/>
      <name val="ＭＳ ゴシック"/>
      <family val="3"/>
      <charset val="128"/>
    </font>
    <font>
      <sz val="13"/>
      <color theme="1"/>
      <name val="ＭＳ ゴシック"/>
      <family val="3"/>
      <charset val="128"/>
    </font>
    <font>
      <u/>
      <sz val="18"/>
      <color rgb="FFFF0000"/>
      <name val="ＭＳ Ｐゴシック"/>
      <family val="3"/>
      <charset val="128"/>
    </font>
    <font>
      <sz val="18"/>
      <color theme="1"/>
      <name val="ＭＳ 明朝"/>
      <family val="1"/>
      <charset val="128"/>
    </font>
    <font>
      <sz val="13"/>
      <color theme="1"/>
      <name val="ＭＳ 明朝"/>
      <family val="1"/>
      <charset val="128"/>
    </font>
    <font>
      <sz val="26"/>
      <color theme="1"/>
      <name val="ＭＳ 明朝"/>
      <family val="1"/>
      <charset val="128"/>
    </font>
    <font>
      <b/>
      <sz val="20"/>
      <color theme="1"/>
      <name val="ＭＳ 明朝"/>
      <family val="1"/>
      <charset val="128"/>
    </font>
    <font>
      <u/>
      <sz val="11"/>
      <color theme="1"/>
      <name val="ＭＳ Ｐゴシック"/>
      <family val="3"/>
      <charset val="128"/>
      <scheme val="minor"/>
    </font>
    <font>
      <sz val="10.5"/>
      <name val="ＭＳ ゴシック"/>
      <family val="3"/>
      <charset val="128"/>
    </font>
    <font>
      <sz val="18"/>
      <color theme="1"/>
      <name val="Meiryo UI"/>
      <family val="3"/>
      <charset val="128"/>
    </font>
    <font>
      <sz val="10"/>
      <color theme="1"/>
      <name val="Meiryo UI"/>
      <family val="3"/>
      <charset val="128"/>
    </font>
    <font>
      <sz val="12"/>
      <color theme="1"/>
      <name val="メイリオ"/>
      <family val="3"/>
      <charset val="128"/>
    </font>
    <font>
      <sz val="14"/>
      <color theme="1"/>
      <name val="メイリオ"/>
      <family val="3"/>
      <charset val="128"/>
    </font>
    <font>
      <sz val="13"/>
      <color theme="1"/>
      <name val="ＭＳ Ｐゴシック"/>
      <family val="3"/>
      <charset val="128"/>
    </font>
    <font>
      <b/>
      <sz val="16"/>
      <color theme="1"/>
      <name val="ＭＳ Ｐゴシック"/>
      <family val="3"/>
      <charset val="128"/>
      <scheme val="major"/>
    </font>
    <font>
      <sz val="14"/>
      <color theme="1"/>
      <name val="ＭＳ Ｐゴシック"/>
      <family val="3"/>
      <charset val="128"/>
      <scheme val="major"/>
    </font>
    <font>
      <sz val="11"/>
      <color rgb="FFFF0000"/>
      <name val="ＭＳ Ｐゴシック"/>
      <family val="3"/>
      <charset val="128"/>
      <scheme val="major"/>
    </font>
    <font>
      <sz val="12"/>
      <color theme="1"/>
      <name val="ＭＳ Ｐゴシック"/>
      <family val="3"/>
      <charset val="128"/>
      <scheme val="major"/>
    </font>
    <font>
      <sz val="10"/>
      <color theme="1"/>
      <name val="ＭＳ Ｐゴシック"/>
      <family val="3"/>
      <charset val="128"/>
      <scheme val="major"/>
    </font>
    <font>
      <b/>
      <sz val="18"/>
      <color theme="1"/>
      <name val="ＭＳ Ｐゴシック"/>
      <family val="3"/>
      <charset val="128"/>
      <scheme val="major"/>
    </font>
    <font>
      <b/>
      <sz val="14"/>
      <color theme="1"/>
      <name val="ＭＳ Ｐゴシック"/>
      <family val="3"/>
      <charset val="128"/>
    </font>
    <font>
      <sz val="12"/>
      <color theme="1"/>
      <name val="ＭＳ 明朝"/>
      <family val="1"/>
      <charset val="128"/>
    </font>
    <font>
      <u/>
      <sz val="18"/>
      <name val="ＭＳ Ｐゴシック"/>
      <family val="3"/>
      <charset val="128"/>
    </font>
    <font>
      <sz val="16"/>
      <name val="ＭＳ Ｐゴシック"/>
      <family val="3"/>
      <charset val="128"/>
      <scheme val="minor"/>
    </font>
    <font>
      <b/>
      <sz val="18"/>
      <name val="ＭＳ Ｐゴシック"/>
      <family val="3"/>
      <charset val="128"/>
    </font>
    <font>
      <sz val="11"/>
      <name val="ＭＳ 明朝"/>
      <family val="1"/>
      <charset val="128"/>
    </font>
    <font>
      <sz val="18"/>
      <color rgb="FFFF0000"/>
      <name val="ＭＳ Ｐゴシック"/>
      <family val="3"/>
      <charset val="128"/>
    </font>
    <font>
      <sz val="20"/>
      <name val="ＭＳ ゴシック"/>
      <family val="3"/>
      <charset val="128"/>
    </font>
    <font>
      <sz val="12"/>
      <color rgb="FFFF0000"/>
      <name val="ＭＳ Ｐゴシック"/>
      <family val="3"/>
      <charset val="128"/>
      <scheme val="minor"/>
    </font>
    <font>
      <b/>
      <sz val="20"/>
      <name val="ＭＳ ゴシック"/>
      <family val="3"/>
      <charset val="128"/>
    </font>
    <font>
      <sz val="11"/>
      <name val="ＭＳ Ｐゴシック"/>
      <family val="3"/>
      <charset val="128"/>
      <scheme val="major"/>
    </font>
    <font>
      <sz val="22"/>
      <name val="ＭＳ ゴシック"/>
      <family val="3"/>
      <charset val="128"/>
    </font>
    <font>
      <sz val="28"/>
      <color rgb="FFFF0000"/>
      <name val="ＭＳ ゴシック"/>
      <family val="3"/>
      <charset val="128"/>
    </font>
    <font>
      <sz val="12"/>
      <color rgb="FFFF0000"/>
      <name val="ＭＳ ゴシック"/>
      <family val="3"/>
      <charset val="128"/>
    </font>
    <font>
      <sz val="18"/>
      <name val="ＭＳ 明朝"/>
      <family val="1"/>
      <charset val="128"/>
    </font>
    <font>
      <sz val="9"/>
      <color indexed="81"/>
      <name val="BIZ UDPゴシック"/>
      <family val="3"/>
      <charset val="128"/>
    </font>
    <font>
      <b/>
      <sz val="14"/>
      <color theme="1"/>
      <name val="ＭＳ 明朝"/>
      <family val="1"/>
      <charset val="128"/>
    </font>
    <font>
      <b/>
      <sz val="10"/>
      <color rgb="FFFF0000"/>
      <name val="ＭＳ Ｐゴシック"/>
      <family val="3"/>
      <charset val="128"/>
    </font>
    <font>
      <sz val="16"/>
      <color theme="1"/>
      <name val="ＭＳ Ｐゴシック"/>
      <family val="3"/>
      <charset val="128"/>
      <scheme val="major"/>
    </font>
    <font>
      <sz val="12"/>
      <name val="ＭＳ Ｐゴシック"/>
      <family val="3"/>
      <charset val="128"/>
      <scheme val="major"/>
    </font>
    <font>
      <sz val="14"/>
      <name val="ＭＳ Ｐゴシック"/>
      <family val="3"/>
      <charset val="128"/>
      <scheme val="major"/>
    </font>
    <font>
      <b/>
      <i/>
      <sz val="11"/>
      <name val="ＭＳ Ｐゴシック"/>
      <family val="3"/>
      <charset val="128"/>
    </font>
    <font>
      <sz val="14"/>
      <color indexed="81"/>
      <name val="Meiryo UI"/>
      <family val="3"/>
      <charset val="128"/>
    </font>
    <font>
      <sz val="11"/>
      <color rgb="FFFF0000"/>
      <name val="ＭＳ ゴシック"/>
      <family val="3"/>
      <charset val="128"/>
    </font>
    <font>
      <sz val="9"/>
      <color rgb="FFFF0000"/>
      <name val="ＭＳ ゴシック"/>
      <family val="3"/>
      <charset val="128"/>
    </font>
    <font>
      <sz val="10"/>
      <color indexed="81"/>
      <name val="Meiryo UI"/>
      <family val="3"/>
      <charset val="128"/>
    </font>
    <font>
      <sz val="11"/>
      <color indexed="81"/>
      <name val="Meiryo UI"/>
      <family val="3"/>
      <charset val="128"/>
    </font>
    <font>
      <b/>
      <u/>
      <sz val="10"/>
      <color indexed="81"/>
      <name val="Meiryo UI"/>
      <family val="3"/>
      <charset val="128"/>
    </font>
    <font>
      <b/>
      <sz val="18"/>
      <color rgb="FFFF0000"/>
      <name val="ＭＳ Ｐゴシック"/>
      <family val="3"/>
      <charset val="128"/>
    </font>
    <font>
      <sz val="10"/>
      <color rgb="FFFF0000"/>
      <name val="ＭＳ ゴシック"/>
      <family val="3"/>
      <charset val="128"/>
    </font>
    <font>
      <sz val="9"/>
      <color indexed="81"/>
      <name val="Meiryo UI"/>
      <family val="3"/>
      <charset val="128"/>
    </font>
    <font>
      <sz val="12"/>
      <color indexed="81"/>
      <name val="Meiryo UI"/>
      <family val="3"/>
      <charset val="128"/>
    </font>
    <font>
      <sz val="24"/>
      <color rgb="FFFF0000"/>
      <name val="ＭＳ Ｐゴシック"/>
      <family val="3"/>
      <charset val="128"/>
    </font>
  </fonts>
  <fills count="15">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indexed="9"/>
        <bgColor indexed="64"/>
      </patternFill>
    </fill>
    <fill>
      <patternFill patternType="solid">
        <fgColor indexed="26"/>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FFFF"/>
        <bgColor indexed="64"/>
      </patternFill>
    </fill>
    <fill>
      <patternFill patternType="solid">
        <fgColor rgb="FFFFFF00"/>
        <bgColor indexed="64"/>
      </patternFill>
    </fill>
    <fill>
      <patternFill patternType="solid">
        <fgColor rgb="FFCCECFF"/>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CCFFFF"/>
        <bgColor indexed="64"/>
      </patternFill>
    </fill>
    <fill>
      <patternFill patternType="solid">
        <fgColor theme="2" tint="-9.9978637043366805E-2"/>
        <bgColor indexed="64"/>
      </patternFill>
    </fill>
  </fills>
  <borders count="187">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style="thin">
        <color indexed="64"/>
      </left>
      <right/>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hair">
        <color indexed="64"/>
      </right>
      <top style="thin">
        <color indexed="64"/>
      </top>
      <bottom/>
      <diagonal/>
    </border>
    <border>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Down="1">
      <left style="thin">
        <color indexed="64"/>
      </left>
      <right style="medium">
        <color indexed="64"/>
      </right>
      <top style="medium">
        <color indexed="64"/>
      </top>
      <bottom/>
      <diagonal style="thin">
        <color indexed="64"/>
      </diagonal>
    </border>
    <border diagonalDown="1">
      <left style="thin">
        <color indexed="64"/>
      </left>
      <right style="medium">
        <color indexed="64"/>
      </right>
      <top/>
      <bottom style="medium">
        <color indexed="64"/>
      </bottom>
      <diagonal style="thin">
        <color indexed="64"/>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diagonalUp="1">
      <left style="thin">
        <color indexed="64"/>
      </left>
      <right style="thin">
        <color indexed="64"/>
      </right>
      <top style="hair">
        <color indexed="64"/>
      </top>
      <bottom style="thin">
        <color indexed="64"/>
      </bottom>
      <diagonal style="hair">
        <color indexed="64"/>
      </diagonal>
    </border>
    <border diagonalUp="1">
      <left style="thin">
        <color indexed="64"/>
      </left>
      <right style="thin">
        <color indexed="64"/>
      </right>
      <top style="thin">
        <color indexed="64"/>
      </top>
      <bottom style="thin">
        <color indexed="64"/>
      </bottom>
      <diagonal style="hair">
        <color indexed="64"/>
      </diagonal>
    </border>
    <border diagonalUp="1">
      <left style="thin">
        <color indexed="64"/>
      </left>
      <right style="thin">
        <color indexed="64"/>
      </right>
      <top style="thin">
        <color indexed="64"/>
      </top>
      <bottom style="double">
        <color indexed="64"/>
      </bottom>
      <diagonal style="hair">
        <color indexed="64"/>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right style="thin">
        <color indexed="64"/>
      </right>
      <top style="hair">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indexed="64"/>
      </left>
      <right style="hair">
        <color indexed="64"/>
      </right>
      <top style="thin">
        <color indexed="64"/>
      </top>
      <bottom/>
      <diagonal/>
    </border>
    <border>
      <left style="hair">
        <color indexed="64"/>
      </left>
      <right/>
      <top style="thin">
        <color indexed="64"/>
      </top>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diagonal/>
    </border>
    <border>
      <left style="thin">
        <color indexed="64"/>
      </left>
      <right style="medium">
        <color indexed="64"/>
      </right>
      <top/>
      <bottom style="medium">
        <color indexed="64"/>
      </bottom>
      <diagonal/>
    </border>
    <border diagonalDown="1">
      <left style="thin">
        <color indexed="64"/>
      </left>
      <right style="thin">
        <color indexed="64"/>
      </right>
      <top style="medium">
        <color indexed="64"/>
      </top>
      <bottom style="medium">
        <color indexed="64"/>
      </bottom>
      <diagonal style="thin">
        <color indexed="64"/>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dotted">
        <color indexed="64"/>
      </right>
      <top/>
      <bottom style="thin">
        <color indexed="64"/>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thin">
        <color indexed="64"/>
      </left>
      <right style="dotted">
        <color indexed="64"/>
      </right>
      <top style="medium">
        <color indexed="64"/>
      </top>
      <bottom/>
      <diagonal/>
    </border>
    <border>
      <left style="dotted">
        <color indexed="64"/>
      </left>
      <right style="dotted">
        <color indexed="64"/>
      </right>
      <top style="medium">
        <color indexed="64"/>
      </top>
      <bottom/>
      <diagonal/>
    </border>
    <border>
      <left style="dotted">
        <color indexed="64"/>
      </left>
      <right style="dotted">
        <color indexed="64"/>
      </right>
      <top style="thin">
        <color indexed="64"/>
      </top>
      <bottom style="medium">
        <color indexed="64"/>
      </bottom>
      <diagonal/>
    </border>
    <border>
      <left style="dotted">
        <color indexed="64"/>
      </left>
      <right/>
      <top style="thin">
        <color indexed="64"/>
      </top>
      <bottom style="thin">
        <color indexed="64"/>
      </bottom>
      <diagonal/>
    </border>
    <border>
      <left style="dotted">
        <color indexed="64"/>
      </left>
      <right/>
      <top style="medium">
        <color indexed="64"/>
      </top>
      <bottom/>
      <diagonal/>
    </border>
    <border>
      <left style="dotted">
        <color indexed="64"/>
      </left>
      <right/>
      <top/>
      <bottom style="thin">
        <color indexed="64"/>
      </bottom>
      <diagonal/>
    </border>
    <border>
      <left style="dotted">
        <color indexed="64"/>
      </left>
      <right/>
      <top style="thin">
        <color indexed="64"/>
      </top>
      <bottom/>
      <diagonal/>
    </border>
    <border>
      <left style="dotted">
        <color indexed="64"/>
      </left>
      <right/>
      <top style="thin">
        <color indexed="64"/>
      </top>
      <bottom style="medium">
        <color indexed="64"/>
      </bottom>
      <diagonal/>
    </border>
    <border>
      <left style="dotted">
        <color indexed="64"/>
      </left>
      <right/>
      <top style="medium">
        <color indexed="64"/>
      </top>
      <bottom style="thin">
        <color indexed="64"/>
      </bottom>
      <diagonal/>
    </border>
    <border>
      <left/>
      <right style="dotted">
        <color indexed="64"/>
      </right>
      <top/>
      <bottom style="thin">
        <color indexed="64"/>
      </bottom>
      <diagonal/>
    </border>
    <border>
      <left/>
      <right style="dotted">
        <color indexed="64"/>
      </right>
      <top style="thin">
        <color indexed="64"/>
      </top>
      <bottom/>
      <diagonal/>
    </border>
    <border>
      <left/>
      <right style="dotted">
        <color indexed="64"/>
      </right>
      <top style="thin">
        <color indexed="64"/>
      </top>
      <bottom style="medium">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otted">
        <color indexed="64"/>
      </right>
      <top style="thin">
        <color indexed="64"/>
      </top>
      <bottom/>
      <diagonal/>
    </border>
    <border>
      <left style="dotted">
        <color indexed="64"/>
      </left>
      <right style="thin">
        <color indexed="64"/>
      </right>
      <top/>
      <bottom/>
      <diagonal/>
    </border>
    <border>
      <left style="thin">
        <color indexed="64"/>
      </left>
      <right style="dotted">
        <color indexed="64"/>
      </right>
      <top style="medium">
        <color indexed="64"/>
      </top>
      <bottom style="thin">
        <color indexed="64"/>
      </bottom>
      <diagonal/>
    </border>
    <border>
      <left style="dotted">
        <color indexed="64"/>
      </left>
      <right style="thin">
        <color indexed="64"/>
      </right>
      <top style="medium">
        <color indexed="64"/>
      </top>
      <bottom style="thin">
        <color indexed="64"/>
      </bottom>
      <diagonal/>
    </border>
    <border>
      <left style="medium">
        <color indexed="64"/>
      </left>
      <right/>
      <top style="hair">
        <color indexed="64"/>
      </top>
      <bottom/>
      <diagonal/>
    </border>
    <border>
      <left style="thin">
        <color indexed="64"/>
      </left>
      <right style="medium">
        <color indexed="64"/>
      </right>
      <top style="medium">
        <color indexed="64"/>
      </top>
      <bottom/>
      <diagonal/>
    </border>
    <border>
      <left style="thin">
        <color indexed="64"/>
      </left>
      <right/>
      <top style="hair">
        <color indexed="64"/>
      </top>
      <bottom style="medium">
        <color indexed="64"/>
      </bottom>
      <diagonal/>
    </border>
    <border>
      <left style="medium">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style="thin">
        <color indexed="64"/>
      </right>
      <top style="hair">
        <color indexed="64"/>
      </top>
      <bottom/>
      <diagonal/>
    </border>
    <border>
      <left style="medium">
        <color indexed="64"/>
      </left>
      <right style="medium">
        <color indexed="64"/>
      </right>
      <top style="hair">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medium">
        <color indexed="64"/>
      </top>
      <bottom style="hair">
        <color indexed="64"/>
      </bottom>
      <diagonal/>
    </border>
    <border>
      <left style="thin">
        <color indexed="64"/>
      </left>
      <right style="medium">
        <color indexed="64"/>
      </right>
      <top/>
      <bottom style="hair">
        <color indexed="64"/>
      </bottom>
      <diagonal/>
    </border>
  </borders>
  <cellStyleXfs count="65">
    <xf numFmtId="0" fontId="0" fillId="0" borderId="0"/>
    <xf numFmtId="38" fontId="16" fillId="0" borderId="0" applyFont="0" applyFill="0" applyBorder="0" applyAlignment="0" applyProtection="0">
      <alignment vertical="center"/>
    </xf>
    <xf numFmtId="9" fontId="16" fillId="0" borderId="0" applyFont="0" applyFill="0" applyBorder="0" applyAlignment="0" applyProtection="0">
      <alignment vertical="center"/>
    </xf>
    <xf numFmtId="0" fontId="11" fillId="0" borderId="0">
      <alignment vertical="center"/>
    </xf>
    <xf numFmtId="0" fontId="11" fillId="0" borderId="0">
      <alignment vertical="center"/>
    </xf>
    <xf numFmtId="0" fontId="16" fillId="0" borderId="0"/>
    <xf numFmtId="0" fontId="34" fillId="0" borderId="0" applyNumberFormat="0" applyFill="0" applyBorder="0" applyAlignment="0" applyProtection="0">
      <alignment vertical="top"/>
      <protection locked="0"/>
    </xf>
    <xf numFmtId="0" fontId="16" fillId="0" borderId="0"/>
    <xf numFmtId="0" fontId="11" fillId="0" borderId="0">
      <alignment vertical="center"/>
    </xf>
    <xf numFmtId="0" fontId="27" fillId="0" borderId="0">
      <alignment vertical="center"/>
    </xf>
    <xf numFmtId="0" fontId="53" fillId="0" borderId="0">
      <alignment vertical="center"/>
    </xf>
    <xf numFmtId="0" fontId="16" fillId="0" borderId="0">
      <alignment vertical="center"/>
    </xf>
    <xf numFmtId="0" fontId="11" fillId="0" borderId="0">
      <alignment vertical="center"/>
    </xf>
    <xf numFmtId="0" fontId="53" fillId="0" borderId="0">
      <alignment vertical="center"/>
    </xf>
    <xf numFmtId="0" fontId="11" fillId="0" borderId="0">
      <alignment vertical="center"/>
    </xf>
    <xf numFmtId="0" fontId="11" fillId="0" borderId="0">
      <alignment vertical="center"/>
    </xf>
    <xf numFmtId="0" fontId="16" fillId="0" borderId="0"/>
    <xf numFmtId="0" fontId="72" fillId="0" borderId="0" applyFill="0" applyBorder="0" applyAlignment="0"/>
    <xf numFmtId="38" fontId="73" fillId="2" borderId="0" applyNumberFormat="0" applyBorder="0" applyAlignment="0" applyProtection="0"/>
    <xf numFmtId="0" fontId="74" fillId="0" borderId="54" applyNumberFormat="0" applyAlignment="0" applyProtection="0">
      <alignment horizontal="left" vertical="center"/>
    </xf>
    <xf numFmtId="0" fontId="74" fillId="0" borderId="4">
      <alignment horizontal="left" vertical="center"/>
    </xf>
    <xf numFmtId="10" fontId="73" fillId="5" borderId="2" applyNumberFormat="0" applyBorder="0" applyAlignment="0" applyProtection="0"/>
    <xf numFmtId="0" fontId="72" fillId="0" borderId="0"/>
    <xf numFmtId="0" fontId="75" fillId="0" borderId="0"/>
    <xf numFmtId="10" fontId="75" fillId="0" borderId="0" applyFont="0" applyFill="0" applyBorder="0" applyAlignment="0" applyProtection="0"/>
    <xf numFmtId="9" fontId="16" fillId="0" borderId="0" applyFont="0" applyFill="0" applyBorder="0" applyAlignment="0" applyProtection="0">
      <alignment vertical="center"/>
    </xf>
    <xf numFmtId="38" fontId="16" fillId="0" borderId="0" applyFont="0" applyFill="0" applyBorder="0" applyAlignment="0" applyProtection="0"/>
    <xf numFmtId="38" fontId="16" fillId="0" borderId="0" applyFont="0" applyFill="0" applyBorder="0" applyAlignment="0" applyProtection="0">
      <alignment vertical="center"/>
    </xf>
    <xf numFmtId="38" fontId="16" fillId="0" borderId="0" applyFont="0" applyFill="0" applyBorder="0" applyAlignment="0" applyProtection="0">
      <alignment vertical="center"/>
    </xf>
    <xf numFmtId="0" fontId="16" fillId="0" borderId="0"/>
    <xf numFmtId="0" fontId="16" fillId="0" borderId="0">
      <alignment vertical="center"/>
    </xf>
    <xf numFmtId="0" fontId="16" fillId="0" borderId="0">
      <alignment vertical="center"/>
    </xf>
    <xf numFmtId="0" fontId="16" fillId="0" borderId="0"/>
    <xf numFmtId="0" fontId="16" fillId="0" borderId="0">
      <alignment vertical="center"/>
    </xf>
    <xf numFmtId="0" fontId="16" fillId="0" borderId="0">
      <alignment vertical="center"/>
    </xf>
    <xf numFmtId="0" fontId="54" fillId="0" borderId="0">
      <alignment vertical="center"/>
    </xf>
    <xf numFmtId="0" fontId="16" fillId="0" borderId="0"/>
    <xf numFmtId="0" fontId="16" fillId="0" borderId="0"/>
    <xf numFmtId="0" fontId="11" fillId="0" borderId="0">
      <alignment vertical="center"/>
    </xf>
    <xf numFmtId="0" fontId="22" fillId="0" borderId="0">
      <alignment vertical="center"/>
    </xf>
    <xf numFmtId="0" fontId="21" fillId="0" borderId="0"/>
    <xf numFmtId="0" fontId="77" fillId="0" borderId="0">
      <alignment vertical="center"/>
    </xf>
    <xf numFmtId="38" fontId="77" fillId="0" borderId="0" applyFont="0" applyFill="0" applyBorder="0" applyAlignment="0" applyProtection="0">
      <alignment vertical="center"/>
    </xf>
    <xf numFmtId="0" fontId="10" fillId="0" borderId="0">
      <alignment vertical="center"/>
    </xf>
    <xf numFmtId="38" fontId="10"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0" fontId="8" fillId="0" borderId="0">
      <alignment vertical="center"/>
    </xf>
    <xf numFmtId="0" fontId="7" fillId="0" borderId="0">
      <alignment vertical="center"/>
    </xf>
    <xf numFmtId="0" fontId="16" fillId="0" borderId="0">
      <alignment vertical="center"/>
    </xf>
    <xf numFmtId="0" fontId="16" fillId="0" borderId="0">
      <alignment vertical="center"/>
    </xf>
    <xf numFmtId="0" fontId="16" fillId="0" borderId="0">
      <alignment vertical="center"/>
    </xf>
    <xf numFmtId="0" fontId="6" fillId="0" borderId="0">
      <alignment vertical="center"/>
    </xf>
    <xf numFmtId="0" fontId="5" fillId="0" borderId="0">
      <alignment vertical="center"/>
    </xf>
    <xf numFmtId="0" fontId="4" fillId="0" borderId="0">
      <alignment vertical="center"/>
    </xf>
    <xf numFmtId="0" fontId="16" fillId="0" borderId="0"/>
    <xf numFmtId="0" fontId="111" fillId="0" borderId="0" applyNumberFormat="0" applyFill="0" applyBorder="0" applyAlignment="0" applyProtection="0">
      <alignment vertical="center"/>
    </xf>
    <xf numFmtId="0" fontId="114" fillId="0" borderId="0"/>
    <xf numFmtId="0" fontId="3" fillId="0" borderId="0">
      <alignment vertical="center"/>
    </xf>
    <xf numFmtId="0" fontId="9" fillId="0" borderId="0">
      <alignment vertical="center"/>
    </xf>
    <xf numFmtId="38" fontId="9"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cellStyleXfs>
  <cellXfs count="3539">
    <xf numFmtId="0" fontId="0" fillId="0" borderId="0" xfId="0"/>
    <xf numFmtId="0" fontId="23" fillId="0" borderId="2" xfId="0" applyFont="1" applyFill="1" applyBorder="1" applyAlignment="1" applyProtection="1">
      <alignment horizontal="center" vertical="center"/>
      <protection locked="0"/>
    </xf>
    <xf numFmtId="0" fontId="0" fillId="0" borderId="0" xfId="0" applyFont="1" applyFill="1" applyBorder="1" applyAlignment="1">
      <alignment vertical="center"/>
    </xf>
    <xf numFmtId="0" fontId="20" fillId="0" borderId="0" xfId="0" applyFont="1" applyFill="1" applyBorder="1" applyAlignment="1">
      <alignment vertical="center"/>
    </xf>
    <xf numFmtId="0" fontId="12" fillId="0" borderId="0" xfId="0" applyFont="1" applyFill="1" applyAlignment="1">
      <alignment vertical="center"/>
    </xf>
    <xf numFmtId="0" fontId="26" fillId="0" borderId="0" xfId="0" applyFont="1" applyFill="1" applyBorder="1" applyAlignment="1">
      <alignment vertical="center"/>
    </xf>
    <xf numFmtId="0" fontId="0" fillId="0" borderId="0" xfId="0" applyFont="1" applyFill="1"/>
    <xf numFmtId="0" fontId="27" fillId="0" borderId="0" xfId="0" applyFont="1" applyFill="1" applyAlignment="1"/>
    <xf numFmtId="0" fontId="0" fillId="0" borderId="0" xfId="0" applyFont="1" applyFill="1" applyBorder="1"/>
    <xf numFmtId="0" fontId="27" fillId="0" borderId="9" xfId="0" applyFont="1" applyFill="1" applyBorder="1" applyAlignment="1">
      <alignment horizontal="left" vertical="center" wrapText="1"/>
    </xf>
    <xf numFmtId="0" fontId="0" fillId="0" borderId="1" xfId="0" applyFont="1" applyFill="1" applyBorder="1" applyAlignment="1">
      <alignment horizontal="left" vertical="center"/>
    </xf>
    <xf numFmtId="0" fontId="0" fillId="0" borderId="1" xfId="0" applyFont="1" applyFill="1" applyBorder="1"/>
    <xf numFmtId="0" fontId="0" fillId="0" borderId="0" xfId="0" applyFont="1" applyFill="1" applyBorder="1" applyAlignment="1">
      <alignment horizontal="center" vertical="center"/>
    </xf>
    <xf numFmtId="0" fontId="27" fillId="0" borderId="0" xfId="0" applyFont="1" applyFill="1"/>
    <xf numFmtId="0" fontId="0" fillId="0" borderId="0" xfId="0" applyFill="1" applyAlignment="1">
      <alignment horizontal="right" vertical="top"/>
    </xf>
    <xf numFmtId="0" fontId="0" fillId="0" borderId="0" xfId="0" applyFont="1" applyFill="1" applyAlignment="1">
      <alignment horizontal="left" vertical="center"/>
    </xf>
    <xf numFmtId="0" fontId="17" fillId="0" borderId="0" xfId="0" applyFont="1" applyFill="1" applyAlignment="1">
      <alignment horizontal="right" vertical="center"/>
    </xf>
    <xf numFmtId="0" fontId="0" fillId="0" borderId="2" xfId="0" applyFont="1" applyFill="1" applyBorder="1" applyAlignment="1">
      <alignment horizontal="center" vertical="center"/>
    </xf>
    <xf numFmtId="0" fontId="23" fillId="0" borderId="2" xfId="0" applyFont="1" applyFill="1" applyBorder="1" applyAlignment="1" applyProtection="1">
      <alignment horizontal="center" vertical="center"/>
    </xf>
    <xf numFmtId="0" fontId="17" fillId="0" borderId="2" xfId="0" applyFont="1" applyFill="1" applyBorder="1" applyAlignment="1">
      <alignment horizontal="center" vertical="center"/>
    </xf>
    <xf numFmtId="49" fontId="0" fillId="0" borderId="4" xfId="0" applyNumberFormat="1" applyFont="1" applyFill="1" applyBorder="1" applyAlignment="1">
      <alignment horizontal="center" vertical="center"/>
    </xf>
    <xf numFmtId="0" fontId="0" fillId="0" borderId="8" xfId="0" applyFont="1" applyFill="1" applyBorder="1" applyAlignment="1">
      <alignment horizontal="center" vertical="center"/>
    </xf>
    <xf numFmtId="0" fontId="0" fillId="0" borderId="8" xfId="0" applyFont="1" applyFill="1" applyBorder="1" applyAlignment="1">
      <alignment horizontal="center" vertical="center" shrinkToFit="1"/>
    </xf>
    <xf numFmtId="0" fontId="0" fillId="0" borderId="11" xfId="0" applyFont="1" applyFill="1" applyBorder="1" applyAlignment="1">
      <alignment horizontal="center" vertical="center"/>
    </xf>
    <xf numFmtId="0" fontId="0" fillId="0" borderId="2" xfId="0" applyFont="1" applyFill="1" applyBorder="1" applyAlignment="1">
      <alignment horizontal="center" vertical="center" wrapText="1"/>
    </xf>
    <xf numFmtId="0" fontId="17" fillId="0" borderId="0" xfId="0" applyFont="1" applyFill="1"/>
    <xf numFmtId="0" fontId="17" fillId="0" borderId="0" xfId="0" applyFont="1" applyFill="1" applyBorder="1" applyAlignment="1">
      <alignment vertical="top"/>
    </xf>
    <xf numFmtId="0" fontId="17" fillId="0" borderId="0" xfId="0" applyFont="1" applyFill="1" applyBorder="1" applyAlignment="1">
      <alignment horizontal="left" vertical="center" shrinkToFit="1"/>
    </xf>
    <xf numFmtId="0" fontId="17" fillId="0" borderId="0" xfId="0" applyFont="1" applyFill="1" applyBorder="1" applyAlignment="1">
      <alignment horizontal="left" vertical="center"/>
    </xf>
    <xf numFmtId="0" fontId="17" fillId="0" borderId="0" xfId="0" applyFont="1" applyFill="1" applyBorder="1" applyAlignment="1">
      <alignment horizontal="left" vertical="center" wrapText="1" shrinkToFit="1"/>
    </xf>
    <xf numFmtId="0" fontId="17" fillId="0" borderId="0" xfId="0" applyFont="1" applyFill="1" applyBorder="1" applyAlignment="1">
      <alignment horizontal="center" vertical="top" shrinkToFit="1"/>
    </xf>
    <xf numFmtId="0" fontId="17" fillId="0" borderId="0" xfId="0" applyFont="1" applyFill="1" applyBorder="1" applyAlignment="1">
      <alignment horizontal="center" shrinkToFit="1"/>
    </xf>
    <xf numFmtId="0" fontId="17" fillId="0" borderId="0" xfId="0" applyFont="1" applyFill="1" applyAlignment="1">
      <alignment wrapText="1"/>
    </xf>
    <xf numFmtId="0" fontId="0" fillId="0" borderId="26" xfId="0" applyFont="1" applyFill="1" applyBorder="1" applyAlignment="1">
      <alignment horizontal="center" vertical="center"/>
    </xf>
    <xf numFmtId="0" fontId="0" fillId="0" borderId="28" xfId="0" applyFont="1" applyFill="1" applyBorder="1" applyAlignment="1">
      <alignment horizontal="center" vertical="center"/>
    </xf>
    <xf numFmtId="0" fontId="0" fillId="0" borderId="11" xfId="0" applyFont="1" applyFill="1" applyBorder="1"/>
    <xf numFmtId="0" fontId="0" fillId="0" borderId="2" xfId="0" applyFont="1" applyFill="1" applyBorder="1" applyAlignment="1">
      <alignment horizontal="center" vertical="center" shrinkToFit="1"/>
    </xf>
    <xf numFmtId="0" fontId="17" fillId="0" borderId="1" xfId="0" applyFont="1" applyFill="1" applyBorder="1" applyAlignment="1"/>
    <xf numFmtId="0" fontId="0" fillId="0" borderId="1" xfId="0" applyFont="1" applyFill="1" applyBorder="1" applyAlignment="1"/>
    <xf numFmtId="0" fontId="0" fillId="0" borderId="1" xfId="0" applyFont="1" applyFill="1" applyBorder="1" applyAlignment="1">
      <alignment horizontal="center" vertical="center"/>
    </xf>
    <xf numFmtId="0" fontId="0" fillId="0" borderId="1" xfId="0" applyFont="1" applyFill="1" applyBorder="1" applyAlignment="1">
      <alignment horizontal="center"/>
    </xf>
    <xf numFmtId="0" fontId="0" fillId="0" borderId="3" xfId="0" applyFont="1" applyFill="1" applyBorder="1" applyAlignment="1">
      <alignment horizontal="center" vertical="center"/>
    </xf>
    <xf numFmtId="0" fontId="0" fillId="0" borderId="10" xfId="0" applyFont="1" applyFill="1" applyBorder="1" applyAlignment="1">
      <alignment horizontal="left" vertical="center"/>
    </xf>
    <xf numFmtId="0" fontId="0" fillId="0" borderId="29" xfId="0" applyFont="1" applyFill="1" applyBorder="1" applyAlignment="1">
      <alignment horizontal="centerContinuous" vertical="center"/>
    </xf>
    <xf numFmtId="0" fontId="0" fillId="0" borderId="30" xfId="0" applyFont="1" applyFill="1" applyBorder="1" applyAlignment="1">
      <alignment horizontal="centerContinuous" vertical="center"/>
    </xf>
    <xf numFmtId="0" fontId="0" fillId="0" borderId="31" xfId="0" applyFont="1" applyFill="1" applyBorder="1" applyAlignment="1">
      <alignment horizontal="centerContinuous" vertical="center"/>
    </xf>
    <xf numFmtId="0" fontId="0" fillId="0" borderId="32" xfId="0" applyFont="1" applyFill="1" applyBorder="1" applyAlignment="1">
      <alignment horizontal="centerContinuous" vertical="center"/>
    </xf>
    <xf numFmtId="0" fontId="0" fillId="0" borderId="33" xfId="0" applyFont="1" applyFill="1" applyBorder="1" applyAlignment="1">
      <alignment horizontal="centerContinuous" vertical="center"/>
    </xf>
    <xf numFmtId="0" fontId="0" fillId="0" borderId="34" xfId="0" applyFont="1" applyFill="1" applyBorder="1" applyAlignment="1">
      <alignment horizontal="centerContinuous" vertical="center"/>
    </xf>
    <xf numFmtId="0" fontId="0" fillId="0" borderId="11" xfId="0" applyFont="1" applyFill="1" applyBorder="1" applyAlignment="1">
      <alignment horizontal="centerContinuous" vertical="center"/>
    </xf>
    <xf numFmtId="0" fontId="0" fillId="0" borderId="1" xfId="0" applyFont="1" applyFill="1" applyBorder="1" applyAlignment="1">
      <alignment horizontal="centerContinuous" vertical="center"/>
    </xf>
    <xf numFmtId="0" fontId="0" fillId="0" borderId="12" xfId="0" applyFont="1" applyFill="1" applyBorder="1" applyAlignment="1">
      <alignment horizontal="centerContinuous" vertical="center"/>
    </xf>
    <xf numFmtId="0" fontId="0" fillId="0" borderId="1" xfId="0" applyFont="1" applyFill="1" applyBorder="1" applyAlignment="1">
      <alignment horizontal="left" vertical="center" indent="1"/>
    </xf>
    <xf numFmtId="0" fontId="0" fillId="0" borderId="12" xfId="0" applyFont="1" applyFill="1" applyBorder="1" applyAlignment="1">
      <alignment vertical="center"/>
    </xf>
    <xf numFmtId="0" fontId="0" fillId="0" borderId="3" xfId="0" applyFont="1" applyFill="1" applyBorder="1" applyAlignment="1">
      <alignment horizontal="centerContinuous" vertical="center"/>
    </xf>
    <xf numFmtId="0" fontId="0" fillId="0" borderId="4" xfId="0" applyFont="1" applyFill="1" applyBorder="1" applyAlignment="1">
      <alignment horizontal="centerContinuous" vertical="center"/>
    </xf>
    <xf numFmtId="0" fontId="0" fillId="0" borderId="10" xfId="0" applyFont="1" applyFill="1" applyBorder="1" applyAlignment="1">
      <alignment horizontal="centerContinuous" vertical="center"/>
    </xf>
    <xf numFmtId="0" fontId="0" fillId="0" borderId="4" xfId="0" applyFont="1" applyFill="1" applyBorder="1" applyAlignment="1">
      <alignment horizontal="left" vertical="center" indent="1"/>
    </xf>
    <xf numFmtId="0" fontId="0" fillId="0" borderId="4" xfId="0" applyFont="1" applyFill="1" applyBorder="1" applyAlignment="1">
      <alignment horizontal="left" vertical="center"/>
    </xf>
    <xf numFmtId="0" fontId="0" fillId="0" borderId="4" xfId="0" applyFont="1" applyFill="1" applyBorder="1"/>
    <xf numFmtId="0" fontId="17" fillId="0" borderId="0" xfId="0" applyFont="1" applyFill="1" applyAlignment="1">
      <alignment vertical="top"/>
    </xf>
    <xf numFmtId="0" fontId="17" fillId="0" borderId="0" xfId="0" applyFont="1" applyFill="1" applyAlignment="1">
      <alignment vertical="top" wrapText="1"/>
    </xf>
    <xf numFmtId="0" fontId="0" fillId="0" borderId="0" xfId="0" applyFill="1" applyBorder="1" applyAlignment="1">
      <alignment vertical="center"/>
    </xf>
    <xf numFmtId="0" fontId="0" fillId="0" borderId="0" xfId="0" applyFont="1" applyFill="1" applyAlignment="1"/>
    <xf numFmtId="0" fontId="0" fillId="0" borderId="0" xfId="0" applyFont="1" applyFill="1" applyAlignment="1">
      <alignment vertical="center"/>
    </xf>
    <xf numFmtId="0" fontId="0" fillId="0" borderId="0" xfId="0" applyFill="1"/>
    <xf numFmtId="0" fontId="0" fillId="0" borderId="0" xfId="0" applyFont="1" applyFill="1" applyAlignment="1">
      <alignment horizontal="right" vertical="top"/>
    </xf>
    <xf numFmtId="0" fontId="0" fillId="0" borderId="0" xfId="0" applyFill="1" applyBorder="1" applyAlignment="1">
      <alignment horizontal="center" vertical="center"/>
    </xf>
    <xf numFmtId="0" fontId="0" fillId="0" borderId="0" xfId="0" applyFill="1" applyBorder="1" applyAlignment="1">
      <alignment horizontal="center" vertical="top" shrinkToFit="1"/>
    </xf>
    <xf numFmtId="0" fontId="0" fillId="0" borderId="0" xfId="0" applyFill="1" applyAlignment="1">
      <alignment vertical="center"/>
    </xf>
    <xf numFmtId="0" fontId="0" fillId="0" borderId="1" xfId="0" applyFill="1" applyBorder="1" applyAlignment="1"/>
    <xf numFmtId="0" fontId="42" fillId="4" borderId="0" xfId="0" applyFont="1" applyFill="1" applyAlignment="1">
      <alignment horizontal="left"/>
    </xf>
    <xf numFmtId="0" fontId="42" fillId="4" borderId="0" xfId="0" applyFont="1" applyFill="1" applyAlignment="1">
      <alignment horizontal="center"/>
    </xf>
    <xf numFmtId="0" fontId="15" fillId="4" borderId="0" xfId="0" applyFont="1" applyFill="1" applyAlignment="1">
      <alignment horizontal="right" vertical="top"/>
    </xf>
    <xf numFmtId="0" fontId="0" fillId="4" borderId="0" xfId="0" applyFont="1" applyFill="1"/>
    <xf numFmtId="0" fontId="15" fillId="0" borderId="41" xfId="0" applyFont="1" applyFill="1" applyBorder="1" applyAlignment="1">
      <alignment horizontal="right"/>
    </xf>
    <xf numFmtId="0" fontId="12" fillId="4" borderId="0" xfId="0" applyFont="1" applyFill="1" applyAlignment="1">
      <alignment vertical="center"/>
    </xf>
    <xf numFmtId="0" fontId="29" fillId="4" borderId="0" xfId="0" applyFont="1" applyFill="1" applyAlignment="1">
      <alignment vertical="center"/>
    </xf>
    <xf numFmtId="0" fontId="15" fillId="4" borderId="0" xfId="0" applyFont="1" applyFill="1"/>
    <xf numFmtId="0" fontId="26" fillId="0" borderId="87" xfId="0" applyFont="1" applyFill="1" applyBorder="1" applyAlignment="1">
      <alignment horizontal="center" vertical="center" shrinkToFit="1"/>
    </xf>
    <xf numFmtId="0" fontId="26" fillId="0" borderId="88" xfId="0" applyFont="1" applyFill="1" applyBorder="1" applyAlignment="1">
      <alignment horizontal="center" vertical="center"/>
    </xf>
    <xf numFmtId="0" fontId="0" fillId="0" borderId="36" xfId="0" applyFont="1" applyFill="1" applyBorder="1" applyAlignment="1">
      <alignment horizontal="left" vertical="center"/>
    </xf>
    <xf numFmtId="0" fontId="15" fillId="4" borderId="0" xfId="0" applyFont="1" applyFill="1" applyAlignment="1">
      <alignment horizontal="right" vertical="center"/>
    </xf>
    <xf numFmtId="0" fontId="46" fillId="0" borderId="0" xfId="0" applyFont="1" applyFill="1" applyBorder="1" applyAlignment="1">
      <alignment horizontal="left" vertical="center"/>
    </xf>
    <xf numFmtId="0" fontId="15" fillId="0" borderId="0" xfId="0" applyFont="1" applyFill="1" applyBorder="1" applyAlignment="1">
      <alignment horizontal="left" vertical="center"/>
    </xf>
    <xf numFmtId="0" fontId="26" fillId="0" borderId="94" xfId="0" applyFont="1" applyFill="1" applyBorder="1" applyAlignment="1">
      <alignment horizontal="left" vertical="center"/>
    </xf>
    <xf numFmtId="0" fontId="26" fillId="0" borderId="0" xfId="0" applyFont="1" applyFill="1"/>
    <xf numFmtId="0" fontId="37" fillId="0" borderId="0" xfId="0" applyFont="1" applyFill="1" applyAlignment="1">
      <alignment horizontal="right" vertical="top"/>
    </xf>
    <xf numFmtId="0" fontId="26" fillId="4" borderId="0" xfId="0" applyFont="1" applyFill="1"/>
    <xf numFmtId="0" fontId="27" fillId="4" borderId="0" xfId="0" applyFont="1" applyFill="1"/>
    <xf numFmtId="0" fontId="37" fillId="0" borderId="0" xfId="0" applyFont="1" applyFill="1" applyAlignment="1">
      <alignment vertical="center"/>
    </xf>
    <xf numFmtId="0" fontId="26" fillId="0" borderId="0" xfId="0" applyFont="1" applyFill="1" applyAlignment="1"/>
    <xf numFmtId="0" fontId="12" fillId="0" borderId="0" xfId="0" applyFont="1" applyFill="1" applyBorder="1" applyAlignment="1"/>
    <xf numFmtId="0" fontId="20" fillId="4" borderId="0" xfId="0" applyFont="1" applyFill="1"/>
    <xf numFmtId="0" fontId="27" fillId="0" borderId="54" xfId="0" applyFont="1" applyFill="1" applyBorder="1"/>
    <xf numFmtId="0" fontId="26" fillId="0" borderId="36" xfId="0" applyFont="1" applyFill="1" applyBorder="1"/>
    <xf numFmtId="0" fontId="26" fillId="0" borderId="50" xfId="0" applyFont="1" applyFill="1" applyBorder="1"/>
    <xf numFmtId="0" fontId="26" fillId="0" borderId="79" xfId="0" applyFont="1" applyFill="1" applyBorder="1" applyAlignment="1">
      <alignment horizontal="center" vertical="center" wrapText="1"/>
    </xf>
    <xf numFmtId="0" fontId="27" fillId="4" borderId="0" xfId="0" applyFont="1" applyFill="1" applyAlignment="1">
      <alignment vertical="center"/>
    </xf>
    <xf numFmtId="0" fontId="0" fillId="0" borderId="0" xfId="0" applyFont="1" applyFill="1" applyBorder="1" applyAlignment="1">
      <alignment wrapText="1"/>
    </xf>
    <xf numFmtId="0" fontId="26" fillId="0" borderId="45" xfId="0" applyFont="1" applyFill="1" applyBorder="1" applyAlignment="1">
      <alignment vertical="top" wrapText="1"/>
    </xf>
    <xf numFmtId="0" fontId="26" fillId="0" borderId="1" xfId="0" applyFont="1" applyFill="1" applyBorder="1" applyAlignment="1">
      <alignment vertical="center"/>
    </xf>
    <xf numFmtId="0" fontId="26" fillId="0" borderId="0" xfId="0" applyFont="1" applyFill="1" applyBorder="1" applyAlignment="1">
      <alignment vertical="top" wrapText="1"/>
    </xf>
    <xf numFmtId="0" fontId="26" fillId="0" borderId="92" xfId="0" applyFont="1" applyFill="1" applyBorder="1" applyAlignment="1">
      <alignment vertical="center"/>
    </xf>
    <xf numFmtId="0" fontId="26" fillId="4" borderId="0" xfId="0" applyFont="1" applyFill="1" applyBorder="1" applyAlignment="1">
      <alignment horizontal="left" vertical="center"/>
    </xf>
    <xf numFmtId="0" fontId="26" fillId="0" borderId="0" xfId="0" applyFont="1" applyFill="1" applyBorder="1"/>
    <xf numFmtId="0" fontId="26" fillId="4" borderId="0" xfId="0" applyFont="1" applyFill="1" applyBorder="1"/>
    <xf numFmtId="0" fontId="26" fillId="4" borderId="0" xfId="0" applyFont="1" applyFill="1" applyBorder="1" applyAlignment="1">
      <alignment vertical="center"/>
    </xf>
    <xf numFmtId="0" fontId="27" fillId="0" borderId="0" xfId="0" applyFont="1" applyFill="1" applyBorder="1"/>
    <xf numFmtId="0" fontId="47" fillId="0" borderId="0" xfId="0" applyFont="1" applyFill="1" applyBorder="1" applyAlignment="1">
      <alignment vertical="center" wrapText="1"/>
    </xf>
    <xf numFmtId="0" fontId="48" fillId="4" borderId="0" xfId="0" applyFont="1" applyFill="1" applyAlignment="1">
      <alignment horizontal="justify"/>
    </xf>
    <xf numFmtId="0" fontId="47" fillId="0" borderId="0" xfId="0" applyFont="1" applyFill="1" applyBorder="1" applyAlignment="1">
      <alignment horizontal="justify" vertical="center"/>
    </xf>
    <xf numFmtId="0" fontId="27" fillId="4" borderId="0" xfId="0" applyFont="1" applyFill="1" applyBorder="1"/>
    <xf numFmtId="0" fontId="27" fillId="0" borderId="0" xfId="0" applyFont="1" applyFill="1" applyBorder="1" applyAlignment="1"/>
    <xf numFmtId="0" fontId="27" fillId="4" borderId="0" xfId="0" applyFont="1" applyFill="1" applyBorder="1" applyAlignment="1"/>
    <xf numFmtId="0" fontId="26" fillId="0" borderId="57" xfId="0" applyFont="1" applyFill="1" applyBorder="1" applyAlignment="1">
      <alignment horizontal="left" vertical="center" indent="1"/>
    </xf>
    <xf numFmtId="0" fontId="23" fillId="0" borderId="101" xfId="0" applyFont="1" applyFill="1" applyBorder="1" applyAlignment="1" applyProtection="1">
      <alignment horizontal="center" vertical="center"/>
      <protection locked="0"/>
    </xf>
    <xf numFmtId="0" fontId="26" fillId="0" borderId="101" xfId="0" applyFont="1" applyFill="1" applyBorder="1" applyAlignment="1">
      <alignment horizontal="center" vertical="center"/>
    </xf>
    <xf numFmtId="0" fontId="12" fillId="0" borderId="57" xfId="0" applyFont="1" applyFill="1" applyBorder="1" applyAlignment="1">
      <alignment horizontal="left" vertical="center" indent="1" shrinkToFit="1"/>
    </xf>
    <xf numFmtId="0" fontId="26" fillId="0" borderId="44" xfId="0" applyFont="1" applyFill="1" applyBorder="1" applyAlignment="1">
      <alignment horizontal="left" vertical="center" indent="1"/>
    </xf>
    <xf numFmtId="0" fontId="30" fillId="0" borderId="0" xfId="0" applyFont="1" applyFill="1" applyAlignment="1">
      <alignment horizontal="right" vertical="top"/>
    </xf>
    <xf numFmtId="0" fontId="31" fillId="0" borderId="0" xfId="0" applyFont="1" applyFill="1" applyAlignment="1">
      <alignment horizontal="center" vertical="center"/>
    </xf>
    <xf numFmtId="0" fontId="0" fillId="0" borderId="67" xfId="0" applyFill="1" applyBorder="1" applyAlignment="1">
      <alignment horizontal="center" vertical="center"/>
    </xf>
    <xf numFmtId="0" fontId="54" fillId="0" borderId="0" xfId="10" applyFont="1">
      <alignment vertical="center"/>
    </xf>
    <xf numFmtId="0" fontId="55" fillId="0" borderId="0" xfId="10" applyFont="1" applyAlignment="1"/>
    <xf numFmtId="0" fontId="54" fillId="0" borderId="0" xfId="10" applyFont="1" applyAlignment="1"/>
    <xf numFmtId="0" fontId="46" fillId="0" borderId="0" xfId="10" applyFont="1" applyAlignment="1">
      <alignment horizontal="center"/>
    </xf>
    <xf numFmtId="0" fontId="56" fillId="0" borderId="4" xfId="10" applyFont="1" applyBorder="1" applyAlignment="1">
      <alignment horizontal="left" vertical="center"/>
    </xf>
    <xf numFmtId="0" fontId="55" fillId="0" borderId="4" xfId="10" applyFont="1" applyBorder="1">
      <alignment vertical="center"/>
    </xf>
    <xf numFmtId="0" fontId="55" fillId="0" borderId="10" xfId="10" applyFont="1" applyBorder="1">
      <alignment vertical="center"/>
    </xf>
    <xf numFmtId="0" fontId="55" fillId="0" borderId="0" xfId="10" applyFont="1">
      <alignment vertical="center"/>
    </xf>
    <xf numFmtId="0" fontId="56" fillId="0" borderId="10" xfId="10" applyFont="1" applyBorder="1" applyAlignment="1">
      <alignment vertical="center"/>
    </xf>
    <xf numFmtId="0" fontId="45" fillId="0" borderId="0" xfId="10" applyFont="1" applyBorder="1" applyAlignment="1">
      <alignment horizontal="center" vertical="center"/>
    </xf>
    <xf numFmtId="0" fontId="55" fillId="0" borderId="0" xfId="10" applyFont="1" applyBorder="1" applyAlignment="1">
      <alignment horizontal="left" vertical="center"/>
    </xf>
    <xf numFmtId="0" fontId="55" fillId="0" borderId="8" xfId="10" applyFont="1" applyBorder="1" applyAlignment="1">
      <alignment horizontal="left" vertical="center"/>
    </xf>
    <xf numFmtId="0" fontId="55" fillId="0" borderId="4" xfId="10" applyFont="1" applyBorder="1" applyAlignment="1">
      <alignment horizontal="center" vertical="center"/>
    </xf>
    <xf numFmtId="0" fontId="55" fillId="0" borderId="0" xfId="10" applyFont="1" applyBorder="1">
      <alignment vertical="center"/>
    </xf>
    <xf numFmtId="0" fontId="55" fillId="0" borderId="5" xfId="10" applyFont="1" applyBorder="1" applyAlignment="1">
      <alignment horizontal="center" vertical="center" textRotation="255"/>
    </xf>
    <xf numFmtId="0" fontId="55" fillId="0" borderId="9" xfId="10" applyFont="1" applyBorder="1" applyAlignment="1">
      <alignment horizontal="center" vertical="center" textRotation="255"/>
    </xf>
    <xf numFmtId="0" fontId="55" fillId="0" borderId="0" xfId="10" applyFont="1" applyBorder="1" applyAlignment="1">
      <alignment horizontal="center" vertical="center" textRotation="255"/>
    </xf>
    <xf numFmtId="0" fontId="15" fillId="0" borderId="0" xfId="10" applyFont="1" applyBorder="1">
      <alignment vertical="center"/>
    </xf>
    <xf numFmtId="0" fontId="15" fillId="0" borderId="0" xfId="10" applyFont="1" applyBorder="1" applyAlignment="1">
      <alignment horizontal="center" vertical="center"/>
    </xf>
    <xf numFmtId="0" fontId="15" fillId="0" borderId="0" xfId="10" applyFont="1">
      <alignment vertical="center"/>
    </xf>
    <xf numFmtId="0" fontId="15" fillId="0" borderId="8" xfId="10" applyFont="1" applyBorder="1">
      <alignment vertical="center"/>
    </xf>
    <xf numFmtId="0" fontId="15" fillId="0" borderId="5" xfId="10" applyFont="1" applyBorder="1">
      <alignment vertical="center"/>
    </xf>
    <xf numFmtId="0" fontId="15" fillId="0" borderId="5" xfId="10" applyFont="1" applyBorder="1" applyAlignment="1">
      <alignment horizontal="center" vertical="center"/>
    </xf>
    <xf numFmtId="0" fontId="15" fillId="0" borderId="9" xfId="10" applyFont="1" applyBorder="1">
      <alignment vertical="center"/>
    </xf>
    <xf numFmtId="0" fontId="15" fillId="0" borderId="6" xfId="10" applyFont="1" applyBorder="1">
      <alignment vertical="center"/>
    </xf>
    <xf numFmtId="0" fontId="54" fillId="0" borderId="0" xfId="10" applyFont="1" applyFill="1">
      <alignment vertical="center"/>
    </xf>
    <xf numFmtId="0" fontId="26" fillId="0" borderId="0" xfId="9" applyFont="1">
      <alignment vertical="center"/>
    </xf>
    <xf numFmtId="0" fontId="57" fillId="0" borderId="0" xfId="10" applyFont="1" applyAlignment="1">
      <alignment horizontal="left" vertical="center"/>
    </xf>
    <xf numFmtId="0" fontId="56" fillId="0" borderId="0" xfId="10" applyFont="1" applyAlignment="1">
      <alignment horizontal="left" vertical="center"/>
    </xf>
    <xf numFmtId="0" fontId="56" fillId="0" borderId="0" xfId="10" applyFont="1" applyAlignment="1">
      <alignment horizontal="center"/>
    </xf>
    <xf numFmtId="0" fontId="57" fillId="0" borderId="0" xfId="10" applyFont="1" applyAlignment="1"/>
    <xf numFmtId="0" fontId="57" fillId="0" borderId="4" xfId="10" applyFont="1" applyBorder="1">
      <alignment vertical="center"/>
    </xf>
    <xf numFmtId="0" fontId="57" fillId="0" borderId="10" xfId="10" applyFont="1" applyBorder="1">
      <alignment vertical="center"/>
    </xf>
    <xf numFmtId="0" fontId="57" fillId="0" borderId="0" xfId="10" applyFont="1">
      <alignment vertical="center"/>
    </xf>
    <xf numFmtId="0" fontId="55" fillId="0" borderId="5" xfId="10" applyFont="1" applyBorder="1" applyAlignment="1">
      <alignment horizontal="center" vertical="center"/>
    </xf>
    <xf numFmtId="0" fontId="45" fillId="0" borderId="5" xfId="10" applyFont="1" applyBorder="1" applyAlignment="1">
      <alignment horizontal="center" vertical="center"/>
    </xf>
    <xf numFmtId="0" fontId="45" fillId="0" borderId="9" xfId="10" applyFont="1" applyBorder="1" applyAlignment="1">
      <alignment horizontal="center" vertical="center"/>
    </xf>
    <xf numFmtId="0" fontId="55" fillId="0" borderId="27" xfId="10" applyFont="1" applyBorder="1" applyAlignment="1">
      <alignment vertical="center" textRotation="255"/>
    </xf>
    <xf numFmtId="0" fontId="57" fillId="0" borderId="8" xfId="10" applyFont="1" applyBorder="1" applyAlignment="1">
      <alignment vertical="center"/>
    </xf>
    <xf numFmtId="0" fontId="57" fillId="0" borderId="5" xfId="10" applyFont="1" applyBorder="1" applyAlignment="1">
      <alignment vertical="center" wrapText="1"/>
    </xf>
    <xf numFmtId="0" fontId="57" fillId="0" borderId="9" xfId="10" applyFont="1" applyBorder="1" applyAlignment="1">
      <alignment vertical="center" wrapText="1"/>
    </xf>
    <xf numFmtId="0" fontId="55" fillId="0" borderId="6" xfId="10" applyFont="1" applyBorder="1">
      <alignment vertical="center"/>
    </xf>
    <xf numFmtId="0" fontId="57" fillId="0" borderId="3" xfId="10" applyFont="1" applyBorder="1" applyAlignment="1">
      <alignment vertical="center"/>
    </xf>
    <xf numFmtId="0" fontId="57" fillId="0" borderId="4" xfId="10" applyFont="1" applyBorder="1" applyAlignment="1">
      <alignment vertical="center"/>
    </xf>
    <xf numFmtId="0" fontId="57" fillId="0" borderId="10" xfId="10" applyFont="1" applyBorder="1" applyAlignment="1">
      <alignment vertical="center"/>
    </xf>
    <xf numFmtId="0" fontId="57" fillId="0" borderId="6" xfId="10" applyFont="1" applyBorder="1" applyAlignment="1">
      <alignment horizontal="left" vertical="center"/>
    </xf>
    <xf numFmtId="0" fontId="56" fillId="0" borderId="4" xfId="10" applyFont="1" applyBorder="1" applyAlignment="1">
      <alignment vertical="center"/>
    </xf>
    <xf numFmtId="0" fontId="57" fillId="0" borderId="6" xfId="10" applyFont="1" applyBorder="1">
      <alignment vertical="center"/>
    </xf>
    <xf numFmtId="0" fontId="57" fillId="0" borderId="0" xfId="10" applyFont="1" applyBorder="1">
      <alignment vertical="center"/>
    </xf>
    <xf numFmtId="0" fontId="57" fillId="0" borderId="28" xfId="10" applyFont="1" applyBorder="1">
      <alignment vertical="center"/>
    </xf>
    <xf numFmtId="0" fontId="59" fillId="0" borderId="0" xfId="10" applyFont="1" applyBorder="1">
      <alignment vertical="center"/>
    </xf>
    <xf numFmtId="10" fontId="59" fillId="0" borderId="0" xfId="10" applyNumberFormat="1" applyFont="1" applyBorder="1" applyAlignment="1">
      <alignment horizontal="center" vertical="center"/>
    </xf>
    <xf numFmtId="0" fontId="59" fillId="0" borderId="0" xfId="10" applyFont="1">
      <alignment vertical="center"/>
    </xf>
    <xf numFmtId="0" fontId="57" fillId="0" borderId="2" xfId="10" applyFont="1" applyBorder="1" applyAlignment="1">
      <alignment vertical="center"/>
    </xf>
    <xf numFmtId="0" fontId="57" fillId="0" borderId="0" xfId="10" applyFont="1" applyBorder="1" applyAlignment="1">
      <alignment vertical="center"/>
    </xf>
    <xf numFmtId="0" fontId="57" fillId="0" borderId="0" xfId="10" applyFont="1" applyAlignment="1">
      <alignment vertical="center"/>
    </xf>
    <xf numFmtId="0" fontId="60" fillId="0" borderId="0" xfId="0" applyFont="1" applyAlignment="1">
      <alignment horizontal="center" vertical="center"/>
    </xf>
    <xf numFmtId="0" fontId="60" fillId="0" borderId="0" xfId="0" applyFont="1" applyAlignment="1">
      <alignment vertical="center"/>
    </xf>
    <xf numFmtId="0" fontId="60" fillId="0" borderId="0" xfId="0" applyFont="1" applyBorder="1" applyAlignment="1">
      <alignment vertical="center"/>
    </xf>
    <xf numFmtId="0" fontId="61" fillId="0" borderId="0" xfId="0" applyFont="1" applyAlignment="1">
      <alignment vertical="center"/>
    </xf>
    <xf numFmtId="0" fontId="62" fillId="0" borderId="0" xfId="0" applyFont="1" applyAlignment="1">
      <alignment horizontal="right" vertical="center"/>
    </xf>
    <xf numFmtId="0" fontId="61" fillId="0" borderId="0" xfId="0" applyFont="1" applyAlignment="1">
      <alignment horizontal="center" vertical="center"/>
    </xf>
    <xf numFmtId="0" fontId="62" fillId="0" borderId="0" xfId="0" applyFont="1" applyAlignment="1">
      <alignment horizontal="justify" vertical="center"/>
    </xf>
    <xf numFmtId="0" fontId="64" fillId="0" borderId="0" xfId="0" applyFont="1" applyAlignment="1">
      <alignment horizontal="center" vertical="center"/>
    </xf>
    <xf numFmtId="0" fontId="64" fillId="0" borderId="0" xfId="0" applyFont="1" applyAlignment="1">
      <alignment vertical="center"/>
    </xf>
    <xf numFmtId="0" fontId="60" fillId="0" borderId="0" xfId="0" applyFont="1" applyBorder="1" applyAlignment="1">
      <alignment horizontal="left" vertical="center"/>
    </xf>
    <xf numFmtId="0" fontId="60" fillId="0" borderId="1" xfId="0" applyFont="1" applyBorder="1" applyAlignment="1">
      <alignment horizontal="center" vertical="center"/>
    </xf>
    <xf numFmtId="0" fontId="62" fillId="0" borderId="0" xfId="0" applyFont="1" applyAlignment="1">
      <alignment horizontal="justify" vertical="center" wrapText="1"/>
    </xf>
    <xf numFmtId="0" fontId="62" fillId="0" borderId="0" xfId="0" applyFont="1" applyBorder="1" applyAlignment="1">
      <alignment horizontal="justify" vertical="center" wrapText="1"/>
    </xf>
    <xf numFmtId="0" fontId="61" fillId="0" borderId="0" xfId="0" applyFont="1" applyBorder="1" applyAlignment="1">
      <alignment vertical="center"/>
    </xf>
    <xf numFmtId="0" fontId="61" fillId="0" borderId="0" xfId="0" applyFont="1" applyBorder="1" applyAlignment="1">
      <alignment horizontal="left"/>
    </xf>
    <xf numFmtId="0" fontId="61" fillId="0" borderId="0" xfId="0" applyFont="1" applyBorder="1" applyAlignment="1">
      <alignment horizontal="left" vertical="top" wrapText="1"/>
    </xf>
    <xf numFmtId="0" fontId="61" fillId="0" borderId="0" xfId="0" applyFont="1" applyBorder="1" applyAlignment="1">
      <alignment horizontal="center" vertical="top" wrapText="1"/>
    </xf>
    <xf numFmtId="0" fontId="64" fillId="0" borderId="0" xfId="0" applyFont="1" applyBorder="1" applyAlignment="1">
      <alignment horizontal="left" vertical="center"/>
    </xf>
    <xf numFmtId="0" fontId="62" fillId="0" borderId="0" xfId="0" applyFont="1" applyBorder="1" applyAlignment="1">
      <alignment horizontal="justify" vertical="top" wrapText="1"/>
    </xf>
    <xf numFmtId="0" fontId="55" fillId="0" borderId="0" xfId="0" applyFont="1" applyFill="1" applyAlignment="1">
      <alignment vertical="center"/>
    </xf>
    <xf numFmtId="0" fontId="15" fillId="0" borderId="0" xfId="0" applyFont="1" applyFill="1" applyAlignment="1">
      <alignment vertical="center"/>
    </xf>
    <xf numFmtId="0" fontId="15" fillId="0" borderId="0" xfId="0" applyFont="1" applyFill="1" applyAlignment="1">
      <alignment horizontal="center" vertical="top"/>
    </xf>
    <xf numFmtId="0" fontId="15" fillId="0" borderId="41" xfId="0" applyFont="1" applyFill="1" applyBorder="1" applyAlignment="1">
      <alignment vertical="center"/>
    </xf>
    <xf numFmtId="0" fontId="15" fillId="0" borderId="36" xfId="0" applyFont="1" applyFill="1" applyBorder="1" applyAlignment="1">
      <alignment vertical="center"/>
    </xf>
    <xf numFmtId="0" fontId="15" fillId="0" borderId="39" xfId="0" applyFont="1" applyFill="1" applyBorder="1" applyAlignment="1">
      <alignment vertical="center"/>
    </xf>
    <xf numFmtId="0" fontId="15" fillId="0" borderId="50" xfId="0" applyFont="1" applyFill="1" applyBorder="1" applyAlignment="1">
      <alignment vertical="center"/>
    </xf>
    <xf numFmtId="0" fontId="15" fillId="0" borderId="35" xfId="0" applyFont="1" applyFill="1" applyBorder="1" applyAlignment="1">
      <alignment vertical="center"/>
    </xf>
    <xf numFmtId="0" fontId="57" fillId="0" borderId="6" xfId="10" applyFont="1" applyBorder="1" applyAlignment="1">
      <alignment vertical="center" textRotation="255"/>
    </xf>
    <xf numFmtId="0" fontId="57" fillId="0" borderId="11" xfId="10" applyFont="1" applyBorder="1" applyAlignment="1">
      <alignment vertical="center" textRotation="255"/>
    </xf>
    <xf numFmtId="0" fontId="31" fillId="0" borderId="0" xfId="0" applyFont="1" applyFill="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73" xfId="0" applyFill="1" applyBorder="1" applyAlignment="1">
      <alignment vertical="center"/>
    </xf>
    <xf numFmtId="0" fontId="0" fillId="0" borderId="74" xfId="0" applyFill="1" applyBorder="1" applyAlignment="1">
      <alignment vertical="center"/>
    </xf>
    <xf numFmtId="0" fontId="0" fillId="0" borderId="2" xfId="0" quotePrefix="1" applyNumberFormat="1" applyFont="1" applyFill="1" applyBorder="1" applyAlignment="1">
      <alignment horizontal="left" vertical="center"/>
    </xf>
    <xf numFmtId="0" fontId="0" fillId="0" borderId="2" xfId="0" quotePrefix="1" applyNumberFormat="1" applyFont="1" applyFill="1" applyBorder="1" applyAlignment="1">
      <alignment vertical="center"/>
    </xf>
    <xf numFmtId="0" fontId="0" fillId="0" borderId="2" xfId="0" quotePrefix="1" applyNumberFormat="1" applyFont="1" applyFill="1" applyBorder="1" applyAlignment="1">
      <alignment vertical="center" wrapText="1"/>
    </xf>
    <xf numFmtId="0" fontId="0" fillId="0" borderId="2" xfId="0" applyNumberFormat="1" applyFont="1" applyFill="1" applyBorder="1" applyAlignment="1">
      <alignment horizontal="left" vertical="center"/>
    </xf>
    <xf numFmtId="0" fontId="0" fillId="0" borderId="2" xfId="0" applyNumberFormat="1" applyFill="1" applyBorder="1" applyAlignment="1">
      <alignment horizontal="left" vertical="center"/>
    </xf>
    <xf numFmtId="0" fontId="0" fillId="0" borderId="0" xfId="0" applyNumberFormat="1" applyFont="1" applyFill="1" applyBorder="1" applyAlignment="1">
      <alignment vertical="center"/>
    </xf>
    <xf numFmtId="0" fontId="0" fillId="0" borderId="1" xfId="0" applyFont="1" applyFill="1" applyBorder="1" applyAlignment="1">
      <alignment horizontal="right"/>
    </xf>
    <xf numFmtId="0" fontId="28" fillId="0" borderId="0" xfId="10" applyFont="1" applyAlignment="1">
      <alignment horizontal="right" vertical="top"/>
    </xf>
    <xf numFmtId="0" fontId="20" fillId="0" borderId="0" xfId="0" applyFont="1" applyFill="1" applyAlignment="1">
      <alignment horizontal="right" vertical="top"/>
    </xf>
    <xf numFmtId="0" fontId="68" fillId="0" borderId="0" xfId="0" applyFont="1" applyFill="1" applyBorder="1" applyAlignment="1">
      <alignment vertical="center"/>
    </xf>
    <xf numFmtId="0" fontId="69" fillId="0" borderId="0" xfId="0" applyFont="1" applyFill="1" applyBorder="1" applyAlignment="1">
      <alignment vertical="center"/>
    </xf>
    <xf numFmtId="0" fontId="70" fillId="0" borderId="0" xfId="0" applyFont="1" applyFill="1" applyBorder="1" applyAlignment="1">
      <alignment horizontal="right" vertical="center"/>
    </xf>
    <xf numFmtId="0" fontId="70" fillId="0" borderId="0" xfId="0" applyFont="1" applyFill="1" applyBorder="1" applyAlignment="1">
      <alignment vertical="center"/>
    </xf>
    <xf numFmtId="0" fontId="69" fillId="0" borderId="1" xfId="0" applyFont="1" applyFill="1" applyBorder="1" applyAlignment="1">
      <alignment vertical="center"/>
    </xf>
    <xf numFmtId="0" fontId="70" fillId="0" borderId="0" xfId="0" applyFont="1" applyFill="1" applyAlignment="1">
      <alignment vertical="center"/>
    </xf>
    <xf numFmtId="0" fontId="70" fillId="0" borderId="0" xfId="0" applyFont="1" applyFill="1" applyAlignment="1">
      <alignment horizontal="center" vertical="center"/>
    </xf>
    <xf numFmtId="0" fontId="70" fillId="0" borderId="0" xfId="0" applyFont="1" applyFill="1" applyAlignment="1">
      <alignment horizontal="left" vertical="center"/>
    </xf>
    <xf numFmtId="0" fontId="69" fillId="0" borderId="0" xfId="0" applyFont="1" applyFill="1" applyBorder="1" applyAlignment="1">
      <alignment vertical="center" shrinkToFit="1"/>
    </xf>
    <xf numFmtId="0" fontId="71" fillId="0" borderId="0" xfId="0" applyFont="1" applyFill="1" applyAlignment="1">
      <alignment horizontal="left" vertical="center"/>
    </xf>
    <xf numFmtId="0" fontId="69" fillId="0" borderId="16" xfId="0" applyFont="1" applyFill="1" applyBorder="1" applyAlignment="1">
      <alignment vertical="center"/>
    </xf>
    <xf numFmtId="0" fontId="70" fillId="0" borderId="17" xfId="0" applyFont="1" applyFill="1" applyBorder="1" applyAlignment="1">
      <alignment vertical="center"/>
    </xf>
    <xf numFmtId="0" fontId="70" fillId="0" borderId="0" xfId="0" applyFont="1" applyFill="1" applyBorder="1" applyAlignment="1">
      <alignment vertical="center" wrapText="1"/>
    </xf>
    <xf numFmtId="0" fontId="70" fillId="0" borderId="16" xfId="0" applyFont="1" applyFill="1" applyBorder="1" applyAlignment="1">
      <alignment vertical="center" wrapText="1"/>
    </xf>
    <xf numFmtId="0" fontId="70" fillId="0" borderId="17" xfId="0" applyFont="1" applyFill="1" applyBorder="1" applyAlignment="1">
      <alignment vertical="center" wrapText="1"/>
    </xf>
    <xf numFmtId="0" fontId="70" fillId="0" borderId="16" xfId="0" applyFont="1" applyFill="1" applyBorder="1" applyAlignment="1">
      <alignment vertical="center"/>
    </xf>
    <xf numFmtId="0" fontId="69" fillId="0" borderId="19" xfId="0" applyFont="1" applyFill="1" applyBorder="1" applyAlignment="1">
      <alignment vertical="center"/>
    </xf>
    <xf numFmtId="0" fontId="70" fillId="0" borderId="0" xfId="0" applyFont="1" applyFill="1" applyBorder="1" applyAlignment="1">
      <alignment horizontal="center" vertical="center"/>
    </xf>
    <xf numFmtId="0" fontId="70" fillId="0" borderId="0" xfId="0" applyFont="1" applyFill="1" applyBorder="1" applyAlignment="1">
      <alignment horizontal="left" vertical="center"/>
    </xf>
    <xf numFmtId="0" fontId="76" fillId="0" borderId="0" xfId="0" applyFont="1" applyFill="1" applyBorder="1" applyAlignment="1">
      <alignment horizontal="right" vertical="center"/>
    </xf>
    <xf numFmtId="0" fontId="70" fillId="0" borderId="13" xfId="0" applyFont="1" applyFill="1" applyBorder="1" applyAlignment="1">
      <alignment vertical="center"/>
    </xf>
    <xf numFmtId="0" fontId="70" fillId="0" borderId="14" xfId="0" applyFont="1" applyFill="1" applyBorder="1" applyAlignment="1">
      <alignment vertical="center"/>
    </xf>
    <xf numFmtId="0" fontId="70" fillId="0" borderId="15" xfId="0" applyFont="1" applyFill="1" applyBorder="1" applyAlignment="1">
      <alignment vertical="center"/>
    </xf>
    <xf numFmtId="0" fontId="69" fillId="0" borderId="18" xfId="0" applyFont="1" applyFill="1" applyBorder="1" applyAlignment="1">
      <alignment vertical="center"/>
    </xf>
    <xf numFmtId="0" fontId="70" fillId="0" borderId="19" xfId="0" applyFont="1" applyFill="1" applyBorder="1" applyAlignment="1">
      <alignment vertical="center" wrapText="1"/>
    </xf>
    <xf numFmtId="0" fontId="70" fillId="0" borderId="20" xfId="0" applyFont="1" applyFill="1" applyBorder="1" applyAlignment="1">
      <alignment vertical="center" wrapText="1"/>
    </xf>
    <xf numFmtId="0" fontId="55" fillId="0" borderId="0" xfId="10" applyFont="1" applyBorder="1" applyAlignment="1">
      <alignment vertical="center"/>
    </xf>
    <xf numFmtId="0" fontId="55" fillId="0" borderId="0" xfId="10" applyFont="1" applyAlignment="1">
      <alignment vertical="center"/>
    </xf>
    <xf numFmtId="0" fontId="45" fillId="0" borderId="0" xfId="10" applyFont="1" applyBorder="1" applyAlignment="1">
      <alignment vertical="center"/>
    </xf>
    <xf numFmtId="0" fontId="16" fillId="0" borderId="0" xfId="5" applyFont="1" applyAlignment="1">
      <alignment shrinkToFit="1"/>
    </xf>
    <xf numFmtId="0" fontId="16" fillId="0" borderId="0" xfId="5" applyFont="1"/>
    <xf numFmtId="0" fontId="16" fillId="0" borderId="0" xfId="5" applyFont="1" applyAlignment="1">
      <alignment horizontal="center"/>
    </xf>
    <xf numFmtId="0" fontId="17" fillId="0" borderId="0" xfId="9" applyFont="1" applyAlignment="1">
      <alignment horizontal="right" vertical="center"/>
    </xf>
    <xf numFmtId="0" fontId="15" fillId="0" borderId="0" xfId="10" applyFont="1" applyBorder="1" applyAlignment="1">
      <alignment vertical="center"/>
    </xf>
    <xf numFmtId="0" fontId="40" fillId="0" borderId="0" xfId="0" applyFont="1" applyFill="1" applyBorder="1" applyAlignment="1">
      <alignment horizontal="right" vertical="center"/>
    </xf>
    <xf numFmtId="0" fontId="40" fillId="0" borderId="0" xfId="0" applyFont="1" applyFill="1" applyAlignment="1">
      <alignment horizontal="right" vertical="center"/>
    </xf>
    <xf numFmtId="0" fontId="17" fillId="0" borderId="0" xfId="0" applyFont="1" applyFill="1" applyBorder="1" applyAlignment="1">
      <alignment horizontal="right" vertical="top"/>
    </xf>
    <xf numFmtId="0" fontId="28" fillId="0" borderId="4" xfId="0" applyFont="1" applyFill="1" applyBorder="1" applyAlignment="1">
      <alignment vertical="center" shrinkToFit="1"/>
    </xf>
    <xf numFmtId="0" fontId="28" fillId="0" borderId="10" xfId="0" applyFont="1" applyFill="1" applyBorder="1" applyAlignment="1">
      <alignment vertical="center" shrinkToFit="1"/>
    </xf>
    <xf numFmtId="0" fontId="28" fillId="0" borderId="6" xfId="0" applyFont="1" applyFill="1" applyBorder="1" applyAlignment="1">
      <alignment vertical="center" shrinkToFit="1"/>
    </xf>
    <xf numFmtId="0" fontId="50" fillId="0" borderId="0" xfId="41" applyFont="1">
      <alignment vertical="center"/>
    </xf>
    <xf numFmtId="0" fontId="36" fillId="0" borderId="0" xfId="41" applyFont="1">
      <alignment vertical="center"/>
    </xf>
    <xf numFmtId="0" fontId="50" fillId="0" borderId="0" xfId="41" applyFont="1" applyAlignment="1">
      <alignment horizontal="left" vertical="center" indent="1"/>
    </xf>
    <xf numFmtId="0" fontId="36" fillId="0" borderId="28" xfId="41" applyFont="1" applyBorder="1" applyAlignment="1">
      <alignment horizontal="center" vertical="center"/>
    </xf>
    <xf numFmtId="0" fontId="46" fillId="0" borderId="0" xfId="10" applyFont="1" applyAlignment="1">
      <alignment horizontal="center" vertical="center"/>
    </xf>
    <xf numFmtId="0" fontId="81" fillId="0" borderId="0" xfId="41" applyFont="1">
      <alignment vertical="center"/>
    </xf>
    <xf numFmtId="0" fontId="81" fillId="0" borderId="0" xfId="41" applyFont="1" applyAlignment="1">
      <alignment horizontal="right" vertical="center"/>
    </xf>
    <xf numFmtId="0" fontId="18" fillId="0" borderId="0" xfId="41" applyFont="1">
      <alignment vertical="center"/>
    </xf>
    <xf numFmtId="0" fontId="36" fillId="0" borderId="0" xfId="41" applyFont="1" applyAlignment="1">
      <alignment vertical="top" wrapText="1"/>
    </xf>
    <xf numFmtId="0" fontId="0" fillId="0" borderId="2" xfId="0" applyNumberFormat="1" applyFill="1" applyBorder="1" applyAlignment="1">
      <alignment vertical="center"/>
    </xf>
    <xf numFmtId="0" fontId="36" fillId="0" borderId="128" xfId="0" applyFont="1" applyFill="1" applyBorder="1" applyAlignment="1">
      <alignment vertical="center" shrinkToFit="1"/>
    </xf>
    <xf numFmtId="177" fontId="27" fillId="0" borderId="76" xfId="0" applyNumberFormat="1" applyFont="1" applyFill="1" applyBorder="1" applyAlignment="1">
      <alignment horizontal="center" vertical="center" shrinkToFit="1"/>
    </xf>
    <xf numFmtId="58" fontId="64" fillId="0" borderId="1" xfId="0" applyNumberFormat="1" applyFont="1" applyBorder="1" applyAlignment="1">
      <alignment horizontal="center" vertical="center" wrapText="1"/>
    </xf>
    <xf numFmtId="0" fontId="28" fillId="0" borderId="10" xfId="0" applyFont="1" applyFill="1" applyBorder="1" applyAlignment="1">
      <alignment horizontal="left" vertical="center" wrapText="1" shrinkToFit="1"/>
    </xf>
    <xf numFmtId="0" fontId="0" fillId="0" borderId="2" xfId="0" applyFont="1" applyFill="1" applyBorder="1" applyAlignment="1">
      <alignment horizontal="center" vertical="center"/>
    </xf>
    <xf numFmtId="0" fontId="28" fillId="0" borderId="3" xfId="10" applyFont="1" applyBorder="1" applyAlignment="1">
      <alignment vertical="center"/>
    </xf>
    <xf numFmtId="0" fontId="17" fillId="0" borderId="0" xfId="9" applyFont="1" applyFill="1" applyBorder="1" applyAlignment="1">
      <alignment horizontal="center" vertical="center" shrinkToFit="1"/>
    </xf>
    <xf numFmtId="0" fontId="83" fillId="0" borderId="0" xfId="9" applyFont="1">
      <alignment vertical="center"/>
    </xf>
    <xf numFmtId="0" fontId="83" fillId="0" borderId="0" xfId="9" applyFont="1" applyAlignment="1">
      <alignment vertical="center" shrinkToFit="1"/>
    </xf>
    <xf numFmtId="0" fontId="86" fillId="0" borderId="0" xfId="5" applyFont="1" applyAlignment="1">
      <alignment horizontal="right" vertical="center"/>
    </xf>
    <xf numFmtId="0" fontId="20" fillId="0" borderId="0" xfId="5" applyFont="1"/>
    <xf numFmtId="0" fontId="39" fillId="0" borderId="0" xfId="5" applyFont="1" applyAlignment="1">
      <alignment horizontal="center"/>
    </xf>
    <xf numFmtId="0" fontId="16" fillId="0" borderId="0" xfId="5" applyFont="1" applyAlignment="1">
      <alignment horizontal="center" vertical="center"/>
    </xf>
    <xf numFmtId="0" fontId="16" fillId="0" borderId="0" xfId="9" applyFont="1" applyAlignment="1">
      <alignment horizontal="left" vertical="center"/>
    </xf>
    <xf numFmtId="0" fontId="87" fillId="0" borderId="0" xfId="5" applyFont="1"/>
    <xf numFmtId="0" fontId="27" fillId="0" borderId="5" xfId="9" applyFont="1" applyBorder="1" applyAlignment="1">
      <alignment horizontal="left" vertical="top"/>
    </xf>
    <xf numFmtId="0" fontId="16" fillId="0" borderId="0" xfId="5" applyFont="1" applyBorder="1" applyAlignment="1">
      <alignment horizontal="center" vertical="center" wrapText="1" shrinkToFit="1"/>
    </xf>
    <xf numFmtId="0" fontId="86" fillId="0" borderId="6" xfId="5" applyFont="1" applyFill="1" applyBorder="1" applyAlignment="1">
      <alignment horizontal="left" vertical="center" shrinkToFit="1"/>
    </xf>
    <xf numFmtId="0" fontId="16" fillId="0" borderId="6" xfId="5" applyFont="1" applyFill="1" applyBorder="1" applyAlignment="1">
      <alignment horizontal="left" vertical="center" shrinkToFit="1"/>
    </xf>
    <xf numFmtId="0" fontId="16" fillId="0" borderId="0" xfId="5" applyFont="1" applyBorder="1" applyAlignment="1">
      <alignment horizontal="center" vertical="center" shrinkToFit="1"/>
    </xf>
    <xf numFmtId="0" fontId="16" fillId="0" borderId="11" xfId="5" applyFont="1" applyFill="1" applyBorder="1" applyAlignment="1">
      <alignment horizontal="center" vertical="center" shrinkToFit="1"/>
    </xf>
    <xf numFmtId="0" fontId="16" fillId="0" borderId="11" xfId="5" applyFont="1" applyFill="1" applyBorder="1" applyAlignment="1">
      <alignment vertical="center" shrinkToFit="1"/>
    </xf>
    <xf numFmtId="0" fontId="16" fillId="0" borderId="30" xfId="5" applyFont="1" applyBorder="1" applyAlignment="1">
      <alignment shrinkToFit="1"/>
    </xf>
    <xf numFmtId="0" fontId="16" fillId="0" borderId="29" xfId="5" applyNumberFormat="1" applyFont="1" applyBorder="1"/>
    <xf numFmtId="0" fontId="16" fillId="0" borderId="30" xfId="5" applyNumberFormat="1" applyFont="1" applyBorder="1" applyAlignment="1">
      <alignment horizontal="center"/>
    </xf>
    <xf numFmtId="0" fontId="16" fillId="0" borderId="30" xfId="5" applyNumberFormat="1" applyFont="1" applyBorder="1"/>
    <xf numFmtId="0" fontId="16" fillId="0" borderId="105" xfId="5" applyNumberFormat="1" applyFont="1" applyBorder="1"/>
    <xf numFmtId="0" fontId="16" fillId="0" borderId="105" xfId="5" applyFont="1" applyBorder="1"/>
    <xf numFmtId="0" fontId="16" fillId="0" borderId="105" xfId="5" applyFont="1" applyBorder="1" applyAlignment="1">
      <alignment horizontal="center" vertical="center"/>
    </xf>
    <xf numFmtId="0" fontId="16" fillId="0" borderId="0" xfId="5" applyFont="1" applyBorder="1" applyAlignment="1">
      <alignment horizontal="center" vertical="center"/>
    </xf>
    <xf numFmtId="0" fontId="16" fillId="0" borderId="108" xfId="5" applyFont="1" applyBorder="1" applyAlignment="1">
      <alignment horizontal="center" vertical="center"/>
    </xf>
    <xf numFmtId="0" fontId="16" fillId="0" borderId="111" xfId="5" applyFont="1" applyFill="1" applyBorder="1"/>
    <xf numFmtId="0" fontId="16" fillId="0" borderId="111" xfId="5" applyFont="1" applyFill="1" applyBorder="1" applyAlignment="1">
      <alignment shrinkToFit="1"/>
    </xf>
    <xf numFmtId="0" fontId="27" fillId="0" borderId="112" xfId="9" applyFont="1" applyBorder="1" applyAlignment="1">
      <alignment horizontal="left" vertical="center"/>
    </xf>
    <xf numFmtId="0" fontId="17" fillId="0" borderId="0" xfId="5" applyFont="1"/>
    <xf numFmtId="0" fontId="17" fillId="0" borderId="0" xfId="5" applyFont="1" applyAlignment="1">
      <alignment shrinkToFit="1"/>
    </xf>
    <xf numFmtId="0" fontId="17" fillId="0" borderId="0" xfId="5" applyFont="1" applyAlignment="1">
      <alignment horizontal="center"/>
    </xf>
    <xf numFmtId="0" fontId="17" fillId="0" borderId="0" xfId="5" applyFont="1" applyAlignment="1">
      <alignment horizontal="center" vertical="center"/>
    </xf>
    <xf numFmtId="0" fontId="27" fillId="0" borderId="0" xfId="9" applyFont="1">
      <alignment vertical="center"/>
    </xf>
    <xf numFmtId="0" fontId="28" fillId="0" borderId="11" xfId="10" applyFont="1" applyBorder="1">
      <alignment vertical="center"/>
    </xf>
    <xf numFmtId="0" fontId="58" fillId="0" borderId="0" xfId="10" applyFont="1" applyBorder="1" applyAlignment="1">
      <alignment horizontal="left" vertical="center"/>
    </xf>
    <xf numFmtId="0" fontId="58" fillId="0" borderId="0" xfId="10" applyFont="1" applyBorder="1">
      <alignment vertical="center"/>
    </xf>
    <xf numFmtId="0" fontId="58" fillId="0" borderId="0" xfId="10" applyFont="1" applyBorder="1" applyAlignment="1">
      <alignment horizontal="center" vertical="center"/>
    </xf>
    <xf numFmtId="0" fontId="58" fillId="0" borderId="0" xfId="10" applyFont="1" applyBorder="1" applyAlignment="1">
      <alignment vertical="center"/>
    </xf>
    <xf numFmtId="10" fontId="58" fillId="0" borderId="0" xfId="10" applyNumberFormat="1" applyFont="1" applyBorder="1" applyAlignment="1">
      <alignment vertical="center"/>
    </xf>
    <xf numFmtId="10" fontId="58" fillId="0" borderId="0" xfId="10" applyNumberFormat="1" applyFont="1" applyBorder="1" applyAlignment="1">
      <alignment horizontal="center" vertical="center"/>
    </xf>
    <xf numFmtId="0" fontId="90" fillId="0" borderId="4" xfId="0" applyFont="1" applyFill="1" applyBorder="1" applyAlignment="1">
      <alignment vertical="center" shrinkToFit="1"/>
    </xf>
    <xf numFmtId="0" fontId="27" fillId="0" borderId="10" xfId="0" applyFont="1" applyFill="1" applyBorder="1" applyAlignment="1">
      <alignment horizontal="center" vertical="center" wrapText="1"/>
    </xf>
    <xf numFmtId="0" fontId="0" fillId="0" borderId="0" xfId="0" applyFont="1" applyAlignment="1">
      <alignment horizontal="right" vertical="top"/>
    </xf>
    <xf numFmtId="0" fontId="0" fillId="0" borderId="0" xfId="0" applyFont="1" applyFill="1" applyBorder="1" applyAlignment="1">
      <alignment horizontal="right" vertical="center"/>
    </xf>
    <xf numFmtId="0" fontId="36" fillId="0" borderId="0" xfId="45" applyNumberFormat="1" applyFont="1" applyFill="1" applyBorder="1" applyAlignment="1">
      <alignment horizontal="left" vertical="center"/>
    </xf>
    <xf numFmtId="0" fontId="78" fillId="0" borderId="0" xfId="45" applyNumberFormat="1" applyFont="1" applyFill="1" applyBorder="1" applyAlignment="1">
      <alignment vertical="center"/>
    </xf>
    <xf numFmtId="0" fontId="78" fillId="0" borderId="0" xfId="45" applyNumberFormat="1" applyFont="1" applyAlignment="1">
      <alignment vertical="center"/>
    </xf>
    <xf numFmtId="0" fontId="78" fillId="0" borderId="0" xfId="45" applyNumberFormat="1" applyFont="1" applyFill="1" applyBorder="1" applyAlignment="1">
      <alignment horizontal="right" vertical="center"/>
    </xf>
    <xf numFmtId="0" fontId="9" fillId="0" borderId="0" xfId="45" applyNumberFormat="1" applyFont="1" applyFill="1" applyBorder="1" applyAlignment="1">
      <alignment horizontal="right" vertical="center"/>
    </xf>
    <xf numFmtId="0" fontId="78" fillId="0" borderId="0" xfId="45" quotePrefix="1" applyNumberFormat="1" applyFont="1" applyAlignment="1">
      <alignment vertical="center"/>
    </xf>
    <xf numFmtId="0" fontId="81" fillId="0" borderId="0" xfId="45" applyNumberFormat="1" applyFont="1" applyFill="1" applyBorder="1" applyAlignment="1">
      <alignment horizontal="center" vertical="center"/>
    </xf>
    <xf numFmtId="0" fontId="9" fillId="0" borderId="0" xfId="45" applyNumberFormat="1" applyFont="1" applyAlignment="1">
      <alignment vertical="center"/>
    </xf>
    <xf numFmtId="0" fontId="78" fillId="0" borderId="0" xfId="45" applyNumberFormat="1" applyFont="1" applyFill="1" applyBorder="1" applyAlignment="1">
      <alignment horizontal="center" vertical="center"/>
    </xf>
    <xf numFmtId="0" fontId="16" fillId="0" borderId="38" xfId="45" applyNumberFormat="1" applyFont="1" applyFill="1" applyBorder="1" applyAlignment="1">
      <alignment horizontal="center" vertical="center"/>
    </xf>
    <xf numFmtId="0" fontId="36" fillId="0" borderId="36" xfId="45" applyNumberFormat="1" applyFont="1" applyBorder="1" applyAlignment="1">
      <alignment vertical="center"/>
    </xf>
    <xf numFmtId="0" fontId="81" fillId="0" borderId="0" xfId="45" applyNumberFormat="1" applyFont="1" applyFill="1" applyBorder="1" applyAlignment="1">
      <alignment horizontal="center" vertical="center" wrapText="1"/>
    </xf>
    <xf numFmtId="0" fontId="36" fillId="0" borderId="0" xfId="45" applyNumberFormat="1" applyFont="1" applyAlignment="1">
      <alignment vertical="center"/>
    </xf>
    <xf numFmtId="0" fontId="16" fillId="0" borderId="26" xfId="45" applyNumberFormat="1" applyFont="1" applyFill="1" applyBorder="1" applyAlignment="1">
      <alignment horizontal="center" vertical="center"/>
    </xf>
    <xf numFmtId="0" fontId="36" fillId="0" borderId="51" xfId="45" applyNumberFormat="1" applyFont="1" applyBorder="1" applyAlignment="1">
      <alignment vertical="center"/>
    </xf>
    <xf numFmtId="0" fontId="18" fillId="0" borderId="41" xfId="45" applyNumberFormat="1" applyFont="1" applyFill="1" applyBorder="1" applyAlignment="1">
      <alignment horizontal="right" vertical="center"/>
    </xf>
    <xf numFmtId="0" fontId="36" fillId="0" borderId="54" xfId="45" applyNumberFormat="1" applyFont="1" applyBorder="1" applyAlignment="1">
      <alignment vertical="center"/>
    </xf>
    <xf numFmtId="0" fontId="36" fillId="0" borderId="57" xfId="45" applyNumberFormat="1" applyFont="1" applyBorder="1" applyAlignment="1">
      <alignment vertical="center"/>
    </xf>
    <xf numFmtId="0" fontId="81" fillId="0" borderId="0" xfId="45" applyNumberFormat="1" applyFont="1" applyBorder="1" applyAlignment="1">
      <alignment vertical="center"/>
    </xf>
    <xf numFmtId="0" fontId="36" fillId="0" borderId="54" xfId="45" applyNumberFormat="1" applyFont="1" applyFill="1" applyBorder="1" applyAlignment="1">
      <alignment horizontal="right" vertical="center" wrapText="1"/>
    </xf>
    <xf numFmtId="0" fontId="78" fillId="0" borderId="54" xfId="45" applyNumberFormat="1" applyFont="1" applyBorder="1" applyAlignment="1">
      <alignment vertical="center"/>
    </xf>
    <xf numFmtId="0" fontId="78" fillId="0" borderId="57" xfId="45" applyNumberFormat="1" applyFont="1" applyBorder="1" applyAlignment="1">
      <alignment vertical="center"/>
    </xf>
    <xf numFmtId="0" fontId="36" fillId="0" borderId="39" xfId="45" applyNumberFormat="1" applyFont="1" applyBorder="1" applyAlignment="1">
      <alignment vertical="center"/>
    </xf>
    <xf numFmtId="0" fontId="36" fillId="0" borderId="41" xfId="45" applyNumberFormat="1" applyFont="1" applyFill="1" applyBorder="1" applyAlignment="1">
      <alignment vertical="center"/>
    </xf>
    <xf numFmtId="0" fontId="36" fillId="0" borderId="41" xfId="45" applyNumberFormat="1" applyFont="1" applyBorder="1" applyAlignment="1">
      <alignment vertical="center"/>
    </xf>
    <xf numFmtId="0" fontId="36" fillId="0" borderId="41" xfId="45" applyNumberFormat="1" applyFont="1" applyBorder="1" applyAlignment="1">
      <alignment horizontal="center" vertical="center"/>
    </xf>
    <xf numFmtId="0" fontId="36" fillId="0" borderId="41" xfId="45" applyNumberFormat="1" applyFont="1" applyFill="1" applyBorder="1" applyAlignment="1">
      <alignment horizontal="left" vertical="center"/>
    </xf>
    <xf numFmtId="0" fontId="36" fillId="0" borderId="44" xfId="45" applyNumberFormat="1" applyFont="1" applyBorder="1" applyAlignment="1">
      <alignment vertical="center"/>
    </xf>
    <xf numFmtId="0" fontId="36" fillId="0" borderId="2" xfId="45" applyNumberFormat="1" applyFont="1" applyBorder="1" applyAlignment="1">
      <alignment horizontal="center" vertical="center" shrinkToFit="1"/>
    </xf>
    <xf numFmtId="0" fontId="78" fillId="0" borderId="2" xfId="45" applyNumberFormat="1" applyFont="1" applyBorder="1" applyAlignment="1">
      <alignment horizontal="center" vertical="center"/>
    </xf>
    <xf numFmtId="0" fontId="36" fillId="0" borderId="36" xfId="45" applyNumberFormat="1" applyFont="1" applyFill="1" applyBorder="1" applyAlignment="1">
      <alignment vertical="center"/>
    </xf>
    <xf numFmtId="0" fontId="36" fillId="0" borderId="0" xfId="45" applyNumberFormat="1" applyFont="1" applyFill="1" applyBorder="1" applyAlignment="1">
      <alignment vertical="center"/>
    </xf>
    <xf numFmtId="0" fontId="36" fillId="0" borderId="0" xfId="45" applyNumberFormat="1" applyFont="1" applyBorder="1" applyAlignment="1">
      <alignment vertical="center"/>
    </xf>
    <xf numFmtId="0" fontId="36" fillId="0" borderId="52" xfId="45" applyNumberFormat="1" applyFont="1" applyBorder="1" applyAlignment="1">
      <alignment vertical="center"/>
    </xf>
    <xf numFmtId="0" fontId="36" fillId="0" borderId="115" xfId="45" applyNumberFormat="1" applyFont="1" applyBorder="1" applyAlignment="1">
      <alignment vertical="center" shrinkToFit="1"/>
    </xf>
    <xf numFmtId="0" fontId="36" fillId="0" borderId="118" xfId="45" applyNumberFormat="1" applyFont="1" applyBorder="1" applyAlignment="1">
      <alignment vertical="center" shrinkToFit="1"/>
    </xf>
    <xf numFmtId="0" fontId="81" fillId="0" borderId="0" xfId="45" applyFont="1" applyBorder="1" applyAlignment="1">
      <alignment horizontal="right" vertical="center" indent="1"/>
    </xf>
    <xf numFmtId="0" fontId="36" fillId="0" borderId="5" xfId="45" applyNumberFormat="1" applyFont="1" applyBorder="1" applyAlignment="1">
      <alignment vertical="center"/>
    </xf>
    <xf numFmtId="0" fontId="36" fillId="0" borderId="5" xfId="45" applyNumberFormat="1" applyFont="1" applyFill="1" applyBorder="1" applyAlignment="1">
      <alignment vertical="center"/>
    </xf>
    <xf numFmtId="0" fontId="36" fillId="0" borderId="5" xfId="46" applyNumberFormat="1" applyFont="1" applyFill="1" applyBorder="1" applyAlignment="1">
      <alignment vertical="center"/>
    </xf>
    <xf numFmtId="0" fontId="81" fillId="0" borderId="0" xfId="45" applyNumberFormat="1" applyFont="1" applyBorder="1" applyAlignment="1">
      <alignment horizontal="right" vertical="center" indent="1"/>
    </xf>
    <xf numFmtId="0" fontId="36" fillId="0" borderId="22" xfId="46" applyNumberFormat="1" applyFont="1" applyFill="1" applyBorder="1" applyAlignment="1">
      <alignment horizontal="center" vertical="center"/>
    </xf>
    <xf numFmtId="0" fontId="36" fillId="0" borderId="11" xfId="45" applyNumberFormat="1" applyFont="1" applyFill="1" applyBorder="1" applyAlignment="1">
      <alignment horizontal="left" vertical="center" indent="1"/>
    </xf>
    <xf numFmtId="0" fontId="36" fillId="0" borderId="1" xfId="45" applyNumberFormat="1" applyFont="1" applyFill="1" applyBorder="1" applyAlignment="1">
      <alignment horizontal="left" vertical="center" indent="1"/>
    </xf>
    <xf numFmtId="0" fontId="36" fillId="0" borderId="12" xfId="45" applyNumberFormat="1" applyFont="1" applyFill="1" applyBorder="1" applyAlignment="1">
      <alignment horizontal="center" vertical="center"/>
    </xf>
    <xf numFmtId="0" fontId="81" fillId="0" borderId="0" xfId="45" applyNumberFormat="1" applyFont="1" applyFill="1" applyBorder="1" applyAlignment="1">
      <alignment horizontal="left" vertical="center" wrapText="1" indent="1"/>
    </xf>
    <xf numFmtId="0" fontId="18" fillId="0" borderId="0" xfId="45" applyNumberFormat="1" applyFont="1" applyFill="1" applyBorder="1" applyAlignment="1">
      <alignment vertical="center"/>
    </xf>
    <xf numFmtId="0" fontId="81" fillId="0" borderId="0" xfId="45" applyNumberFormat="1" applyFont="1" applyAlignment="1">
      <alignment vertical="center"/>
    </xf>
    <xf numFmtId="0" fontId="0" fillId="0" borderId="0" xfId="0" applyFont="1" applyFill="1" applyAlignment="1">
      <alignment horizontal="right"/>
    </xf>
    <xf numFmtId="0" fontId="27" fillId="7" borderId="2" xfId="0" applyFont="1" applyFill="1" applyBorder="1" applyAlignment="1">
      <alignment horizontal="center" vertical="center"/>
    </xf>
    <xf numFmtId="0" fontId="27" fillId="7" borderId="15" xfId="0" applyFont="1" applyFill="1" applyBorder="1" applyAlignment="1">
      <alignment horizontal="right" vertical="center" wrapText="1"/>
    </xf>
    <xf numFmtId="0" fontId="27" fillId="7" borderId="84" xfId="0" applyFont="1" applyFill="1" applyBorder="1" applyAlignment="1">
      <alignment horizontal="right" vertical="center" wrapText="1"/>
    </xf>
    <xf numFmtId="0" fontId="27" fillId="7" borderId="130" xfId="0" applyFont="1" applyFill="1" applyBorder="1" applyAlignment="1">
      <alignment horizontal="right" vertical="center" wrapText="1"/>
    </xf>
    <xf numFmtId="0" fontId="0" fillId="7" borderId="134" xfId="0" applyFont="1" applyFill="1" applyBorder="1" applyAlignment="1">
      <alignment horizontal="right" vertical="center" wrapText="1"/>
    </xf>
    <xf numFmtId="0" fontId="27" fillId="0" borderId="74" xfId="0" applyFont="1" applyFill="1" applyBorder="1" applyAlignment="1">
      <alignment horizontal="left" vertical="center" wrapText="1"/>
    </xf>
    <xf numFmtId="0" fontId="27" fillId="0" borderId="75" xfId="0" applyFont="1" applyFill="1" applyBorder="1" applyAlignment="1">
      <alignment horizontal="left" vertical="center" wrapText="1"/>
    </xf>
    <xf numFmtId="0" fontId="0" fillId="7" borderId="138" xfId="0" applyFont="1" applyFill="1" applyBorder="1" applyAlignment="1">
      <alignment horizontal="right" vertical="center" wrapText="1"/>
    </xf>
    <xf numFmtId="0" fontId="15" fillId="0" borderId="36" xfId="0" applyFont="1" applyFill="1" applyBorder="1" applyAlignment="1">
      <alignment horizontal="left" vertical="center"/>
    </xf>
    <xf numFmtId="0" fontId="15" fillId="0" borderId="36" xfId="0" applyFont="1" applyFill="1" applyBorder="1" applyAlignment="1">
      <alignment horizontal="right" vertical="center"/>
    </xf>
    <xf numFmtId="0" fontId="27" fillId="0" borderId="5" xfId="0" applyFont="1" applyFill="1" applyBorder="1" applyAlignment="1">
      <alignment horizontal="left" vertical="center" wrapText="1"/>
    </xf>
    <xf numFmtId="0" fontId="0" fillId="8" borderId="0" xfId="0" applyFill="1"/>
    <xf numFmtId="0" fontId="0" fillId="9" borderId="0" xfId="0" applyFill="1"/>
    <xf numFmtId="0" fontId="0" fillId="3" borderId="0" xfId="0" applyFill="1"/>
    <xf numFmtId="0" fontId="0" fillId="0" borderId="0" xfId="0"/>
    <xf numFmtId="0" fontId="23" fillId="0" borderId="115" xfId="0" applyFont="1" applyFill="1" applyBorder="1" applyAlignment="1" applyProtection="1">
      <alignment horizontal="center" vertical="center"/>
      <protection locked="0"/>
    </xf>
    <xf numFmtId="0" fontId="92" fillId="0" borderId="0" xfId="0" applyFont="1" applyFill="1" applyBorder="1" applyAlignment="1">
      <alignment horizontal="center" vertical="top" shrinkToFit="1"/>
    </xf>
    <xf numFmtId="0" fontId="93" fillId="4" borderId="0" xfId="0" applyFont="1" applyFill="1"/>
    <xf numFmtId="0" fontId="95" fillId="0" borderId="28" xfId="10" applyFont="1" applyBorder="1">
      <alignment vertical="center"/>
    </xf>
    <xf numFmtId="0" fontId="94" fillId="0" borderId="0" xfId="0" applyFont="1" applyFill="1" applyAlignment="1">
      <alignment vertical="center"/>
    </xf>
    <xf numFmtId="0" fontId="23" fillId="0" borderId="26" xfId="0" applyFont="1" applyFill="1" applyBorder="1" applyAlignment="1" applyProtection="1">
      <alignment horizontal="center" vertical="center"/>
      <protection locked="0"/>
    </xf>
    <xf numFmtId="0" fontId="23" fillId="0" borderId="28" xfId="0" applyFont="1" applyFill="1" applyBorder="1" applyAlignment="1" applyProtection="1">
      <alignment horizontal="center" vertical="center"/>
      <protection locked="0"/>
    </xf>
    <xf numFmtId="0" fontId="23" fillId="0" borderId="81" xfId="0" applyFont="1" applyFill="1" applyBorder="1" applyAlignment="1" applyProtection="1">
      <alignment horizontal="center" vertical="center"/>
      <protection locked="0"/>
    </xf>
    <xf numFmtId="0" fontId="0" fillId="0" borderId="0" xfId="0" applyFont="1"/>
    <xf numFmtId="0" fontId="27" fillId="3" borderId="0" xfId="0" applyFont="1" applyFill="1"/>
    <xf numFmtId="0" fontId="27" fillId="3" borderId="0" xfId="0" applyFont="1" applyFill="1" applyAlignment="1">
      <alignment horizontal="right"/>
    </xf>
    <xf numFmtId="0" fontId="96" fillId="0" borderId="113" xfId="0" applyNumberFormat="1" applyFont="1" applyFill="1" applyBorder="1" applyAlignment="1">
      <alignment vertical="center"/>
    </xf>
    <xf numFmtId="0" fontId="96" fillId="0" borderId="2" xfId="0" quotePrefix="1" applyNumberFormat="1" applyFont="1" applyFill="1" applyBorder="1" applyAlignment="1">
      <alignment horizontal="left" vertical="center"/>
    </xf>
    <xf numFmtId="0" fontId="96" fillId="0" borderId="2" xfId="0" quotePrefix="1" applyNumberFormat="1" applyFont="1" applyFill="1" applyBorder="1" applyAlignment="1">
      <alignment vertical="center"/>
    </xf>
    <xf numFmtId="49" fontId="96" fillId="0" borderId="2" xfId="0" quotePrefix="1" applyNumberFormat="1" applyFont="1" applyFill="1" applyBorder="1" applyAlignment="1">
      <alignment horizontal="left" vertical="center"/>
    </xf>
    <xf numFmtId="0" fontId="28" fillId="0" borderId="4" xfId="10" applyFont="1" applyBorder="1" applyAlignment="1">
      <alignment vertical="center"/>
    </xf>
    <xf numFmtId="0" fontId="26" fillId="0" borderId="41" xfId="0" applyFont="1" applyFill="1" applyBorder="1" applyAlignment="1">
      <alignment horizontal="left" wrapText="1"/>
    </xf>
    <xf numFmtId="0" fontId="20" fillId="0" borderId="1" xfId="0" applyFont="1" applyFill="1" applyBorder="1" applyAlignment="1">
      <alignment horizontal="center" vertical="center" wrapText="1"/>
    </xf>
    <xf numFmtId="0" fontId="26" fillId="0" borderId="0" xfId="0" applyFont="1" applyFill="1" applyBorder="1" applyAlignment="1">
      <alignment horizontal="left" vertical="center"/>
    </xf>
    <xf numFmtId="0" fontId="26" fillId="0" borderId="0" xfId="0" applyFont="1" applyFill="1" applyBorder="1" applyAlignment="1">
      <alignment vertical="center" wrapText="1"/>
    </xf>
    <xf numFmtId="0" fontId="26" fillId="0" borderId="0" xfId="0" applyFont="1" applyFill="1" applyAlignment="1">
      <alignment horizontal="center"/>
    </xf>
    <xf numFmtId="0" fontId="26" fillId="0" borderId="54" xfId="0" applyFont="1" applyFill="1" applyBorder="1" applyAlignment="1">
      <alignment horizontal="center"/>
    </xf>
    <xf numFmtId="0" fontId="45" fillId="0" borderId="4" xfId="10" applyFont="1" applyBorder="1" applyAlignment="1">
      <alignment horizontal="center" vertical="center"/>
    </xf>
    <xf numFmtId="0" fontId="55" fillId="0" borderId="0" xfId="10" applyFont="1" applyBorder="1" applyAlignment="1">
      <alignment horizontal="center" vertical="center"/>
    </xf>
    <xf numFmtId="0" fontId="57" fillId="0" borderId="4" xfId="10" applyFont="1" applyBorder="1" applyAlignment="1">
      <alignment horizontal="left" vertical="center"/>
    </xf>
    <xf numFmtId="0" fontId="56" fillId="0" borderId="3" xfId="10" applyFont="1" applyBorder="1" applyAlignment="1">
      <alignment horizontal="center" vertical="center"/>
    </xf>
    <xf numFmtId="0" fontId="56" fillId="0" borderId="4" xfId="10" applyFont="1" applyBorder="1" applyAlignment="1">
      <alignment horizontal="center" vertical="center"/>
    </xf>
    <xf numFmtId="0" fontId="45" fillId="0" borderId="10" xfId="10" applyFont="1" applyBorder="1" applyAlignment="1">
      <alignment horizontal="center" vertical="center"/>
    </xf>
    <xf numFmtId="0" fontId="57" fillId="0" borderId="2" xfId="10" applyFont="1" applyBorder="1" applyAlignment="1">
      <alignment horizontal="center" vertical="center"/>
    </xf>
    <xf numFmtId="0" fontId="57" fillId="0" borderId="4" xfId="10" applyFont="1" applyBorder="1" applyAlignment="1">
      <alignment horizontal="center" vertical="center"/>
    </xf>
    <xf numFmtId="0" fontId="57" fillId="0" borderId="8" xfId="10" applyFont="1" applyBorder="1" applyAlignment="1">
      <alignment horizontal="left" vertical="center"/>
    </xf>
    <xf numFmtId="0" fontId="56" fillId="0" borderId="10" xfId="10" applyFont="1" applyBorder="1" applyAlignment="1">
      <alignment horizontal="center" vertical="center"/>
    </xf>
    <xf numFmtId="9" fontId="56" fillId="0" borderId="4" xfId="2" applyFont="1" applyBorder="1" applyAlignment="1">
      <alignment horizontal="center" vertical="center"/>
    </xf>
    <xf numFmtId="0" fontId="26" fillId="0" borderId="50" xfId="0" applyFont="1" applyFill="1" applyBorder="1" applyAlignment="1">
      <alignment vertical="center"/>
    </xf>
    <xf numFmtId="0" fontId="26" fillId="4" borderId="6" xfId="0" applyFont="1" applyFill="1" applyBorder="1"/>
    <xf numFmtId="0" fontId="26" fillId="4" borderId="52" xfId="0" applyFont="1" applyFill="1" applyBorder="1"/>
    <xf numFmtId="0" fontId="26" fillId="0" borderId="6" xfId="0" applyFont="1" applyFill="1" applyBorder="1"/>
    <xf numFmtId="0" fontId="98" fillId="0" borderId="2" xfId="0" applyFont="1" applyFill="1" applyBorder="1" applyAlignment="1" applyProtection="1">
      <alignment horizontal="center" vertical="center"/>
      <protection locked="0"/>
    </xf>
    <xf numFmtId="0" fontId="15" fillId="0" borderId="0" xfId="0" applyFont="1" applyFill="1"/>
    <xf numFmtId="0" fontId="99" fillId="0" borderId="0" xfId="0" applyFont="1" applyFill="1" applyBorder="1" applyAlignment="1">
      <alignment vertical="center"/>
    </xf>
    <xf numFmtId="0" fontId="26" fillId="0" borderId="0" xfId="0" applyFont="1" applyFill="1" applyBorder="1" applyAlignment="1">
      <alignment horizontal="left" vertical="center"/>
    </xf>
    <xf numFmtId="0" fontId="26" fillId="0" borderId="0" xfId="0" applyFont="1" applyFill="1" applyBorder="1" applyAlignment="1">
      <alignment horizontal="center"/>
    </xf>
    <xf numFmtId="0" fontId="27" fillId="4" borderId="52" xfId="0" applyFont="1" applyFill="1" applyBorder="1"/>
    <xf numFmtId="0" fontId="26" fillId="0" borderId="0" xfId="0" applyFont="1" applyFill="1" applyBorder="1" applyAlignment="1">
      <alignment horizontal="center" vertical="center" wrapText="1"/>
    </xf>
    <xf numFmtId="0" fontId="26" fillId="0" borderId="0" xfId="0" applyFont="1" applyFill="1" applyBorder="1" applyAlignment="1">
      <alignment vertical="center" shrinkToFit="1"/>
    </xf>
    <xf numFmtId="0" fontId="26" fillId="0" borderId="0" xfId="0" applyFont="1" applyFill="1" applyBorder="1" applyAlignment="1">
      <alignment horizontal="center"/>
    </xf>
    <xf numFmtId="0" fontId="26" fillId="0" borderId="0" xfId="0" applyFont="1" applyFill="1" applyBorder="1" applyAlignment="1">
      <alignment horizontal="left" vertical="center" wrapText="1"/>
    </xf>
    <xf numFmtId="0" fontId="26" fillId="0" borderId="52" xfId="0" applyFont="1" applyFill="1" applyBorder="1" applyAlignment="1">
      <alignment horizontal="left" vertical="center" wrapText="1"/>
    </xf>
    <xf numFmtId="0" fontId="0" fillId="0" borderId="0" xfId="0" applyFont="1" applyFill="1" applyBorder="1" applyAlignment="1">
      <alignment horizontal="center" vertical="center"/>
    </xf>
    <xf numFmtId="0" fontId="89" fillId="0" borderId="0" xfId="0" applyFont="1" applyFill="1" applyBorder="1" applyAlignment="1">
      <alignment vertical="center" shrinkToFit="1"/>
    </xf>
    <xf numFmtId="0" fontId="36" fillId="0" borderId="0" xfId="45" applyNumberFormat="1" applyFont="1" applyFill="1" applyBorder="1" applyAlignment="1">
      <alignment horizontal="center" vertical="center" shrinkToFit="1"/>
    </xf>
    <xf numFmtId="0" fontId="36" fillId="0" borderId="5" xfId="45" applyNumberFormat="1" applyFont="1" applyFill="1" applyBorder="1" applyAlignment="1">
      <alignment horizontal="left" vertical="center" indent="1"/>
    </xf>
    <xf numFmtId="0" fontId="36" fillId="0" borderId="0" xfId="45" applyNumberFormat="1" applyFont="1" applyFill="1" applyBorder="1" applyAlignment="1">
      <alignment horizontal="center" vertical="center"/>
    </xf>
    <xf numFmtId="0" fontId="36" fillId="0" borderId="41" xfId="45" applyNumberFormat="1" applyFont="1" applyFill="1" applyBorder="1" applyAlignment="1">
      <alignment horizontal="center" vertical="center"/>
    </xf>
    <xf numFmtId="0" fontId="36" fillId="0" borderId="41" xfId="45" applyNumberFormat="1" applyFont="1" applyFill="1" applyBorder="1" applyAlignment="1">
      <alignment horizontal="center" vertical="center" shrinkToFit="1"/>
    </xf>
    <xf numFmtId="0" fontId="36" fillId="0" borderId="36" xfId="45" applyNumberFormat="1" applyFont="1" applyFill="1" applyBorder="1" applyAlignment="1">
      <alignment horizontal="center" vertical="center"/>
    </xf>
    <xf numFmtId="0" fontId="36" fillId="0" borderId="36" xfId="45" applyNumberFormat="1" applyFont="1" applyFill="1" applyBorder="1" applyAlignment="1">
      <alignment horizontal="center" vertical="center" shrinkToFit="1"/>
    </xf>
    <xf numFmtId="0" fontId="36" fillId="0" borderId="36" xfId="45" applyNumberFormat="1" applyFont="1" applyFill="1" applyBorder="1" applyAlignment="1">
      <alignment horizontal="left" vertical="center"/>
    </xf>
    <xf numFmtId="0" fontId="36" fillId="0" borderId="54" xfId="45" applyNumberFormat="1" applyFont="1" applyFill="1" applyBorder="1" applyAlignment="1">
      <alignment horizontal="center" vertical="center" wrapText="1"/>
    </xf>
    <xf numFmtId="0" fontId="36" fillId="0" borderId="54" xfId="45" applyNumberFormat="1" applyFont="1" applyBorder="1" applyAlignment="1">
      <alignment horizontal="center" vertical="center"/>
    </xf>
    <xf numFmtId="0" fontId="36" fillId="0" borderId="54" xfId="45" applyNumberFormat="1" applyFont="1" applyFill="1" applyBorder="1" applyAlignment="1">
      <alignment horizontal="center" vertical="center" shrinkToFit="1"/>
    </xf>
    <xf numFmtId="58" fontId="36" fillId="0" borderId="54" xfId="45" applyNumberFormat="1" applyFont="1" applyFill="1" applyBorder="1" applyAlignment="1">
      <alignment horizontal="center" vertical="center" shrinkToFit="1"/>
    </xf>
    <xf numFmtId="0" fontId="0" fillId="0" borderId="0" xfId="0" applyFont="1" applyFill="1" applyBorder="1" applyAlignment="1">
      <alignment vertical="center"/>
    </xf>
    <xf numFmtId="0" fontId="103" fillId="10" borderId="2" xfId="45" applyNumberFormat="1" applyFont="1" applyFill="1" applyBorder="1" applyAlignment="1">
      <alignment horizontal="center" vertical="center"/>
    </xf>
    <xf numFmtId="0" fontId="0" fillId="0" borderId="0" xfId="51" applyFont="1" applyFill="1">
      <alignment vertical="center"/>
    </xf>
    <xf numFmtId="0" fontId="16" fillId="0" borderId="0" xfId="51" applyFill="1" applyBorder="1" applyAlignment="1">
      <alignment vertical="center"/>
    </xf>
    <xf numFmtId="0" fontId="20" fillId="0" borderId="0" xfId="51" applyFont="1" applyFill="1" applyAlignment="1">
      <alignment horizontal="center" vertical="center"/>
    </xf>
    <xf numFmtId="0" fontId="16" fillId="0" borderId="0" xfId="51" applyFill="1" applyBorder="1" applyAlignment="1">
      <alignment horizontal="right" vertical="center"/>
    </xf>
    <xf numFmtId="0" fontId="0" fillId="0" borderId="0" xfId="51" applyFont="1" applyFill="1" applyBorder="1" applyAlignment="1">
      <alignment horizontal="right" vertical="center"/>
    </xf>
    <xf numFmtId="0" fontId="0" fillId="0" borderId="0" xfId="51" applyFont="1" applyFill="1" applyBorder="1" applyAlignment="1">
      <alignment vertical="center" shrinkToFit="1"/>
    </xf>
    <xf numFmtId="0" fontId="0" fillId="0" borderId="0" xfId="51" applyFont="1" applyFill="1" applyBorder="1" applyAlignment="1">
      <alignment vertical="center"/>
    </xf>
    <xf numFmtId="0" fontId="0" fillId="0" borderId="144" xfId="51" applyFont="1" applyFill="1" applyBorder="1" applyAlignment="1">
      <alignment horizontal="center" vertical="center"/>
    </xf>
    <xf numFmtId="0" fontId="0" fillId="0" borderId="145" xfId="51" applyFont="1" applyFill="1" applyBorder="1" applyAlignment="1">
      <alignment horizontal="center" vertical="center"/>
    </xf>
    <xf numFmtId="0" fontId="0" fillId="0" borderId="10" xfId="51" applyFont="1" applyFill="1" applyBorder="1" applyAlignment="1">
      <alignment horizontal="center" vertical="center"/>
    </xf>
    <xf numFmtId="0" fontId="0" fillId="0" borderId="0" xfId="51" applyFont="1" applyFill="1" applyBorder="1">
      <alignment vertical="center"/>
    </xf>
    <xf numFmtId="0" fontId="0" fillId="0" borderId="146" xfId="51" applyFont="1" applyFill="1" applyBorder="1" applyAlignment="1">
      <alignment horizontal="center" vertical="center"/>
    </xf>
    <xf numFmtId="0" fontId="16" fillId="0" borderId="145" xfId="51" applyFill="1" applyBorder="1" applyAlignment="1">
      <alignment horizontal="center" vertical="center"/>
    </xf>
    <xf numFmtId="0" fontId="16" fillId="0" borderId="146" xfId="51" applyFill="1" applyBorder="1" applyAlignment="1">
      <alignment horizontal="center" vertical="center"/>
    </xf>
    <xf numFmtId="0" fontId="16" fillId="0" borderId="0" xfId="51" applyFill="1" applyBorder="1" applyAlignment="1">
      <alignment horizontal="center"/>
    </xf>
    <xf numFmtId="0" fontId="27" fillId="0" borderId="0" xfId="51" applyNumberFormat="1" applyFont="1" applyFill="1" applyBorder="1" applyAlignment="1">
      <alignment horizontal="center" vertical="center"/>
    </xf>
    <xf numFmtId="0" fontId="16" fillId="0" borderId="0" xfId="51" applyFill="1" applyBorder="1" applyAlignment="1"/>
    <xf numFmtId="0" fontId="36" fillId="0" borderId="32" xfId="51" applyFont="1" applyFill="1" applyBorder="1" applyAlignment="1">
      <alignment horizontal="center" vertical="center" wrapText="1"/>
    </xf>
    <xf numFmtId="0" fontId="27" fillId="0" borderId="11" xfId="51" applyFont="1" applyFill="1" applyBorder="1" applyAlignment="1">
      <alignment horizontal="center" vertical="center" shrinkToFit="1"/>
    </xf>
    <xf numFmtId="0" fontId="27" fillId="0" borderId="147" xfId="51" applyFont="1" applyFill="1" applyBorder="1" applyAlignment="1">
      <alignment horizontal="center" vertical="center" shrinkToFit="1"/>
    </xf>
    <xf numFmtId="0" fontId="27" fillId="0" borderId="1" xfId="51" applyFont="1" applyFill="1" applyBorder="1" applyAlignment="1">
      <alignment horizontal="center" vertical="center" shrinkToFit="1"/>
    </xf>
    <xf numFmtId="0" fontId="27" fillId="0" borderId="12" xfId="51" applyFont="1" applyFill="1" applyBorder="1" applyAlignment="1">
      <alignment horizontal="center" vertical="center" shrinkToFit="1"/>
    </xf>
    <xf numFmtId="0" fontId="27" fillId="0" borderId="6" xfId="51" applyNumberFormat="1" applyFont="1" applyFill="1" applyBorder="1" applyAlignment="1">
      <alignment horizontal="center" vertical="center"/>
    </xf>
    <xf numFmtId="0" fontId="16" fillId="0" borderId="0" xfId="51" applyFill="1" applyBorder="1">
      <alignment vertical="center"/>
    </xf>
    <xf numFmtId="0" fontId="16" fillId="0" borderId="0" xfId="11">
      <alignment vertical="center"/>
    </xf>
    <xf numFmtId="0" fontId="0" fillId="0" borderId="0" xfId="11" applyFont="1" applyFill="1" applyAlignment="1"/>
    <xf numFmtId="0" fontId="0" fillId="0" borderId="0" xfId="11" applyFont="1" applyFill="1" applyAlignment="1">
      <alignment horizontal="center"/>
    </xf>
    <xf numFmtId="0" fontId="0" fillId="0" borderId="0" xfId="11" applyFont="1" applyFill="1" applyAlignment="1">
      <alignment vertical="center"/>
    </xf>
    <xf numFmtId="0" fontId="16" fillId="0" borderId="0" xfId="11" applyFill="1" applyAlignment="1">
      <alignment vertical="center" shrinkToFit="1"/>
    </xf>
    <xf numFmtId="0" fontId="0" fillId="0" borderId="0" xfId="51" applyFont="1" applyFill="1" applyBorder="1" applyAlignment="1">
      <alignment horizontal="left" vertical="center"/>
    </xf>
    <xf numFmtId="0" fontId="27" fillId="0" borderId="0" xfId="51" applyFont="1" applyFill="1" applyBorder="1" applyAlignment="1">
      <alignment vertical="center"/>
    </xf>
    <xf numFmtId="0" fontId="17" fillId="0" borderId="0" xfId="0" applyFont="1" applyFill="1" applyBorder="1" applyAlignment="1">
      <alignment vertical="center"/>
    </xf>
    <xf numFmtId="0" fontId="0" fillId="0" borderId="1" xfId="51" applyFont="1" applyFill="1" applyBorder="1" applyAlignment="1">
      <alignment horizontal="left" vertical="center"/>
    </xf>
    <xf numFmtId="0" fontId="0" fillId="0" borderId="5" xfId="51" applyFont="1" applyFill="1" applyBorder="1" applyAlignment="1">
      <alignment vertical="center"/>
    </xf>
    <xf numFmtId="0" fontId="0" fillId="0" borderId="3" xfId="51" applyFont="1" applyFill="1" applyBorder="1" applyAlignment="1">
      <alignment horizontal="center" vertical="center"/>
    </xf>
    <xf numFmtId="0" fontId="0" fillId="0" borderId="4" xfId="51" applyFont="1" applyFill="1" applyBorder="1" applyAlignment="1">
      <alignment horizontal="center" vertical="center"/>
    </xf>
    <xf numFmtId="0" fontId="0" fillId="0" borderId="8" xfId="51" applyFont="1" applyFill="1" applyBorder="1" applyAlignment="1">
      <alignment horizontal="center" vertical="center" textRotation="255" wrapText="1"/>
    </xf>
    <xf numFmtId="20" fontId="27" fillId="0" borderId="11" xfId="51" applyNumberFormat="1" applyFont="1" applyFill="1" applyBorder="1" applyAlignment="1">
      <alignment horizontal="center" vertical="center" shrinkToFit="1"/>
    </xf>
    <xf numFmtId="20" fontId="27" fillId="0" borderId="1" xfId="51" applyNumberFormat="1" applyFont="1" applyFill="1" applyBorder="1" applyAlignment="1">
      <alignment horizontal="center" vertical="center" shrinkToFit="1"/>
    </xf>
    <xf numFmtId="20" fontId="27" fillId="0" borderId="147" xfId="51" applyNumberFormat="1" applyFont="1" applyFill="1" applyBorder="1" applyAlignment="1">
      <alignment horizontal="center" vertical="center" shrinkToFit="1"/>
    </xf>
    <xf numFmtId="0" fontId="18" fillId="0" borderId="0" xfId="51" applyNumberFormat="1" applyFont="1" applyFill="1" applyBorder="1" applyAlignment="1">
      <alignment horizontal="center" vertical="center" wrapText="1"/>
    </xf>
    <xf numFmtId="0" fontId="0" fillId="0" borderId="4" xfId="51" applyFont="1" applyFill="1" applyBorder="1" applyAlignment="1">
      <alignment vertical="center"/>
    </xf>
    <xf numFmtId="0" fontId="17" fillId="0" borderId="8" xfId="51" applyFont="1" applyFill="1" applyBorder="1" applyAlignment="1">
      <alignment vertical="center" textRotation="255"/>
    </xf>
    <xf numFmtId="0" fontId="17" fillId="0" borderId="149" xfId="51" applyFont="1" applyFill="1" applyBorder="1" applyAlignment="1">
      <alignment vertical="center" textRotation="255"/>
    </xf>
    <xf numFmtId="0" fontId="17" fillId="0" borderId="5" xfId="51" applyFont="1" applyFill="1" applyBorder="1" applyAlignment="1">
      <alignment vertical="center" textRotation="255"/>
    </xf>
    <xf numFmtId="0" fontId="17" fillId="0" borderId="149" xfId="51" applyFont="1" applyFill="1" applyBorder="1" applyAlignment="1">
      <alignment horizontal="center" vertical="center" textRotation="255" wrapText="1"/>
    </xf>
    <xf numFmtId="0" fontId="17" fillId="0" borderId="150" xfId="51" applyFont="1" applyFill="1" applyBorder="1" applyAlignment="1">
      <alignment vertical="center" textRotation="255"/>
    </xf>
    <xf numFmtId="0" fontId="17" fillId="11" borderId="151" xfId="51" applyFont="1" applyFill="1" applyBorder="1" applyAlignment="1">
      <alignment vertical="center" textRotation="255"/>
    </xf>
    <xf numFmtId="0" fontId="17" fillId="11" borderId="152" xfId="51" applyFont="1" applyFill="1" applyBorder="1" applyAlignment="1">
      <alignment horizontal="center" vertical="center" textRotation="255" wrapText="1"/>
    </xf>
    <xf numFmtId="0" fontId="17" fillId="11" borderId="152" xfId="51" applyFont="1" applyFill="1" applyBorder="1" applyAlignment="1">
      <alignment vertical="center" textRotation="255"/>
    </xf>
    <xf numFmtId="0" fontId="104" fillId="11" borderId="63" xfId="51" applyFont="1" applyFill="1" applyBorder="1" applyAlignment="1">
      <alignment vertical="center" textRotation="255"/>
    </xf>
    <xf numFmtId="0" fontId="17" fillId="11" borderId="63" xfId="51" applyFont="1" applyFill="1" applyBorder="1" applyAlignment="1">
      <alignment vertical="center" textRotation="255"/>
    </xf>
    <xf numFmtId="0" fontId="17" fillId="12" borderId="152" xfId="51" applyFont="1" applyFill="1" applyBorder="1" applyAlignment="1">
      <alignment horizontal="center" vertical="center" textRotation="255" wrapText="1"/>
    </xf>
    <xf numFmtId="0" fontId="17" fillId="12" borderId="152" xfId="51" applyFont="1" applyFill="1" applyBorder="1" applyAlignment="1">
      <alignment vertical="center" textRotation="255"/>
    </xf>
    <xf numFmtId="0" fontId="104" fillId="12" borderId="152" xfId="51" applyFont="1" applyFill="1" applyBorder="1" applyAlignment="1">
      <alignment vertical="center" textRotation="255"/>
    </xf>
    <xf numFmtId="0" fontId="104" fillId="11" borderId="152" xfId="51" applyFont="1" applyFill="1" applyBorder="1" applyAlignment="1">
      <alignment vertical="center" textRotation="255"/>
    </xf>
    <xf numFmtId="0" fontId="17" fillId="12" borderId="61" xfId="51" applyFont="1" applyFill="1" applyBorder="1" applyAlignment="1">
      <alignment vertical="center" textRotation="255"/>
    </xf>
    <xf numFmtId="0" fontId="0" fillId="12" borderId="60" xfId="51" applyFont="1" applyFill="1" applyBorder="1" applyAlignment="1">
      <alignment vertical="center" textRotation="255"/>
    </xf>
    <xf numFmtId="0" fontId="17" fillId="12" borderId="63" xfId="51" applyFont="1" applyFill="1" applyBorder="1" applyAlignment="1">
      <alignment vertical="center" textRotation="255"/>
    </xf>
    <xf numFmtId="0" fontId="17" fillId="0" borderId="61" xfId="51" applyFont="1" applyFill="1" applyBorder="1" applyAlignment="1">
      <alignment vertical="center" textRotation="255"/>
    </xf>
    <xf numFmtId="0" fontId="0" fillId="0" borderId="60" xfId="51" applyFont="1" applyFill="1" applyBorder="1" applyAlignment="1">
      <alignment horizontal="center" vertical="center" textRotation="255" wrapText="1"/>
    </xf>
    <xf numFmtId="0" fontId="0" fillId="12" borderId="153" xfId="51" applyFont="1" applyFill="1" applyBorder="1" applyAlignment="1">
      <alignment vertical="center" textRotation="255"/>
    </xf>
    <xf numFmtId="0" fontId="17" fillId="12" borderId="154" xfId="51" applyFont="1" applyFill="1" applyBorder="1" applyAlignment="1">
      <alignment vertical="center" textRotation="255"/>
    </xf>
    <xf numFmtId="0" fontId="17" fillId="12" borderId="36" xfId="51" applyFont="1" applyFill="1" applyBorder="1" applyAlignment="1">
      <alignment vertical="center" textRotation="255"/>
    </xf>
    <xf numFmtId="0" fontId="104" fillId="12" borderId="154" xfId="51" applyFont="1" applyFill="1" applyBorder="1" applyAlignment="1">
      <alignment vertical="center" textRotation="255"/>
    </xf>
    <xf numFmtId="0" fontId="27" fillId="0" borderId="3" xfId="51" applyFont="1" applyFill="1" applyBorder="1" applyAlignment="1">
      <alignment horizontal="center" vertical="center" shrinkToFit="1"/>
    </xf>
    <xf numFmtId="0" fontId="27" fillId="0" borderId="145" xfId="51" applyFont="1" applyFill="1" applyBorder="1" applyAlignment="1">
      <alignment horizontal="center" vertical="center" shrinkToFit="1"/>
    </xf>
    <xf numFmtId="0" fontId="27" fillId="0" borderId="4" xfId="51" applyFont="1" applyFill="1" applyBorder="1" applyAlignment="1">
      <alignment horizontal="center" vertical="center" shrinkToFit="1"/>
    </xf>
    <xf numFmtId="0" fontId="27" fillId="0" borderId="0" xfId="51" applyFont="1" applyFill="1" applyBorder="1" applyAlignment="1">
      <alignment horizontal="left" vertical="center"/>
    </xf>
    <xf numFmtId="0" fontId="16" fillId="0" borderId="149" xfId="51" applyFill="1" applyBorder="1" applyAlignment="1">
      <alignment horizontal="center" vertical="center"/>
    </xf>
    <xf numFmtId="0" fontId="16" fillId="0" borderId="150" xfId="51" applyFill="1" applyBorder="1" applyAlignment="1">
      <alignment horizontal="center" vertical="center"/>
    </xf>
    <xf numFmtId="0" fontId="27" fillId="0" borderId="73" xfId="51" applyNumberFormat="1" applyFont="1" applyFill="1" applyBorder="1" applyAlignment="1">
      <alignment horizontal="center" vertical="center" shrinkToFit="1"/>
    </xf>
    <xf numFmtId="0" fontId="27" fillId="0" borderId="155" xfId="51" applyNumberFormat="1" applyFont="1" applyFill="1" applyBorder="1" applyAlignment="1">
      <alignment horizontal="center" vertical="center" shrinkToFit="1"/>
    </xf>
    <xf numFmtId="0" fontId="27" fillId="0" borderId="74" xfId="51" applyNumberFormat="1" applyFont="1" applyFill="1" applyBorder="1" applyAlignment="1">
      <alignment horizontal="center" vertical="center" shrinkToFit="1"/>
    </xf>
    <xf numFmtId="0" fontId="27" fillId="0" borderId="75" xfId="51" applyNumberFormat="1" applyFont="1" applyFill="1" applyBorder="1" applyAlignment="1">
      <alignment horizontal="center" vertical="center" shrinkToFit="1"/>
    </xf>
    <xf numFmtId="0" fontId="17" fillId="0" borderId="0" xfId="51" applyFont="1" applyFill="1" applyBorder="1" applyAlignment="1">
      <alignment horizontal="center" wrapText="1"/>
    </xf>
    <xf numFmtId="0" fontId="0" fillId="0" borderId="156" xfId="51" applyFont="1" applyFill="1" applyBorder="1" applyAlignment="1">
      <alignment horizontal="center" vertical="center"/>
    </xf>
    <xf numFmtId="0" fontId="16" fillId="0" borderId="156" xfId="51" applyFill="1" applyBorder="1" applyAlignment="1">
      <alignment horizontal="center" vertical="center"/>
    </xf>
    <xf numFmtId="0" fontId="27" fillId="0" borderId="158" xfId="51" applyFont="1" applyFill="1" applyBorder="1" applyAlignment="1">
      <alignment horizontal="center" vertical="center" shrinkToFit="1"/>
    </xf>
    <xf numFmtId="0" fontId="17" fillId="0" borderId="159" xfId="51" applyFont="1" applyFill="1" applyBorder="1" applyAlignment="1">
      <alignment vertical="center" textRotation="255"/>
    </xf>
    <xf numFmtId="0" fontId="27" fillId="0" borderId="160" xfId="51" applyNumberFormat="1" applyFont="1" applyFill="1" applyBorder="1" applyAlignment="1">
      <alignment horizontal="center" vertical="center" shrinkToFit="1"/>
    </xf>
    <xf numFmtId="20" fontId="27" fillId="0" borderId="158" xfId="51" applyNumberFormat="1" applyFont="1" applyFill="1" applyBorder="1" applyAlignment="1">
      <alignment horizontal="center" vertical="center" shrinkToFit="1"/>
    </xf>
    <xf numFmtId="0" fontId="17" fillId="0" borderId="155" xfId="51" applyFont="1" applyFill="1" applyBorder="1" applyAlignment="1">
      <alignment vertical="center"/>
    </xf>
    <xf numFmtId="0" fontId="17" fillId="0" borderId="75" xfId="51" applyFont="1" applyFill="1" applyBorder="1" applyAlignment="1">
      <alignment vertical="center"/>
    </xf>
    <xf numFmtId="0" fontId="0" fillId="0" borderId="148" xfId="51" applyFont="1" applyFill="1" applyBorder="1" applyAlignment="1">
      <alignment horizontal="center" vertical="center"/>
    </xf>
    <xf numFmtId="0" fontId="0" fillId="0" borderId="1" xfId="51" applyFont="1" applyFill="1" applyBorder="1" applyAlignment="1">
      <alignment vertical="center" shrinkToFit="1"/>
    </xf>
    <xf numFmtId="0" fontId="0" fillId="0" borderId="0" xfId="51" applyFont="1" applyFill="1" applyAlignment="1">
      <alignment horizontal="center" vertical="center"/>
    </xf>
    <xf numFmtId="0" fontId="27" fillId="0" borderId="1" xfId="51" applyFont="1" applyFill="1" applyBorder="1" applyAlignment="1">
      <alignment vertical="center"/>
    </xf>
    <xf numFmtId="0" fontId="16" fillId="0" borderId="1" xfId="51" applyBorder="1" applyAlignment="1">
      <alignment vertical="center"/>
    </xf>
    <xf numFmtId="0" fontId="16" fillId="0" borderId="148" xfId="51" applyFill="1" applyBorder="1" applyAlignment="1">
      <alignment horizontal="center" vertical="center"/>
    </xf>
    <xf numFmtId="0" fontId="27" fillId="0" borderId="162" xfId="51" applyFont="1" applyFill="1" applyBorder="1" applyAlignment="1">
      <alignment horizontal="center" vertical="center" shrinkToFit="1"/>
    </xf>
    <xf numFmtId="0" fontId="17" fillId="0" borderId="163" xfId="51" applyFont="1" applyFill="1" applyBorder="1" applyAlignment="1">
      <alignment vertical="center" textRotation="255"/>
    </xf>
    <xf numFmtId="0" fontId="27" fillId="0" borderId="164" xfId="51" applyNumberFormat="1" applyFont="1" applyFill="1" applyBorder="1" applyAlignment="1">
      <alignment horizontal="center" vertical="center" shrinkToFit="1"/>
    </xf>
    <xf numFmtId="0" fontId="36" fillId="0" borderId="0" xfId="45" applyNumberFormat="1" applyFont="1" applyBorder="1" applyAlignment="1">
      <alignment vertical="center" shrinkToFit="1"/>
    </xf>
    <xf numFmtId="0" fontId="78" fillId="0" borderId="0" xfId="45" applyNumberFormat="1" applyFont="1" applyBorder="1" applyAlignment="1">
      <alignment vertical="center" wrapText="1"/>
    </xf>
    <xf numFmtId="0" fontId="78" fillId="0" borderId="0" xfId="45" applyNumberFormat="1" applyFont="1" applyAlignment="1">
      <alignment horizontal="right" vertical="top"/>
    </xf>
    <xf numFmtId="0" fontId="100" fillId="0" borderId="0" xfId="52" applyFont="1">
      <alignment vertical="center"/>
    </xf>
    <xf numFmtId="0" fontId="106" fillId="0" borderId="0" xfId="52" applyFont="1">
      <alignment vertical="center"/>
    </xf>
    <xf numFmtId="0" fontId="100" fillId="0" borderId="0" xfId="52" applyFont="1" applyAlignment="1">
      <alignment horizontal="right" vertical="center"/>
    </xf>
    <xf numFmtId="58" fontId="86" fillId="0" borderId="0" xfId="0" applyNumberFormat="1" applyFont="1" applyFill="1" applyBorder="1" applyAlignment="1">
      <alignment vertical="center" shrinkToFit="1"/>
    </xf>
    <xf numFmtId="0" fontId="100" fillId="0" borderId="0" xfId="52" applyFont="1" applyBorder="1">
      <alignment vertical="center"/>
    </xf>
    <xf numFmtId="0" fontId="100" fillId="0" borderId="0" xfId="52" applyFont="1" applyAlignment="1"/>
    <xf numFmtId="0" fontId="6" fillId="0" borderId="0" xfId="52" applyFont="1">
      <alignment vertical="center"/>
    </xf>
    <xf numFmtId="0" fontId="100" fillId="0" borderId="2" xfId="52" applyFont="1" applyBorder="1" applyAlignment="1">
      <alignment horizontal="center" vertical="center" wrapText="1"/>
    </xf>
    <xf numFmtId="0" fontId="100" fillId="0" borderId="0" xfId="52" applyFont="1" applyAlignment="1">
      <alignment horizontal="center" vertical="center"/>
    </xf>
    <xf numFmtId="0" fontId="100" fillId="0" borderId="2" xfId="52" applyFont="1" applyBorder="1" applyAlignment="1">
      <alignment horizontal="center" vertical="center"/>
    </xf>
    <xf numFmtId="0" fontId="100" fillId="0" borderId="8" xfId="52" applyFont="1" applyBorder="1" applyAlignment="1">
      <alignment vertical="center"/>
    </xf>
    <xf numFmtId="0" fontId="100" fillId="0" borderId="5" xfId="52" applyFont="1" applyBorder="1" applyAlignment="1">
      <alignment vertical="center"/>
    </xf>
    <xf numFmtId="0" fontId="100" fillId="0" borderId="5" xfId="52" applyFont="1" applyBorder="1">
      <alignment vertical="center"/>
    </xf>
    <xf numFmtId="0" fontId="100" fillId="0" borderId="9" xfId="52" applyFont="1" applyBorder="1">
      <alignment vertical="center"/>
    </xf>
    <xf numFmtId="0" fontId="100" fillId="0" borderId="6" xfId="52" applyFont="1" applyBorder="1">
      <alignment vertical="center"/>
    </xf>
    <xf numFmtId="0" fontId="100" fillId="0" borderId="7" xfId="52" applyFont="1" applyBorder="1">
      <alignment vertical="center"/>
    </xf>
    <xf numFmtId="0" fontId="100" fillId="0" borderId="6" xfId="52" applyFont="1" applyBorder="1" applyAlignment="1">
      <alignment vertical="center"/>
    </xf>
    <xf numFmtId="0" fontId="100" fillId="0" borderId="0" xfId="52" applyFont="1" applyBorder="1" applyAlignment="1">
      <alignment vertical="center"/>
    </xf>
    <xf numFmtId="0" fontId="100" fillId="0" borderId="11" xfId="52" applyFont="1" applyBorder="1" applyAlignment="1">
      <alignment vertical="center"/>
    </xf>
    <xf numFmtId="0" fontId="100" fillId="0" borderId="1" xfId="52" applyFont="1" applyBorder="1" applyAlignment="1">
      <alignment vertical="center"/>
    </xf>
    <xf numFmtId="0" fontId="100" fillId="0" borderId="1" xfId="52" applyFont="1" applyBorder="1">
      <alignment vertical="center"/>
    </xf>
    <xf numFmtId="0" fontId="100" fillId="0" borderId="12" xfId="52" applyFont="1" applyBorder="1">
      <alignment vertical="center"/>
    </xf>
    <xf numFmtId="49" fontId="100" fillId="0" borderId="0" xfId="15" applyNumberFormat="1" applyFont="1" applyAlignment="1">
      <alignment horizontal="right" vertical="center"/>
    </xf>
    <xf numFmtId="0" fontId="17" fillId="0" borderId="6" xfId="51" applyNumberFormat="1" applyFont="1" applyFill="1" applyBorder="1" applyAlignment="1">
      <alignment vertical="center" wrapText="1"/>
    </xf>
    <xf numFmtId="0" fontId="27" fillId="0" borderId="73" xfId="51" applyFont="1" applyFill="1" applyBorder="1" applyAlignment="1">
      <alignment vertical="center"/>
    </xf>
    <xf numFmtId="0" fontId="27" fillId="0" borderId="155" xfId="51" applyFont="1" applyFill="1" applyBorder="1" applyAlignment="1">
      <alignment vertical="center"/>
    </xf>
    <xf numFmtId="0" fontId="27" fillId="0" borderId="74" xfId="51" applyFont="1" applyFill="1" applyBorder="1" applyAlignment="1">
      <alignment vertical="center"/>
    </xf>
    <xf numFmtId="0" fontId="27" fillId="0" borderId="164" xfId="51" applyFont="1" applyFill="1" applyBorder="1" applyAlignment="1">
      <alignment vertical="center"/>
    </xf>
    <xf numFmtId="0" fontId="27" fillId="0" borderId="0" xfId="51" applyFont="1" applyFill="1">
      <alignment vertical="center"/>
    </xf>
    <xf numFmtId="0" fontId="102" fillId="0" borderId="0" xfId="11" applyFont="1" applyFill="1" applyBorder="1" applyAlignment="1">
      <alignment horizontal="left" vertical="center"/>
    </xf>
    <xf numFmtId="0" fontId="100" fillId="0" borderId="0" xfId="11" applyFont="1" applyFill="1" applyBorder="1" applyAlignment="1">
      <alignment horizontal="center" wrapText="1"/>
    </xf>
    <xf numFmtId="179" fontId="0" fillId="0" borderId="0" xfId="11" applyNumberFormat="1" applyFont="1" applyFill="1" applyBorder="1" applyAlignment="1">
      <alignment vertical="center"/>
    </xf>
    <xf numFmtId="0" fontId="0" fillId="0" borderId="0" xfId="11" applyFont="1" applyBorder="1" applyAlignment="1"/>
    <xf numFmtId="0" fontId="36" fillId="0" borderId="0" xfId="51" applyFont="1" applyFill="1" applyBorder="1" applyAlignment="1">
      <alignment horizontal="center" vertical="center" wrapText="1"/>
    </xf>
    <xf numFmtId="0" fontId="36" fillId="0" borderId="0" xfId="51" applyFont="1" applyFill="1" applyAlignment="1">
      <alignment vertical="center" wrapText="1"/>
    </xf>
    <xf numFmtId="0" fontId="36" fillId="0" borderId="0" xfId="51" applyNumberFormat="1" applyFont="1" applyFill="1" applyBorder="1" applyAlignment="1">
      <alignment horizontal="center" vertical="center" wrapText="1"/>
    </xf>
    <xf numFmtId="0" fontId="36" fillId="0" borderId="0" xfId="51" applyFont="1" applyFill="1">
      <alignment vertical="center"/>
    </xf>
    <xf numFmtId="0" fontId="107" fillId="0" borderId="0" xfId="51" applyFont="1" applyFill="1" applyBorder="1" applyAlignment="1">
      <alignment horizontal="center" vertical="center"/>
    </xf>
    <xf numFmtId="0" fontId="108" fillId="0" borderId="0" xfId="51" applyFont="1" applyFill="1" applyAlignment="1">
      <alignment vertical="center" wrapText="1"/>
    </xf>
    <xf numFmtId="0" fontId="107" fillId="0" borderId="0" xfId="51" applyNumberFormat="1" applyFont="1" applyFill="1" applyBorder="1" applyAlignment="1">
      <alignment horizontal="center" vertical="center"/>
    </xf>
    <xf numFmtId="0" fontId="108" fillId="0" borderId="0" xfId="51" applyFont="1" applyFill="1" applyBorder="1" applyAlignment="1">
      <alignment horizontal="center" vertical="center" wrapText="1"/>
    </xf>
    <xf numFmtId="0" fontId="16" fillId="0" borderId="0" xfId="51" applyFont="1" applyFill="1">
      <alignment vertical="center"/>
    </xf>
    <xf numFmtId="0" fontId="16" fillId="0" borderId="0" xfId="51" applyFont="1" applyFill="1" applyBorder="1">
      <alignment vertical="center"/>
    </xf>
    <xf numFmtId="0" fontId="0" fillId="0" borderId="0" xfId="51" applyFont="1" applyFill="1" applyBorder="1" applyAlignment="1">
      <alignment horizontal="center" vertical="center" wrapText="1"/>
    </xf>
    <xf numFmtId="0" fontId="27" fillId="0" borderId="0" xfId="51" applyFont="1" applyFill="1" applyBorder="1" applyAlignment="1">
      <alignment horizontal="center" vertical="center" shrinkToFit="1"/>
    </xf>
    <xf numFmtId="0" fontId="0" fillId="0" borderId="2" xfId="51" applyFont="1" applyFill="1" applyBorder="1" applyAlignment="1">
      <alignment vertical="center" wrapText="1"/>
    </xf>
    <xf numFmtId="0" fontId="0" fillId="0" borderId="2" xfId="51" applyFont="1" applyFill="1" applyBorder="1">
      <alignment vertical="center"/>
    </xf>
    <xf numFmtId="0" fontId="0" fillId="0" borderId="2" xfId="51" applyFont="1" applyFill="1" applyBorder="1" applyAlignment="1">
      <alignment horizontal="center" vertical="center"/>
    </xf>
    <xf numFmtId="0" fontId="36" fillId="0" borderId="118" xfId="51" applyFont="1" applyFill="1" applyBorder="1" applyAlignment="1">
      <alignment horizontal="center" vertical="center" wrapText="1"/>
    </xf>
    <xf numFmtId="0" fontId="0" fillId="0" borderId="26" xfId="51" applyFont="1" applyFill="1" applyBorder="1" applyAlignment="1">
      <alignment horizontal="center" vertical="center" textRotation="255" wrapText="1"/>
    </xf>
    <xf numFmtId="0" fontId="36" fillId="0" borderId="43" xfId="51" applyFont="1" applyFill="1" applyBorder="1" applyAlignment="1">
      <alignment horizontal="center" vertical="center" wrapText="1"/>
    </xf>
    <xf numFmtId="0" fontId="0" fillId="0" borderId="38" xfId="51" applyFont="1" applyFill="1" applyBorder="1" applyAlignment="1">
      <alignment horizontal="center" vertical="center" textRotation="255" wrapText="1"/>
    </xf>
    <xf numFmtId="183" fontId="38" fillId="0" borderId="165" xfId="0" applyNumberFormat="1" applyFont="1" applyFill="1" applyBorder="1" applyAlignment="1">
      <alignment horizontal="center" vertical="center" shrinkToFit="1"/>
    </xf>
    <xf numFmtId="183" fontId="38" fillId="0" borderId="166" xfId="0" applyNumberFormat="1" applyFont="1" applyFill="1" applyBorder="1" applyAlignment="1">
      <alignment horizontal="center" vertical="center" shrinkToFit="1"/>
    </xf>
    <xf numFmtId="183" fontId="38" fillId="0" borderId="167" xfId="0" applyNumberFormat="1" applyFont="1" applyFill="1" applyBorder="1" applyAlignment="1">
      <alignment horizontal="center" vertical="center" shrinkToFit="1"/>
    </xf>
    <xf numFmtId="0" fontId="0" fillId="0" borderId="165" xfId="0" applyNumberFormat="1" applyFont="1" applyFill="1" applyBorder="1" applyAlignment="1">
      <alignment horizontal="center" vertical="center" shrinkToFit="1"/>
    </xf>
    <xf numFmtId="0" fontId="0" fillId="0" borderId="144" xfId="0" applyNumberFormat="1" applyFont="1" applyFill="1" applyBorder="1" applyAlignment="1">
      <alignment horizontal="center" vertical="center" shrinkToFit="1"/>
    </xf>
    <xf numFmtId="0" fontId="0" fillId="0" borderId="145" xfId="0" applyNumberFormat="1" applyFont="1" applyFill="1" applyBorder="1" applyAlignment="1">
      <alignment horizontal="center" vertical="center" shrinkToFit="1"/>
    </xf>
    <xf numFmtId="0" fontId="0" fillId="0" borderId="146" xfId="0" applyNumberFormat="1" applyFont="1" applyFill="1" applyBorder="1" applyAlignment="1">
      <alignment horizontal="center" vertical="center" shrinkToFit="1"/>
    </xf>
    <xf numFmtId="183" fontId="38" fillId="0" borderId="144" xfId="0" applyNumberFormat="1" applyFont="1" applyFill="1" applyBorder="1" applyAlignment="1">
      <alignment horizontal="center" vertical="center" shrinkToFit="1"/>
    </xf>
    <xf numFmtId="183" fontId="38" fillId="0" borderId="145" xfId="0" applyNumberFormat="1" applyFont="1" applyFill="1" applyBorder="1" applyAlignment="1">
      <alignment horizontal="center" vertical="center" shrinkToFit="1"/>
    </xf>
    <xf numFmtId="183" fontId="38" fillId="0" borderId="146" xfId="0" applyNumberFormat="1" applyFont="1" applyFill="1" applyBorder="1" applyAlignment="1">
      <alignment horizontal="center" vertical="center" shrinkToFit="1"/>
    </xf>
    <xf numFmtId="0" fontId="0" fillId="0" borderId="145" xfId="0" applyFont="1" applyFill="1" applyBorder="1" applyAlignment="1">
      <alignment horizontal="center" vertical="center" shrinkToFit="1"/>
    </xf>
    <xf numFmtId="0" fontId="0" fillId="0" borderId="146" xfId="0" applyFont="1" applyFill="1" applyBorder="1" applyAlignment="1">
      <alignment horizontal="center" vertical="center" shrinkToFit="1"/>
    </xf>
    <xf numFmtId="0" fontId="17" fillId="0" borderId="144" xfId="0" applyFont="1" applyFill="1" applyBorder="1" applyAlignment="1" applyProtection="1">
      <alignment horizontal="center" vertical="center" textRotation="255" shrinkToFit="1"/>
      <protection locked="0"/>
    </xf>
    <xf numFmtId="0" fontId="17" fillId="0" borderId="145" xfId="0" applyFont="1" applyFill="1" applyBorder="1" applyAlignment="1" applyProtection="1">
      <alignment horizontal="center" vertical="center" textRotation="255" shrinkToFit="1"/>
      <protection locked="0"/>
    </xf>
    <xf numFmtId="0" fontId="17" fillId="0" borderId="168" xfId="0" applyFont="1" applyFill="1" applyBorder="1" applyAlignment="1" applyProtection="1">
      <alignment horizontal="center" vertical="center" textRotation="255" shrinkToFit="1"/>
      <protection locked="0"/>
    </xf>
    <xf numFmtId="0" fontId="17" fillId="0" borderId="149" xfId="0" applyFont="1" applyFill="1" applyBorder="1" applyAlignment="1" applyProtection="1">
      <alignment horizontal="center" vertical="center" textRotation="255" shrinkToFit="1"/>
      <protection locked="0"/>
    </xf>
    <xf numFmtId="0" fontId="109" fillId="0" borderId="149" xfId="0" applyFont="1" applyFill="1" applyBorder="1" applyAlignment="1" applyProtection="1">
      <alignment horizontal="center" vertical="center" textRotation="255" shrinkToFit="1"/>
      <protection locked="0"/>
    </xf>
    <xf numFmtId="0" fontId="17" fillId="0" borderId="169" xfId="0" applyFont="1" applyFill="1" applyBorder="1" applyAlignment="1" applyProtection="1">
      <alignment horizontal="center" vertical="center" textRotation="255" shrinkToFit="1"/>
      <protection locked="0"/>
    </xf>
    <xf numFmtId="0" fontId="17" fillId="0" borderId="170" xfId="0" applyFont="1" applyFill="1" applyBorder="1" applyAlignment="1" applyProtection="1">
      <alignment horizontal="center" vertical="center" textRotation="255" shrinkToFit="1"/>
      <protection locked="0"/>
    </xf>
    <xf numFmtId="0" fontId="17" fillId="0" borderId="152" xfId="0" applyFont="1" applyFill="1" applyBorder="1" applyAlignment="1" applyProtection="1">
      <alignment horizontal="center" vertical="center" textRotation="255" shrinkToFit="1"/>
      <protection locked="0"/>
    </xf>
    <xf numFmtId="0" fontId="109" fillId="0" borderId="145" xfId="0" applyFont="1" applyFill="1" applyBorder="1" applyAlignment="1" applyProtection="1">
      <alignment horizontal="center" vertical="center" textRotation="255" shrinkToFit="1"/>
      <protection locked="0"/>
    </xf>
    <xf numFmtId="0" fontId="17" fillId="0" borderId="146" xfId="0" applyFont="1" applyFill="1" applyBorder="1" applyAlignment="1" applyProtection="1">
      <alignment horizontal="center" vertical="center" textRotation="255" shrinkToFit="1"/>
      <protection locked="0"/>
    </xf>
    <xf numFmtId="0" fontId="17" fillId="0" borderId="0" xfId="51" applyNumberFormat="1" applyFont="1" applyFill="1" applyBorder="1" applyAlignment="1">
      <alignment vertical="center" wrapText="1"/>
    </xf>
    <xf numFmtId="0" fontId="17" fillId="0" borderId="150" xfId="0" applyFont="1" applyFill="1" applyBorder="1" applyAlignment="1" applyProtection="1">
      <alignment horizontal="center" vertical="center" textRotation="255" shrinkToFit="1"/>
      <protection locked="0"/>
    </xf>
    <xf numFmtId="0" fontId="17" fillId="0" borderId="171" xfId="0" applyFont="1" applyFill="1" applyBorder="1" applyAlignment="1" applyProtection="1">
      <alignment horizontal="center" vertical="center" textRotation="255" shrinkToFit="1"/>
      <protection locked="0"/>
    </xf>
    <xf numFmtId="0" fontId="17" fillId="0" borderId="168" xfId="0" applyFont="1" applyFill="1" applyBorder="1" applyAlignment="1" applyProtection="1">
      <alignment horizontal="center" vertical="center" shrinkToFit="1"/>
      <protection locked="0"/>
    </xf>
    <xf numFmtId="0" fontId="17" fillId="0" borderId="149" xfId="0" applyFont="1" applyFill="1" applyBorder="1" applyAlignment="1" applyProtection="1">
      <alignment horizontal="center" vertical="center" shrinkToFit="1"/>
      <protection locked="0"/>
    </xf>
    <xf numFmtId="0" fontId="17" fillId="0" borderId="150" xfId="0" applyFont="1" applyFill="1" applyBorder="1" applyAlignment="1" applyProtection="1">
      <alignment horizontal="center" vertical="center" shrinkToFit="1"/>
      <protection locked="0"/>
    </xf>
    <xf numFmtId="0" fontId="17" fillId="0" borderId="144" xfId="0" applyFont="1" applyFill="1" applyBorder="1" applyAlignment="1" applyProtection="1">
      <alignment horizontal="center" vertical="center" shrinkToFit="1"/>
      <protection locked="0"/>
    </xf>
    <xf numFmtId="0" fontId="17" fillId="0" borderId="145" xfId="0" applyFont="1" applyFill="1" applyBorder="1" applyAlignment="1" applyProtection="1">
      <alignment horizontal="center" vertical="center" shrinkToFit="1"/>
      <protection locked="0"/>
    </xf>
    <xf numFmtId="0" fontId="17" fillId="0" borderId="146" xfId="0" applyFont="1" applyFill="1" applyBorder="1" applyAlignment="1" applyProtection="1">
      <alignment horizontal="center" vertical="center" shrinkToFit="1"/>
      <protection locked="0"/>
    </xf>
    <xf numFmtId="0" fontId="26" fillId="0" borderId="54" xfId="0" applyFont="1" applyFill="1" applyBorder="1" applyAlignment="1">
      <alignment horizontal="center" vertical="center"/>
    </xf>
    <xf numFmtId="0" fontId="26" fillId="0" borderId="57" xfId="0" applyFont="1" applyFill="1" applyBorder="1" applyAlignment="1">
      <alignment horizontal="center" vertical="center"/>
    </xf>
    <xf numFmtId="0" fontId="100" fillId="0" borderId="0" xfId="54" applyFont="1">
      <alignment vertical="center"/>
    </xf>
    <xf numFmtId="0" fontId="100" fillId="0" borderId="0" xfId="54" applyFont="1" applyAlignment="1">
      <alignment horizontal="right" vertical="center"/>
    </xf>
    <xf numFmtId="0" fontId="100" fillId="0" borderId="0" xfId="54" applyFont="1" applyAlignment="1"/>
    <xf numFmtId="0" fontId="100" fillId="0" borderId="2" xfId="54" applyFont="1" applyBorder="1" applyAlignment="1">
      <alignment horizontal="center" vertical="center" wrapText="1"/>
    </xf>
    <xf numFmtId="0" fontId="100" fillId="0" borderId="0" xfId="54" applyFont="1" applyAlignment="1">
      <alignment horizontal="center" vertical="center"/>
    </xf>
    <xf numFmtId="0" fontId="100" fillId="0" borderId="2" xfId="54" applyFont="1" applyBorder="1" applyAlignment="1">
      <alignment horizontal="center" vertical="center"/>
    </xf>
    <xf numFmtId="0" fontId="100" fillId="0" borderId="8" xfId="54" applyFont="1" applyBorder="1" applyAlignment="1">
      <alignment vertical="center"/>
    </xf>
    <xf numFmtId="0" fontId="100" fillId="0" borderId="5" xfId="54" applyFont="1" applyBorder="1" applyAlignment="1">
      <alignment vertical="center"/>
    </xf>
    <xf numFmtId="0" fontId="100" fillId="0" borderId="5" xfId="54" applyFont="1" applyBorder="1">
      <alignment vertical="center"/>
    </xf>
    <xf numFmtId="0" fontId="100" fillId="0" borderId="9" xfId="54" applyFont="1" applyBorder="1">
      <alignment vertical="center"/>
    </xf>
    <xf numFmtId="0" fontId="100" fillId="0" borderId="6" xfId="54" applyFont="1" applyBorder="1">
      <alignment vertical="center"/>
    </xf>
    <xf numFmtId="0" fontId="100" fillId="0" borderId="0" xfId="54" applyFont="1" applyBorder="1">
      <alignment vertical="center"/>
    </xf>
    <xf numFmtId="0" fontId="100" fillId="0" borderId="7" xfId="54" applyFont="1" applyBorder="1">
      <alignment vertical="center"/>
    </xf>
    <xf numFmtId="0" fontId="100" fillId="0" borderId="6" xfId="54" applyFont="1" applyBorder="1" applyAlignment="1">
      <alignment vertical="center"/>
    </xf>
    <xf numFmtId="0" fontId="100" fillId="0" borderId="0" xfId="54" applyFont="1" applyBorder="1" applyAlignment="1">
      <alignment vertical="center"/>
    </xf>
    <xf numFmtId="0" fontId="100" fillId="0" borderId="11" xfId="54" applyFont="1" applyBorder="1" applyAlignment="1">
      <alignment vertical="center"/>
    </xf>
    <xf numFmtId="0" fontId="100" fillId="0" borderId="1" xfId="54" applyFont="1" applyBorder="1" applyAlignment="1">
      <alignment vertical="center"/>
    </xf>
    <xf numFmtId="0" fontId="100" fillId="0" borderId="1" xfId="54" applyFont="1" applyBorder="1">
      <alignment vertical="center"/>
    </xf>
    <xf numFmtId="0" fontId="100" fillId="0" borderId="12" xfId="54" applyFont="1" applyBorder="1">
      <alignment vertical="center"/>
    </xf>
    <xf numFmtId="0" fontId="16" fillId="0" borderId="143" xfId="45" applyNumberFormat="1" applyFont="1" applyFill="1" applyBorder="1" applyAlignment="1">
      <alignment horizontal="center" vertical="center"/>
    </xf>
    <xf numFmtId="0" fontId="27" fillId="0" borderId="0" xfId="5" applyFont="1" applyAlignment="1">
      <alignment vertical="center"/>
    </xf>
    <xf numFmtId="0" fontId="16" fillId="0" borderId="0" xfId="5" applyFont="1" applyAlignment="1">
      <alignment vertical="center" shrinkToFit="1"/>
    </xf>
    <xf numFmtId="0" fontId="16" fillId="0" borderId="0" xfId="5" applyFont="1" applyAlignment="1">
      <alignment vertical="center"/>
    </xf>
    <xf numFmtId="0" fontId="50" fillId="0" borderId="0" xfId="0" applyFont="1" applyFill="1" applyBorder="1" applyAlignment="1">
      <alignment horizontal="left" vertical="center"/>
    </xf>
    <xf numFmtId="0" fontId="36" fillId="0" borderId="0" xfId="45" applyNumberFormat="1" applyFont="1" applyBorder="1" applyAlignment="1">
      <alignment vertical="center" wrapText="1"/>
    </xf>
    <xf numFmtId="20" fontId="27" fillId="0" borderId="162" xfId="51" applyNumberFormat="1" applyFont="1" applyFill="1" applyBorder="1" applyAlignment="1">
      <alignment horizontal="center" vertical="center" shrinkToFit="1"/>
    </xf>
    <xf numFmtId="0" fontId="26" fillId="0" borderId="67" xfId="0" applyFont="1" applyFill="1" applyBorder="1" applyAlignment="1">
      <alignment horizontal="left" vertical="center"/>
    </xf>
    <xf numFmtId="0" fontId="26" fillId="0" borderId="68" xfId="0" applyFont="1" applyFill="1" applyBorder="1" applyAlignment="1">
      <alignment horizontal="left" vertical="center"/>
    </xf>
    <xf numFmtId="0" fontId="15" fillId="0" borderId="36" xfId="0" applyFont="1" applyFill="1" applyBorder="1" applyAlignment="1">
      <alignment horizontal="left" vertical="center"/>
    </xf>
    <xf numFmtId="0" fontId="15" fillId="0" borderId="0" xfId="0" applyFont="1" applyFill="1" applyBorder="1" applyAlignment="1">
      <alignment horizontal="left" vertical="center"/>
    </xf>
    <xf numFmtId="0" fontId="112" fillId="0" borderId="0" xfId="56" applyFont="1" applyAlignment="1">
      <alignment horizontal="left" vertical="center"/>
    </xf>
    <xf numFmtId="0" fontId="115" fillId="0" borderId="0" xfId="57" applyFont="1" applyAlignment="1">
      <alignment horizontal="center" vertical="center"/>
    </xf>
    <xf numFmtId="0" fontId="116" fillId="0" borderId="0" xfId="15" applyFont="1">
      <alignment vertical="center"/>
    </xf>
    <xf numFmtId="0" fontId="114" fillId="0" borderId="0" xfId="57"/>
    <xf numFmtId="0" fontId="117" fillId="7" borderId="58" xfId="57" applyFont="1" applyFill="1" applyBorder="1" applyAlignment="1">
      <alignment horizontal="center" vertical="center" wrapText="1"/>
    </xf>
    <xf numFmtId="0" fontId="117" fillId="7" borderId="87" xfId="57" applyFont="1" applyFill="1" applyBorder="1" applyAlignment="1">
      <alignment horizontal="center" vertical="center" wrapText="1"/>
    </xf>
    <xf numFmtId="0" fontId="117" fillId="7" borderId="56" xfId="57" applyFont="1" applyFill="1" applyBorder="1" applyAlignment="1">
      <alignment horizontal="center" vertical="center" wrapText="1"/>
    </xf>
    <xf numFmtId="0" fontId="118" fillId="7" borderId="53" xfId="57" applyFont="1" applyFill="1" applyBorder="1" applyAlignment="1">
      <alignment horizontal="center" vertical="center" wrapText="1"/>
    </xf>
    <xf numFmtId="0" fontId="119" fillId="7" borderId="88" xfId="57" applyFont="1" applyFill="1" applyBorder="1" applyAlignment="1">
      <alignment horizontal="center" vertical="center" wrapText="1"/>
    </xf>
    <xf numFmtId="0" fontId="120" fillId="0" borderId="6" xfId="57" applyFont="1" applyBorder="1" applyAlignment="1">
      <alignment horizontal="left" vertical="center" wrapText="1"/>
    </xf>
    <xf numFmtId="0" fontId="120" fillId="0" borderId="50" xfId="57" applyFont="1" applyBorder="1" applyAlignment="1">
      <alignment horizontal="left" vertical="center" wrapText="1"/>
    </xf>
    <xf numFmtId="0" fontId="120" fillId="0" borderId="107" xfId="57" applyFont="1" applyBorder="1" applyAlignment="1">
      <alignment horizontal="left" vertical="center" wrapText="1"/>
    </xf>
    <xf numFmtId="0" fontId="120" fillId="0" borderId="172" xfId="57" applyFont="1" applyBorder="1" applyAlignment="1">
      <alignment horizontal="left" vertical="center" wrapText="1"/>
    </xf>
    <xf numFmtId="0" fontId="120" fillId="0" borderId="8" xfId="57" applyFont="1" applyBorder="1" applyAlignment="1">
      <alignment horizontal="left" vertical="center" wrapText="1"/>
    </xf>
    <xf numFmtId="0" fontId="120" fillId="0" borderId="48" xfId="57" applyFont="1" applyBorder="1" applyAlignment="1">
      <alignment horizontal="left" vertical="center" wrapText="1"/>
    </xf>
    <xf numFmtId="0" fontId="120" fillId="0" borderId="47" xfId="57" applyFont="1" applyBorder="1" applyAlignment="1">
      <alignment horizontal="left" vertical="center" wrapText="1"/>
    </xf>
    <xf numFmtId="0" fontId="120" fillId="0" borderId="35" xfId="57" applyFont="1" applyBorder="1" applyAlignment="1">
      <alignment horizontal="left" vertical="center" wrapText="1"/>
    </xf>
    <xf numFmtId="0" fontId="120" fillId="0" borderId="174" xfId="57" applyFont="1" applyBorder="1" applyAlignment="1">
      <alignment horizontal="left" vertical="center" wrapText="1"/>
    </xf>
    <xf numFmtId="0" fontId="120" fillId="0" borderId="175" xfId="57" applyFont="1" applyBorder="1" applyAlignment="1">
      <alignment horizontal="left" vertical="center" wrapText="1"/>
    </xf>
    <xf numFmtId="0" fontId="120" fillId="0" borderId="0" xfId="57" applyFont="1" applyBorder="1" applyAlignment="1">
      <alignment horizontal="center" vertical="center"/>
    </xf>
    <xf numFmtId="0" fontId="120" fillId="0" borderId="0" xfId="57" applyFont="1" applyBorder="1" applyAlignment="1">
      <alignment horizontal="left" vertical="center" wrapText="1"/>
    </xf>
    <xf numFmtId="0" fontId="121" fillId="0" borderId="0" xfId="57" applyFont="1" applyBorder="1" applyAlignment="1">
      <alignment horizontal="left" vertical="center" wrapText="1"/>
    </xf>
    <xf numFmtId="0" fontId="114" fillId="0" borderId="0" xfId="57" applyFont="1" applyAlignment="1">
      <alignment wrapText="1"/>
    </xf>
    <xf numFmtId="0" fontId="86" fillId="0" borderId="0" xfId="3" applyFont="1" applyBorder="1">
      <alignment vertical="center"/>
    </xf>
    <xf numFmtId="0" fontId="86" fillId="0" borderId="0" xfId="3" applyFont="1">
      <alignment vertical="center"/>
    </xf>
    <xf numFmtId="0" fontId="125" fillId="0" borderId="0" xfId="3" applyFont="1" applyBorder="1" applyAlignment="1">
      <alignment vertical="center" wrapText="1"/>
    </xf>
    <xf numFmtId="0" fontId="86" fillId="0" borderId="0" xfId="3" applyFont="1" applyBorder="1" applyAlignment="1">
      <alignment vertical="center" wrapText="1"/>
    </xf>
    <xf numFmtId="0" fontId="86" fillId="0" borderId="0" xfId="3" applyFont="1" applyAlignment="1">
      <alignment vertical="center" wrapText="1"/>
    </xf>
    <xf numFmtId="0" fontId="86" fillId="0" borderId="0" xfId="3" applyFont="1" applyBorder="1" applyAlignment="1">
      <alignment horizontal="left" vertical="center"/>
    </xf>
    <xf numFmtId="0" fontId="124" fillId="0" borderId="0" xfId="3" applyFont="1">
      <alignment vertical="center"/>
    </xf>
    <xf numFmtId="0" fontId="126" fillId="0" borderId="0" xfId="3" applyFont="1">
      <alignment vertical="center"/>
    </xf>
    <xf numFmtId="0" fontId="127" fillId="0" borderId="0" xfId="58" applyFont="1">
      <alignment vertical="center"/>
    </xf>
    <xf numFmtId="0" fontId="130" fillId="0" borderId="0" xfId="3" applyFont="1">
      <alignment vertical="center"/>
    </xf>
    <xf numFmtId="0" fontId="129" fillId="0" borderId="0" xfId="55" applyFont="1" applyBorder="1" applyAlignment="1">
      <alignment vertical="center" shrinkToFit="1"/>
    </xf>
    <xf numFmtId="0" fontId="0" fillId="0" borderId="0" xfId="11" applyFont="1" applyFill="1" applyBorder="1" applyAlignment="1"/>
    <xf numFmtId="0" fontId="0" fillId="0" borderId="0" xfId="11" applyFont="1" applyFill="1" applyAlignment="1">
      <alignment horizontal="left" vertical="center"/>
    </xf>
    <xf numFmtId="0" fontId="0" fillId="0" borderId="0" xfId="11" applyFont="1" applyAlignment="1"/>
    <xf numFmtId="0" fontId="16" fillId="0" borderId="0" xfId="51" applyFill="1" applyBorder="1" applyAlignment="1">
      <alignment horizontal="center" vertical="center"/>
    </xf>
    <xf numFmtId="0" fontId="27" fillId="0" borderId="0" xfId="51" applyFont="1" applyFill="1" applyBorder="1" applyAlignment="1">
      <alignment horizontal="left" vertical="center" shrinkToFit="1"/>
    </xf>
    <xf numFmtId="0" fontId="27" fillId="0" borderId="4" xfId="11" applyFont="1" applyFill="1" applyBorder="1" applyAlignment="1">
      <alignment horizontal="center" vertical="center"/>
    </xf>
    <xf numFmtId="0" fontId="131" fillId="0" borderId="0" xfId="58" applyFont="1">
      <alignment vertical="center"/>
    </xf>
    <xf numFmtId="0" fontId="78" fillId="0" borderId="2" xfId="45" applyNumberFormat="1" applyFont="1" applyBorder="1" applyAlignment="1" applyProtection="1">
      <alignment horizontal="center" vertical="center"/>
      <protection locked="0"/>
    </xf>
    <xf numFmtId="58" fontId="36" fillId="0" borderId="54" xfId="45" applyNumberFormat="1" applyFont="1" applyFill="1" applyBorder="1" applyAlignment="1">
      <alignment horizontal="center" vertical="center" shrinkToFit="1"/>
    </xf>
    <xf numFmtId="0" fontId="97" fillId="0" borderId="5" xfId="0" applyFont="1" applyFill="1" applyBorder="1" applyAlignment="1" applyProtection="1">
      <alignment horizontal="center" vertical="center" shrinkToFit="1"/>
      <protection locked="0"/>
    </xf>
    <xf numFmtId="0" fontId="97" fillId="0" borderId="0" xfId="0" applyFont="1" applyFill="1" applyBorder="1" applyAlignment="1" applyProtection="1">
      <alignment horizontal="center" vertical="center" shrinkToFit="1"/>
      <protection locked="0"/>
    </xf>
    <xf numFmtId="0" fontId="97" fillId="0" borderId="1" xfId="0" applyFont="1" applyFill="1" applyBorder="1" applyAlignment="1" applyProtection="1">
      <alignment horizontal="center" vertical="center" shrinkToFit="1"/>
      <protection locked="0"/>
    </xf>
    <xf numFmtId="0" fontId="98" fillId="0" borderId="2" xfId="0" applyFont="1" applyFill="1" applyBorder="1" applyAlignment="1" applyProtection="1">
      <alignment horizontal="center" vertical="center" shrinkToFit="1"/>
      <protection locked="0"/>
    </xf>
    <xf numFmtId="0" fontId="55" fillId="0" borderId="0" xfId="10" applyFont="1" applyBorder="1" applyAlignment="1">
      <alignment horizontal="center" vertical="center"/>
    </xf>
    <xf numFmtId="0" fontId="15" fillId="0" borderId="0" xfId="10" applyFont="1" applyAlignment="1">
      <alignment vertical="center"/>
    </xf>
    <xf numFmtId="0" fontId="15" fillId="0" borderId="6" xfId="10" applyFont="1" applyBorder="1" applyAlignment="1">
      <alignment vertical="center"/>
    </xf>
    <xf numFmtId="179" fontId="100" fillId="0" borderId="0" xfId="11" applyNumberFormat="1" applyFont="1" applyFill="1" applyBorder="1" applyAlignment="1">
      <alignment horizontal="center" vertical="center"/>
    </xf>
    <xf numFmtId="0" fontId="132" fillId="0" borderId="0" xfId="0" applyFont="1" applyFill="1" applyAlignment="1">
      <alignment vertical="center"/>
    </xf>
    <xf numFmtId="0" fontId="132" fillId="0" borderId="0" xfId="0" applyFont="1" applyFill="1" applyAlignment="1">
      <alignment horizontal="left" vertical="center"/>
    </xf>
    <xf numFmtId="0" fontId="134" fillId="0" borderId="0" xfId="0" applyFont="1" applyFill="1" applyAlignment="1">
      <alignment vertical="center"/>
    </xf>
    <xf numFmtId="0" fontId="135" fillId="0" borderId="0" xfId="0" applyFont="1" applyFill="1" applyBorder="1" applyAlignment="1">
      <alignment vertical="center"/>
    </xf>
    <xf numFmtId="0" fontId="136" fillId="0" borderId="0" xfId="0" applyFont="1" applyFill="1" applyAlignment="1">
      <alignment vertical="center"/>
    </xf>
    <xf numFmtId="0" fontId="134" fillId="0" borderId="0" xfId="0" applyFont="1" applyFill="1" applyAlignment="1">
      <alignment horizontal="left" vertical="top" wrapText="1"/>
    </xf>
    <xf numFmtId="0" fontId="132" fillId="0" borderId="5" xfId="0" applyFont="1" applyFill="1" applyBorder="1" applyAlignment="1">
      <alignment vertical="center"/>
    </xf>
    <xf numFmtId="0" fontId="132" fillId="0" borderId="0" xfId="0" applyFont="1" applyFill="1" applyBorder="1" applyAlignment="1">
      <alignment vertical="center"/>
    </xf>
    <xf numFmtId="0" fontId="54" fillId="0" borderId="0" xfId="0" applyFont="1" applyFill="1" applyAlignment="1">
      <alignment vertical="center"/>
    </xf>
    <xf numFmtId="177" fontId="78" fillId="0" borderId="7" xfId="45" applyNumberFormat="1" applyFont="1" applyFill="1" applyBorder="1" applyAlignment="1">
      <alignment horizontal="center" vertical="center" shrinkToFit="1"/>
    </xf>
    <xf numFmtId="0" fontId="100" fillId="0" borderId="0" xfId="11" applyFont="1" applyFill="1" applyAlignment="1">
      <alignment horizontal="left" vertical="center"/>
    </xf>
    <xf numFmtId="0" fontId="100" fillId="0" borderId="0" xfId="11" applyFont="1" applyAlignment="1"/>
    <xf numFmtId="0" fontId="78" fillId="0" borderId="0" xfId="11" applyFont="1" applyFill="1" applyBorder="1" applyAlignment="1">
      <alignment vertical="center" wrapText="1"/>
    </xf>
    <xf numFmtId="179" fontId="100" fillId="0" borderId="0" xfId="11" applyNumberFormat="1" applyFont="1" applyFill="1" applyBorder="1" applyAlignment="1">
      <alignment vertical="center"/>
    </xf>
    <xf numFmtId="0" fontId="100" fillId="0" borderId="0" xfId="11" applyFont="1" applyFill="1" applyAlignment="1"/>
    <xf numFmtId="0" fontId="100" fillId="0" borderId="0" xfId="11" applyFont="1" applyFill="1" applyAlignment="1">
      <alignment horizontal="center"/>
    </xf>
    <xf numFmtId="0" fontId="78" fillId="0" borderId="0" xfId="11" applyFont="1" applyFill="1" applyBorder="1" applyAlignment="1">
      <alignment horizontal="center" vertical="center" wrapText="1"/>
    </xf>
    <xf numFmtId="0" fontId="78" fillId="0" borderId="0" xfId="11" applyFont="1" applyFill="1" applyBorder="1" applyAlignment="1">
      <alignment horizontal="center" vertical="center"/>
    </xf>
    <xf numFmtId="0" fontId="100" fillId="0" borderId="0" xfId="11" applyFont="1" applyFill="1" applyBorder="1" applyAlignment="1"/>
    <xf numFmtId="0" fontId="100" fillId="0" borderId="4" xfId="0" applyFont="1" applyFill="1" applyBorder="1" applyAlignment="1">
      <alignment horizontal="center" vertical="center"/>
    </xf>
    <xf numFmtId="0" fontId="100" fillId="0" borderId="0" xfId="11" applyFont="1" applyFill="1" applyBorder="1" applyAlignment="1">
      <alignment vertical="top"/>
    </xf>
    <xf numFmtId="179" fontId="100" fillId="0" borderId="0" xfId="11" applyNumberFormat="1" applyFont="1" applyFill="1" applyBorder="1" applyAlignment="1">
      <alignment vertical="top"/>
    </xf>
    <xf numFmtId="0" fontId="100" fillId="0" borderId="0" xfId="11" applyFont="1" applyFill="1" applyAlignment="1">
      <alignment horizontal="left"/>
    </xf>
    <xf numFmtId="0" fontId="100" fillId="0" borderId="0" xfId="11" applyFont="1" applyFill="1" applyBorder="1" applyAlignment="1">
      <alignment vertical="center"/>
    </xf>
    <xf numFmtId="0" fontId="100" fillId="0" borderId="0" xfId="11" applyFont="1" applyFill="1" applyBorder="1" applyAlignment="1">
      <alignment vertical="center" shrinkToFit="1"/>
    </xf>
    <xf numFmtId="0" fontId="106" fillId="0" borderId="0" xfId="0" applyFont="1" applyFill="1" applyBorder="1" applyAlignment="1">
      <alignment vertical="center" wrapText="1"/>
    </xf>
    <xf numFmtId="0" fontId="106" fillId="0" borderId="0" xfId="0" applyFont="1" applyFill="1" applyBorder="1" applyAlignment="1">
      <alignment vertical="center"/>
    </xf>
    <xf numFmtId="0" fontId="100" fillId="0" borderId="0" xfId="11" applyFont="1" applyFill="1" applyAlignment="1">
      <alignment vertical="center" shrinkToFit="1"/>
    </xf>
    <xf numFmtId="0" fontId="100" fillId="0" borderId="0" xfId="11" applyFont="1" applyFill="1" applyAlignment="1">
      <alignment vertical="center"/>
    </xf>
    <xf numFmtId="0" fontId="97" fillId="0" borderId="4" xfId="11" applyFont="1" applyFill="1" applyBorder="1" applyAlignment="1">
      <alignment horizontal="center" vertical="center"/>
    </xf>
    <xf numFmtId="0" fontId="100" fillId="0" borderId="0" xfId="51" applyFont="1" applyFill="1" applyAlignment="1">
      <alignment horizontal="center" vertical="center"/>
    </xf>
    <xf numFmtId="0" fontId="100" fillId="0" borderId="0" xfId="51" applyFont="1" applyFill="1">
      <alignment vertical="center"/>
    </xf>
    <xf numFmtId="0" fontId="55" fillId="0" borderId="28" xfId="10" applyFont="1" applyBorder="1">
      <alignment vertical="center"/>
    </xf>
    <xf numFmtId="0" fontId="55" fillId="0" borderId="28" xfId="10" applyFont="1" applyBorder="1" applyAlignment="1" applyProtection="1">
      <alignment horizontal="center" vertical="center"/>
      <protection locked="0"/>
    </xf>
    <xf numFmtId="0" fontId="11" fillId="0" borderId="0" xfId="3" applyFont="1">
      <alignment vertical="center"/>
    </xf>
    <xf numFmtId="0" fontId="141" fillId="0" borderId="0" xfId="3" applyFont="1">
      <alignment vertical="center"/>
    </xf>
    <xf numFmtId="0" fontId="142" fillId="0" borderId="0" xfId="3" applyFont="1" applyAlignment="1">
      <alignment horizontal="left" vertical="center" wrapText="1"/>
    </xf>
    <xf numFmtId="0" fontId="11" fillId="0" borderId="0" xfId="3" applyFont="1" applyAlignment="1">
      <alignment horizontal="left" vertical="center" wrapText="1"/>
    </xf>
    <xf numFmtId="0" fontId="100" fillId="0" borderId="0" xfId="0" applyFont="1" applyFill="1" applyBorder="1" applyAlignment="1">
      <alignment horizontal="left" vertical="center"/>
    </xf>
    <xf numFmtId="0" fontId="55" fillId="0" borderId="36" xfId="0" applyFont="1" applyFill="1" applyBorder="1" applyAlignment="1">
      <alignment horizontal="left" vertical="center"/>
    </xf>
    <xf numFmtId="0" fontId="55" fillId="0" borderId="0" xfId="0" applyFont="1" applyFill="1" applyBorder="1" applyAlignment="1">
      <alignment horizontal="left" vertical="center"/>
    </xf>
    <xf numFmtId="0" fontId="122" fillId="3" borderId="0" xfId="3" applyFont="1" applyFill="1" applyBorder="1">
      <alignment vertical="center"/>
    </xf>
    <xf numFmtId="0" fontId="86" fillId="3" borderId="0" xfId="3" applyFont="1" applyFill="1" applyBorder="1">
      <alignment vertical="center"/>
    </xf>
    <xf numFmtId="0" fontId="86" fillId="3" borderId="0" xfId="3" applyFont="1" applyFill="1">
      <alignment vertical="center"/>
    </xf>
    <xf numFmtId="0" fontId="11" fillId="3" borderId="0" xfId="3" applyFont="1" applyFill="1">
      <alignment vertical="center"/>
    </xf>
    <xf numFmtId="0" fontId="11" fillId="3" borderId="0" xfId="3" applyFont="1" applyFill="1" applyAlignment="1">
      <alignment horizontal="center" vertical="center" wrapText="1"/>
    </xf>
    <xf numFmtId="0" fontId="11" fillId="3" borderId="0" xfId="3" applyFont="1" applyFill="1" applyAlignment="1">
      <alignment horizontal="left" vertical="center" wrapText="1"/>
    </xf>
    <xf numFmtId="0" fontId="11" fillId="3" borderId="0" xfId="3" applyFont="1" applyFill="1" applyAlignment="1">
      <alignment vertical="center" wrapText="1"/>
    </xf>
    <xf numFmtId="0" fontId="11" fillId="3" borderId="0" xfId="3" applyFont="1" applyFill="1" applyBorder="1">
      <alignment vertical="center"/>
    </xf>
    <xf numFmtId="0" fontId="142" fillId="3" borderId="0" xfId="3" applyFont="1" applyFill="1" applyBorder="1" applyAlignment="1">
      <alignment vertical="center" wrapText="1"/>
    </xf>
    <xf numFmtId="0" fontId="11" fillId="3" borderId="0" xfId="3" applyFont="1" applyFill="1" applyBorder="1" applyAlignment="1">
      <alignment vertical="center" wrapText="1"/>
    </xf>
    <xf numFmtId="0" fontId="11" fillId="3" borderId="2" xfId="3" applyFont="1" applyFill="1" applyBorder="1" applyAlignment="1">
      <alignment horizontal="center" vertical="center" wrapText="1"/>
    </xf>
    <xf numFmtId="0" fontId="100" fillId="0" borderId="36" xfId="0" applyFont="1" applyFill="1" applyBorder="1" applyAlignment="1">
      <alignment horizontal="left" vertical="center"/>
    </xf>
    <xf numFmtId="0" fontId="142" fillId="3" borderId="0" xfId="3" applyFont="1" applyFill="1" applyAlignment="1">
      <alignment vertical="center" wrapText="1"/>
    </xf>
    <xf numFmtId="0" fontId="55" fillId="0" borderId="0" xfId="10" applyFont="1" applyBorder="1" applyAlignment="1">
      <alignment horizontal="center" vertical="center"/>
    </xf>
    <xf numFmtId="179" fontId="100" fillId="0" borderId="0" xfId="11" applyNumberFormat="1" applyFont="1" applyFill="1" applyBorder="1" applyAlignment="1">
      <alignment horizontal="center" vertical="center"/>
    </xf>
    <xf numFmtId="0" fontId="97" fillId="0" borderId="4" xfId="11" applyFont="1" applyFill="1" applyBorder="1" applyAlignment="1">
      <alignment horizontal="center" vertical="center"/>
    </xf>
    <xf numFmtId="0" fontId="132" fillId="0" borderId="0" xfId="0" applyFont="1" applyFill="1" applyAlignment="1">
      <alignment horizontal="left" vertical="center" shrinkToFit="1"/>
    </xf>
    <xf numFmtId="0" fontId="134" fillId="0" borderId="0" xfId="0" applyFont="1" applyAlignment="1">
      <alignment vertical="center"/>
    </xf>
    <xf numFmtId="0" fontId="137" fillId="0" borderId="0" xfId="0" applyFont="1" applyFill="1" applyAlignment="1">
      <alignment horizontal="left" vertical="center"/>
    </xf>
    <xf numFmtId="0" fontId="65" fillId="0" borderId="0" xfId="3" applyFont="1" applyFill="1" applyAlignment="1">
      <alignment horizontal="center" vertical="center"/>
    </xf>
    <xf numFmtId="0" fontId="65" fillId="0" borderId="0" xfId="3" applyFont="1" applyFill="1" applyAlignment="1">
      <alignment vertical="center"/>
    </xf>
    <xf numFmtId="0" fontId="55" fillId="0" borderId="0" xfId="3" applyFont="1" applyFill="1">
      <alignment vertical="center"/>
    </xf>
    <xf numFmtId="0" fontId="132" fillId="0" borderId="0" xfId="0" applyFont="1" applyAlignment="1">
      <alignment horizontal="left" vertical="center"/>
    </xf>
    <xf numFmtId="0" fontId="132" fillId="0" borderId="0" xfId="0" applyFont="1" applyFill="1" applyAlignment="1">
      <alignment horizontal="right" vertical="center"/>
    </xf>
    <xf numFmtId="0" fontId="65" fillId="0" borderId="0" xfId="0" applyFont="1" applyFill="1" applyAlignment="1">
      <alignment horizontal="right" vertical="center"/>
    </xf>
    <xf numFmtId="0" fontId="138" fillId="0" borderId="0" xfId="0" applyFont="1" applyFill="1" applyAlignment="1">
      <alignment horizontal="right" vertical="center"/>
    </xf>
    <xf numFmtId="0" fontId="149" fillId="0" borderId="0" xfId="0" applyFont="1" applyFill="1" applyAlignment="1">
      <alignment vertical="center"/>
    </xf>
    <xf numFmtId="0" fontId="149" fillId="0" borderId="0" xfId="0" applyFont="1" applyAlignment="1">
      <alignment vertical="center"/>
    </xf>
    <xf numFmtId="49" fontId="100" fillId="0" borderId="0" xfId="5" applyNumberFormat="1" applyFont="1" applyFill="1" applyBorder="1"/>
    <xf numFmtId="0" fontId="136" fillId="0" borderId="0" xfId="0" applyFont="1" applyFill="1" applyBorder="1" applyAlignment="1">
      <alignment vertical="center"/>
    </xf>
    <xf numFmtId="0" fontId="150" fillId="0" borderId="0" xfId="0" applyFont="1" applyFill="1" applyAlignment="1">
      <alignment vertical="center" shrinkToFit="1"/>
    </xf>
    <xf numFmtId="0" fontId="136" fillId="0" borderId="0" xfId="0" applyFont="1" applyFill="1" applyAlignment="1">
      <alignment horizontal="center" vertical="center"/>
    </xf>
    <xf numFmtId="0" fontId="136" fillId="0" borderId="0" xfId="0" applyFont="1" applyFill="1" applyAlignment="1">
      <alignment vertical="center" shrinkToFit="1"/>
    </xf>
    <xf numFmtId="0" fontId="132" fillId="0" borderId="0" xfId="0" applyFont="1" applyFill="1" applyAlignment="1">
      <alignment vertical="center" shrinkToFit="1"/>
    </xf>
    <xf numFmtId="46" fontId="136" fillId="0" borderId="0" xfId="0" applyNumberFormat="1" applyFont="1" applyFill="1" applyAlignment="1">
      <alignment horizontal="right" vertical="center"/>
    </xf>
    <xf numFmtId="0" fontId="136" fillId="0" borderId="0" xfId="0" applyFont="1" applyFill="1" applyAlignment="1">
      <alignment horizontal="right" vertical="center"/>
    </xf>
    <xf numFmtId="0" fontId="136" fillId="0" borderId="0" xfId="0" applyFont="1" applyFill="1" applyAlignment="1">
      <alignment horizontal="left" vertical="center"/>
    </xf>
    <xf numFmtId="0" fontId="151" fillId="0" borderId="0" xfId="0" applyFont="1" applyFill="1" applyAlignment="1">
      <alignment horizontal="center" vertical="center"/>
    </xf>
    <xf numFmtId="0" fontId="132" fillId="0" borderId="0" xfId="0" applyFont="1" applyFill="1" applyAlignment="1" applyProtection="1">
      <alignment vertical="center"/>
    </xf>
    <xf numFmtId="0" fontId="132" fillId="0" borderId="0" xfId="0" applyFont="1" applyFill="1" applyAlignment="1">
      <alignment horizontal="center" vertical="center" shrinkToFit="1"/>
    </xf>
    <xf numFmtId="0" fontId="134" fillId="0" borderId="0" xfId="0" applyFont="1" applyFill="1" applyAlignment="1">
      <alignment horizontal="center" vertical="center"/>
    </xf>
    <xf numFmtId="0" fontId="136" fillId="0" borderId="0" xfId="0" applyFont="1" applyFill="1" applyAlignment="1">
      <alignment horizontal="center" vertical="center" shrinkToFit="1"/>
    </xf>
    <xf numFmtId="0" fontId="132" fillId="0" borderId="0" xfId="0" applyFont="1" applyFill="1" applyAlignment="1">
      <alignment horizontal="left" vertical="center" wrapText="1"/>
    </xf>
    <xf numFmtId="0" fontId="134" fillId="0" borderId="0" xfId="0" applyFont="1" applyFill="1" applyAlignment="1">
      <alignment horizontal="left" vertical="center" wrapText="1"/>
    </xf>
    <xf numFmtId="0" fontId="132" fillId="0" borderId="0" xfId="0" applyFont="1" applyFill="1" applyAlignment="1">
      <alignment horizontal="right" vertical="center" wrapText="1"/>
    </xf>
    <xf numFmtId="0" fontId="132" fillId="0" borderId="0" xfId="0" applyFont="1" applyFill="1" applyAlignment="1">
      <alignment vertical="center" wrapText="1"/>
    </xf>
    <xf numFmtId="0" fontId="132" fillId="0" borderId="0" xfId="0" applyFont="1" applyFill="1" applyAlignment="1">
      <alignment horizontal="center" vertical="center"/>
    </xf>
    <xf numFmtId="0" fontId="132" fillId="0" borderId="0" xfId="0" applyFont="1" applyFill="1" applyBorder="1" applyAlignment="1">
      <alignment horizontal="center" vertical="center"/>
    </xf>
    <xf numFmtId="0" fontId="134" fillId="0" borderId="0" xfId="0" applyFont="1" applyFill="1" applyAlignment="1">
      <alignment horizontal="left" vertical="center"/>
    </xf>
    <xf numFmtId="0" fontId="150" fillId="0" borderId="5" xfId="0" applyFont="1" applyFill="1" applyBorder="1" applyAlignment="1">
      <alignment horizontal="right" vertical="center" wrapText="1"/>
    </xf>
    <xf numFmtId="0" fontId="150" fillId="0" borderId="0" xfId="0" applyFont="1" applyFill="1" applyAlignment="1">
      <alignment vertical="center"/>
    </xf>
    <xf numFmtId="0" fontId="132" fillId="0" borderId="4" xfId="0" applyFont="1" applyFill="1" applyBorder="1" applyAlignment="1">
      <alignment vertical="center" wrapText="1"/>
    </xf>
    <xf numFmtId="0" fontId="132" fillId="0" borderId="0" xfId="0" applyFont="1" applyFill="1" applyAlignment="1">
      <alignment vertical="top" wrapText="1"/>
    </xf>
    <xf numFmtId="0" fontId="132" fillId="0" borderId="1" xfId="0" applyFont="1" applyFill="1" applyBorder="1" applyAlignment="1">
      <alignment vertical="center"/>
    </xf>
    <xf numFmtId="0" fontId="132" fillId="0" borderId="1" xfId="0" applyFont="1" applyFill="1" applyBorder="1" applyAlignment="1">
      <alignment horizontal="center" vertical="center"/>
    </xf>
    <xf numFmtId="0" fontId="132" fillId="0" borderId="1" xfId="0" applyFont="1" applyFill="1" applyBorder="1" applyAlignment="1">
      <alignment horizontal="right" vertical="center"/>
    </xf>
    <xf numFmtId="0" fontId="132" fillId="0" borderId="0" xfId="0" applyFont="1" applyFill="1" applyBorder="1" applyAlignment="1">
      <alignment horizontal="left" vertical="center"/>
    </xf>
    <xf numFmtId="0" fontId="132" fillId="0" borderId="0" xfId="0" applyFont="1" applyFill="1" applyAlignment="1">
      <alignment horizontal="right" vertical="top"/>
    </xf>
    <xf numFmtId="0" fontId="136" fillId="0" borderId="0" xfId="0" applyFont="1" applyFill="1" applyBorder="1" applyAlignment="1">
      <alignment horizontal="center" vertical="center" shrinkToFit="1"/>
    </xf>
    <xf numFmtId="0" fontId="137" fillId="0" borderId="0" xfId="0" applyFont="1" applyFill="1" applyBorder="1" applyAlignment="1"/>
    <xf numFmtId="0" fontId="132" fillId="0" borderId="8" xfId="0" applyFont="1" applyFill="1" applyBorder="1" applyAlignment="1">
      <alignment vertical="center"/>
    </xf>
    <xf numFmtId="0" fontId="132" fillId="0" borderId="9" xfId="0" applyFont="1" applyFill="1" applyBorder="1" applyAlignment="1">
      <alignment vertical="center"/>
    </xf>
    <xf numFmtId="0" fontId="132" fillId="0" borderId="6" xfId="0" applyFont="1" applyFill="1" applyBorder="1" applyAlignment="1">
      <alignment vertical="center"/>
    </xf>
    <xf numFmtId="0" fontId="132" fillId="0" borderId="7" xfId="0" applyFont="1" applyFill="1" applyBorder="1" applyAlignment="1">
      <alignment vertical="center"/>
    </xf>
    <xf numFmtId="0" fontId="132" fillId="0" borderId="11" xfId="0" applyFont="1" applyFill="1" applyBorder="1" applyAlignment="1">
      <alignment vertical="center"/>
    </xf>
    <xf numFmtId="0" fontId="132" fillId="0" borderId="12" xfId="0" applyFont="1" applyFill="1" applyBorder="1" applyAlignment="1">
      <alignment vertical="center"/>
    </xf>
    <xf numFmtId="0" fontId="11" fillId="0" borderId="0" xfId="58" applyFont="1">
      <alignment vertical="center"/>
    </xf>
    <xf numFmtId="0" fontId="11" fillId="0" borderId="2" xfId="58" applyFont="1" applyBorder="1">
      <alignment vertical="center"/>
    </xf>
    <xf numFmtId="0" fontId="11" fillId="0" borderId="2" xfId="58" applyFont="1" applyFill="1" applyBorder="1" applyAlignment="1">
      <alignment vertical="center" wrapText="1"/>
    </xf>
    <xf numFmtId="0" fontId="106" fillId="0" borderId="144" xfId="0" applyFont="1" applyFill="1" applyBorder="1" applyAlignment="1" applyProtection="1">
      <alignment horizontal="center" vertical="center" shrinkToFit="1"/>
      <protection locked="0"/>
    </xf>
    <xf numFmtId="0" fontId="11" fillId="0" borderId="0" xfId="58" applyFont="1" applyFill="1">
      <alignment vertical="center"/>
    </xf>
    <xf numFmtId="0" fontId="11" fillId="0" borderId="2" xfId="58" applyFont="1" applyBorder="1" applyAlignment="1">
      <alignment vertical="center" wrapText="1"/>
    </xf>
    <xf numFmtId="0" fontId="153" fillId="6" borderId="2" xfId="58" applyFont="1" applyFill="1" applyBorder="1" applyAlignment="1">
      <alignment vertical="center" wrapText="1"/>
    </xf>
    <xf numFmtId="0" fontId="100" fillId="6" borderId="2" xfId="55" applyFont="1" applyFill="1" applyBorder="1" applyAlignment="1">
      <alignment vertical="center"/>
    </xf>
    <xf numFmtId="0" fontId="11" fillId="6" borderId="26" xfId="58" applyFont="1" applyFill="1" applyBorder="1" applyAlignment="1">
      <alignment vertical="center" wrapText="1"/>
    </xf>
    <xf numFmtId="0" fontId="11" fillId="6" borderId="26" xfId="58" applyFont="1" applyFill="1" applyBorder="1">
      <alignment vertical="center"/>
    </xf>
    <xf numFmtId="0" fontId="11" fillId="0" borderId="87" xfId="58" applyFont="1" applyBorder="1">
      <alignment vertical="center"/>
    </xf>
    <xf numFmtId="0" fontId="106" fillId="0" borderId="163" xfId="51" applyFont="1" applyFill="1" applyBorder="1" applyAlignment="1">
      <alignment vertical="center" textRotation="255"/>
    </xf>
    <xf numFmtId="0" fontId="106" fillId="12" borderId="152" xfId="51" applyFont="1" applyFill="1" applyBorder="1" applyAlignment="1">
      <alignment vertical="center" textRotation="255"/>
    </xf>
    <xf numFmtId="0" fontId="106" fillId="11" borderId="152" xfId="51" applyFont="1" applyFill="1" applyBorder="1" applyAlignment="1">
      <alignment vertical="center" textRotation="255"/>
    </xf>
    <xf numFmtId="0" fontId="106" fillId="12" borderId="157" xfId="51" applyFont="1" applyFill="1" applyBorder="1" applyAlignment="1">
      <alignment vertical="center" textRotation="255"/>
    </xf>
    <xf numFmtId="0" fontId="106" fillId="11" borderId="152" xfId="51" applyFont="1" applyFill="1" applyBorder="1" applyAlignment="1">
      <alignment horizontal="center" vertical="center" textRotation="255" wrapText="1"/>
    </xf>
    <xf numFmtId="0" fontId="106" fillId="11" borderId="63" xfId="51" applyFont="1" applyFill="1" applyBorder="1" applyAlignment="1">
      <alignment vertical="center" textRotation="255"/>
    </xf>
    <xf numFmtId="0" fontId="106" fillId="12" borderId="151" xfId="51" applyFont="1" applyFill="1" applyBorder="1" applyAlignment="1">
      <alignment horizontal="center" vertical="center" textRotation="255" wrapText="1"/>
    </xf>
    <xf numFmtId="0" fontId="106" fillId="11" borderId="161" xfId="51" applyFont="1" applyFill="1" applyBorder="1" applyAlignment="1">
      <alignment vertical="center" textRotation="255"/>
    </xf>
    <xf numFmtId="0" fontId="78" fillId="12" borderId="152" xfId="51" applyFont="1" applyFill="1" applyBorder="1" applyAlignment="1">
      <alignment vertical="center" textRotation="255" wrapText="1"/>
    </xf>
    <xf numFmtId="0" fontId="106" fillId="12" borderId="152" xfId="51" applyFont="1" applyFill="1" applyBorder="1" applyAlignment="1">
      <alignment horizontal="center" vertical="center" textRotation="255" wrapText="1"/>
    </xf>
    <xf numFmtId="0" fontId="106" fillId="11" borderId="151" xfId="51" applyFont="1" applyFill="1" applyBorder="1" applyAlignment="1">
      <alignment vertical="center" textRotation="255"/>
    </xf>
    <xf numFmtId="0" fontId="106" fillId="0" borderId="152" xfId="51" applyFont="1" applyFill="1" applyBorder="1" applyAlignment="1">
      <alignment vertical="center" textRotation="255"/>
    </xf>
    <xf numFmtId="0" fontId="102" fillId="0" borderId="0" xfId="45" applyNumberFormat="1" applyFont="1" applyFill="1" applyBorder="1" applyAlignment="1">
      <alignment vertical="center"/>
    </xf>
    <xf numFmtId="0" fontId="23" fillId="0" borderId="0" xfId="0" applyFont="1" applyFill="1" applyAlignment="1">
      <alignment horizontal="center" vertical="center"/>
    </xf>
    <xf numFmtId="0" fontId="27" fillId="0" borderId="4" xfId="0" applyFont="1" applyFill="1" applyBorder="1" applyAlignment="1">
      <alignment horizontal="center" vertical="center" wrapText="1"/>
    </xf>
    <xf numFmtId="0" fontId="27" fillId="7" borderId="84" xfId="0" applyFont="1" applyFill="1" applyBorder="1" applyAlignment="1">
      <alignment horizontal="center" vertical="center" wrapText="1"/>
    </xf>
    <xf numFmtId="0" fontId="100" fillId="0" borderId="0" xfId="55" applyFont="1"/>
    <xf numFmtId="0" fontId="55" fillId="0" borderId="0" xfId="55" applyFont="1" applyAlignment="1">
      <alignment horizontal="justify" vertical="center"/>
    </xf>
    <xf numFmtId="0" fontId="106" fillId="0" borderId="0" xfId="55" applyFont="1" applyAlignment="1">
      <alignment horizontal="right"/>
    </xf>
    <xf numFmtId="0" fontId="65" fillId="0" borderId="101" xfId="55" applyFont="1" applyBorder="1" applyAlignment="1">
      <alignment horizontal="center" vertical="center" wrapText="1"/>
    </xf>
    <xf numFmtId="0" fontId="55" fillId="0" borderId="100" xfId="55" applyFont="1" applyBorder="1" applyAlignment="1">
      <alignment horizontal="center" vertical="center" wrapText="1"/>
    </xf>
    <xf numFmtId="0" fontId="55" fillId="0" borderId="39" xfId="55" applyFont="1" applyBorder="1" applyAlignment="1">
      <alignment horizontal="center" vertical="center" wrapText="1"/>
    </xf>
    <xf numFmtId="0" fontId="55" fillId="0" borderId="100" xfId="55" applyFont="1" applyBorder="1" applyAlignment="1">
      <alignment horizontal="left" vertical="top" wrapText="1"/>
    </xf>
    <xf numFmtId="0" fontId="55" fillId="0" borderId="103" xfId="55" applyFont="1" applyBorder="1" applyAlignment="1">
      <alignment horizontal="left" vertical="top" wrapText="1" indent="1"/>
    </xf>
    <xf numFmtId="0" fontId="55" fillId="0" borderId="103" xfId="55" applyFont="1" applyFill="1" applyBorder="1" applyAlignment="1">
      <alignment horizontal="left" vertical="top" wrapText="1" indent="1"/>
    </xf>
    <xf numFmtId="0" fontId="155" fillId="0" borderId="0" xfId="56" applyFont="1" applyFill="1" applyAlignment="1">
      <alignment horizontal="left" vertical="center"/>
    </xf>
    <xf numFmtId="0" fontId="156" fillId="0" borderId="0" xfId="57" applyFont="1" applyAlignment="1">
      <alignment horizontal="center" vertical="center"/>
    </xf>
    <xf numFmtId="0" fontId="157" fillId="0" borderId="101" xfId="57" applyFont="1" applyBorder="1" applyAlignment="1">
      <alignment horizontal="center" vertical="center" wrapText="1"/>
    </xf>
    <xf numFmtId="0" fontId="157" fillId="0" borderId="0" xfId="57" applyFont="1" applyAlignment="1">
      <alignment horizontal="center" vertical="center"/>
    </xf>
    <xf numFmtId="0" fontId="114" fillId="0" borderId="0" xfId="57" applyFont="1"/>
    <xf numFmtId="0" fontId="158" fillId="0" borderId="0" xfId="57" applyFont="1"/>
    <xf numFmtId="0" fontId="114" fillId="0" borderId="0" xfId="57" applyBorder="1" applyAlignment="1">
      <alignment wrapText="1"/>
    </xf>
    <xf numFmtId="0" fontId="114" fillId="0" borderId="0" xfId="57" applyAlignment="1">
      <alignment wrapText="1"/>
    </xf>
    <xf numFmtId="0" fontId="55" fillId="0" borderId="100" xfId="55" applyFont="1" applyFill="1" applyBorder="1" applyAlignment="1">
      <alignment horizontal="left" vertical="top" wrapText="1"/>
    </xf>
    <xf numFmtId="0" fontId="23" fillId="0" borderId="114" xfId="0" applyFont="1" applyFill="1" applyBorder="1" applyAlignment="1" applyProtection="1">
      <alignment horizontal="center" vertical="center" shrinkToFit="1"/>
      <protection locked="0"/>
    </xf>
    <xf numFmtId="0" fontId="23" fillId="0" borderId="65" xfId="0" applyFont="1" applyFill="1" applyBorder="1" applyAlignment="1" applyProtection="1">
      <alignment horizontal="center" vertical="center" shrinkToFit="1"/>
      <protection locked="0"/>
    </xf>
    <xf numFmtId="0" fontId="41" fillId="0" borderId="0" xfId="0" applyFont="1" applyFill="1" applyBorder="1" applyAlignment="1" applyProtection="1">
      <alignment horizontal="right" vertical="center"/>
      <protection locked="0"/>
    </xf>
    <xf numFmtId="0" fontId="142" fillId="0" borderId="0" xfId="3" applyFont="1" applyFill="1" applyAlignment="1">
      <alignment vertical="center" wrapText="1"/>
    </xf>
    <xf numFmtId="0" fontId="0" fillId="0" borderId="3" xfId="0" applyFont="1" applyFill="1" applyBorder="1" applyAlignment="1">
      <alignment horizontal="center" vertical="center"/>
    </xf>
    <xf numFmtId="0" fontId="36" fillId="0" borderId="54" xfId="45" applyNumberFormat="1" applyFont="1" applyFill="1" applyBorder="1" applyAlignment="1">
      <alignment horizontal="center" vertical="center"/>
    </xf>
    <xf numFmtId="0" fontId="36" fillId="0" borderId="54" xfId="45" applyNumberFormat="1" applyFont="1" applyFill="1" applyBorder="1" applyAlignment="1">
      <alignment horizontal="center" vertical="center" wrapText="1"/>
    </xf>
    <xf numFmtId="0" fontId="36" fillId="0" borderId="54" xfId="45" applyNumberFormat="1" applyFont="1" applyFill="1" applyBorder="1" applyAlignment="1">
      <alignment vertical="center"/>
    </xf>
    <xf numFmtId="0" fontId="36" fillId="0" borderId="54" xfId="45" applyNumberFormat="1" applyFont="1" applyFill="1" applyBorder="1" applyAlignment="1" applyProtection="1">
      <alignment horizontal="center" vertical="center" wrapText="1"/>
      <protection locked="0"/>
    </xf>
    <xf numFmtId="185" fontId="36" fillId="0" borderId="54" xfId="45" applyNumberFormat="1" applyFont="1" applyFill="1" applyBorder="1" applyAlignment="1" applyProtection="1">
      <alignment horizontal="center" vertical="center" wrapText="1"/>
      <protection locked="0"/>
    </xf>
    <xf numFmtId="0" fontId="36" fillId="0" borderId="55" xfId="45" applyNumberFormat="1" applyFont="1" applyFill="1" applyBorder="1" applyAlignment="1">
      <alignment vertical="center"/>
    </xf>
    <xf numFmtId="0" fontId="100" fillId="0" borderId="0" xfId="4" applyFont="1" applyFill="1">
      <alignment vertical="center"/>
    </xf>
    <xf numFmtId="0" fontId="169" fillId="0" borderId="0" xfId="57" applyFont="1" applyAlignment="1">
      <alignment horizontal="right" vertical="top" wrapText="1"/>
    </xf>
    <xf numFmtId="0" fontId="31" fillId="14" borderId="2" xfId="4" applyFont="1" applyFill="1" applyBorder="1" applyAlignment="1">
      <alignment horizontal="left" vertical="center" wrapText="1"/>
    </xf>
    <xf numFmtId="0" fontId="126" fillId="0" borderId="0" xfId="58" applyFont="1">
      <alignment vertical="center"/>
    </xf>
    <xf numFmtId="0" fontId="86" fillId="0" borderId="2" xfId="58" applyFont="1" applyBorder="1" applyAlignment="1">
      <alignment vertical="center" wrapText="1"/>
    </xf>
    <xf numFmtId="0" fontId="0" fillId="0" borderId="0" xfId="0"/>
    <xf numFmtId="0" fontId="41" fillId="0" borderId="84" xfId="3" applyFont="1" applyFill="1" applyBorder="1" applyAlignment="1" applyProtection="1">
      <alignment horizontal="center" vertical="center" wrapText="1"/>
      <protection locked="0"/>
    </xf>
    <xf numFmtId="0" fontId="41" fillId="0" borderId="4" xfId="3" applyFont="1" applyFill="1" applyBorder="1" applyAlignment="1" applyProtection="1">
      <alignment horizontal="center" vertical="center" shrinkToFit="1"/>
      <protection locked="0"/>
    </xf>
    <xf numFmtId="0" fontId="41" fillId="0" borderId="2" xfId="3" applyFont="1" applyFill="1" applyBorder="1" applyAlignment="1" applyProtection="1">
      <alignment horizontal="left" vertical="center" wrapText="1"/>
      <protection locked="0"/>
    </xf>
    <xf numFmtId="0" fontId="36" fillId="0" borderId="0" xfId="41" applyFont="1" applyAlignment="1">
      <alignment horizontal="left" vertical="center"/>
    </xf>
    <xf numFmtId="0" fontId="36" fillId="0" borderId="0" xfId="41" applyFont="1" applyAlignment="1">
      <alignment horizontal="center" vertical="center"/>
    </xf>
    <xf numFmtId="0" fontId="49" fillId="0" borderId="0" xfId="0" applyFont="1" applyAlignment="1">
      <alignment horizontal="left" vertical="center"/>
    </xf>
    <xf numFmtId="49" fontId="49" fillId="0" borderId="0" xfId="0" applyNumberFormat="1" applyFont="1" applyAlignment="1">
      <alignment horizontal="center" vertical="center"/>
    </xf>
    <xf numFmtId="0" fontId="49" fillId="0" borderId="0" xfId="0" applyFont="1" applyAlignment="1">
      <alignment vertical="center" wrapText="1"/>
    </xf>
    <xf numFmtId="0" fontId="49" fillId="0" borderId="0" xfId="0" applyFont="1" applyAlignment="1">
      <alignment vertical="center"/>
    </xf>
    <xf numFmtId="0" fontId="171" fillId="0" borderId="0" xfId="0" applyFont="1" applyAlignment="1">
      <alignment horizontal="center" vertical="center"/>
    </xf>
    <xf numFmtId="0" fontId="171" fillId="0" borderId="0" xfId="0" applyFont="1" applyAlignment="1">
      <alignment vertical="center"/>
    </xf>
    <xf numFmtId="0" fontId="171" fillId="0" borderId="0" xfId="0" applyFont="1" applyBorder="1" applyAlignment="1">
      <alignment horizontal="left"/>
    </xf>
    <xf numFmtId="0" fontId="49" fillId="0" borderId="0" xfId="0" applyFont="1" applyBorder="1" applyAlignment="1">
      <alignment horizontal="left" vertical="center"/>
    </xf>
    <xf numFmtId="0" fontId="15" fillId="0" borderId="0" xfId="3" applyFont="1" applyFill="1">
      <alignment vertical="center"/>
    </xf>
    <xf numFmtId="0" fontId="15" fillId="0" borderId="0" xfId="3" applyFont="1" applyFill="1" applyAlignment="1">
      <alignment horizontal="center" vertical="center"/>
    </xf>
    <xf numFmtId="0" fontId="15" fillId="0" borderId="0" xfId="3" applyFont="1" applyFill="1" applyBorder="1" applyAlignment="1">
      <alignment horizontal="left" vertical="center"/>
    </xf>
    <xf numFmtId="58" fontId="15" fillId="0" borderId="0" xfId="3" applyNumberFormat="1" applyFont="1" applyFill="1" applyBorder="1" applyAlignment="1">
      <alignment horizontal="left" vertical="center"/>
    </xf>
    <xf numFmtId="0" fontId="170" fillId="0" borderId="2" xfId="4" applyFont="1" applyFill="1" applyBorder="1" applyAlignment="1">
      <alignment horizontal="left" vertical="center"/>
    </xf>
    <xf numFmtId="0" fontId="31" fillId="0" borderId="2" xfId="4" applyFont="1" applyFill="1" applyBorder="1" applyAlignment="1">
      <alignment horizontal="center" vertical="center"/>
    </xf>
    <xf numFmtId="0" fontId="31" fillId="0" borderId="2" xfId="4" applyFont="1" applyFill="1" applyBorder="1" applyAlignment="1">
      <alignment horizontal="center" vertical="center" wrapText="1"/>
    </xf>
    <xf numFmtId="0" fontId="31" fillId="14" borderId="2" xfId="4" applyFont="1" applyFill="1" applyBorder="1" applyAlignment="1">
      <alignment horizontal="center" vertical="center"/>
    </xf>
    <xf numFmtId="0" fontId="170" fillId="14" borderId="2" xfId="4" applyFont="1" applyFill="1" applyBorder="1" applyAlignment="1">
      <alignment horizontal="left" vertical="center" wrapText="1"/>
    </xf>
    <xf numFmtId="0" fontId="170" fillId="0" borderId="10" xfId="4" applyFont="1" applyFill="1" applyBorder="1" applyAlignment="1">
      <alignment horizontal="left" vertical="center"/>
    </xf>
    <xf numFmtId="38" fontId="31" fillId="0" borderId="2" xfId="1" applyFont="1" applyFill="1" applyBorder="1" applyAlignment="1">
      <alignment horizontal="center" vertical="center" shrinkToFit="1"/>
    </xf>
    <xf numFmtId="0" fontId="170" fillId="0" borderId="2" xfId="4" applyFont="1" applyFill="1" applyBorder="1" applyAlignment="1">
      <alignment horizontal="left" vertical="center" wrapText="1"/>
    </xf>
    <xf numFmtId="0" fontId="31" fillId="14" borderId="2" xfId="4" applyFont="1" applyFill="1" applyBorder="1" applyAlignment="1">
      <alignment horizontal="center" vertical="center" shrinkToFit="1"/>
    </xf>
    <xf numFmtId="0" fontId="27" fillId="0" borderId="0" xfId="0" applyFont="1" applyFill="1" applyBorder="1" applyAlignment="1">
      <alignment horizontal="left" vertical="center" wrapText="1"/>
    </xf>
    <xf numFmtId="0" fontId="51" fillId="0" borderId="35" xfId="0" applyFont="1" applyFill="1" applyBorder="1" applyAlignment="1">
      <alignment vertical="center"/>
    </xf>
    <xf numFmtId="0" fontId="175" fillId="0" borderId="0" xfId="0" applyFont="1" applyFill="1" applyAlignment="1">
      <alignment horizontal="center" vertical="center"/>
    </xf>
    <xf numFmtId="0" fontId="27" fillId="0" borderId="0" xfId="0" applyFont="1" applyFill="1" applyBorder="1" applyAlignment="1">
      <alignment horizontal="left" vertical="center"/>
    </xf>
    <xf numFmtId="0" fontId="42" fillId="0" borderId="0" xfId="3" applyFont="1" applyFill="1">
      <alignment vertical="center"/>
    </xf>
    <xf numFmtId="0" fontId="42" fillId="0" borderId="0" xfId="3" applyFont="1" applyFill="1" applyAlignment="1">
      <alignment horizontal="center" vertical="center"/>
    </xf>
    <xf numFmtId="0" fontId="42" fillId="0" borderId="0" xfId="3" applyFont="1" applyFill="1" applyAlignment="1">
      <alignment horizontal="left" vertical="center"/>
    </xf>
    <xf numFmtId="0" fontId="15" fillId="0" borderId="0" xfId="3" applyFont="1" applyFill="1" applyAlignment="1">
      <alignment horizontal="left" vertical="center"/>
    </xf>
    <xf numFmtId="0" fontId="27" fillId="0" borderId="4" xfId="0" applyFont="1" applyFill="1" applyBorder="1" applyAlignment="1">
      <alignment horizontal="center" vertical="center" wrapText="1"/>
    </xf>
    <xf numFmtId="0" fontId="31" fillId="0" borderId="2" xfId="4" applyFont="1" applyFill="1" applyBorder="1" applyAlignment="1">
      <alignment horizontal="center" vertical="center" shrinkToFit="1"/>
    </xf>
    <xf numFmtId="38" fontId="100" fillId="0" borderId="0" xfId="1" applyFont="1" applyFill="1">
      <alignment vertical="center"/>
    </xf>
    <xf numFmtId="0" fontId="31" fillId="0" borderId="2" xfId="4" applyFont="1" applyFill="1" applyBorder="1" applyAlignment="1">
      <alignment horizontal="center" vertical="center" wrapText="1" shrinkToFit="1"/>
    </xf>
    <xf numFmtId="0" fontId="170" fillId="0" borderId="10" xfId="4" applyFont="1" applyFill="1" applyBorder="1" applyAlignment="1">
      <alignment horizontal="left" vertical="center" wrapText="1"/>
    </xf>
    <xf numFmtId="0" fontId="54" fillId="0" borderId="0" xfId="4" applyFont="1" applyFill="1">
      <alignment vertical="center"/>
    </xf>
    <xf numFmtId="0" fontId="172" fillId="14" borderId="2" xfId="4" applyFont="1" applyFill="1" applyBorder="1" applyAlignment="1">
      <alignment horizontal="center" vertical="center"/>
    </xf>
    <xf numFmtId="0" fontId="20" fillId="0" borderId="0" xfId="0" applyFont="1" applyAlignment="1">
      <alignment vertical="center"/>
    </xf>
    <xf numFmtId="0" fontId="0" fillId="0" borderId="0" xfId="5" applyFont="1" applyBorder="1" applyAlignment="1">
      <alignment horizontal="center" vertical="center" shrinkToFit="1"/>
    </xf>
    <xf numFmtId="0" fontId="0" fillId="0" borderId="0" xfId="5" applyFont="1" applyAlignment="1">
      <alignment horizontal="center" vertical="center"/>
    </xf>
    <xf numFmtId="49" fontId="27" fillId="0" borderId="0" xfId="9" applyNumberFormat="1" applyFont="1">
      <alignment vertical="center"/>
    </xf>
    <xf numFmtId="0" fontId="16" fillId="0" borderId="105" xfId="5" applyFont="1" applyFill="1" applyBorder="1" applyAlignment="1">
      <alignment shrinkToFit="1"/>
    </xf>
    <xf numFmtId="0" fontId="178" fillId="0" borderId="0" xfId="0" applyFont="1" applyFill="1" applyBorder="1" applyAlignment="1">
      <alignment vertical="center" wrapText="1"/>
    </xf>
    <xf numFmtId="10" fontId="16" fillId="0" borderId="113" xfId="5" applyNumberFormat="1" applyFont="1" applyBorder="1" applyAlignment="1">
      <alignment horizontal="center" vertical="center" shrinkToFit="1"/>
    </xf>
    <xf numFmtId="0" fontId="36" fillId="0" borderId="0" xfId="45" applyNumberFormat="1" applyFont="1" applyFill="1" applyBorder="1" applyAlignment="1">
      <alignment horizontal="center" vertical="center"/>
    </xf>
    <xf numFmtId="0" fontId="36" fillId="0" borderId="0" xfId="45" applyNumberFormat="1" applyFont="1" applyBorder="1" applyAlignment="1">
      <alignment vertical="center"/>
    </xf>
    <xf numFmtId="0" fontId="180" fillId="0" borderId="1" xfId="0" applyFont="1" applyFill="1" applyBorder="1" applyAlignment="1" applyProtection="1">
      <alignment horizontal="center" vertical="center" wrapText="1"/>
      <protection locked="0"/>
    </xf>
    <xf numFmtId="0" fontId="27" fillId="0" borderId="4" xfId="0" applyFont="1" applyFill="1" applyBorder="1" applyAlignment="1">
      <alignment horizontal="center" vertical="center" wrapText="1"/>
    </xf>
    <xf numFmtId="0" fontId="50" fillId="0" borderId="0" xfId="0" applyFont="1" applyFill="1" applyBorder="1" applyAlignment="1">
      <alignment vertical="center"/>
    </xf>
    <xf numFmtId="0" fontId="50" fillId="0" borderId="0" xfId="0" applyFont="1" applyFill="1" applyBorder="1" applyAlignment="1">
      <alignment horizontal="left" vertical="center" shrinkToFit="1"/>
    </xf>
    <xf numFmtId="0" fontId="36" fillId="0" borderId="0" xfId="45" applyFont="1" applyBorder="1" applyAlignment="1">
      <alignment horizontal="left" vertical="center" indent="1"/>
    </xf>
    <xf numFmtId="0" fontId="182" fillId="0" borderId="0" xfId="0" applyFont="1" applyFill="1" applyAlignment="1">
      <alignment vertical="center"/>
    </xf>
    <xf numFmtId="0" fontId="182" fillId="0" borderId="0" xfId="0" applyFont="1" applyFill="1" applyAlignment="1">
      <alignment vertical="center" shrinkToFit="1"/>
    </xf>
    <xf numFmtId="0" fontId="183" fillId="0" borderId="0" xfId="55" applyFont="1" applyAlignment="1">
      <alignment horizontal="right"/>
    </xf>
    <xf numFmtId="0" fontId="30" fillId="0" borderId="0" xfId="0" applyFont="1"/>
    <xf numFmtId="188" fontId="41" fillId="0" borderId="84" xfId="3" applyNumberFormat="1" applyFont="1" applyFill="1" applyBorder="1" applyAlignment="1" applyProtection="1">
      <alignment horizontal="center" vertical="center" wrapText="1"/>
      <protection locked="0"/>
    </xf>
    <xf numFmtId="189" fontId="41" fillId="0" borderId="4" xfId="3" applyNumberFormat="1" applyFont="1" applyFill="1" applyBorder="1" applyAlignment="1" applyProtection="1">
      <alignment horizontal="center" vertical="center" shrinkToFit="1"/>
      <protection locked="0"/>
    </xf>
    <xf numFmtId="190" fontId="41" fillId="0" borderId="4" xfId="3" applyNumberFormat="1" applyFont="1" applyFill="1" applyBorder="1" applyAlignment="1" applyProtection="1">
      <alignment horizontal="center" vertical="center" shrinkToFit="1"/>
      <protection locked="0"/>
    </xf>
    <xf numFmtId="0" fontId="187" fillId="0" borderId="0" xfId="11" applyFont="1" applyFill="1" applyAlignment="1">
      <alignment vertical="center"/>
    </xf>
    <xf numFmtId="0" fontId="50" fillId="0" borderId="0" xfId="45" applyNumberFormat="1" applyFont="1" applyAlignment="1">
      <alignment vertical="center"/>
    </xf>
    <xf numFmtId="0" fontId="36" fillId="0" borderId="38" xfId="45" applyNumberFormat="1" applyFont="1" applyFill="1" applyBorder="1" applyAlignment="1" applyProtection="1">
      <alignment horizontal="center" vertical="center" shrinkToFit="1"/>
      <protection locked="0"/>
    </xf>
    <xf numFmtId="0" fontId="15" fillId="0" borderId="87" xfId="0" applyFont="1" applyFill="1" applyBorder="1" applyAlignment="1" applyProtection="1">
      <alignment horizontal="center" vertical="center" wrapText="1"/>
      <protection locked="0"/>
    </xf>
    <xf numFmtId="0" fontId="15" fillId="0" borderId="38" xfId="0" applyFont="1" applyFill="1" applyBorder="1" applyAlignment="1" applyProtection="1">
      <alignment horizontal="center" vertical="center" wrapText="1"/>
      <protection locked="0"/>
    </xf>
    <xf numFmtId="0" fontId="15" fillId="0" borderId="43" xfId="0" applyFont="1" applyFill="1" applyBorder="1" applyAlignment="1" applyProtection="1">
      <alignment horizontal="center" vertical="center" wrapText="1"/>
      <protection locked="0"/>
    </xf>
    <xf numFmtId="0" fontId="36" fillId="0" borderId="2" xfId="45" applyNumberFormat="1" applyFont="1" applyFill="1" applyBorder="1" applyAlignment="1" applyProtection="1">
      <alignment horizontal="center" vertical="center" shrinkToFit="1"/>
      <protection locked="0"/>
    </xf>
    <xf numFmtId="0" fontId="36" fillId="0" borderId="43" xfId="45" applyNumberFormat="1" applyFont="1" applyFill="1" applyBorder="1" applyAlignment="1" applyProtection="1">
      <alignment horizontal="center" vertical="center" shrinkToFit="1"/>
      <protection locked="0"/>
    </xf>
    <xf numFmtId="0" fontId="36" fillId="0" borderId="78" xfId="45" applyNumberFormat="1" applyFont="1" applyFill="1" applyBorder="1" applyAlignment="1" applyProtection="1">
      <alignment horizontal="center" vertical="center" shrinkToFit="1"/>
      <protection locked="0"/>
    </xf>
    <xf numFmtId="0" fontId="36" fillId="0" borderId="87" xfId="45" applyNumberFormat="1" applyFont="1" applyFill="1" applyBorder="1" applyAlignment="1" applyProtection="1">
      <alignment horizontal="center" vertical="center" shrinkToFit="1"/>
      <protection locked="0"/>
    </xf>
    <xf numFmtId="0" fontId="16" fillId="0" borderId="2" xfId="45" applyNumberFormat="1" applyFont="1" applyFill="1" applyBorder="1" applyAlignment="1" applyProtection="1">
      <alignment horizontal="center" vertical="center"/>
      <protection locked="0"/>
    </xf>
    <xf numFmtId="0" fontId="78" fillId="0" borderId="10" xfId="45" applyNumberFormat="1" applyFont="1" applyBorder="1" applyAlignment="1" applyProtection="1">
      <alignment horizontal="center" vertical="center"/>
      <protection locked="0"/>
    </xf>
    <xf numFmtId="0" fontId="36" fillId="0" borderId="116" xfId="45" applyNumberFormat="1" applyFont="1" applyFill="1" applyBorder="1" applyAlignment="1" applyProtection="1">
      <alignment vertical="center"/>
      <protection locked="0"/>
    </xf>
    <xf numFmtId="0" fontId="36" fillId="0" borderId="22" xfId="45" applyNumberFormat="1" applyFont="1" applyBorder="1" applyAlignment="1" applyProtection="1">
      <alignment vertical="center"/>
      <protection locked="0"/>
    </xf>
    <xf numFmtId="0" fontId="36" fillId="0" borderId="120" xfId="45" applyNumberFormat="1" applyFont="1" applyBorder="1" applyAlignment="1" applyProtection="1">
      <alignment vertical="center"/>
      <protection locked="0"/>
    </xf>
    <xf numFmtId="0" fontId="11" fillId="0" borderId="88" xfId="58" applyFont="1" applyBorder="1">
      <alignment vertical="center"/>
    </xf>
    <xf numFmtId="0" fontId="132" fillId="0" borderId="2" xfId="0" applyFont="1" applyFill="1" applyBorder="1" applyAlignment="1" applyProtection="1">
      <alignment horizontal="center" vertical="center"/>
      <protection locked="0"/>
    </xf>
    <xf numFmtId="0" fontId="136" fillId="0" borderId="1" xfId="0" applyFont="1" applyFill="1" applyBorder="1" applyAlignment="1" applyProtection="1">
      <alignment vertical="center" shrinkToFit="1"/>
      <protection locked="0"/>
    </xf>
    <xf numFmtId="0" fontId="132" fillId="0" borderId="1" xfId="0" applyFont="1" applyFill="1" applyBorder="1" applyAlignment="1" applyProtection="1">
      <alignment vertical="center"/>
      <protection locked="0"/>
    </xf>
    <xf numFmtId="0" fontId="55" fillId="0" borderId="0" xfId="10" applyFont="1" applyBorder="1" applyAlignment="1">
      <alignment horizontal="center" vertical="center"/>
    </xf>
    <xf numFmtId="0" fontId="56" fillId="0" borderId="4" xfId="10" applyFont="1" applyBorder="1" applyAlignment="1">
      <alignment horizontal="center" vertical="center"/>
    </xf>
    <xf numFmtId="0" fontId="132" fillId="0" borderId="2" xfId="0" applyFont="1" applyBorder="1" applyAlignment="1">
      <alignment vertical="center"/>
    </xf>
    <xf numFmtId="0" fontId="132" fillId="0" borderId="2" xfId="0" applyFont="1" applyBorder="1" applyAlignment="1">
      <alignment vertical="center" shrinkToFit="1"/>
    </xf>
    <xf numFmtId="0" fontId="136" fillId="0" borderId="2" xfId="0" applyFont="1" applyBorder="1" applyAlignment="1">
      <alignment vertical="center"/>
    </xf>
    <xf numFmtId="0" fontId="55" fillId="0" borderId="0" xfId="10" applyFont="1" applyBorder="1" applyAlignment="1">
      <alignment horizontal="center" vertical="center"/>
    </xf>
    <xf numFmtId="49" fontId="0" fillId="0" borderId="106" xfId="5" applyNumberFormat="1" applyFont="1" applyBorder="1" applyAlignment="1">
      <alignment vertical="center"/>
    </xf>
    <xf numFmtId="49" fontId="16" fillId="0" borderId="107" xfId="5" applyNumberFormat="1" applyFont="1" applyFill="1" applyBorder="1" applyAlignment="1">
      <alignment vertical="center" shrinkToFit="1"/>
    </xf>
    <xf numFmtId="0" fontId="0" fillId="0" borderId="107" xfId="5" applyFont="1" applyFill="1" applyBorder="1" applyAlignment="1">
      <alignment vertical="center"/>
    </xf>
    <xf numFmtId="0" fontId="16" fillId="0" borderId="107" xfId="5" applyFont="1" applyBorder="1" applyAlignment="1">
      <alignment vertical="center"/>
    </xf>
    <xf numFmtId="0" fontId="16" fillId="0" borderId="14" xfId="5" applyNumberFormat="1" applyFont="1" applyFill="1" applyBorder="1" applyAlignment="1">
      <alignment horizontal="center" vertical="center"/>
    </xf>
    <xf numFmtId="0" fontId="16" fillId="0" borderId="106" xfId="5" applyFont="1" applyBorder="1" applyAlignment="1">
      <alignment vertical="center"/>
    </xf>
    <xf numFmtId="0" fontId="16" fillId="0" borderId="106" xfId="5" applyFont="1" applyFill="1" applyBorder="1" applyAlignment="1">
      <alignment vertical="center"/>
    </xf>
    <xf numFmtId="0" fontId="0" fillId="0" borderId="106" xfId="5" applyFont="1" applyBorder="1" applyAlignment="1">
      <alignment horizontal="right" vertical="center"/>
    </xf>
    <xf numFmtId="49" fontId="0" fillId="6" borderId="2" xfId="5" applyNumberFormat="1" applyFont="1" applyFill="1" applyBorder="1" applyAlignment="1" applyProtection="1">
      <alignment vertical="center"/>
      <protection locked="0"/>
    </xf>
    <xf numFmtId="0" fontId="0" fillId="0" borderId="8" xfId="5" applyNumberFormat="1" applyFont="1" applyFill="1" applyBorder="1" applyAlignment="1">
      <alignment horizontal="left" vertical="center" shrinkToFit="1"/>
    </xf>
    <xf numFmtId="0" fontId="16" fillId="0" borderId="26" xfId="5" applyFont="1" applyFill="1" applyBorder="1" applyAlignment="1">
      <alignment horizontal="left" vertical="center" wrapText="1"/>
    </xf>
    <xf numFmtId="0" fontId="16" fillId="6" borderId="3" xfId="5" applyFont="1" applyFill="1" applyBorder="1" applyAlignment="1" applyProtection="1">
      <alignment vertical="center" wrapText="1"/>
      <protection locked="0"/>
    </xf>
    <xf numFmtId="0" fontId="16" fillId="0" borderId="4" xfId="5" applyNumberFormat="1" applyFont="1" applyFill="1" applyBorder="1" applyAlignment="1">
      <alignment horizontal="center" vertical="center"/>
    </xf>
    <xf numFmtId="49" fontId="0" fillId="6" borderId="26" xfId="5" applyNumberFormat="1" applyFont="1" applyFill="1" applyBorder="1" applyAlignment="1" applyProtection="1">
      <alignment vertical="center"/>
      <protection locked="0"/>
    </xf>
    <xf numFmtId="0" fontId="16" fillId="6" borderId="8" xfId="5" applyFont="1" applyFill="1" applyBorder="1" applyAlignment="1" applyProtection="1">
      <alignment vertical="center" wrapText="1" shrinkToFit="1"/>
      <protection locked="0"/>
    </xf>
    <xf numFmtId="0" fontId="16" fillId="0" borderId="5" xfId="5" applyNumberFormat="1" applyFont="1" applyFill="1" applyBorder="1" applyAlignment="1">
      <alignment horizontal="center" vertical="center"/>
    </xf>
    <xf numFmtId="0" fontId="16" fillId="0" borderId="113" xfId="5" applyFont="1" applyBorder="1" applyAlignment="1">
      <alignment vertical="center" shrinkToFit="1"/>
    </xf>
    <xf numFmtId="0" fontId="16" fillId="0" borderId="113" xfId="5" applyFont="1" applyFill="1" applyBorder="1" applyAlignment="1">
      <alignment vertical="center" shrinkToFit="1"/>
    </xf>
    <xf numFmtId="0" fontId="16" fillId="0" borderId="113" xfId="9" applyFont="1" applyBorder="1" applyAlignment="1">
      <alignment horizontal="right" vertical="center" shrinkToFit="1"/>
    </xf>
    <xf numFmtId="0" fontId="16" fillId="6" borderId="2" xfId="5" applyFont="1" applyFill="1" applyBorder="1" applyAlignment="1" applyProtection="1">
      <alignment horizontal="right" vertical="center"/>
      <protection locked="0"/>
    </xf>
    <xf numFmtId="0" fontId="16" fillId="6" borderId="26" xfId="5" applyFont="1" applyFill="1" applyBorder="1" applyAlignment="1" applyProtection="1">
      <alignment horizontal="right" vertical="center"/>
      <protection locked="0"/>
    </xf>
    <xf numFmtId="0" fontId="16" fillId="0" borderId="29" xfId="5" applyFont="1" applyBorder="1" applyAlignment="1">
      <alignment vertical="center"/>
    </xf>
    <xf numFmtId="14" fontId="16" fillId="0" borderId="107" xfId="5" applyNumberFormat="1" applyFont="1" applyBorder="1" applyAlignment="1">
      <alignment horizontal="right" vertical="center"/>
    </xf>
    <xf numFmtId="14" fontId="16" fillId="6" borderId="3" xfId="5" applyNumberFormat="1" applyFont="1" applyFill="1" applyBorder="1" applyAlignment="1" applyProtection="1">
      <alignment horizontal="right" vertical="center"/>
      <protection locked="0"/>
    </xf>
    <xf numFmtId="14" fontId="16" fillId="6" borderId="8" xfId="5" applyNumberFormat="1" applyFont="1" applyFill="1" applyBorder="1" applyAlignment="1" applyProtection="1">
      <alignment horizontal="right" vertical="center"/>
      <protection locked="0"/>
    </xf>
    <xf numFmtId="14" fontId="16" fillId="0" borderId="14" xfId="5" applyNumberFormat="1" applyFont="1" applyBorder="1" applyAlignment="1">
      <alignment horizontal="right" vertical="center"/>
    </xf>
    <xf numFmtId="14" fontId="16" fillId="6" borderId="4" xfId="5" applyNumberFormat="1" applyFont="1" applyFill="1" applyBorder="1" applyAlignment="1" applyProtection="1">
      <alignment horizontal="right" vertical="center"/>
      <protection locked="0"/>
    </xf>
    <xf numFmtId="14" fontId="16" fillId="6" borderId="5" xfId="5" applyNumberFormat="1" applyFont="1" applyFill="1" applyBorder="1" applyAlignment="1" applyProtection="1">
      <alignment horizontal="right" vertical="center"/>
      <protection locked="0"/>
    </xf>
    <xf numFmtId="0" fontId="190" fillId="3" borderId="0" xfId="10" applyFont="1" applyFill="1">
      <alignment vertical="center"/>
    </xf>
    <xf numFmtId="0" fontId="190" fillId="0" borderId="0" xfId="10" applyFont="1" applyAlignment="1">
      <alignment horizontal="left" vertical="center"/>
    </xf>
    <xf numFmtId="0" fontId="59" fillId="0" borderId="5" xfId="10" applyFont="1" applyBorder="1">
      <alignment vertical="center"/>
    </xf>
    <xf numFmtId="0" fontId="17" fillId="0" borderId="0" xfId="0" applyFont="1" applyFill="1" applyBorder="1"/>
    <xf numFmtId="180" fontId="0" fillId="0" borderId="0" xfId="0" applyNumberFormat="1" applyFont="1" applyFill="1" applyBorder="1" applyAlignment="1">
      <alignment horizontal="center" vertical="center" shrinkToFit="1"/>
    </xf>
    <xf numFmtId="0" fontId="0" fillId="0" borderId="0" xfId="0" applyFill="1" applyBorder="1" applyAlignment="1">
      <alignment horizontal="center" shrinkToFit="1"/>
    </xf>
    <xf numFmtId="180" fontId="0" fillId="0" borderId="0" xfId="0" applyNumberFormat="1" applyFont="1" applyFill="1" applyBorder="1" applyAlignment="1">
      <alignment shrinkToFit="1"/>
    </xf>
    <xf numFmtId="0" fontId="157" fillId="0" borderId="78" xfId="57" applyFont="1" applyBorder="1" applyAlignment="1">
      <alignment horizontal="center" vertical="center" wrapText="1"/>
    </xf>
    <xf numFmtId="0" fontId="189" fillId="0" borderId="100" xfId="55" applyFont="1" applyBorder="1" applyAlignment="1">
      <alignment horizontal="left" vertical="top" wrapText="1"/>
    </xf>
    <xf numFmtId="0" fontId="189" fillId="0" borderId="102" xfId="55" applyFont="1" applyBorder="1" applyAlignment="1">
      <alignment horizontal="left" vertical="top" wrapText="1"/>
    </xf>
    <xf numFmtId="0" fontId="189" fillId="0" borderId="103" xfId="55" applyFont="1" applyBorder="1" applyAlignment="1">
      <alignment horizontal="left" vertical="top" wrapText="1" indent="1"/>
    </xf>
    <xf numFmtId="0" fontId="157" fillId="12" borderId="180" xfId="57" applyFont="1" applyFill="1" applyBorder="1" applyAlignment="1">
      <alignment horizontal="left" vertical="center" wrapText="1"/>
    </xf>
    <xf numFmtId="0" fontId="157" fillId="12" borderId="181" xfId="57" applyFont="1" applyFill="1" applyBorder="1" applyAlignment="1">
      <alignment horizontal="left" vertical="center" wrapText="1"/>
    </xf>
    <xf numFmtId="0" fontId="157" fillId="12" borderId="183" xfId="57" applyFont="1" applyFill="1" applyBorder="1" applyAlignment="1">
      <alignment horizontal="left" vertical="center" wrapText="1"/>
    </xf>
    <xf numFmtId="0" fontId="157" fillId="12" borderId="184" xfId="57" applyFont="1" applyFill="1" applyBorder="1" applyAlignment="1">
      <alignment horizontal="left" vertical="center" wrapText="1"/>
    </xf>
    <xf numFmtId="0" fontId="157" fillId="12" borderId="185" xfId="57" applyFont="1" applyFill="1" applyBorder="1" applyAlignment="1">
      <alignment horizontal="left" vertical="center" wrapText="1"/>
    </xf>
    <xf numFmtId="0" fontId="157" fillId="0" borderId="47" xfId="57" applyFont="1" applyBorder="1" applyAlignment="1">
      <alignment horizontal="center" vertical="center" wrapText="1"/>
    </xf>
    <xf numFmtId="0" fontId="118" fillId="0" borderId="47" xfId="57" applyFont="1" applyBorder="1" applyAlignment="1">
      <alignment horizontal="center" vertical="center" wrapText="1"/>
    </xf>
    <xf numFmtId="0" fontId="157" fillId="0" borderId="59" xfId="57" applyFont="1" applyBorder="1" applyAlignment="1">
      <alignment horizontal="center" vertical="center" wrapText="1"/>
    </xf>
    <xf numFmtId="0" fontId="157" fillId="12" borderId="129" xfId="57" applyFont="1" applyFill="1" applyBorder="1" applyAlignment="1">
      <alignment horizontal="left" vertical="center" wrapText="1"/>
    </xf>
    <xf numFmtId="0" fontId="157" fillId="12" borderId="117" xfId="57" applyFont="1" applyFill="1" applyBorder="1" applyAlignment="1">
      <alignment horizontal="left" vertical="center" wrapText="1"/>
    </xf>
    <xf numFmtId="0" fontId="157" fillId="12" borderId="119" xfId="57" applyFont="1" applyFill="1" applyBorder="1" applyAlignment="1">
      <alignment horizontal="left" vertical="center" wrapText="1"/>
    </xf>
    <xf numFmtId="0" fontId="157" fillId="12" borderId="114" xfId="57" applyFont="1" applyFill="1" applyBorder="1" applyAlignment="1">
      <alignment horizontal="left" vertical="center" wrapText="1"/>
    </xf>
    <xf numFmtId="0" fontId="157" fillId="12" borderId="176" xfId="57" applyFont="1" applyFill="1" applyBorder="1" applyAlignment="1">
      <alignment horizontal="left" vertical="center" wrapText="1"/>
    </xf>
    <xf numFmtId="0" fontId="157" fillId="11" borderId="173" xfId="57" applyFont="1" applyFill="1" applyBorder="1" applyAlignment="1">
      <alignment horizontal="left" vertical="center" wrapText="1"/>
    </xf>
    <xf numFmtId="0" fontId="157" fillId="11" borderId="100" xfId="57" applyFont="1" applyFill="1" applyBorder="1" applyAlignment="1">
      <alignment horizontal="left" vertical="center" wrapText="1"/>
    </xf>
    <xf numFmtId="0" fontId="157" fillId="11" borderId="141" xfId="57" applyFont="1" applyFill="1" applyBorder="1" applyAlignment="1">
      <alignment horizontal="left" vertical="center" wrapText="1"/>
    </xf>
    <xf numFmtId="0" fontId="157" fillId="11" borderId="178" xfId="57" applyFont="1" applyFill="1" applyBorder="1" applyAlignment="1">
      <alignment horizontal="left" vertical="center" wrapText="1"/>
    </xf>
    <xf numFmtId="0" fontId="157" fillId="11" borderId="65" xfId="57" applyFont="1" applyFill="1" applyBorder="1" applyAlignment="1">
      <alignment horizontal="left" vertical="center" wrapText="1"/>
    </xf>
    <xf numFmtId="0" fontId="157" fillId="11" borderId="179" xfId="57" applyFont="1" applyFill="1" applyBorder="1" applyAlignment="1">
      <alignment horizontal="left" vertical="center" wrapText="1"/>
    </xf>
    <xf numFmtId="0" fontId="157" fillId="11" borderId="43" xfId="57" applyFont="1" applyFill="1" applyBorder="1" applyAlignment="1">
      <alignment horizontal="center" vertical="center" wrapText="1"/>
    </xf>
    <xf numFmtId="0" fontId="157" fillId="11" borderId="73" xfId="57" applyFont="1" applyFill="1" applyBorder="1" applyAlignment="1">
      <alignment horizontal="left" vertical="center" wrapText="1"/>
    </xf>
    <xf numFmtId="0" fontId="118" fillId="11" borderId="43" xfId="57" applyFont="1" applyFill="1" applyBorder="1" applyAlignment="1">
      <alignment horizontal="center" vertical="center" wrapText="1"/>
    </xf>
    <xf numFmtId="0" fontId="157" fillId="11" borderId="94" xfId="57" applyFont="1" applyFill="1" applyBorder="1" applyAlignment="1">
      <alignment horizontal="left" vertical="center" wrapText="1"/>
    </xf>
    <xf numFmtId="0" fontId="157" fillId="11" borderId="114" xfId="57" applyFont="1" applyFill="1" applyBorder="1" applyAlignment="1">
      <alignment horizontal="left" vertical="center" wrapText="1"/>
    </xf>
    <xf numFmtId="0" fontId="157" fillId="11" borderId="180" xfId="57" applyFont="1" applyFill="1" applyBorder="1" applyAlignment="1">
      <alignment horizontal="left" vertical="center" wrapText="1"/>
    </xf>
    <xf numFmtId="0" fontId="157" fillId="11" borderId="117" xfId="57" applyFont="1" applyFill="1" applyBorder="1" applyAlignment="1">
      <alignment horizontal="left" vertical="center" wrapText="1"/>
    </xf>
    <xf numFmtId="0" fontId="157" fillId="11" borderId="181" xfId="57" applyFont="1" applyFill="1" applyBorder="1" applyAlignment="1">
      <alignment horizontal="left" vertical="center" wrapText="1"/>
    </xf>
    <xf numFmtId="0" fontId="157" fillId="11" borderId="186" xfId="57" applyFont="1" applyFill="1" applyBorder="1" applyAlignment="1">
      <alignment horizontal="left" vertical="center" wrapText="1"/>
    </xf>
    <xf numFmtId="0" fontId="157" fillId="11" borderId="182" xfId="57" applyFont="1" applyFill="1" applyBorder="1" applyAlignment="1">
      <alignment horizontal="left" vertical="center" wrapText="1"/>
    </xf>
    <xf numFmtId="0" fontId="157" fillId="11" borderId="142" xfId="57" applyFont="1" applyFill="1" applyBorder="1" applyAlignment="1">
      <alignment horizontal="left" vertical="center" wrapText="1"/>
    </xf>
    <xf numFmtId="0" fontId="157" fillId="11" borderId="103" xfId="57" applyFont="1" applyFill="1" applyBorder="1" applyAlignment="1">
      <alignment horizontal="left" vertical="center" wrapText="1"/>
    </xf>
    <xf numFmtId="0" fontId="157" fillId="11" borderId="66" xfId="57" applyFont="1" applyFill="1" applyBorder="1" applyAlignment="1">
      <alignment horizontal="left" vertical="center" wrapText="1"/>
    </xf>
    <xf numFmtId="0" fontId="157" fillId="11" borderId="102" xfId="57" applyFont="1" applyFill="1" applyBorder="1" applyAlignment="1">
      <alignment horizontal="left" vertical="center" wrapText="1"/>
    </xf>
    <xf numFmtId="0" fontId="157" fillId="11" borderId="176" xfId="57" applyFont="1" applyFill="1" applyBorder="1" applyAlignment="1">
      <alignment horizontal="left" vertical="center" wrapText="1"/>
    </xf>
    <xf numFmtId="0" fontId="189" fillId="0" borderId="102" xfId="55" applyFont="1" applyBorder="1" applyAlignment="1">
      <alignment horizontal="left" vertical="top" wrapText="1" indent="1"/>
    </xf>
    <xf numFmtId="0" fontId="41" fillId="0" borderId="3" xfId="3" applyFont="1" applyFill="1" applyBorder="1" applyAlignment="1" applyProtection="1">
      <alignment horizontal="left" vertical="center" wrapText="1"/>
      <protection locked="0"/>
    </xf>
    <xf numFmtId="0" fontId="41" fillId="0" borderId="4" xfId="3" applyFont="1" applyFill="1" applyBorder="1" applyAlignment="1" applyProtection="1">
      <alignment horizontal="left" vertical="center" wrapText="1"/>
      <protection locked="0"/>
    </xf>
    <xf numFmtId="0" fontId="130" fillId="0" borderId="58" xfId="58" applyFont="1" applyFill="1" applyBorder="1" applyAlignment="1">
      <alignment vertical="center" wrapText="1"/>
    </xf>
    <xf numFmtId="0" fontId="31" fillId="0" borderId="2" xfId="4" applyFont="1" applyFill="1" applyBorder="1" applyAlignment="1" applyProtection="1">
      <alignment horizontal="center" vertical="center"/>
      <protection locked="0"/>
    </xf>
    <xf numFmtId="0" fontId="31" fillId="0" borderId="2" xfId="4" applyFont="1" applyFill="1" applyBorder="1" applyAlignment="1" applyProtection="1">
      <alignment horizontal="center" vertical="center" wrapText="1"/>
      <protection locked="0"/>
    </xf>
    <xf numFmtId="0" fontId="31" fillId="0" borderId="2" xfId="4" applyFont="1" applyFill="1" applyBorder="1" applyAlignment="1" applyProtection="1">
      <alignment horizontal="center" vertical="center" shrinkToFit="1"/>
      <protection locked="0"/>
    </xf>
    <xf numFmtId="38" fontId="31" fillId="0" borderId="2" xfId="1" applyFont="1" applyFill="1" applyBorder="1" applyAlignment="1" applyProtection="1">
      <alignment horizontal="center" vertical="center" shrinkToFit="1"/>
      <protection locked="0"/>
    </xf>
    <xf numFmtId="0" fontId="0" fillId="0" borderId="0" xfId="0" applyFont="1" applyFill="1" applyAlignment="1" applyProtection="1">
      <alignment horizontal="center" vertical="center"/>
    </xf>
    <xf numFmtId="0" fontId="0" fillId="0" borderId="0" xfId="0" applyFont="1" applyFill="1" applyProtection="1"/>
    <xf numFmtId="0" fontId="0" fillId="0" borderId="0" xfId="0" applyFont="1" applyFill="1" applyAlignment="1" applyProtection="1">
      <alignment horizontal="center"/>
    </xf>
    <xf numFmtId="0" fontId="27" fillId="0" borderId="0" xfId="0" applyFont="1" applyFill="1" applyAlignment="1" applyProtection="1"/>
    <xf numFmtId="0" fontId="20" fillId="0" borderId="0" xfId="0" applyFont="1" applyFill="1" applyAlignment="1" applyProtection="1"/>
    <xf numFmtId="58" fontId="20" fillId="0" borderId="0" xfId="0" applyNumberFormat="1" applyFont="1" applyFill="1" applyAlignment="1" applyProtection="1"/>
    <xf numFmtId="0" fontId="20" fillId="0" borderId="0" xfId="0" applyFont="1" applyFill="1" applyAlignment="1" applyProtection="1">
      <alignment horizontal="left"/>
    </xf>
    <xf numFmtId="0" fontId="20" fillId="0" borderId="1" xfId="0" applyFont="1" applyFill="1" applyBorder="1" applyAlignment="1" applyProtection="1">
      <alignment horizontal="left" shrinkToFit="1"/>
    </xf>
    <xf numFmtId="0" fontId="20" fillId="0" borderId="0" xfId="0" applyFont="1" applyFill="1" applyBorder="1" applyAlignment="1" applyProtection="1">
      <alignment horizontal="left" shrinkToFit="1"/>
    </xf>
    <xf numFmtId="0" fontId="20" fillId="0" borderId="10" xfId="0" applyFont="1" applyFill="1" applyBorder="1" applyAlignment="1" applyProtection="1">
      <alignment horizontal="center" vertical="center"/>
    </xf>
    <xf numFmtId="0" fontId="0" fillId="0" borderId="2" xfId="0" applyFont="1" applyFill="1" applyBorder="1" applyAlignment="1" applyProtection="1">
      <alignment horizontal="center" vertical="center"/>
    </xf>
    <xf numFmtId="0" fontId="100" fillId="0" borderId="10" xfId="0" applyFont="1" applyFill="1" applyBorder="1" applyAlignment="1" applyProtection="1">
      <alignment horizontal="left" vertical="center" indent="1"/>
    </xf>
    <xf numFmtId="0" fontId="97" fillId="0" borderId="9" xfId="0" applyFont="1" applyFill="1" applyBorder="1" applyAlignment="1" applyProtection="1">
      <alignment horizontal="left" vertical="center"/>
    </xf>
    <xf numFmtId="0" fontId="100" fillId="0" borderId="12" xfId="0" applyFont="1" applyFill="1" applyBorder="1" applyAlignment="1" applyProtection="1">
      <alignment horizontal="left" vertical="center"/>
    </xf>
    <xf numFmtId="0" fontId="98" fillId="0" borderId="2" xfId="0" applyFont="1" applyFill="1" applyBorder="1" applyAlignment="1" applyProtection="1">
      <alignment horizontal="center" vertical="center"/>
    </xf>
    <xf numFmtId="0" fontId="100" fillId="0" borderId="7" xfId="0" applyFont="1" applyFill="1" applyBorder="1" applyAlignment="1" applyProtection="1">
      <alignment horizontal="left" vertical="center"/>
    </xf>
    <xf numFmtId="0" fontId="97" fillId="0" borderId="5" xfId="0" applyFont="1" applyFill="1" applyBorder="1" applyAlignment="1" applyProtection="1">
      <alignment horizontal="left" vertical="center" indent="1"/>
    </xf>
    <xf numFmtId="0" fontId="97" fillId="0" borderId="5" xfId="0" applyFont="1" applyFill="1" applyBorder="1" applyAlignment="1" applyProtection="1">
      <alignment horizontal="left" indent="1"/>
    </xf>
    <xf numFmtId="0" fontId="97" fillId="0" borderId="5" xfId="0" applyFont="1" applyFill="1" applyBorder="1" applyAlignment="1" applyProtection="1">
      <alignment horizontal="left" vertical="center" shrinkToFit="1"/>
    </xf>
    <xf numFmtId="0" fontId="100" fillId="0" borderId="5" xfId="0" applyFont="1" applyFill="1" applyBorder="1" applyAlignment="1" applyProtection="1">
      <alignment horizontal="left" shrinkToFit="1"/>
    </xf>
    <xf numFmtId="0" fontId="100" fillId="0" borderId="9" xfId="0" applyFont="1" applyFill="1" applyBorder="1" applyAlignment="1" applyProtection="1">
      <alignment horizontal="left" shrinkToFit="1"/>
    </xf>
    <xf numFmtId="0" fontId="97" fillId="0" borderId="6" xfId="0" applyFont="1" applyFill="1" applyBorder="1" applyAlignment="1" applyProtection="1">
      <alignment horizontal="left" vertical="center" indent="1"/>
    </xf>
    <xf numFmtId="0" fontId="97" fillId="0" borderId="0" xfId="0" applyFont="1" applyFill="1" applyBorder="1" applyAlignment="1" applyProtection="1">
      <alignment horizontal="left" indent="1"/>
    </xf>
    <xf numFmtId="0" fontId="97" fillId="0" borderId="0" xfId="0" applyFont="1" applyFill="1" applyBorder="1" applyAlignment="1" applyProtection="1">
      <alignment horizontal="left" vertical="center" indent="1"/>
    </xf>
    <xf numFmtId="0" fontId="97" fillId="0" borderId="0" xfId="0" applyFont="1" applyFill="1" applyBorder="1" applyAlignment="1" applyProtection="1">
      <alignment horizontal="left" vertical="center" shrinkToFit="1"/>
    </xf>
    <xf numFmtId="0" fontId="100" fillId="0" borderId="0" xfId="0" applyFont="1" applyFill="1" applyBorder="1" applyAlignment="1" applyProtection="1">
      <alignment horizontal="left" shrinkToFit="1"/>
    </xf>
    <xf numFmtId="0" fontId="100" fillId="0" borderId="7" xfId="0" applyFont="1" applyFill="1" applyBorder="1" applyAlignment="1" applyProtection="1">
      <alignment horizontal="left" shrinkToFit="1"/>
    </xf>
    <xf numFmtId="0" fontId="100" fillId="0" borderId="6" xfId="0" applyFont="1" applyFill="1" applyBorder="1" applyAlignment="1" applyProtection="1">
      <alignment horizontal="left" vertical="center" indent="1"/>
    </xf>
    <xf numFmtId="0" fontId="100" fillId="0" borderId="0" xfId="0" applyFont="1" applyFill="1" applyBorder="1" applyAlignment="1" applyProtection="1">
      <alignment horizontal="left" indent="1"/>
    </xf>
    <xf numFmtId="0" fontId="100" fillId="0" borderId="0" xfId="0" applyFont="1" applyFill="1" applyBorder="1" applyAlignment="1" applyProtection="1">
      <alignment horizontal="left" vertical="center" indent="1"/>
    </xf>
    <xf numFmtId="0" fontId="106" fillId="0" borderId="0" xfId="0" applyFont="1" applyFill="1" applyBorder="1" applyAlignment="1" applyProtection="1">
      <alignment horizontal="left"/>
    </xf>
    <xf numFmtId="0" fontId="97" fillId="0" borderId="1" xfId="0" applyFont="1" applyFill="1" applyBorder="1" applyAlignment="1" applyProtection="1">
      <alignment vertical="center"/>
    </xf>
    <xf numFmtId="0" fontId="97" fillId="0" borderId="1" xfId="0" applyFont="1" applyFill="1" applyBorder="1" applyAlignment="1" applyProtection="1">
      <alignment horizontal="left" indent="1"/>
    </xf>
    <xf numFmtId="0" fontId="97" fillId="0" borderId="0" xfId="0" applyFont="1" applyFill="1" applyBorder="1" applyAlignment="1" applyProtection="1">
      <alignment horizontal="left" vertical="center"/>
    </xf>
    <xf numFmtId="0" fontId="100" fillId="0" borderId="12" xfId="0" applyFont="1" applyFill="1" applyBorder="1" applyAlignment="1" applyProtection="1">
      <alignment horizontal="left" shrinkToFit="1"/>
    </xf>
    <xf numFmtId="0" fontId="97" fillId="0" borderId="9" xfId="0" applyFont="1" applyFill="1" applyBorder="1" applyAlignment="1" applyProtection="1">
      <alignment horizontal="left" vertical="center" wrapText="1"/>
    </xf>
    <xf numFmtId="0" fontId="97" fillId="0" borderId="11" xfId="0" applyFont="1" applyFill="1" applyBorder="1" applyAlignment="1" applyProtection="1">
      <alignment horizontal="left" vertical="center" wrapText="1" indent="1"/>
    </xf>
    <xf numFmtId="0" fontId="97" fillId="0" borderId="1" xfId="0" applyFont="1" applyFill="1" applyBorder="1" applyAlignment="1" applyProtection="1">
      <alignment horizontal="left" vertical="center" indent="1"/>
    </xf>
    <xf numFmtId="0" fontId="97" fillId="0" borderId="1" xfId="0" applyFont="1" applyFill="1" applyBorder="1" applyAlignment="1" applyProtection="1">
      <alignment horizontal="left" vertical="center" wrapText="1" indent="1"/>
    </xf>
    <xf numFmtId="0" fontId="97" fillId="0" borderId="12" xfId="0" applyFont="1" applyFill="1" applyBorder="1" applyAlignment="1" applyProtection="1">
      <alignment horizontal="left" vertical="center" wrapText="1" indent="1"/>
    </xf>
    <xf numFmtId="0" fontId="97" fillId="0" borderId="10" xfId="0" applyFont="1" applyFill="1" applyBorder="1" applyAlignment="1" applyProtection="1">
      <alignment horizontal="left" vertical="center"/>
    </xf>
    <xf numFmtId="0" fontId="100" fillId="0" borderId="0" xfId="0" applyFont="1" applyBorder="1" applyProtection="1"/>
    <xf numFmtId="0" fontId="100" fillId="0" borderId="7" xfId="0" applyFont="1" applyBorder="1" applyProtection="1"/>
    <xf numFmtId="0" fontId="100" fillId="0" borderId="1" xfId="0" applyFont="1" applyFill="1" applyBorder="1" applyProtection="1"/>
    <xf numFmtId="0" fontId="97" fillId="0" borderId="1" xfId="0" applyFont="1" applyFill="1" applyBorder="1" applyAlignment="1" applyProtection="1">
      <alignment vertical="center" wrapText="1"/>
    </xf>
    <xf numFmtId="0" fontId="100" fillId="0" borderId="1" xfId="0" applyFont="1" applyBorder="1" applyProtection="1"/>
    <xf numFmtId="0" fontId="100" fillId="0" borderId="12" xfId="0" applyFont="1" applyBorder="1" applyProtection="1"/>
    <xf numFmtId="0" fontId="97" fillId="0" borderId="1" xfId="0" applyFont="1" applyFill="1" applyBorder="1" applyAlignment="1" applyProtection="1">
      <alignment horizontal="left" vertical="center"/>
    </xf>
    <xf numFmtId="0" fontId="97" fillId="0" borderId="3" xfId="0" applyFont="1" applyFill="1" applyBorder="1" applyAlignment="1" applyProtection="1">
      <alignment horizontal="left" vertical="center"/>
    </xf>
    <xf numFmtId="0" fontId="100" fillId="0" borderId="4" xfId="0" applyFont="1" applyFill="1" applyBorder="1" applyAlignment="1" applyProtection="1">
      <alignment horizontal="left"/>
    </xf>
    <xf numFmtId="0" fontId="100" fillId="0" borderId="10" xfId="0" applyFont="1" applyFill="1" applyBorder="1" applyAlignment="1" applyProtection="1">
      <alignment horizontal="left"/>
    </xf>
    <xf numFmtId="0" fontId="97" fillId="0" borderId="10" xfId="0" applyFont="1" applyFill="1" applyBorder="1" applyAlignment="1" applyProtection="1">
      <alignment horizontal="center" vertical="center"/>
    </xf>
    <xf numFmtId="0" fontId="100" fillId="0" borderId="5" xfId="0" applyFont="1" applyFill="1" applyBorder="1" applyAlignment="1" applyProtection="1">
      <alignment horizontal="left" vertical="center"/>
    </xf>
    <xf numFmtId="0" fontId="97" fillId="0" borderId="5" xfId="0" applyFont="1" applyFill="1" applyBorder="1" applyAlignment="1" applyProtection="1">
      <alignment horizontal="left"/>
    </xf>
    <xf numFmtId="0" fontId="97" fillId="0" borderId="9" xfId="0" applyFont="1" applyFill="1" applyBorder="1" applyAlignment="1" applyProtection="1">
      <alignment horizontal="left"/>
    </xf>
    <xf numFmtId="0" fontId="100" fillId="0" borderId="0" xfId="0" applyFont="1" applyFill="1" applyProtection="1"/>
    <xf numFmtId="0" fontId="100" fillId="0" borderId="0" xfId="0" applyFont="1" applyFill="1" applyBorder="1" applyAlignment="1" applyProtection="1">
      <alignment horizontal="left" vertical="center"/>
    </xf>
    <xf numFmtId="0" fontId="97" fillId="0" borderId="0" xfId="0" applyFont="1" applyFill="1" applyBorder="1" applyAlignment="1" applyProtection="1">
      <alignment horizontal="left"/>
    </xf>
    <xf numFmtId="0" fontId="97" fillId="0" borderId="7" xfId="0" applyFont="1" applyFill="1" applyBorder="1" applyAlignment="1" applyProtection="1">
      <alignment horizontal="left"/>
    </xf>
    <xf numFmtId="0" fontId="97" fillId="0" borderId="11" xfId="0" applyFont="1" applyFill="1" applyBorder="1" applyAlignment="1" applyProtection="1">
      <alignment horizontal="left" vertical="center"/>
    </xf>
    <xf numFmtId="0" fontId="100" fillId="0" borderId="1" xfId="0" applyFont="1" applyFill="1" applyBorder="1" applyAlignment="1" applyProtection="1">
      <alignment horizontal="left" vertical="center"/>
    </xf>
    <xf numFmtId="0" fontId="97" fillId="0" borderId="1" xfId="0" applyFont="1" applyFill="1" applyBorder="1" applyAlignment="1" applyProtection="1">
      <alignment horizontal="left"/>
    </xf>
    <xf numFmtId="0" fontId="97" fillId="0" borderId="12" xfId="0" applyFont="1" applyFill="1" applyBorder="1" applyAlignment="1" applyProtection="1">
      <alignment horizontal="left"/>
    </xf>
    <xf numFmtId="0" fontId="27" fillId="0" borderId="2" xfId="0" applyFont="1" applyFill="1" applyBorder="1" applyAlignment="1" applyProtection="1">
      <alignment horizontal="center" vertical="center"/>
    </xf>
    <xf numFmtId="0" fontId="54" fillId="0" borderId="3" xfId="0" applyFont="1" applyFill="1" applyBorder="1" applyAlignment="1" applyProtection="1">
      <alignment horizontal="left" vertical="center" indent="1"/>
    </xf>
    <xf numFmtId="0" fontId="97" fillId="0" borderId="1" xfId="0" applyFont="1" applyFill="1" applyBorder="1" applyAlignment="1" applyProtection="1">
      <alignment vertical="center" shrinkToFit="1"/>
    </xf>
    <xf numFmtId="0" fontId="97" fillId="0" borderId="3" xfId="0" applyFont="1" applyFill="1" applyBorder="1" applyAlignment="1" applyProtection="1">
      <alignment vertical="center" shrinkToFit="1"/>
    </xf>
    <xf numFmtId="0" fontId="97" fillId="0" borderId="10" xfId="0" applyFont="1" applyFill="1" applyBorder="1" applyAlignment="1" applyProtection="1">
      <alignment vertical="center" shrinkToFit="1"/>
    </xf>
    <xf numFmtId="0" fontId="54" fillId="0" borderId="2" xfId="0" applyFont="1" applyFill="1" applyBorder="1" applyAlignment="1" applyProtection="1">
      <alignment horizontal="left" vertical="center"/>
    </xf>
    <xf numFmtId="0" fontId="97" fillId="0" borderId="3" xfId="0" applyFont="1" applyFill="1" applyBorder="1" applyAlignment="1" applyProtection="1">
      <alignment horizontal="left" vertical="center" indent="1"/>
    </xf>
    <xf numFmtId="0" fontId="97" fillId="0" borderId="4" xfId="0" applyFont="1" applyFill="1" applyBorder="1" applyAlignment="1" applyProtection="1">
      <alignment horizontal="left" vertical="center" indent="1"/>
    </xf>
    <xf numFmtId="0" fontId="100" fillId="0" borderId="4" xfId="0" applyFont="1" applyFill="1" applyBorder="1" applyAlignment="1" applyProtection="1">
      <alignment horizontal="left" indent="1"/>
    </xf>
    <xf numFmtId="0" fontId="97" fillId="0" borderId="4" xfId="0" applyFont="1" applyFill="1" applyBorder="1" applyAlignment="1" applyProtection="1">
      <alignment horizontal="left" vertical="center"/>
    </xf>
    <xf numFmtId="0" fontId="97" fillId="0" borderId="4" xfId="0" applyFont="1" applyFill="1" applyBorder="1" applyAlignment="1" applyProtection="1">
      <alignment horizontal="left" indent="1"/>
    </xf>
    <xf numFmtId="0" fontId="97" fillId="0" borderId="10" xfId="0" applyFont="1" applyFill="1" applyBorder="1" applyAlignment="1" applyProtection="1">
      <alignment horizontal="left" indent="1"/>
    </xf>
    <xf numFmtId="0" fontId="97" fillId="0" borderId="0" xfId="0" applyFont="1" applyFill="1" applyBorder="1" applyAlignment="1" applyProtection="1">
      <alignment horizontal="center" vertical="center"/>
    </xf>
    <xf numFmtId="0" fontId="98" fillId="0" borderId="5" xfId="0" applyFont="1" applyFill="1" applyBorder="1" applyAlignment="1" applyProtection="1">
      <alignment vertical="center" shrinkToFit="1"/>
    </xf>
    <xf numFmtId="0" fontId="97" fillId="0" borderId="9" xfId="0" applyFont="1" applyFill="1" applyBorder="1" applyAlignment="1" applyProtection="1">
      <alignment horizontal="left" indent="1"/>
    </xf>
    <xf numFmtId="0" fontId="97" fillId="0" borderId="12" xfId="0" applyFont="1" applyFill="1" applyBorder="1" applyAlignment="1" applyProtection="1">
      <alignment horizontal="left" indent="1"/>
    </xf>
    <xf numFmtId="0" fontId="54" fillId="0" borderId="2" xfId="0" applyFont="1" applyFill="1" applyBorder="1" applyAlignment="1" applyProtection="1">
      <alignment horizontal="left" vertical="center" wrapText="1"/>
    </xf>
    <xf numFmtId="0" fontId="97" fillId="0" borderId="10" xfId="0" applyFont="1" applyFill="1" applyBorder="1" applyAlignment="1" applyProtection="1">
      <alignment horizontal="left" vertical="center" indent="1"/>
    </xf>
    <xf numFmtId="0" fontId="97" fillId="0" borderId="4" xfId="0" applyFont="1" applyFill="1" applyBorder="1" applyAlignment="1" applyProtection="1">
      <alignment vertical="center"/>
    </xf>
    <xf numFmtId="0" fontId="97" fillId="0" borderId="10" xfId="0" applyFont="1" applyFill="1" applyBorder="1" applyAlignment="1" applyProtection="1">
      <alignment vertical="center"/>
    </xf>
    <xf numFmtId="0" fontId="97" fillId="0" borderId="4" xfId="0" applyFont="1" applyFill="1" applyBorder="1" applyAlignment="1" applyProtection="1">
      <alignment horizontal="left" vertical="center" shrinkToFit="1"/>
    </xf>
    <xf numFmtId="0" fontId="97" fillId="0" borderId="7" xfId="0" applyFont="1" applyFill="1" applyBorder="1" applyAlignment="1" applyProtection="1">
      <alignment horizontal="left" indent="1"/>
    </xf>
    <xf numFmtId="0" fontId="97" fillId="0" borderId="3" xfId="0" applyFont="1" applyFill="1" applyBorder="1" applyAlignment="1" applyProtection="1">
      <alignment vertical="center"/>
    </xf>
    <xf numFmtId="0" fontId="0" fillId="0" borderId="6" xfId="0" applyFont="1" applyFill="1" applyBorder="1" applyProtection="1"/>
    <xf numFmtId="0" fontId="97" fillId="0" borderId="10" xfId="0" applyFont="1" applyFill="1" applyBorder="1" applyAlignment="1" applyProtection="1">
      <alignment horizontal="left" vertical="center" wrapText="1"/>
    </xf>
    <xf numFmtId="0" fontId="0" fillId="0" borderId="0" xfId="0" applyFont="1" applyFill="1" applyBorder="1" applyProtection="1"/>
    <xf numFmtId="0" fontId="100" fillId="0" borderId="2" xfId="0" applyFont="1" applyFill="1" applyBorder="1" applyAlignment="1" applyProtection="1">
      <alignment horizontal="left" vertical="center" wrapText="1"/>
    </xf>
    <xf numFmtId="0" fontId="97" fillId="0" borderId="4" xfId="0" applyFont="1" applyFill="1" applyBorder="1" applyAlignment="1" applyProtection="1">
      <alignment vertical="center" shrinkToFit="1"/>
    </xf>
    <xf numFmtId="0" fontId="147" fillId="0" borderId="10" xfId="0" applyFont="1" applyFill="1" applyBorder="1" applyAlignment="1" applyProtection="1">
      <alignment horizontal="left" vertical="center" shrinkToFit="1"/>
    </xf>
    <xf numFmtId="0" fontId="100" fillId="0" borderId="2" xfId="0" applyFont="1" applyFill="1" applyBorder="1" applyAlignment="1" applyProtection="1">
      <alignment horizontal="left" vertical="center"/>
    </xf>
    <xf numFmtId="0" fontId="107" fillId="0" borderId="3" xfId="0" applyFont="1" applyFill="1" applyBorder="1" applyAlignment="1" applyProtection="1">
      <alignment horizontal="left" vertical="center" indent="1"/>
    </xf>
    <xf numFmtId="0" fontId="100" fillId="0" borderId="9" xfId="0" applyFont="1" applyFill="1" applyBorder="1" applyAlignment="1" applyProtection="1">
      <alignment horizontal="left" vertical="center" indent="1"/>
    </xf>
    <xf numFmtId="0" fontId="100" fillId="0" borderId="10" xfId="0" applyFont="1" applyFill="1" applyBorder="1" applyAlignment="1" applyProtection="1">
      <alignment horizontal="left" vertical="center" wrapText="1" indent="1"/>
    </xf>
    <xf numFmtId="0" fontId="97" fillId="0" borderId="2" xfId="0" applyFont="1" applyFill="1" applyBorder="1" applyAlignment="1" applyProtection="1">
      <alignment horizontal="center" vertical="center" wrapText="1"/>
    </xf>
    <xf numFmtId="0" fontId="97" fillId="0" borderId="2" xfId="0" applyFont="1" applyFill="1" applyBorder="1" applyAlignment="1" applyProtection="1">
      <alignment horizontal="center" vertical="center"/>
    </xf>
    <xf numFmtId="0" fontId="97" fillId="0" borderId="10" xfId="0" applyFont="1" applyFill="1" applyBorder="1" applyAlignment="1" applyProtection="1">
      <alignment vertical="center" wrapText="1" shrinkToFit="1"/>
    </xf>
    <xf numFmtId="0" fontId="54" fillId="0" borderId="11" xfId="0" applyFont="1" applyFill="1" applyBorder="1" applyAlignment="1" applyProtection="1">
      <alignment vertical="center"/>
    </xf>
    <xf numFmtId="0" fontId="100" fillId="0" borderId="12" xfId="0" applyFont="1" applyFill="1" applyBorder="1" applyAlignment="1" applyProtection="1">
      <alignment horizontal="left" vertical="center" indent="1"/>
    </xf>
    <xf numFmtId="0" fontId="97" fillId="0" borderId="12" xfId="0" applyFont="1" applyFill="1" applyBorder="1" applyAlignment="1" applyProtection="1">
      <alignment horizontal="left" vertical="center"/>
    </xf>
    <xf numFmtId="0" fontId="101" fillId="0" borderId="3" xfId="0" applyFont="1" applyBorder="1" applyAlignment="1" applyProtection="1">
      <alignment vertical="top"/>
    </xf>
    <xf numFmtId="0" fontId="100" fillId="0" borderId="4" xfId="0" applyFont="1" applyBorder="1" applyProtection="1"/>
    <xf numFmtId="0" fontId="100" fillId="0" borderId="10" xfId="0" applyFont="1" applyBorder="1" applyProtection="1"/>
    <xf numFmtId="0" fontId="105" fillId="0" borderId="2" xfId="0" applyFont="1" applyFill="1" applyBorder="1" applyAlignment="1" applyProtection="1">
      <alignment horizontal="center" vertical="center"/>
    </xf>
    <xf numFmtId="0" fontId="97" fillId="0" borderId="5" xfId="0" applyFont="1" applyFill="1" applyBorder="1" applyAlignment="1" applyProtection="1">
      <alignment horizontal="left" vertical="center"/>
    </xf>
    <xf numFmtId="0" fontId="100" fillId="0" borderId="4" xfId="0" applyFont="1" applyFill="1" applyBorder="1" applyProtection="1"/>
    <xf numFmtId="0" fontId="97" fillId="0" borderId="4" xfId="0" applyFont="1" applyFill="1" applyBorder="1" applyAlignment="1" applyProtection="1">
      <alignment vertical="center" wrapText="1"/>
    </xf>
    <xf numFmtId="0" fontId="100" fillId="0" borderId="10" xfId="0" applyFont="1" applyFill="1" applyBorder="1" applyProtection="1"/>
    <xf numFmtId="0" fontId="100" fillId="0" borderId="0" xfId="0" applyFont="1" applyProtection="1"/>
    <xf numFmtId="0" fontId="97" fillId="0" borderId="7" xfId="0" applyFont="1" applyFill="1" applyBorder="1" applyAlignment="1" applyProtection="1">
      <alignment horizontal="left" vertical="center"/>
    </xf>
    <xf numFmtId="0" fontId="100" fillId="0" borderId="5" xfId="0" applyFont="1" applyFill="1" applyBorder="1" applyAlignment="1" applyProtection="1">
      <alignment horizontal="center" vertical="center"/>
    </xf>
    <xf numFmtId="0" fontId="100" fillId="0" borderId="5" xfId="0" applyFont="1" applyFill="1" applyBorder="1" applyAlignment="1" applyProtection="1">
      <alignment horizontal="center" vertical="center" textRotation="255"/>
    </xf>
    <xf numFmtId="0" fontId="100" fillId="0" borderId="0" xfId="0" applyFont="1" applyFill="1" applyBorder="1" applyAlignment="1" applyProtection="1"/>
    <xf numFmtId="0" fontId="100" fillId="0" borderId="0" xfId="0" applyFont="1" applyFill="1" applyBorder="1" applyAlignment="1" applyProtection="1">
      <alignment horizontal="center" vertical="center"/>
    </xf>
    <xf numFmtId="0" fontId="100" fillId="0" borderId="0" xfId="0" applyFont="1" applyFill="1" applyBorder="1" applyAlignment="1" applyProtection="1">
      <alignment horizontal="center" vertical="center" textRotation="255"/>
    </xf>
    <xf numFmtId="0" fontId="54" fillId="0" borderId="0" xfId="0" applyFont="1" applyFill="1" applyBorder="1" applyAlignment="1" applyProtection="1">
      <alignment horizontal="left" vertical="center"/>
    </xf>
    <xf numFmtId="0" fontId="97" fillId="0" borderId="0" xfId="0" applyFont="1" applyFill="1" applyProtection="1"/>
    <xf numFmtId="0" fontId="97" fillId="0" borderId="0" xfId="0" applyFont="1" applyFill="1" applyAlignment="1" applyProtection="1">
      <alignment horizontal="left" indent="1"/>
    </xf>
    <xf numFmtId="0" fontId="97" fillId="0" borderId="0" xfId="0" applyFont="1" applyFill="1" applyAlignment="1" applyProtection="1">
      <alignment horizontal="left" vertical="center" indent="1"/>
    </xf>
    <xf numFmtId="0" fontId="100" fillId="0" borderId="9" xfId="0" applyFont="1" applyFill="1" applyBorder="1" applyAlignment="1" applyProtection="1">
      <alignment horizontal="left" vertical="top" wrapText="1"/>
    </xf>
    <xf numFmtId="0" fontId="100" fillId="0" borderId="7" xfId="0" applyFont="1" applyFill="1" applyBorder="1" applyAlignment="1" applyProtection="1">
      <alignment horizontal="left" vertical="top" wrapText="1"/>
    </xf>
    <xf numFmtId="0" fontId="100" fillId="0" borderId="12" xfId="0" applyFont="1" applyFill="1" applyBorder="1" applyAlignment="1" applyProtection="1">
      <alignment horizontal="left" vertical="top" wrapText="1"/>
    </xf>
    <xf numFmtId="0" fontId="97" fillId="0" borderId="0" xfId="0" applyFont="1" applyFill="1" applyBorder="1" applyAlignment="1" applyProtection="1">
      <alignment horizontal="center" shrinkToFit="1"/>
    </xf>
    <xf numFmtId="0" fontId="0" fillId="0" borderId="0" xfId="0" applyFont="1" applyFill="1" applyBorder="1" applyAlignment="1" applyProtection="1">
      <alignment horizontal="center" vertical="center"/>
    </xf>
    <xf numFmtId="0" fontId="0" fillId="0" borderId="0" xfId="0" applyFont="1" applyFill="1" applyBorder="1" applyAlignment="1" applyProtection="1"/>
    <xf numFmtId="0" fontId="138" fillId="0" borderId="2" xfId="0" applyFont="1" applyFill="1" applyBorder="1" applyAlignment="1" applyProtection="1">
      <alignment horizontal="center" vertical="center"/>
      <protection locked="0"/>
    </xf>
    <xf numFmtId="0" fontId="132" fillId="0" borderId="2" xfId="0" applyFont="1" applyFill="1" applyBorder="1" applyAlignment="1" applyProtection="1">
      <alignment horizontal="center" vertical="center" shrinkToFit="1"/>
      <protection locked="0"/>
    </xf>
    <xf numFmtId="0" fontId="97" fillId="0" borderId="4" xfId="0" applyFont="1" applyFill="1" applyBorder="1" applyAlignment="1" applyProtection="1">
      <alignment horizontal="center" vertical="center"/>
      <protection locked="0"/>
    </xf>
    <xf numFmtId="0" fontId="100" fillId="0" borderId="5" xfId="0" applyFont="1" applyFill="1" applyBorder="1" applyAlignment="1" applyProtection="1">
      <alignment vertical="center"/>
      <protection locked="0"/>
    </xf>
    <xf numFmtId="0" fontId="100" fillId="0" borderId="0" xfId="0" applyFont="1" applyFill="1" applyBorder="1" applyAlignment="1" applyProtection="1">
      <alignment vertical="center"/>
      <protection locked="0"/>
    </xf>
    <xf numFmtId="0" fontId="98" fillId="0" borderId="5" xfId="0" applyFont="1" applyFill="1" applyBorder="1" applyAlignment="1" applyProtection="1">
      <alignment horizontal="center" vertical="center" shrinkToFit="1"/>
      <protection locked="0"/>
    </xf>
    <xf numFmtId="0" fontId="98" fillId="0" borderId="26" xfId="0" applyFont="1" applyFill="1" applyBorder="1" applyAlignment="1" applyProtection="1">
      <alignment horizontal="center" vertical="center" shrinkToFit="1"/>
      <protection locked="0"/>
    </xf>
    <xf numFmtId="49" fontId="0" fillId="0" borderId="4" xfId="0" applyNumberFormat="1" applyFont="1" applyFill="1" applyBorder="1" applyAlignment="1" applyProtection="1">
      <alignment horizontal="center" vertical="center"/>
      <protection locked="0"/>
    </xf>
    <xf numFmtId="57" fontId="0" fillId="0" borderId="2" xfId="0" applyNumberFormat="1" applyFont="1" applyFill="1" applyBorder="1" applyAlignment="1" applyProtection="1">
      <alignment horizontal="center" vertical="center" shrinkToFit="1"/>
      <protection locked="0"/>
    </xf>
    <xf numFmtId="176" fontId="0" fillId="0" borderId="2" xfId="0" applyNumberFormat="1" applyFont="1" applyFill="1" applyBorder="1" applyAlignment="1" applyProtection="1">
      <alignment horizontal="center" vertical="center"/>
      <protection locked="0"/>
    </xf>
    <xf numFmtId="0" fontId="26" fillId="0" borderId="2" xfId="0" applyFont="1" applyFill="1" applyBorder="1" applyAlignment="1" applyProtection="1">
      <alignment horizontal="center" vertical="center" wrapText="1"/>
      <protection locked="0"/>
    </xf>
    <xf numFmtId="0" fontId="36" fillId="0" borderId="0" xfId="45" applyNumberFormat="1" applyFont="1" applyFill="1" applyBorder="1" applyAlignment="1" applyProtection="1">
      <alignment horizontal="left" vertical="center"/>
    </xf>
    <xf numFmtId="0" fontId="78" fillId="0" borderId="0" xfId="45" applyNumberFormat="1" applyFont="1" applyFill="1" applyBorder="1" applyAlignment="1" applyProtection="1">
      <alignment vertical="center"/>
    </xf>
    <xf numFmtId="0" fontId="78" fillId="0" borderId="0" xfId="45" applyNumberFormat="1" applyFont="1" applyAlignment="1" applyProtection="1">
      <alignment vertical="center"/>
    </xf>
    <xf numFmtId="0" fontId="78" fillId="0" borderId="0" xfId="45" applyNumberFormat="1" applyFont="1" applyFill="1" applyBorder="1" applyAlignment="1" applyProtection="1">
      <alignment horizontal="right" vertical="center"/>
    </xf>
    <xf numFmtId="0" fontId="40" fillId="0" borderId="0" xfId="0" applyFont="1" applyFill="1" applyBorder="1" applyAlignment="1" applyProtection="1">
      <alignment horizontal="right" vertical="center"/>
    </xf>
    <xf numFmtId="0" fontId="40" fillId="0" borderId="0" xfId="0" applyFont="1" applyFill="1" applyAlignment="1" applyProtection="1">
      <alignment horizontal="right" vertical="center"/>
    </xf>
    <xf numFmtId="0" fontId="17" fillId="0" borderId="0" xfId="0" applyFont="1" applyFill="1" applyBorder="1" applyAlignment="1" applyProtection="1">
      <alignment horizontal="right" vertical="top"/>
    </xf>
    <xf numFmtId="0" fontId="9" fillId="0" borderId="0" xfId="45" applyNumberFormat="1" applyFont="1" applyFill="1" applyBorder="1" applyAlignment="1" applyProtection="1">
      <alignment horizontal="right" vertical="center"/>
    </xf>
    <xf numFmtId="0" fontId="78" fillId="0" borderId="0" xfId="45" quotePrefix="1" applyNumberFormat="1" applyFont="1" applyAlignment="1" applyProtection="1">
      <alignment vertical="center"/>
    </xf>
    <xf numFmtId="0" fontId="81" fillId="0" borderId="0" xfId="45" applyNumberFormat="1" applyFont="1" applyFill="1" applyBorder="1" applyAlignment="1" applyProtection="1">
      <alignment horizontal="center" vertical="center"/>
    </xf>
    <xf numFmtId="0" fontId="9" fillId="0" borderId="0" xfId="45" applyNumberFormat="1" applyFont="1" applyAlignment="1" applyProtection="1">
      <alignment vertical="center"/>
    </xf>
    <xf numFmtId="0" fontId="78" fillId="0" borderId="0" xfId="45" applyNumberFormat="1" applyFont="1" applyFill="1" applyBorder="1" applyAlignment="1" applyProtection="1">
      <alignment horizontal="center" vertical="center"/>
    </xf>
    <xf numFmtId="0" fontId="16" fillId="0" borderId="38" xfId="45" applyNumberFormat="1" applyFont="1" applyFill="1" applyBorder="1" applyAlignment="1" applyProtection="1">
      <alignment horizontal="center" vertical="center"/>
    </xf>
    <xf numFmtId="0" fontId="36" fillId="0" borderId="36" xfId="45" applyNumberFormat="1" applyFont="1" applyFill="1" applyBorder="1" applyAlignment="1" applyProtection="1">
      <alignment horizontal="center" vertical="center" shrinkToFit="1"/>
    </xf>
    <xf numFmtId="0" fontId="36" fillId="0" borderId="36" xfId="45" applyNumberFormat="1" applyFont="1" applyFill="1" applyBorder="1" applyAlignment="1" applyProtection="1">
      <alignment horizontal="center" vertical="center"/>
    </xf>
    <xf numFmtId="0" fontId="36" fillId="0" borderId="36" xfId="45" applyNumberFormat="1" applyFont="1" applyBorder="1" applyAlignment="1" applyProtection="1">
      <alignment vertical="center"/>
    </xf>
    <xf numFmtId="0" fontId="36" fillId="0" borderId="36" xfId="45" applyNumberFormat="1" applyFont="1" applyFill="1" applyBorder="1" applyAlignment="1" applyProtection="1">
      <alignment horizontal="left" vertical="center"/>
    </xf>
    <xf numFmtId="0" fontId="81" fillId="0" borderId="0" xfId="45" applyNumberFormat="1" applyFont="1" applyFill="1" applyBorder="1" applyAlignment="1" applyProtection="1">
      <alignment horizontal="center" vertical="center" wrapText="1"/>
    </xf>
    <xf numFmtId="0" fontId="16" fillId="0" borderId="26" xfId="45" applyNumberFormat="1" applyFont="1" applyFill="1" applyBorder="1" applyAlignment="1" applyProtection="1">
      <alignment horizontal="center" vertical="center"/>
    </xf>
    <xf numFmtId="0" fontId="36" fillId="0" borderId="41" xfId="45" applyNumberFormat="1" applyFont="1" applyFill="1" applyBorder="1" applyAlignment="1" applyProtection="1">
      <alignment horizontal="center" vertical="center" shrinkToFit="1"/>
    </xf>
    <xf numFmtId="0" fontId="36" fillId="0" borderId="0" xfId="45" applyNumberFormat="1" applyFont="1" applyFill="1" applyBorder="1" applyAlignment="1" applyProtection="1">
      <alignment horizontal="center" vertical="center"/>
    </xf>
    <xf numFmtId="0" fontId="15" fillId="0" borderId="143" xfId="0" applyFont="1" applyFill="1" applyBorder="1" applyAlignment="1" applyProtection="1">
      <alignment horizontal="center" vertical="center" wrapText="1"/>
    </xf>
    <xf numFmtId="0" fontId="15" fillId="0" borderId="81" xfId="0" applyFont="1" applyFill="1" applyBorder="1" applyAlignment="1" applyProtection="1">
      <alignment horizontal="center" vertical="center" wrapText="1"/>
    </xf>
    <xf numFmtId="0" fontId="15" fillId="0" borderId="87" xfId="0" applyFont="1" applyFill="1" applyBorder="1" applyAlignment="1" applyProtection="1">
      <alignment horizontal="center" vertical="center" wrapText="1"/>
    </xf>
    <xf numFmtId="0" fontId="36" fillId="0" borderId="51" xfId="45" applyNumberFormat="1" applyFont="1" applyBorder="1" applyAlignment="1" applyProtection="1">
      <alignment vertical="center"/>
    </xf>
    <xf numFmtId="0" fontId="18" fillId="0" borderId="41" xfId="45" applyNumberFormat="1" applyFont="1" applyFill="1" applyBorder="1" applyAlignment="1" applyProtection="1">
      <alignment horizontal="right" vertical="center"/>
    </xf>
    <xf numFmtId="0" fontId="18" fillId="0" borderId="44" xfId="45" applyNumberFormat="1" applyFont="1" applyFill="1" applyBorder="1" applyAlignment="1" applyProtection="1">
      <alignment horizontal="right" vertical="center"/>
    </xf>
    <xf numFmtId="58" fontId="36" fillId="0" borderId="54" xfId="45" applyNumberFormat="1" applyFont="1" applyFill="1" applyBorder="1" applyAlignment="1" applyProtection="1">
      <alignment horizontal="center" vertical="center" shrinkToFit="1"/>
    </xf>
    <xf numFmtId="0" fontId="36" fillId="0" borderId="54" xfId="45" applyNumberFormat="1" applyFont="1" applyFill="1" applyBorder="1" applyAlignment="1" applyProtection="1">
      <alignment horizontal="center" vertical="center" shrinkToFit="1"/>
    </xf>
    <xf numFmtId="58" fontId="36" fillId="0" borderId="57" xfId="45" applyNumberFormat="1" applyFont="1" applyFill="1" applyBorder="1" applyAlignment="1" applyProtection="1">
      <alignment horizontal="center" vertical="center" shrinkToFit="1"/>
    </xf>
    <xf numFmtId="0" fontId="36" fillId="0" borderId="54" xfId="45" applyNumberFormat="1" applyFont="1" applyBorder="1" applyAlignment="1" applyProtection="1">
      <alignment horizontal="center" vertical="center"/>
    </xf>
    <xf numFmtId="0" fontId="36" fillId="0" borderId="54" xfId="45" applyNumberFormat="1" applyFont="1" applyBorder="1" applyAlignment="1" applyProtection="1">
      <alignment vertical="center"/>
    </xf>
    <xf numFmtId="0" fontId="36" fillId="0" borderId="57" xfId="45" applyNumberFormat="1" applyFont="1" applyBorder="1" applyAlignment="1" applyProtection="1">
      <alignment vertical="center"/>
    </xf>
    <xf numFmtId="0" fontId="81" fillId="0" borderId="0" xfId="45" applyNumberFormat="1" applyFont="1" applyBorder="1" applyAlignment="1" applyProtection="1">
      <alignment vertical="center"/>
    </xf>
    <xf numFmtId="0" fontId="36" fillId="0" borderId="54" xfId="45" applyNumberFormat="1" applyFont="1" applyFill="1" applyBorder="1" applyAlignment="1" applyProtection="1">
      <alignment horizontal="center" vertical="center" wrapText="1"/>
    </xf>
    <xf numFmtId="0" fontId="36" fillId="0" borderId="54" xfId="45" applyNumberFormat="1" applyFont="1" applyFill="1" applyBorder="1" applyAlignment="1" applyProtection="1">
      <alignment horizontal="right" vertical="center" wrapText="1"/>
    </xf>
    <xf numFmtId="0" fontId="78" fillId="0" borderId="54" xfId="45" applyNumberFormat="1" applyFont="1" applyBorder="1" applyAlignment="1" applyProtection="1">
      <alignment vertical="center"/>
    </xf>
    <xf numFmtId="0" fontId="78" fillId="0" borderId="57" xfId="45" applyNumberFormat="1" applyFont="1" applyBorder="1" applyAlignment="1" applyProtection="1">
      <alignment vertical="center"/>
    </xf>
    <xf numFmtId="0" fontId="36" fillId="0" borderId="56" xfId="45" applyNumberFormat="1" applyFont="1" applyFill="1" applyBorder="1" applyAlignment="1" applyProtection="1">
      <alignment vertical="center"/>
    </xf>
    <xf numFmtId="0" fontId="36" fillId="0" borderId="54" xfId="45" applyNumberFormat="1" applyFont="1" applyFill="1" applyBorder="1" applyAlignment="1" applyProtection="1">
      <alignment horizontal="center" vertical="center"/>
    </xf>
    <xf numFmtId="185" fontId="36" fillId="0" borderId="54" xfId="45" applyNumberFormat="1" applyFont="1" applyFill="1" applyBorder="1" applyAlignment="1" applyProtection="1">
      <alignment horizontal="center" vertical="center"/>
    </xf>
    <xf numFmtId="0" fontId="36" fillId="0" borderId="54" xfId="45" applyNumberFormat="1" applyFont="1" applyFill="1" applyBorder="1" applyAlignment="1" applyProtection="1">
      <alignment vertical="center"/>
    </xf>
    <xf numFmtId="0" fontId="36" fillId="0" borderId="55" xfId="45" applyNumberFormat="1" applyFont="1" applyFill="1" applyBorder="1" applyAlignment="1" applyProtection="1">
      <alignment vertical="center"/>
    </xf>
    <xf numFmtId="0" fontId="0" fillId="0" borderId="0" xfId="0" applyFont="1" applyFill="1" applyBorder="1" applyAlignment="1" applyProtection="1">
      <alignment horizontal="right" vertical="center"/>
    </xf>
    <xf numFmtId="0" fontId="0" fillId="0" borderId="0" xfId="0" applyFill="1" applyBorder="1" applyAlignment="1" applyProtection="1">
      <alignment vertical="center"/>
    </xf>
    <xf numFmtId="0" fontId="0" fillId="0" borderId="0" xfId="0" applyFont="1" applyFill="1" applyBorder="1" applyAlignment="1" applyProtection="1">
      <alignment vertical="center"/>
    </xf>
    <xf numFmtId="0" fontId="81" fillId="0" borderId="0" xfId="45" applyNumberFormat="1" applyFont="1" applyFill="1" applyBorder="1" applyAlignment="1" applyProtection="1">
      <alignment vertical="center" wrapText="1"/>
    </xf>
    <xf numFmtId="0" fontId="15" fillId="0" borderId="38" xfId="0" applyFont="1" applyFill="1" applyBorder="1" applyAlignment="1" applyProtection="1">
      <alignment horizontal="center" vertical="center" wrapText="1"/>
    </xf>
    <xf numFmtId="0" fontId="36" fillId="0" borderId="39" xfId="45" applyNumberFormat="1" applyFont="1" applyBorder="1" applyAlignment="1" applyProtection="1">
      <alignment vertical="center"/>
    </xf>
    <xf numFmtId="0" fontId="15" fillId="0" borderId="43" xfId="0" applyFont="1" applyFill="1" applyBorder="1" applyAlignment="1" applyProtection="1">
      <alignment horizontal="center" vertical="center" wrapText="1"/>
    </xf>
    <xf numFmtId="0" fontId="36" fillId="0" borderId="41" xfId="45" applyNumberFormat="1" applyFont="1" applyFill="1" applyBorder="1" applyAlignment="1" applyProtection="1">
      <alignment vertical="center"/>
    </xf>
    <xf numFmtId="0" fontId="36" fillId="0" borderId="41" xfId="45" applyNumberFormat="1" applyFont="1" applyBorder="1" applyAlignment="1" applyProtection="1">
      <alignment vertical="center"/>
    </xf>
    <xf numFmtId="0" fontId="36" fillId="0" borderId="41" xfId="45" applyNumberFormat="1" applyFont="1" applyBorder="1" applyAlignment="1" applyProtection="1">
      <alignment horizontal="center" vertical="center"/>
    </xf>
    <xf numFmtId="0" fontId="36" fillId="0" borderId="41" xfId="45" applyNumberFormat="1" applyFont="1" applyFill="1" applyBorder="1" applyAlignment="1" applyProtection="1">
      <alignment horizontal="center" vertical="center"/>
    </xf>
    <xf numFmtId="0" fontId="36" fillId="0" borderId="41" xfId="45" applyNumberFormat="1" applyFont="1" applyFill="1" applyBorder="1" applyAlignment="1" applyProtection="1">
      <alignment horizontal="left" vertical="center"/>
    </xf>
    <xf numFmtId="0" fontId="36" fillId="0" borderId="44" xfId="45" applyNumberFormat="1" applyFont="1" applyBorder="1" applyAlignment="1" applyProtection="1">
      <alignment vertical="center"/>
    </xf>
    <xf numFmtId="0" fontId="82" fillId="0" borderId="0" xfId="0" applyFont="1" applyFill="1" applyBorder="1" applyAlignment="1" applyProtection="1">
      <alignment horizontal="left" vertical="center"/>
    </xf>
    <xf numFmtId="0" fontId="36" fillId="0" borderId="38" xfId="45" applyNumberFormat="1" applyFont="1" applyFill="1" applyBorder="1" applyAlignment="1" applyProtection="1">
      <alignment horizontal="center" vertical="center" shrinkToFit="1"/>
    </xf>
    <xf numFmtId="0" fontId="36" fillId="0" borderId="36" xfId="45" applyNumberFormat="1" applyFont="1" applyFill="1" applyBorder="1" applyAlignment="1" applyProtection="1">
      <alignment vertical="center"/>
    </xf>
    <xf numFmtId="0" fontId="36" fillId="0" borderId="0" xfId="45" applyNumberFormat="1" applyFont="1" applyFill="1" applyBorder="1" applyAlignment="1" applyProtection="1">
      <alignment horizontal="center" vertical="center" shrinkToFit="1"/>
    </xf>
    <xf numFmtId="0" fontId="36" fillId="0" borderId="2" xfId="45" applyNumberFormat="1" applyFont="1" applyFill="1" applyBorder="1" applyAlignment="1" applyProtection="1">
      <alignment horizontal="center" vertical="center" shrinkToFit="1"/>
    </xf>
    <xf numFmtId="0" fontId="36" fillId="0" borderId="0" xfId="45" applyNumberFormat="1" applyFont="1" applyFill="1" applyBorder="1" applyAlignment="1" applyProtection="1">
      <alignment vertical="center"/>
    </xf>
    <xf numFmtId="0" fontId="36" fillId="0" borderId="0" xfId="45" applyNumberFormat="1" applyFont="1" applyBorder="1" applyAlignment="1" applyProtection="1">
      <alignment vertical="center"/>
    </xf>
    <xf numFmtId="0" fontId="36" fillId="0" borderId="52" xfId="45" applyNumberFormat="1" applyFont="1" applyBorder="1" applyAlignment="1" applyProtection="1">
      <alignment vertical="center"/>
    </xf>
    <xf numFmtId="0" fontId="36" fillId="0" borderId="43" xfId="45" applyNumberFormat="1" applyFont="1" applyFill="1" applyBorder="1" applyAlignment="1" applyProtection="1">
      <alignment horizontal="center" vertical="center" shrinkToFit="1"/>
    </xf>
    <xf numFmtId="0" fontId="36" fillId="0" borderId="87" xfId="45" applyNumberFormat="1" applyFont="1" applyFill="1" applyBorder="1" applyAlignment="1" applyProtection="1">
      <alignment horizontal="center" vertical="center" shrinkToFit="1"/>
    </xf>
    <xf numFmtId="0" fontId="81" fillId="0" borderId="0" xfId="45" applyFont="1" applyBorder="1" applyAlignment="1" applyProtection="1">
      <alignment horizontal="left" vertical="center" indent="1"/>
    </xf>
    <xf numFmtId="0" fontId="81" fillId="0" borderId="0" xfId="45" applyFont="1" applyBorder="1" applyAlignment="1" applyProtection="1">
      <alignment horizontal="right" vertical="center" indent="1"/>
    </xf>
    <xf numFmtId="0" fontId="16" fillId="0" borderId="2" xfId="45" applyNumberFormat="1" applyFont="1" applyFill="1" applyBorder="1" applyAlignment="1" applyProtection="1">
      <alignment horizontal="center" vertical="center"/>
    </xf>
    <xf numFmtId="177" fontId="78" fillId="0" borderId="0" xfId="45" applyNumberFormat="1" applyFont="1" applyFill="1" applyBorder="1" applyAlignment="1" applyProtection="1">
      <alignment horizontal="left" vertical="center" shrinkToFit="1"/>
    </xf>
    <xf numFmtId="177" fontId="78" fillId="0" borderId="7" xfId="45" applyNumberFormat="1" applyFont="1" applyFill="1" applyBorder="1" applyAlignment="1" applyProtection="1">
      <alignment horizontal="center" vertical="center" shrinkToFit="1"/>
    </xf>
    <xf numFmtId="0" fontId="36" fillId="0" borderId="5" xfId="45" applyNumberFormat="1" applyFont="1" applyFill="1" applyBorder="1" applyAlignment="1" applyProtection="1">
      <alignment horizontal="left" vertical="center" indent="1"/>
    </xf>
    <xf numFmtId="0" fontId="36" fillId="0" borderId="5" xfId="45" applyNumberFormat="1" applyFont="1" applyBorder="1" applyAlignment="1" applyProtection="1">
      <alignment vertical="center"/>
    </xf>
    <xf numFmtId="0" fontId="36" fillId="0" borderId="5" xfId="45" applyNumberFormat="1" applyFont="1" applyFill="1" applyBorder="1" applyAlignment="1" applyProtection="1">
      <alignment vertical="center"/>
    </xf>
    <xf numFmtId="0" fontId="36" fillId="0" borderId="5" xfId="46" applyNumberFormat="1" applyFont="1" applyFill="1" applyBorder="1" applyAlignment="1" applyProtection="1">
      <alignment vertical="center"/>
    </xf>
    <xf numFmtId="0" fontId="81" fillId="0" borderId="0" xfId="45" applyNumberFormat="1" applyFont="1" applyBorder="1" applyAlignment="1" applyProtection="1">
      <alignment horizontal="right" vertical="center" indent="1"/>
    </xf>
    <xf numFmtId="0" fontId="36" fillId="0" borderId="22" xfId="46" applyNumberFormat="1" applyFont="1" applyFill="1" applyBorder="1" applyAlignment="1" applyProtection="1">
      <alignment horizontal="center" vertical="center"/>
    </xf>
    <xf numFmtId="0" fontId="36" fillId="0" borderId="11" xfId="45" applyNumberFormat="1" applyFont="1" applyFill="1" applyBorder="1" applyAlignment="1" applyProtection="1">
      <alignment horizontal="left" vertical="center" indent="1"/>
    </xf>
    <xf numFmtId="0" fontId="36" fillId="0" borderId="1" xfId="45" applyNumberFormat="1" applyFont="1" applyFill="1" applyBorder="1" applyAlignment="1" applyProtection="1">
      <alignment horizontal="left" vertical="center" indent="1"/>
    </xf>
    <xf numFmtId="0" fontId="36" fillId="0" borderId="12" xfId="45" applyNumberFormat="1" applyFont="1" applyFill="1" applyBorder="1" applyAlignment="1" applyProtection="1">
      <alignment horizontal="center" vertical="center"/>
    </xf>
    <xf numFmtId="0" fontId="78" fillId="0" borderId="10" xfId="45" applyNumberFormat="1" applyFont="1" applyBorder="1" applyAlignment="1" applyProtection="1">
      <alignment horizontal="center" vertical="center"/>
    </xf>
    <xf numFmtId="0" fontId="103" fillId="10" borderId="2" xfId="45" applyNumberFormat="1" applyFont="1" applyFill="1" applyBorder="1" applyAlignment="1" applyProtection="1">
      <alignment horizontal="center" vertical="center"/>
    </xf>
    <xf numFmtId="0" fontId="78" fillId="0" borderId="2" xfId="45" applyNumberFormat="1" applyFont="1" applyBorder="1" applyAlignment="1" applyProtection="1">
      <alignment horizontal="center" vertical="center"/>
    </xf>
    <xf numFmtId="0" fontId="81" fillId="0" borderId="0" xfId="45" applyNumberFormat="1" applyFont="1" applyFill="1" applyBorder="1" applyAlignment="1" applyProtection="1">
      <alignment horizontal="left" vertical="center" wrapText="1" indent="1"/>
    </xf>
    <xf numFmtId="0" fontId="18" fillId="0" borderId="0" xfId="45" applyNumberFormat="1" applyFont="1" applyFill="1" applyBorder="1" applyAlignment="1" applyProtection="1">
      <alignment vertical="center"/>
    </xf>
    <xf numFmtId="0" fontId="36" fillId="0" borderId="0" xfId="45" applyNumberFormat="1" applyFont="1" applyAlignment="1" applyProtection="1">
      <alignment vertical="center"/>
    </xf>
    <xf numFmtId="0" fontId="81" fillId="0" borderId="0" xfId="45" applyNumberFormat="1" applyFont="1" applyAlignment="1" applyProtection="1">
      <alignment vertical="center"/>
    </xf>
    <xf numFmtId="0" fontId="102" fillId="0" borderId="0" xfId="45" applyNumberFormat="1" applyFont="1" applyAlignment="1" applyProtection="1">
      <alignment vertical="center"/>
    </xf>
    <xf numFmtId="0" fontId="120" fillId="0" borderId="66" xfId="57" applyFont="1" applyBorder="1" applyAlignment="1" applyProtection="1">
      <alignment horizontal="center" vertical="center" wrapText="1"/>
      <protection locked="0"/>
    </xf>
    <xf numFmtId="0" fontId="120" fillId="0" borderId="141" xfId="57" applyFont="1" applyBorder="1" applyAlignment="1" applyProtection="1">
      <alignment horizontal="center" vertical="center" wrapText="1"/>
      <protection locked="0"/>
    </xf>
    <xf numFmtId="0" fontId="120" fillId="0" borderId="65" xfId="57" applyFont="1" applyBorder="1" applyAlignment="1" applyProtection="1">
      <alignment horizontal="center" vertical="center" wrapText="1"/>
      <protection locked="0"/>
    </xf>
    <xf numFmtId="0" fontId="120" fillId="0" borderId="173" xfId="57" applyFont="1" applyBorder="1" applyAlignment="1" applyProtection="1">
      <alignment horizontal="center" vertical="center" wrapText="1"/>
      <protection locked="0"/>
    </xf>
    <xf numFmtId="0" fontId="120" fillId="0" borderId="176" xfId="57" applyFont="1" applyBorder="1" applyAlignment="1" applyProtection="1">
      <alignment horizontal="center" vertical="center" wrapText="1"/>
      <protection locked="0"/>
    </xf>
    <xf numFmtId="0" fontId="55" fillId="0" borderId="100" xfId="55" applyFont="1" applyBorder="1" applyAlignment="1" applyProtection="1">
      <alignment vertical="top" wrapText="1"/>
      <protection locked="0"/>
    </xf>
    <xf numFmtId="0" fontId="55" fillId="0" borderId="103" xfId="55" applyFont="1" applyBorder="1" applyAlignment="1" applyProtection="1">
      <alignment vertical="top" wrapText="1"/>
      <protection locked="0"/>
    </xf>
    <xf numFmtId="0" fontId="0" fillId="0" borderId="0" xfId="0" applyFill="1" applyProtection="1"/>
    <xf numFmtId="0" fontId="31" fillId="0" borderId="0" xfId="0" applyFont="1" applyFill="1" applyAlignment="1" applyProtection="1"/>
    <xf numFmtId="0" fontId="0" fillId="0" borderId="0" xfId="0" applyFont="1" applyFill="1" applyAlignment="1" applyProtection="1">
      <alignment horizontal="right" vertical="top"/>
    </xf>
    <xf numFmtId="58" fontId="27" fillId="0" borderId="0" xfId="0" applyNumberFormat="1" applyFont="1" applyFill="1" applyBorder="1" applyAlignment="1" applyProtection="1">
      <alignment horizontal="right"/>
    </xf>
    <xf numFmtId="0" fontId="0" fillId="0" borderId="1" xfId="0" applyFill="1" applyBorder="1" applyAlignment="1" applyProtection="1">
      <alignment horizontal="right"/>
    </xf>
    <xf numFmtId="0" fontId="27" fillId="0" borderId="1" xfId="0" applyFont="1" applyFill="1" applyBorder="1" applyAlignment="1" applyProtection="1">
      <alignment horizontal="right"/>
    </xf>
    <xf numFmtId="0" fontId="35" fillId="0" borderId="0" xfId="0" applyFont="1" applyFill="1" applyBorder="1" applyAlignment="1" applyProtection="1"/>
    <xf numFmtId="0" fontId="27" fillId="0" borderId="129" xfId="0" applyFont="1" applyFill="1" applyBorder="1" applyAlignment="1" applyProtection="1">
      <alignment horizontal="center" vertical="center" wrapText="1" shrinkToFit="1"/>
    </xf>
    <xf numFmtId="0" fontId="27" fillId="0" borderId="67" xfId="0" applyFont="1" applyFill="1" applyBorder="1" applyAlignment="1" applyProtection="1">
      <alignment horizontal="center" vertical="center" wrapText="1" shrinkToFit="1"/>
    </xf>
    <xf numFmtId="0" fontId="23" fillId="0" borderId="26" xfId="0" applyFont="1" applyFill="1" applyBorder="1" applyAlignment="1" applyProtection="1">
      <alignment horizontal="center" vertical="center"/>
    </xf>
    <xf numFmtId="0" fontId="97" fillId="0" borderId="0" xfId="0" applyFont="1" applyFill="1" applyBorder="1" applyAlignment="1" applyProtection="1">
      <alignment vertical="center" wrapText="1"/>
    </xf>
    <xf numFmtId="0" fontId="23" fillId="0" borderId="114" xfId="0" applyFont="1" applyFill="1" applyBorder="1" applyAlignment="1" applyProtection="1">
      <alignment horizontal="center" vertical="center" shrinkToFit="1"/>
    </xf>
    <xf numFmtId="0" fontId="23" fillId="0" borderId="115" xfId="0" applyFont="1" applyFill="1" applyBorder="1" applyAlignment="1" applyProtection="1">
      <alignment horizontal="center" vertical="center"/>
    </xf>
    <xf numFmtId="0" fontId="97" fillId="0" borderId="120" xfId="0" applyFont="1" applyFill="1" applyBorder="1" applyAlignment="1" applyProtection="1">
      <alignment vertical="center" wrapText="1"/>
    </xf>
    <xf numFmtId="0" fontId="23" fillId="0" borderId="28" xfId="0" applyFont="1" applyFill="1" applyBorder="1" applyAlignment="1" applyProtection="1">
      <alignment horizontal="center" vertical="center"/>
    </xf>
    <xf numFmtId="0" fontId="97" fillId="0" borderId="118" xfId="0" applyFont="1" applyFill="1" applyBorder="1" applyAlignment="1" applyProtection="1">
      <alignment vertical="center" wrapText="1"/>
    </xf>
    <xf numFmtId="0" fontId="23" fillId="0" borderId="65" xfId="0" applyFont="1" applyFill="1" applyBorder="1" applyAlignment="1" applyProtection="1">
      <alignment horizontal="center" vertical="center" shrinkToFit="1"/>
    </xf>
    <xf numFmtId="0" fontId="23" fillId="0" borderId="81" xfId="0" applyFont="1" applyFill="1" applyBorder="1" applyAlignment="1" applyProtection="1">
      <alignment horizontal="center" vertical="center"/>
    </xf>
    <xf numFmtId="0" fontId="97" fillId="0" borderId="140" xfId="0" applyFont="1" applyFill="1" applyBorder="1" applyAlignment="1" applyProtection="1">
      <alignment vertical="center" wrapText="1"/>
    </xf>
    <xf numFmtId="0" fontId="0" fillId="0" borderId="0" xfId="0" applyProtection="1"/>
    <xf numFmtId="0" fontId="27" fillId="0" borderId="120" xfId="0" applyFont="1" applyFill="1" applyBorder="1" applyAlignment="1" applyProtection="1">
      <alignment vertical="center" wrapText="1"/>
    </xf>
    <xf numFmtId="0" fontId="27" fillId="0" borderId="118" xfId="0" applyFont="1" applyFill="1" applyBorder="1" applyAlignment="1" applyProtection="1">
      <alignment vertical="center" wrapText="1"/>
    </xf>
    <xf numFmtId="0" fontId="0" fillId="0" borderId="0" xfId="0" applyFont="1" applyFill="1" applyBorder="1" applyAlignment="1" applyProtection="1">
      <alignment vertical="center" wrapText="1"/>
    </xf>
    <xf numFmtId="0" fontId="100" fillId="0" borderId="0" xfId="0" applyFont="1" applyFill="1" applyBorder="1" applyAlignment="1" applyProtection="1">
      <alignment vertical="center" wrapText="1"/>
    </xf>
    <xf numFmtId="0" fontId="27" fillId="0" borderId="140" xfId="0" applyFont="1" applyFill="1" applyBorder="1" applyAlignment="1" applyProtection="1">
      <alignment vertical="center" wrapText="1"/>
    </xf>
    <xf numFmtId="0" fontId="0" fillId="0" borderId="0" xfId="0" applyFill="1" applyBorder="1" applyAlignment="1" applyProtection="1">
      <alignment horizontal="center" vertical="center"/>
    </xf>
    <xf numFmtId="0" fontId="0" fillId="0" borderId="0" xfId="0" applyFill="1" applyBorder="1" applyAlignment="1" applyProtection="1">
      <alignment horizontal="center" vertical="top" shrinkToFit="1"/>
    </xf>
    <xf numFmtId="0" fontId="92" fillId="0" borderId="0" xfId="0" applyFont="1" applyFill="1" applyBorder="1" applyAlignment="1" applyProtection="1">
      <alignment horizontal="center" vertical="top" shrinkToFit="1"/>
    </xf>
    <xf numFmtId="0" fontId="0" fillId="0" borderId="0" xfId="0" applyFont="1" applyProtection="1"/>
    <xf numFmtId="0" fontId="27" fillId="0" borderId="0" xfId="0" applyFont="1" applyFill="1" applyBorder="1" applyAlignment="1" applyProtection="1">
      <alignment horizontal="left" vertical="center"/>
    </xf>
    <xf numFmtId="0" fontId="27" fillId="0" borderId="0" xfId="0" applyFont="1" applyFill="1" applyBorder="1" applyAlignment="1" applyProtection="1">
      <alignment horizontal="left" vertical="center" wrapText="1"/>
    </xf>
    <xf numFmtId="0" fontId="27" fillId="3" borderId="0" xfId="0" applyFont="1" applyFill="1" applyProtection="1"/>
    <xf numFmtId="0" fontId="27" fillId="3" borderId="0" xfId="0" applyFont="1" applyFill="1" applyAlignment="1" applyProtection="1">
      <alignment horizontal="right"/>
    </xf>
    <xf numFmtId="0" fontId="0" fillId="3" borderId="0" xfId="0" applyFill="1" applyProtection="1"/>
    <xf numFmtId="0" fontId="0" fillId="8" borderId="0" xfId="0" applyFill="1" applyProtection="1"/>
    <xf numFmtId="0" fontId="41" fillId="0" borderId="0" xfId="3" applyFont="1" applyFill="1" applyAlignment="1" applyProtection="1"/>
    <xf numFmtId="0" fontId="159" fillId="0" borderId="0" xfId="0" applyFont="1" applyFill="1" applyBorder="1" applyAlignment="1" applyProtection="1">
      <alignment horizontal="right" vertical="top"/>
    </xf>
    <xf numFmtId="0" fontId="41" fillId="0" borderId="0" xfId="0" applyFont="1" applyFill="1" applyAlignment="1" applyProtection="1">
      <alignment vertical="center"/>
    </xf>
    <xf numFmtId="0" fontId="41" fillId="0" borderId="0" xfId="3" applyFont="1" applyFill="1" applyBorder="1" applyAlignment="1" applyProtection="1">
      <alignment vertical="center"/>
    </xf>
    <xf numFmtId="186" fontId="185" fillId="0" borderId="1" xfId="0" applyNumberFormat="1" applyFont="1" applyFill="1" applyBorder="1" applyAlignment="1" applyProtection="1">
      <alignment horizontal="right" vertical="center" shrinkToFit="1"/>
    </xf>
    <xf numFmtId="0" fontId="185" fillId="0" borderId="0" xfId="0" applyFont="1" applyFill="1" applyBorder="1" applyAlignment="1" applyProtection="1">
      <alignment vertical="center"/>
    </xf>
    <xf numFmtId="0" fontId="41" fillId="0" borderId="8" xfId="3" applyFont="1" applyFill="1" applyBorder="1" applyAlignment="1" applyProtection="1">
      <alignment vertical="center"/>
    </xf>
    <xf numFmtId="0" fontId="41" fillId="0" borderId="5" xfId="3" applyFont="1" applyFill="1" applyBorder="1" applyAlignment="1" applyProtection="1">
      <alignment vertical="center"/>
    </xf>
    <xf numFmtId="0" fontId="41" fillId="0" borderId="82" xfId="3" applyFont="1" applyFill="1" applyBorder="1" applyAlignment="1" applyProtection="1">
      <alignment vertical="center"/>
    </xf>
    <xf numFmtId="0" fontId="41" fillId="0" borderId="9" xfId="0" applyFont="1" applyFill="1" applyBorder="1" applyAlignment="1" applyProtection="1">
      <alignment vertical="center"/>
    </xf>
    <xf numFmtId="0" fontId="41" fillId="0" borderId="8" xfId="0" applyFont="1" applyFill="1" applyBorder="1" applyAlignment="1" applyProtection="1">
      <alignment vertical="center"/>
    </xf>
    <xf numFmtId="0" fontId="41" fillId="0" borderId="7" xfId="0" applyFont="1" applyFill="1" applyBorder="1" applyAlignment="1" applyProtection="1">
      <alignment vertical="center"/>
    </xf>
    <xf numFmtId="0" fontId="41" fillId="0" borderId="11" xfId="3" applyFont="1" applyFill="1" applyBorder="1" applyAlignment="1" applyProtection="1">
      <alignment vertical="center"/>
    </xf>
    <xf numFmtId="0" fontId="41" fillId="0" borderId="1" xfId="3" applyFont="1" applyFill="1" applyBorder="1" applyAlignment="1" applyProtection="1">
      <alignment vertical="center"/>
    </xf>
    <xf numFmtId="0" fontId="41" fillId="0" borderId="83" xfId="3" applyFont="1" applyFill="1" applyBorder="1" applyAlignment="1" applyProtection="1">
      <alignment vertical="center"/>
    </xf>
    <xf numFmtId="0" fontId="41" fillId="0" borderId="12" xfId="0" applyFont="1" applyFill="1" applyBorder="1" applyAlignment="1" applyProtection="1">
      <alignment vertical="center"/>
    </xf>
    <xf numFmtId="0" fontId="41" fillId="0" borderId="11" xfId="0" applyFont="1" applyFill="1" applyBorder="1" applyAlignment="1" applyProtection="1">
      <alignment vertical="center"/>
    </xf>
    <xf numFmtId="0" fontId="41" fillId="0" borderId="1" xfId="0" applyFont="1" applyFill="1" applyBorder="1" applyAlignment="1" applyProtection="1">
      <alignment vertical="center"/>
    </xf>
    <xf numFmtId="0" fontId="41" fillId="0" borderId="8" xfId="3" applyFont="1" applyFill="1" applyBorder="1" applyAlignment="1" applyProtection="1">
      <alignment horizontal="left" vertical="center"/>
    </xf>
    <xf numFmtId="0" fontId="41" fillId="0" borderId="4" xfId="3" applyFont="1" applyFill="1" applyBorder="1" applyAlignment="1" applyProtection="1">
      <alignment horizontal="center" vertical="center"/>
    </xf>
    <xf numFmtId="0" fontId="41" fillId="0" borderId="4" xfId="3" applyFont="1" applyFill="1" applyBorder="1" applyAlignment="1" applyProtection="1">
      <alignment vertical="center" wrapText="1"/>
    </xf>
    <xf numFmtId="0" fontId="41" fillId="0" borderId="4" xfId="3" applyFont="1" applyFill="1" applyBorder="1" applyAlignment="1" applyProtection="1">
      <alignment vertical="center"/>
    </xf>
    <xf numFmtId="0" fontId="41" fillId="0" borderId="6" xfId="3" applyFont="1" applyFill="1" applyBorder="1" applyAlignment="1" applyProtection="1">
      <alignment horizontal="center" vertical="center"/>
    </xf>
    <xf numFmtId="0" fontId="41" fillId="0" borderId="0" xfId="0" applyFont="1" applyFill="1" applyBorder="1" applyAlignment="1" applyProtection="1">
      <alignment vertical="center"/>
    </xf>
    <xf numFmtId="0" fontId="41" fillId="0" borderId="2" xfId="3" applyFont="1" applyFill="1" applyBorder="1" applyAlignment="1" applyProtection="1">
      <alignment horizontal="center" vertical="center"/>
    </xf>
    <xf numFmtId="0" fontId="41" fillId="0" borderId="4" xfId="3" applyFont="1" applyFill="1" applyBorder="1" applyAlignment="1" applyProtection="1">
      <alignment horizontal="center" vertical="center" wrapText="1"/>
    </xf>
    <xf numFmtId="0" fontId="41" fillId="0" borderId="3" xfId="3" applyFont="1" applyFill="1" applyBorder="1" applyAlignment="1" applyProtection="1">
      <alignment horizontal="center" vertical="center" wrapText="1"/>
    </xf>
    <xf numFmtId="0" fontId="41" fillId="0" borderId="4" xfId="3" applyFont="1" applyFill="1" applyBorder="1" applyAlignment="1" applyProtection="1">
      <alignment horizontal="center" vertical="center" shrinkToFit="1"/>
    </xf>
    <xf numFmtId="0" fontId="41" fillId="0" borderId="85" xfId="3" applyFont="1" applyFill="1" applyBorder="1" applyAlignment="1" applyProtection="1">
      <alignment horizontal="center" vertical="center" shrinkToFit="1"/>
    </xf>
    <xf numFmtId="0" fontId="163" fillId="0" borderId="86" xfId="3" applyFont="1" applyFill="1" applyBorder="1" applyAlignment="1" applyProtection="1">
      <alignment horizontal="center" vertical="center" shrinkToFit="1"/>
    </xf>
    <xf numFmtId="0" fontId="41" fillId="0" borderId="10" xfId="3" applyFont="1" applyFill="1" applyBorder="1" applyAlignment="1" applyProtection="1">
      <alignment horizontal="center" vertical="center" shrinkToFit="1"/>
    </xf>
    <xf numFmtId="0" fontId="41" fillId="0" borderId="10" xfId="3" applyFont="1" applyFill="1" applyBorder="1" applyAlignment="1" applyProtection="1">
      <alignment horizontal="center" vertical="center"/>
    </xf>
    <xf numFmtId="0" fontId="41" fillId="0" borderId="5" xfId="3" applyFont="1" applyFill="1" applyBorder="1" applyAlignment="1" applyProtection="1">
      <alignment horizontal="center" vertical="center"/>
    </xf>
    <xf numFmtId="0" fontId="41" fillId="0" borderId="5" xfId="3" applyFont="1" applyFill="1" applyBorder="1" applyAlignment="1" applyProtection="1">
      <alignment vertical="center" shrinkToFit="1"/>
    </xf>
    <xf numFmtId="0" fontId="176" fillId="0" borderId="0" xfId="3" applyFont="1" applyFill="1" applyBorder="1" applyAlignment="1" applyProtection="1">
      <alignment horizontal="left" vertical="center"/>
    </xf>
    <xf numFmtId="0" fontId="41" fillId="0" borderId="0" xfId="3" applyFont="1" applyFill="1" applyBorder="1" applyAlignment="1" applyProtection="1">
      <alignment horizontal="center" vertical="center"/>
    </xf>
    <xf numFmtId="0" fontId="176" fillId="0" borderId="0" xfId="3" applyFont="1" applyFill="1" applyBorder="1" applyAlignment="1" applyProtection="1">
      <alignment vertical="center"/>
    </xf>
    <xf numFmtId="0" fontId="164" fillId="0" borderId="0" xfId="3" applyFont="1" applyFill="1" applyBorder="1" applyAlignment="1" applyProtection="1">
      <alignment vertical="center"/>
    </xf>
    <xf numFmtId="0" fontId="176" fillId="0" borderId="0" xfId="3" applyFont="1" applyFill="1" applyAlignment="1" applyProtection="1">
      <alignment vertical="center"/>
    </xf>
    <xf numFmtId="0" fontId="41" fillId="0" borderId="0" xfId="3" applyFont="1" applyFill="1" applyAlignment="1" applyProtection="1">
      <alignment vertical="center"/>
    </xf>
    <xf numFmtId="0" fontId="164" fillId="0" borderId="0" xfId="3" applyFont="1" applyFill="1" applyAlignment="1" applyProtection="1">
      <alignment vertical="center"/>
    </xf>
    <xf numFmtId="0" fontId="176" fillId="0" borderId="0" xfId="0" applyFont="1" applyFill="1" applyAlignment="1" applyProtection="1">
      <alignment vertical="center"/>
    </xf>
    <xf numFmtId="0" fontId="41" fillId="0" borderId="0" xfId="0" applyFont="1" applyFill="1" applyBorder="1" applyAlignment="1" applyProtection="1">
      <alignment horizontal="right" vertical="center"/>
    </xf>
    <xf numFmtId="0" fontId="163" fillId="0" borderId="0" xfId="0" applyFont="1" applyFill="1" applyBorder="1" applyAlignment="1" applyProtection="1">
      <alignment vertical="center"/>
    </xf>
    <xf numFmtId="0" fontId="184" fillId="0" borderId="0" xfId="8" applyFont="1" applyFill="1" applyProtection="1">
      <alignment vertical="center"/>
    </xf>
    <xf numFmtId="0" fontId="41" fillId="0" borderId="0" xfId="3" applyFont="1" applyFill="1" applyBorder="1" applyAlignment="1" applyProtection="1">
      <alignment horizontal="left" vertical="center"/>
    </xf>
    <xf numFmtId="0" fontId="16" fillId="0" borderId="0" xfId="0" applyFont="1" applyProtection="1"/>
    <xf numFmtId="186" fontId="163" fillId="0" borderId="1" xfId="0" applyNumberFormat="1" applyFont="1" applyFill="1" applyBorder="1" applyAlignment="1" applyProtection="1">
      <alignment horizontal="right" vertical="center" shrinkToFit="1"/>
      <protection locked="0"/>
    </xf>
    <xf numFmtId="0" fontId="41" fillId="0" borderId="85" xfId="3" applyFont="1" applyFill="1" applyBorder="1" applyAlignment="1" applyProtection="1">
      <alignment horizontal="center" vertical="center" shrinkToFit="1"/>
      <protection locked="0"/>
    </xf>
    <xf numFmtId="0" fontId="163" fillId="0" borderId="86" xfId="3" applyFont="1" applyFill="1" applyBorder="1" applyAlignment="1" applyProtection="1">
      <alignment horizontal="center" vertical="center" shrinkToFit="1"/>
      <protection locked="0"/>
    </xf>
    <xf numFmtId="0" fontId="41" fillId="0" borderId="10" xfId="3" applyFont="1" applyFill="1" applyBorder="1" applyAlignment="1" applyProtection="1">
      <alignment horizontal="center" vertical="center" shrinkToFit="1"/>
      <protection locked="0"/>
    </xf>
    <xf numFmtId="0" fontId="41" fillId="0" borderId="4" xfId="3" applyFont="1" applyFill="1" applyBorder="1" applyAlignment="1" applyProtection="1">
      <alignment horizontal="center" vertical="center"/>
      <protection locked="0"/>
    </xf>
    <xf numFmtId="0" fontId="41" fillId="0" borderId="10" xfId="3" applyFont="1" applyFill="1" applyBorder="1" applyAlignment="1" applyProtection="1">
      <alignment horizontal="center" vertical="center"/>
      <protection locked="0"/>
    </xf>
    <xf numFmtId="0" fontId="26" fillId="0" borderId="67" xfId="0" applyFont="1" applyFill="1" applyBorder="1" applyAlignment="1" applyProtection="1">
      <alignment horizontal="left" vertical="center"/>
      <protection locked="0"/>
    </xf>
    <xf numFmtId="0" fontId="26" fillId="0" borderId="68" xfId="0" applyFont="1" applyFill="1" applyBorder="1" applyAlignment="1" applyProtection="1">
      <alignment horizontal="left" vertical="center"/>
      <protection locked="0"/>
    </xf>
    <xf numFmtId="0" fontId="26" fillId="0" borderId="94" xfId="0" applyFont="1" applyFill="1" applyBorder="1" applyAlignment="1" applyProtection="1">
      <alignment horizontal="left" vertical="center"/>
      <protection locked="0"/>
    </xf>
    <xf numFmtId="0" fontId="26" fillId="0" borderId="79" xfId="0" applyFont="1" applyFill="1" applyBorder="1" applyAlignment="1" applyProtection="1">
      <alignment horizontal="center" vertical="center" wrapText="1"/>
      <protection locked="0"/>
    </xf>
    <xf numFmtId="0" fontId="56" fillId="0" borderId="2" xfId="10" applyFont="1" applyBorder="1" applyAlignment="1" applyProtection="1">
      <alignment horizontal="center" vertical="center"/>
      <protection locked="0"/>
    </xf>
    <xf numFmtId="0" fontId="15" fillId="0" borderId="2" xfId="10" applyFont="1" applyBorder="1" applyAlignment="1" applyProtection="1">
      <alignment horizontal="center" vertical="center"/>
      <protection locked="0"/>
    </xf>
    <xf numFmtId="0" fontId="28" fillId="0" borderId="2" xfId="10" applyFont="1" applyBorder="1" applyAlignment="1" applyProtection="1">
      <alignment horizontal="center" vertical="center"/>
      <protection locked="0"/>
    </xf>
    <xf numFmtId="0" fontId="95" fillId="0" borderId="2" xfId="10" applyFont="1" applyBorder="1" applyAlignment="1" applyProtection="1">
      <alignment horizontal="center" vertical="center"/>
      <protection locked="0"/>
    </xf>
    <xf numFmtId="0" fontId="57" fillId="0" borderId="2" xfId="10" applyFont="1" applyBorder="1" applyAlignment="1" applyProtection="1">
      <alignment horizontal="center" vertical="center"/>
      <protection locked="0"/>
    </xf>
    <xf numFmtId="0" fontId="11" fillId="3" borderId="2" xfId="3" applyFont="1" applyFill="1" applyBorder="1" applyProtection="1">
      <alignment vertical="center"/>
      <protection locked="0"/>
    </xf>
    <xf numFmtId="0" fontId="145" fillId="3" borderId="0" xfId="3" applyFont="1" applyFill="1" applyAlignment="1" applyProtection="1">
      <alignment vertical="center"/>
      <protection locked="0"/>
    </xf>
    <xf numFmtId="0" fontId="130" fillId="0" borderId="0" xfId="3" applyFont="1" applyProtection="1">
      <alignment vertical="center"/>
      <protection locked="0"/>
    </xf>
    <xf numFmtId="58" fontId="64" fillId="0" borderId="1" xfId="0" applyNumberFormat="1" applyFont="1" applyBorder="1" applyAlignment="1" applyProtection="1">
      <alignment horizontal="center" vertical="center" wrapText="1"/>
      <protection locked="0"/>
    </xf>
    <xf numFmtId="0" fontId="27" fillId="0" borderId="10" xfId="0" applyFont="1" applyFill="1" applyBorder="1" applyAlignment="1" applyProtection="1">
      <alignment vertical="center" wrapText="1"/>
      <protection locked="0"/>
    </xf>
    <xf numFmtId="0" fontId="27" fillId="0" borderId="4" xfId="0" applyFont="1" applyFill="1" applyBorder="1" applyAlignment="1" applyProtection="1">
      <alignment horizontal="right" vertical="center" wrapText="1"/>
      <protection locked="0"/>
    </xf>
    <xf numFmtId="0" fontId="27" fillId="0" borderId="4" xfId="0" applyFont="1" applyFill="1" applyBorder="1" applyAlignment="1" applyProtection="1">
      <alignment horizontal="center" vertical="center" wrapText="1"/>
      <protection locked="0"/>
    </xf>
    <xf numFmtId="0" fontId="0" fillId="0" borderId="1" xfId="0" applyFont="1" applyFill="1" applyBorder="1" applyAlignment="1" applyProtection="1">
      <alignment horizontal="center" shrinkToFit="1"/>
      <protection locked="0"/>
    </xf>
    <xf numFmtId="177" fontId="0" fillId="0" borderId="66" xfId="0" applyNumberFormat="1" applyFill="1" applyBorder="1" applyAlignment="1" applyProtection="1">
      <alignment horizontal="left" vertical="center" wrapText="1"/>
      <protection locked="0"/>
    </xf>
    <xf numFmtId="177" fontId="0" fillId="0" borderId="67" xfId="0" applyNumberFormat="1" applyFill="1" applyBorder="1" applyAlignment="1" applyProtection="1">
      <alignment horizontal="left" vertical="center" wrapText="1"/>
      <protection locked="0"/>
    </xf>
    <xf numFmtId="177" fontId="0" fillId="0" borderId="65" xfId="0" applyNumberFormat="1" applyFill="1" applyBorder="1" applyAlignment="1" applyProtection="1">
      <alignment horizontal="left" vertical="center" wrapText="1"/>
      <protection locked="0"/>
    </xf>
    <xf numFmtId="0" fontId="15" fillId="0" borderId="50" xfId="0" applyFont="1" applyFill="1" applyBorder="1" applyAlignment="1" applyProtection="1">
      <alignment vertical="center"/>
      <protection locked="0"/>
    </xf>
    <xf numFmtId="0" fontId="15" fillId="0" borderId="35" xfId="0" applyFont="1" applyFill="1" applyBorder="1" applyAlignment="1" applyProtection="1">
      <alignment vertical="center"/>
      <protection locked="0"/>
    </xf>
    <xf numFmtId="0" fontId="15" fillId="0" borderId="36" xfId="0" applyFont="1" applyFill="1" applyBorder="1" applyAlignment="1" applyProtection="1">
      <alignment vertical="center"/>
      <protection locked="0"/>
    </xf>
    <xf numFmtId="0" fontId="15" fillId="0" borderId="63" xfId="0" applyFont="1" applyFill="1" applyBorder="1" applyAlignment="1" applyProtection="1">
      <alignment vertical="center"/>
      <protection locked="0"/>
    </xf>
    <xf numFmtId="0" fontId="15" fillId="0" borderId="104" xfId="0" applyFont="1" applyFill="1" applyBorder="1" applyAlignment="1" applyProtection="1">
      <alignment vertical="center"/>
      <protection locked="0"/>
    </xf>
    <xf numFmtId="0" fontId="15" fillId="0" borderId="62" xfId="0" applyFont="1" applyFill="1" applyBorder="1" applyAlignment="1" applyProtection="1">
      <alignment vertical="center"/>
      <protection locked="0"/>
    </xf>
    <xf numFmtId="0" fontId="12" fillId="0" borderId="26" xfId="0" applyFont="1" applyFill="1" applyBorder="1" applyAlignment="1" applyProtection="1">
      <alignment vertical="center"/>
      <protection locked="0"/>
    </xf>
    <xf numFmtId="0" fontId="12" fillId="0" borderId="28" xfId="0" applyFont="1" applyFill="1" applyBorder="1" applyAlignment="1" applyProtection="1">
      <alignment vertical="center"/>
      <protection locked="0"/>
    </xf>
    <xf numFmtId="0" fontId="15" fillId="0" borderId="4" xfId="0" applyFont="1" applyFill="1" applyBorder="1" applyAlignment="1" applyProtection="1">
      <alignment horizontal="center" vertical="center"/>
      <protection locked="0"/>
    </xf>
    <xf numFmtId="0" fontId="12" fillId="0" borderId="2" xfId="0" applyFont="1" applyFill="1" applyBorder="1" applyAlignment="1" applyProtection="1">
      <alignment horizontal="center" vertical="center"/>
      <protection locked="0"/>
    </xf>
    <xf numFmtId="0" fontId="12" fillId="0" borderId="8" xfId="0" applyFont="1" applyFill="1" applyBorder="1" applyAlignment="1" applyProtection="1">
      <alignment horizontal="center" vertical="center"/>
      <protection locked="0"/>
    </xf>
    <xf numFmtId="0" fontId="15" fillId="0" borderId="5" xfId="0" applyFont="1" applyFill="1" applyBorder="1" applyAlignment="1" applyProtection="1">
      <alignment horizontal="center" vertical="center"/>
      <protection locked="0"/>
    </xf>
    <xf numFmtId="0" fontId="12" fillId="0" borderId="49" xfId="0" applyFont="1" applyFill="1" applyBorder="1" applyAlignment="1" applyProtection="1">
      <alignment vertical="center"/>
      <protection locked="0"/>
    </xf>
    <xf numFmtId="0" fontId="15" fillId="0" borderId="28" xfId="0" applyFont="1" applyFill="1" applyBorder="1" applyAlignment="1" applyProtection="1">
      <alignment vertical="center" wrapText="1"/>
      <protection locked="0"/>
    </xf>
    <xf numFmtId="0" fontId="15" fillId="0" borderId="8" xfId="0" applyFont="1" applyFill="1" applyBorder="1" applyAlignment="1" applyProtection="1">
      <alignment horizontal="center" vertical="center"/>
      <protection locked="0"/>
    </xf>
    <xf numFmtId="0" fontId="12" fillId="0" borderId="4" xfId="0" applyFont="1" applyFill="1" applyBorder="1" applyAlignment="1" applyProtection="1">
      <alignment horizontal="center" vertical="center"/>
      <protection locked="0"/>
    </xf>
    <xf numFmtId="0" fontId="12" fillId="0" borderId="69" xfId="0" applyFont="1" applyFill="1" applyBorder="1" applyAlignment="1" applyProtection="1">
      <alignment vertical="center"/>
      <protection locked="0"/>
    </xf>
    <xf numFmtId="0" fontId="15" fillId="0" borderId="40" xfId="0" applyFont="1" applyFill="1" applyBorder="1" applyAlignment="1" applyProtection="1">
      <alignment vertical="center"/>
      <protection locked="0"/>
    </xf>
    <xf numFmtId="0" fontId="12" fillId="0" borderId="81" xfId="0" applyFont="1" applyFill="1" applyBorder="1" applyAlignment="1" applyProtection="1">
      <alignment vertical="center"/>
      <protection locked="0"/>
    </xf>
    <xf numFmtId="0" fontId="15" fillId="0" borderId="102" xfId="0" applyFont="1" applyFill="1" applyBorder="1" applyAlignment="1" applyProtection="1">
      <alignment vertical="center"/>
      <protection locked="0"/>
    </xf>
    <xf numFmtId="0" fontId="12" fillId="0" borderId="60" xfId="0" applyFont="1" applyFill="1" applyBorder="1" applyAlignment="1" applyProtection="1">
      <alignment horizontal="center" vertical="center"/>
      <protection locked="0"/>
    </xf>
    <xf numFmtId="0" fontId="12" fillId="0" borderId="38" xfId="0" applyFont="1" applyFill="1" applyBorder="1" applyAlignment="1" applyProtection="1">
      <alignment horizontal="center" vertical="center"/>
      <protection locked="0"/>
    </xf>
    <xf numFmtId="0" fontId="15" fillId="0" borderId="48" xfId="0" applyFont="1" applyFill="1" applyBorder="1" applyAlignment="1" applyProtection="1">
      <alignment vertical="center"/>
      <protection locked="0"/>
    </xf>
    <xf numFmtId="0" fontId="15" fillId="0" borderId="5" xfId="0" applyFont="1" applyFill="1" applyBorder="1" applyAlignment="1" applyProtection="1">
      <alignment vertical="center"/>
      <protection locked="0"/>
    </xf>
    <xf numFmtId="0" fontId="15" fillId="0" borderId="4" xfId="0" applyFont="1" applyFill="1" applyBorder="1" applyAlignment="1" applyProtection="1">
      <alignment vertical="center"/>
      <protection locked="0"/>
    </xf>
    <xf numFmtId="0" fontId="15" fillId="0" borderId="69" xfId="0" applyFont="1" applyFill="1" applyBorder="1" applyAlignment="1" applyProtection="1">
      <alignment vertical="center"/>
      <protection locked="0"/>
    </xf>
    <xf numFmtId="0" fontId="15" fillId="0" borderId="0" xfId="0" applyFont="1" applyFill="1" applyBorder="1" applyAlignment="1" applyProtection="1">
      <alignment horizontal="left" vertical="center" wrapText="1"/>
      <protection locked="0"/>
    </xf>
    <xf numFmtId="0" fontId="15" fillId="0" borderId="104" xfId="0" applyFont="1" applyFill="1" applyBorder="1" applyAlignment="1" applyProtection="1">
      <alignment horizontal="left" vertical="center" wrapText="1"/>
      <protection locked="0"/>
    </xf>
    <xf numFmtId="0" fontId="12" fillId="0" borderId="78" xfId="0" applyFont="1" applyFill="1" applyBorder="1" applyAlignment="1" applyProtection="1">
      <alignment vertical="center"/>
      <protection locked="0"/>
    </xf>
    <xf numFmtId="0" fontId="12" fillId="0" borderId="27" xfId="0" applyFont="1" applyFill="1" applyBorder="1" applyAlignment="1" applyProtection="1">
      <alignment vertical="center"/>
      <protection locked="0"/>
    </xf>
    <xf numFmtId="0" fontId="51" fillId="0" borderId="35" xfId="0" applyFont="1" applyFill="1" applyBorder="1" applyAlignment="1" applyProtection="1">
      <alignment vertical="center"/>
      <protection locked="0"/>
    </xf>
    <xf numFmtId="0" fontId="15" fillId="0" borderId="39" xfId="0" applyFont="1" applyFill="1" applyBorder="1" applyAlignment="1" applyProtection="1">
      <alignment vertical="center"/>
      <protection locked="0"/>
    </xf>
    <xf numFmtId="0" fontId="15" fillId="0" borderId="0" xfId="0" applyFont="1" applyFill="1" applyAlignment="1" applyProtection="1">
      <alignment vertical="center"/>
      <protection locked="0"/>
    </xf>
    <xf numFmtId="0" fontId="12" fillId="0" borderId="51" xfId="0" applyFont="1" applyFill="1" applyBorder="1" applyAlignment="1" applyProtection="1">
      <alignment vertical="center"/>
      <protection locked="0"/>
    </xf>
    <xf numFmtId="0" fontId="15" fillId="0" borderId="42" xfId="0" applyFont="1" applyFill="1" applyBorder="1" applyAlignment="1" applyProtection="1">
      <alignment vertical="center"/>
      <protection locked="0"/>
    </xf>
    <xf numFmtId="0" fontId="15" fillId="0" borderId="74" xfId="0" applyFont="1" applyFill="1" applyBorder="1" applyAlignment="1" applyProtection="1">
      <alignment horizontal="center" vertical="center"/>
      <protection locked="0"/>
    </xf>
    <xf numFmtId="0" fontId="15" fillId="0" borderId="74" xfId="0" applyFont="1" applyFill="1" applyBorder="1" applyAlignment="1" applyProtection="1">
      <alignment vertical="center"/>
      <protection locked="0"/>
    </xf>
    <xf numFmtId="0" fontId="15" fillId="0" borderId="76" xfId="0" applyFont="1" applyFill="1" applyBorder="1" applyAlignment="1" applyProtection="1">
      <alignment vertical="center"/>
      <protection locked="0"/>
    </xf>
    <xf numFmtId="0" fontId="51" fillId="0" borderId="50" xfId="0" applyFont="1" applyFill="1" applyBorder="1" applyAlignment="1" applyProtection="1">
      <alignment vertical="center"/>
      <protection locked="0"/>
    </xf>
    <xf numFmtId="0" fontId="15" fillId="0" borderId="50" xfId="0" applyFont="1" applyFill="1" applyBorder="1" applyAlignment="1" applyProtection="1">
      <alignment horizontal="left" vertical="center"/>
      <protection locked="0"/>
    </xf>
    <xf numFmtId="0" fontId="15" fillId="0" borderId="0" xfId="0" applyFont="1" applyFill="1" applyBorder="1" applyAlignment="1" applyProtection="1">
      <alignment horizontal="left" vertical="center"/>
      <protection locked="0"/>
    </xf>
    <xf numFmtId="0" fontId="12" fillId="0" borderId="0" xfId="0" applyFont="1" applyFill="1" applyBorder="1" applyAlignment="1" applyProtection="1">
      <alignment horizontal="center" vertical="center"/>
      <protection locked="0"/>
    </xf>
    <xf numFmtId="0" fontId="15" fillId="0" borderId="0" xfId="0" applyFont="1" applyFill="1" applyBorder="1" applyAlignment="1" applyProtection="1">
      <alignment horizontal="center" vertical="center" wrapText="1"/>
      <protection locked="0"/>
    </xf>
    <xf numFmtId="0" fontId="15" fillId="0" borderId="0" xfId="0" applyFont="1" applyFill="1" applyBorder="1" applyAlignment="1" applyProtection="1">
      <alignment horizontal="center" vertical="center"/>
      <protection locked="0"/>
    </xf>
    <xf numFmtId="0" fontId="12" fillId="0" borderId="0" xfId="0" applyFont="1" applyFill="1" applyBorder="1" applyAlignment="1" applyProtection="1">
      <alignment vertical="center"/>
      <protection locked="0"/>
    </xf>
    <xf numFmtId="0" fontId="12" fillId="0" borderId="52" xfId="0" applyFont="1" applyFill="1" applyBorder="1" applyAlignment="1" applyProtection="1">
      <alignment vertical="center"/>
      <protection locked="0"/>
    </xf>
    <xf numFmtId="0" fontId="15" fillId="0" borderId="35" xfId="0" applyFont="1" applyFill="1" applyBorder="1" applyAlignment="1" applyProtection="1">
      <alignment horizontal="left" vertical="center"/>
      <protection locked="0"/>
    </xf>
    <xf numFmtId="0" fontId="15" fillId="0" borderId="36" xfId="0" applyFont="1" applyFill="1" applyBorder="1" applyAlignment="1" applyProtection="1">
      <alignment horizontal="left" vertical="center"/>
      <protection locked="0"/>
    </xf>
    <xf numFmtId="0" fontId="12" fillId="0" borderId="36" xfId="0" applyFont="1" applyFill="1" applyBorder="1" applyAlignment="1" applyProtection="1">
      <alignment horizontal="center" vertical="center"/>
      <protection locked="0"/>
    </xf>
    <xf numFmtId="0" fontId="15" fillId="0" borderId="36" xfId="0" applyFont="1" applyFill="1" applyBorder="1" applyAlignment="1" applyProtection="1">
      <alignment horizontal="center" vertical="center" wrapText="1"/>
      <protection locked="0"/>
    </xf>
    <xf numFmtId="0" fontId="15" fillId="0" borderId="36" xfId="0" applyFont="1" applyFill="1" applyBorder="1" applyAlignment="1" applyProtection="1">
      <alignment horizontal="center" vertical="center"/>
      <protection locked="0"/>
    </xf>
    <xf numFmtId="0" fontId="12" fillId="0" borderId="36" xfId="0" applyFont="1" applyFill="1" applyBorder="1" applyAlignment="1" applyProtection="1">
      <alignment vertical="center"/>
      <protection locked="0"/>
    </xf>
    <xf numFmtId="0" fontId="12" fillId="0" borderId="39" xfId="0" applyFont="1" applyFill="1" applyBorder="1" applyAlignment="1" applyProtection="1">
      <alignment vertical="center"/>
      <protection locked="0"/>
    </xf>
    <xf numFmtId="0" fontId="15" fillId="0" borderId="0" xfId="0" applyFont="1" applyFill="1" applyBorder="1" applyAlignment="1" applyProtection="1">
      <alignment vertical="center"/>
      <protection locked="0"/>
    </xf>
    <xf numFmtId="0" fontId="12" fillId="0" borderId="51" xfId="0" applyFont="1" applyFill="1" applyBorder="1" applyAlignment="1" applyProtection="1">
      <alignment horizontal="center" vertical="center"/>
      <protection locked="0"/>
    </xf>
    <xf numFmtId="0" fontId="15" fillId="0" borderId="41" xfId="0" applyFont="1" applyFill="1" applyBorder="1" applyAlignment="1" applyProtection="1">
      <alignment horizontal="center" vertical="center"/>
      <protection locked="0"/>
    </xf>
    <xf numFmtId="0" fontId="15" fillId="0" borderId="44" xfId="0" applyFont="1" applyFill="1" applyBorder="1" applyAlignment="1" applyProtection="1">
      <alignment horizontal="center" vertical="center"/>
      <protection locked="0"/>
    </xf>
    <xf numFmtId="0" fontId="15" fillId="0" borderId="52" xfId="0" applyFont="1" applyFill="1" applyBorder="1" applyAlignment="1" applyProtection="1">
      <alignment horizontal="center" vertical="center"/>
      <protection locked="0"/>
    </xf>
    <xf numFmtId="0" fontId="51" fillId="0" borderId="100" xfId="0" applyFont="1" applyFill="1" applyBorder="1" applyAlignment="1" applyProtection="1">
      <alignment vertical="center"/>
      <protection locked="0"/>
    </xf>
    <xf numFmtId="0" fontId="15" fillId="0" borderId="53" xfId="0" applyFont="1" applyFill="1" applyBorder="1" applyAlignment="1" applyProtection="1">
      <alignment horizontal="left" vertical="center"/>
      <protection locked="0"/>
    </xf>
    <xf numFmtId="0" fontId="15" fillId="0" borderId="54" xfId="0" applyFont="1" applyFill="1" applyBorder="1" applyAlignment="1" applyProtection="1">
      <alignment horizontal="left" vertical="center"/>
      <protection locked="0"/>
    </xf>
    <xf numFmtId="0" fontId="12" fillId="0" borderId="54" xfId="0" applyFont="1" applyFill="1" applyBorder="1" applyAlignment="1" applyProtection="1">
      <alignment horizontal="center" vertical="center"/>
      <protection locked="0"/>
    </xf>
    <xf numFmtId="0" fontId="15" fillId="0" borderId="54" xfId="0" applyFont="1" applyFill="1" applyBorder="1" applyAlignment="1" applyProtection="1">
      <alignment horizontal="center" vertical="center" wrapText="1"/>
      <protection locked="0"/>
    </xf>
    <xf numFmtId="0" fontId="15" fillId="0" borderId="54" xfId="0" applyFont="1" applyFill="1" applyBorder="1" applyAlignment="1" applyProtection="1">
      <alignment horizontal="center" vertical="center"/>
      <protection locked="0"/>
    </xf>
    <xf numFmtId="0" fontId="12" fillId="0" borderId="57" xfId="0" applyFont="1" applyFill="1" applyBorder="1" applyAlignment="1" applyProtection="1">
      <alignment vertical="center"/>
      <protection locked="0"/>
    </xf>
    <xf numFmtId="0" fontId="15" fillId="0" borderId="1" xfId="0" applyFont="1" applyFill="1" applyBorder="1" applyAlignment="1" applyProtection="1">
      <alignment horizontal="center" vertical="center"/>
      <protection locked="0"/>
    </xf>
    <xf numFmtId="0" fontId="15" fillId="0" borderId="26" xfId="0" applyFont="1" applyFill="1" applyBorder="1" applyAlignment="1" applyProtection="1">
      <alignment horizontal="center" vertical="center"/>
      <protection locked="0"/>
    </xf>
    <xf numFmtId="0" fontId="15" fillId="0" borderId="49" xfId="0" applyFont="1" applyFill="1" applyBorder="1" applyAlignment="1" applyProtection="1">
      <alignment horizontal="left" vertical="center"/>
      <protection locked="0"/>
    </xf>
    <xf numFmtId="0" fontId="15" fillId="0" borderId="103" xfId="0" applyFont="1" applyFill="1" applyBorder="1" applyAlignment="1" applyProtection="1">
      <alignment vertical="center"/>
      <protection locked="0"/>
    </xf>
    <xf numFmtId="0" fontId="15" fillId="0" borderId="36" xfId="0" applyFont="1" applyFill="1" applyBorder="1" applyAlignment="1" applyProtection="1">
      <alignment horizontal="left" vertical="center" wrapText="1"/>
      <protection locked="0"/>
    </xf>
    <xf numFmtId="0" fontId="15" fillId="0" borderId="36" xfId="0" applyFont="1" applyFill="1" applyBorder="1" applyAlignment="1" applyProtection="1">
      <alignment horizontal="center" vertical="center" textRotation="255"/>
      <protection locked="0"/>
    </xf>
    <xf numFmtId="0" fontId="15" fillId="0" borderId="39" xfId="0" applyFont="1" applyFill="1" applyBorder="1" applyAlignment="1" applyProtection="1">
      <alignment horizontal="left" vertical="center"/>
      <protection locked="0"/>
    </xf>
    <xf numFmtId="0" fontId="12" fillId="0" borderId="27" xfId="0" applyFont="1" applyFill="1" applyBorder="1" applyAlignment="1" applyProtection="1">
      <alignment horizontal="center" vertical="center"/>
      <protection locked="0"/>
    </xf>
    <xf numFmtId="0" fontId="51" fillId="0" borderId="40" xfId="0" applyFont="1" applyFill="1" applyBorder="1" applyAlignment="1" applyProtection="1">
      <alignment vertical="center"/>
      <protection locked="0"/>
    </xf>
    <xf numFmtId="0" fontId="12" fillId="0" borderId="103" xfId="0" applyFont="1" applyFill="1" applyBorder="1" applyAlignment="1" applyProtection="1">
      <alignment vertical="center"/>
      <protection locked="0"/>
    </xf>
    <xf numFmtId="0" fontId="36" fillId="0" borderId="105" xfId="41" applyFont="1" applyBorder="1" applyAlignment="1" applyProtection="1">
      <alignment horizontal="center" vertical="center"/>
      <protection locked="0"/>
    </xf>
    <xf numFmtId="0" fontId="18" fillId="0" borderId="30" xfId="41" quotePrefix="1" applyFont="1" applyBorder="1" applyAlignment="1" applyProtection="1">
      <alignment horizontal="center" vertical="center" shrinkToFit="1"/>
      <protection locked="0"/>
    </xf>
    <xf numFmtId="0" fontId="36" fillId="0" borderId="115" xfId="41" applyFont="1" applyBorder="1" applyAlignment="1" applyProtection="1">
      <alignment horizontal="center" vertical="center"/>
      <protection locked="0"/>
    </xf>
    <xf numFmtId="0" fontId="18" fillId="0" borderId="22" xfId="41" quotePrefix="1" applyFont="1" applyBorder="1" applyAlignment="1" applyProtection="1">
      <alignment horizontal="center" vertical="center" shrinkToFit="1"/>
      <protection locked="0"/>
    </xf>
    <xf numFmtId="0" fontId="36" fillId="0" borderId="118" xfId="41" applyFont="1" applyBorder="1" applyAlignment="1" applyProtection="1">
      <alignment horizontal="center" vertical="center"/>
      <protection locked="0"/>
    </xf>
    <xf numFmtId="0" fontId="18" fillId="0" borderId="33" xfId="41" quotePrefix="1" applyFont="1" applyBorder="1" applyAlignment="1" applyProtection="1">
      <alignment horizontal="center" vertical="center" shrinkToFit="1"/>
      <protection locked="0"/>
    </xf>
    <xf numFmtId="0" fontId="36" fillId="0" borderId="48" xfId="41" applyFont="1" applyBorder="1" applyAlignment="1" applyProtection="1">
      <alignment vertical="center"/>
      <protection locked="0"/>
    </xf>
    <xf numFmtId="0" fontId="36" fillId="0" borderId="0" xfId="41" applyFont="1" applyBorder="1" applyProtection="1">
      <alignment vertical="center"/>
      <protection locked="0"/>
    </xf>
    <xf numFmtId="0" fontId="36" fillId="0" borderId="52" xfId="41" applyFont="1" applyBorder="1" applyProtection="1">
      <alignment vertical="center"/>
      <protection locked="0"/>
    </xf>
    <xf numFmtId="0" fontId="50" fillId="0" borderId="48" xfId="41" applyFont="1" applyBorder="1" applyProtection="1">
      <alignment vertical="center"/>
      <protection locked="0"/>
    </xf>
    <xf numFmtId="0" fontId="36" fillId="0" borderId="5" xfId="41" applyFont="1" applyBorder="1" applyProtection="1">
      <alignment vertical="center"/>
      <protection locked="0"/>
    </xf>
    <xf numFmtId="0" fontId="36" fillId="0" borderId="49" xfId="41" applyFont="1" applyBorder="1" applyProtection="1">
      <alignment vertical="center"/>
      <protection locked="0"/>
    </xf>
    <xf numFmtId="0" fontId="50" fillId="0" borderId="0" xfId="45" applyFont="1" applyAlignment="1" applyProtection="1">
      <alignment horizontal="left" vertical="center" indent="1"/>
      <protection locked="0"/>
    </xf>
    <xf numFmtId="0" fontId="81" fillId="0" borderId="0" xfId="41" applyFont="1" applyProtection="1">
      <alignment vertical="center"/>
      <protection locked="0"/>
    </xf>
    <xf numFmtId="0" fontId="50" fillId="0" borderId="0" xfId="41" applyFont="1" applyAlignment="1" applyProtection="1">
      <alignment horizontal="left" vertical="center" indent="1"/>
      <protection locked="0"/>
    </xf>
    <xf numFmtId="0" fontId="31" fillId="0" borderId="2" xfId="4" applyFont="1" applyFill="1" applyBorder="1" applyAlignment="1" applyProtection="1">
      <alignment vertical="center"/>
      <protection locked="0"/>
    </xf>
    <xf numFmtId="0" fontId="31" fillId="0" borderId="2" xfId="4" applyFont="1" applyFill="1" applyBorder="1" applyAlignment="1" applyProtection="1">
      <alignment vertical="center" wrapText="1"/>
      <protection locked="0"/>
    </xf>
    <xf numFmtId="0" fontId="31" fillId="0" borderId="2" xfId="4" applyFont="1" applyFill="1" applyBorder="1" applyAlignment="1" applyProtection="1">
      <alignment vertical="center" shrinkToFit="1"/>
      <protection locked="0"/>
    </xf>
    <xf numFmtId="38" fontId="31" fillId="0" borderId="2" xfId="1" applyFont="1" applyFill="1" applyBorder="1" applyAlignment="1" applyProtection="1">
      <alignment vertical="center" shrinkToFit="1"/>
      <protection locked="0"/>
    </xf>
    <xf numFmtId="0" fontId="26" fillId="0" borderId="0" xfId="0" applyFont="1" applyFill="1" applyBorder="1" applyAlignment="1" applyProtection="1">
      <alignment vertical="center" wrapText="1"/>
      <protection locked="0"/>
    </xf>
    <xf numFmtId="0" fontId="100" fillId="0" borderId="4" xfId="0" applyFont="1" applyFill="1" applyBorder="1" applyAlignment="1" applyProtection="1">
      <alignment horizontal="center" vertical="center"/>
      <protection locked="0"/>
    </xf>
    <xf numFmtId="0" fontId="0" fillId="0" borderId="29" xfId="0" applyFont="1" applyFill="1" applyBorder="1" applyAlignment="1" applyProtection="1">
      <alignment horizontal="centerContinuous" vertical="center"/>
      <protection locked="0"/>
    </xf>
    <xf numFmtId="0" fontId="0" fillId="0" borderId="30" xfId="0" applyFont="1" applyFill="1" applyBorder="1" applyAlignment="1" applyProtection="1">
      <alignment horizontal="centerContinuous" vertical="center"/>
      <protection locked="0"/>
    </xf>
    <xf numFmtId="0" fontId="0" fillId="0" borderId="31" xfId="0" applyFont="1" applyFill="1" applyBorder="1" applyAlignment="1" applyProtection="1">
      <alignment horizontal="centerContinuous" vertical="center"/>
      <protection locked="0"/>
    </xf>
    <xf numFmtId="0" fontId="0" fillId="0" borderId="32" xfId="0" applyFont="1" applyFill="1" applyBorder="1" applyAlignment="1" applyProtection="1">
      <alignment horizontal="centerContinuous" vertical="center"/>
      <protection locked="0"/>
    </xf>
    <xf numFmtId="0" fontId="0" fillId="0" borderId="33" xfId="0" applyFont="1" applyFill="1" applyBorder="1" applyAlignment="1" applyProtection="1">
      <alignment horizontal="centerContinuous" vertical="center"/>
      <protection locked="0"/>
    </xf>
    <xf numFmtId="0" fontId="0" fillId="0" borderId="34" xfId="0" applyFont="1" applyFill="1" applyBorder="1" applyAlignment="1" applyProtection="1">
      <alignment horizontal="centerContinuous" vertical="center"/>
      <protection locked="0"/>
    </xf>
    <xf numFmtId="0" fontId="57" fillId="0" borderId="2" xfId="10" applyFont="1" applyBorder="1" applyAlignment="1" applyProtection="1">
      <alignment horizontal="center" vertical="center"/>
      <protection locked="0"/>
    </xf>
    <xf numFmtId="0" fontId="0" fillId="0" borderId="4" xfId="0" applyFont="1" applyBorder="1" applyAlignment="1" applyProtection="1">
      <alignment horizontal="center" vertical="center"/>
      <protection locked="0"/>
    </xf>
    <xf numFmtId="0" fontId="31" fillId="14" borderId="3" xfId="4" applyFont="1" applyFill="1" applyBorder="1" applyAlignment="1">
      <alignment horizontal="left" vertical="center" wrapText="1"/>
    </xf>
    <xf numFmtId="0" fontId="31" fillId="14" borderId="4" xfId="4" applyFont="1" applyFill="1" applyBorder="1" applyAlignment="1">
      <alignment horizontal="left" vertical="center" wrapText="1"/>
    </xf>
    <xf numFmtId="0" fontId="31" fillId="14" borderId="3" xfId="4" applyFont="1" applyFill="1" applyBorder="1" applyAlignment="1">
      <alignment horizontal="left" vertical="center"/>
    </xf>
    <xf numFmtId="0" fontId="31" fillId="14" borderId="4" xfId="4" applyFont="1" applyFill="1" applyBorder="1" applyAlignment="1">
      <alignment horizontal="left" vertical="center"/>
    </xf>
    <xf numFmtId="0" fontId="170" fillId="0" borderId="5" xfId="4" applyFont="1" applyFill="1" applyBorder="1" applyAlignment="1">
      <alignment horizontal="left" vertical="center"/>
    </xf>
    <xf numFmtId="0" fontId="170" fillId="0" borderId="0" xfId="4" applyFont="1" applyFill="1" applyBorder="1" applyAlignment="1">
      <alignment horizontal="left" vertical="center"/>
    </xf>
    <xf numFmtId="0" fontId="31" fillId="0" borderId="3" xfId="4" applyFont="1" applyFill="1" applyBorder="1" applyAlignment="1">
      <alignment horizontal="left" vertical="center" wrapText="1"/>
    </xf>
    <xf numFmtId="0" fontId="31" fillId="0" borderId="4" xfId="4" applyFont="1" applyFill="1" applyBorder="1" applyAlignment="1">
      <alignment horizontal="left" vertical="center" wrapText="1"/>
    </xf>
    <xf numFmtId="0" fontId="31" fillId="0" borderId="10" xfId="4" applyFont="1" applyFill="1" applyBorder="1" applyAlignment="1">
      <alignment horizontal="left" vertical="center" wrapText="1"/>
    </xf>
    <xf numFmtId="0" fontId="31" fillId="0" borderId="3" xfId="4" applyFont="1" applyFill="1" applyBorder="1" applyAlignment="1">
      <alignment horizontal="left" vertical="center"/>
    </xf>
    <xf numFmtId="0" fontId="31" fillId="0" borderId="4" xfId="4" applyFont="1" applyFill="1" applyBorder="1" applyAlignment="1">
      <alignment horizontal="left" vertical="center"/>
    </xf>
    <xf numFmtId="38" fontId="31" fillId="0" borderId="3" xfId="1" applyFont="1" applyFill="1" applyBorder="1" applyAlignment="1">
      <alignment horizontal="left" vertical="center"/>
    </xf>
    <xf numFmtId="38" fontId="31" fillId="0" borderId="4" xfId="1" applyFont="1" applyFill="1" applyBorder="1" applyAlignment="1">
      <alignment horizontal="left" vertical="center"/>
    </xf>
    <xf numFmtId="0" fontId="177" fillId="0" borderId="0" xfId="3" applyFont="1" applyFill="1" applyAlignment="1">
      <alignment horizontal="center" vertical="center"/>
    </xf>
    <xf numFmtId="0" fontId="173" fillId="0" borderId="1" xfId="3" applyFont="1" applyFill="1" applyBorder="1" applyAlignment="1">
      <alignment horizontal="left" vertical="center" shrinkToFit="1"/>
    </xf>
    <xf numFmtId="58" fontId="173" fillId="0" borderId="1" xfId="3" applyNumberFormat="1" applyFont="1" applyFill="1" applyBorder="1" applyAlignment="1">
      <alignment horizontal="left" vertical="center" shrinkToFit="1"/>
    </xf>
    <xf numFmtId="0" fontId="31" fillId="0" borderId="3" xfId="4" applyFont="1" applyFill="1" applyBorder="1" applyAlignment="1">
      <alignment horizontal="center" vertical="center"/>
    </xf>
    <xf numFmtId="0" fontId="31" fillId="0" borderId="4" xfId="4" applyFont="1" applyFill="1" applyBorder="1" applyAlignment="1">
      <alignment horizontal="center" vertical="center"/>
    </xf>
    <xf numFmtId="0" fontId="42" fillId="0" borderId="1" xfId="3" applyFont="1" applyFill="1" applyBorder="1" applyAlignment="1">
      <alignment horizontal="left" vertical="center" shrinkToFit="1"/>
    </xf>
    <xf numFmtId="0" fontId="132" fillId="0" borderId="0" xfId="0" applyFont="1" applyFill="1" applyAlignment="1">
      <alignment horizontal="center" vertical="center"/>
    </xf>
    <xf numFmtId="58" fontId="132" fillId="0" borderId="0" xfId="0" applyNumberFormat="1" applyFont="1" applyFill="1" applyAlignment="1" applyProtection="1">
      <alignment horizontal="distributed" vertical="center" indent="2" shrinkToFit="1"/>
      <protection locked="0"/>
    </xf>
    <xf numFmtId="0" fontId="149" fillId="0" borderId="0" xfId="0" applyFont="1" applyFill="1" applyAlignment="1">
      <alignment vertical="center"/>
    </xf>
    <xf numFmtId="0" fontId="149" fillId="0" borderId="0" xfId="0" applyFont="1" applyAlignment="1">
      <alignment vertical="center"/>
    </xf>
    <xf numFmtId="0" fontId="136" fillId="0" borderId="0" xfId="0" applyFont="1" applyFill="1" applyAlignment="1" applyProtection="1">
      <alignment horizontal="left" vertical="center" shrinkToFit="1"/>
      <protection locked="0"/>
    </xf>
    <xf numFmtId="0" fontId="100" fillId="0" borderId="0" xfId="0" applyFont="1" applyFill="1" applyAlignment="1" applyProtection="1">
      <alignment horizontal="left" vertical="center" shrinkToFit="1"/>
      <protection locked="0"/>
    </xf>
    <xf numFmtId="0" fontId="136" fillId="0" borderId="0" xfId="0" applyFont="1" applyFill="1" applyAlignment="1" applyProtection="1">
      <alignment horizontal="left" vertical="center"/>
      <protection locked="0"/>
    </xf>
    <xf numFmtId="0" fontId="152" fillId="0" borderId="0" xfId="0" applyFont="1" applyFill="1" applyAlignment="1">
      <alignment horizontal="center" vertical="center"/>
    </xf>
    <xf numFmtId="0" fontId="152" fillId="0" borderId="0" xfId="0" applyFont="1" applyFill="1" applyAlignment="1">
      <alignment horizontal="center" vertical="center" wrapText="1"/>
    </xf>
    <xf numFmtId="0" fontId="132" fillId="0" borderId="0" xfId="0" applyFont="1" applyFill="1" applyAlignment="1">
      <alignment horizontal="left" vertical="center" wrapText="1"/>
    </xf>
    <xf numFmtId="0" fontId="132" fillId="0" borderId="0" xfId="0" applyFont="1" applyFill="1" applyAlignment="1">
      <alignment vertical="center"/>
    </xf>
    <xf numFmtId="0" fontId="134" fillId="0" borderId="0" xfId="0" applyFont="1" applyAlignment="1">
      <alignment vertical="center"/>
    </xf>
    <xf numFmtId="0" fontId="100" fillId="0" borderId="0" xfId="0" applyFont="1" applyAlignment="1">
      <alignment vertical="center"/>
    </xf>
    <xf numFmtId="0" fontId="137" fillId="0" borderId="0" xfId="0" applyFont="1" applyFill="1" applyAlignment="1">
      <alignment horizontal="left" vertical="center"/>
    </xf>
    <xf numFmtId="0" fontId="150" fillId="0" borderId="6" xfId="0" applyFont="1" applyFill="1" applyBorder="1" applyAlignment="1">
      <alignment horizontal="left" vertical="center" wrapText="1"/>
    </xf>
    <xf numFmtId="0" fontId="150" fillId="0" borderId="0" xfId="0" applyFont="1" applyFill="1" applyAlignment="1">
      <alignment horizontal="left" vertical="center" wrapText="1"/>
    </xf>
    <xf numFmtId="0" fontId="150" fillId="0" borderId="6" xfId="0" applyFont="1" applyFill="1" applyBorder="1" applyAlignment="1">
      <alignment horizontal="left" vertical="center" shrinkToFit="1"/>
    </xf>
    <xf numFmtId="0" fontId="150" fillId="0" borderId="0" xfId="0" applyFont="1" applyFill="1" applyAlignment="1">
      <alignment horizontal="left" vertical="center" shrinkToFit="1"/>
    </xf>
    <xf numFmtId="0" fontId="150" fillId="0" borderId="7" xfId="0" applyFont="1" applyFill="1" applyBorder="1" applyAlignment="1">
      <alignment horizontal="left" vertical="center" shrinkToFit="1"/>
    </xf>
    <xf numFmtId="0" fontId="150" fillId="0" borderId="6" xfId="0" applyFont="1" applyFill="1" applyBorder="1" applyAlignment="1">
      <alignment horizontal="left" vertical="center"/>
    </xf>
    <xf numFmtId="0" fontId="150" fillId="0" borderId="0" xfId="0" applyFont="1" applyFill="1" applyAlignment="1">
      <alignment horizontal="left" vertical="center"/>
    </xf>
    <xf numFmtId="0" fontId="136" fillId="0" borderId="1" xfId="0" applyFont="1" applyFill="1" applyBorder="1" applyAlignment="1" applyProtection="1">
      <alignment horizontal="left" vertical="center" shrinkToFit="1"/>
      <protection locked="0"/>
    </xf>
    <xf numFmtId="0" fontId="150" fillId="0" borderId="0" xfId="0" applyFont="1" applyFill="1" applyBorder="1" applyAlignment="1">
      <alignment horizontal="left" vertical="center" shrinkToFit="1"/>
    </xf>
    <xf numFmtId="0" fontId="150" fillId="0" borderId="0" xfId="0" applyFont="1" applyFill="1" applyBorder="1" applyAlignment="1" applyProtection="1">
      <alignment horizontal="left" vertical="center" shrinkToFit="1"/>
      <protection locked="0"/>
    </xf>
    <xf numFmtId="0" fontId="150" fillId="0" borderId="0" xfId="0" applyFont="1" applyFill="1" applyAlignment="1" applyProtection="1">
      <alignment horizontal="left" vertical="center" shrinkToFit="1"/>
      <protection locked="0"/>
    </xf>
    <xf numFmtId="0" fontId="134" fillId="0" borderId="0" xfId="0" applyFont="1" applyFill="1" applyAlignment="1">
      <alignment horizontal="right" vertical="center"/>
    </xf>
    <xf numFmtId="0" fontId="132" fillId="0" borderId="0" xfId="0" applyFont="1" applyFill="1" applyAlignment="1">
      <alignment horizontal="left" vertical="center" shrinkToFit="1"/>
    </xf>
    <xf numFmtId="0" fontId="132" fillId="0" borderId="0" xfId="0" applyFont="1" applyFill="1" applyAlignment="1">
      <alignment horizontal="left" vertical="top" wrapText="1"/>
    </xf>
    <xf numFmtId="0" fontId="132" fillId="0" borderId="1" xfId="0" applyFont="1" applyFill="1" applyBorder="1" applyAlignment="1" applyProtection="1">
      <alignment horizontal="left" vertical="center" shrinkToFit="1"/>
      <protection locked="0"/>
    </xf>
    <xf numFmtId="58" fontId="132" fillId="0" borderId="1" xfId="0" applyNumberFormat="1" applyFont="1" applyFill="1" applyBorder="1" applyAlignment="1" applyProtection="1">
      <alignment horizontal="center" vertical="center"/>
      <protection locked="0"/>
    </xf>
    <xf numFmtId="58" fontId="132" fillId="0" borderId="4" xfId="0" applyNumberFormat="1" applyFont="1" applyFill="1" applyBorder="1" applyAlignment="1" applyProtection="1">
      <alignment horizontal="center" vertical="center"/>
      <protection locked="0"/>
    </xf>
    <xf numFmtId="0" fontId="132" fillId="0" borderId="0" xfId="0" applyFont="1" applyFill="1" applyAlignment="1">
      <alignment horizontal="left" vertical="center"/>
    </xf>
    <xf numFmtId="0" fontId="136" fillId="0" borderId="5" xfId="0" applyFont="1" applyFill="1" applyBorder="1" applyAlignment="1" applyProtection="1">
      <alignment horizontal="center" vertical="center" shrinkToFit="1"/>
      <protection locked="0"/>
    </xf>
    <xf numFmtId="0" fontId="100" fillId="0" borderId="1" xfId="0" applyFont="1" applyBorder="1" applyProtection="1">
      <protection locked="0"/>
    </xf>
    <xf numFmtId="0" fontId="136" fillId="0" borderId="5" xfId="0" applyFont="1" applyFill="1" applyBorder="1" applyAlignment="1" applyProtection="1">
      <alignment horizontal="left" vertical="center" shrinkToFit="1"/>
      <protection locked="0"/>
    </xf>
    <xf numFmtId="0" fontId="136" fillId="0" borderId="0" xfId="0" applyFont="1" applyFill="1" applyAlignment="1">
      <alignment vertical="top" wrapText="1"/>
    </xf>
    <xf numFmtId="0" fontId="136" fillId="0" borderId="0" xfId="0" applyFont="1" applyFill="1" applyAlignment="1">
      <alignment vertical="top"/>
    </xf>
    <xf numFmtId="0" fontId="100" fillId="0" borderId="0" xfId="0" applyFont="1" applyAlignment="1">
      <alignment vertical="top"/>
    </xf>
    <xf numFmtId="0" fontId="132" fillId="0" borderId="8" xfId="0" applyFont="1" applyFill="1" applyBorder="1" applyAlignment="1">
      <alignment horizontal="distributed" vertical="center" wrapText="1"/>
    </xf>
    <xf numFmtId="0" fontId="98" fillId="0" borderId="9" xfId="0" applyFont="1" applyFill="1" applyBorder="1" applyAlignment="1">
      <alignment horizontal="distributed" vertical="center"/>
    </xf>
    <xf numFmtId="0" fontId="98" fillId="0" borderId="11" xfId="0" applyFont="1" applyFill="1" applyBorder="1" applyAlignment="1">
      <alignment horizontal="distributed" vertical="center"/>
    </xf>
    <xf numFmtId="0" fontId="98" fillId="0" borderId="12" xfId="0" applyFont="1" applyFill="1" applyBorder="1" applyAlignment="1">
      <alignment horizontal="distributed" vertical="center"/>
    </xf>
    <xf numFmtId="0" fontId="136" fillId="0" borderId="3" xfId="0" applyFont="1" applyFill="1" applyBorder="1" applyAlignment="1">
      <alignment horizontal="center" vertical="center" wrapText="1"/>
    </xf>
    <xf numFmtId="0" fontId="136" fillId="0" borderId="4" xfId="0" applyFont="1" applyFill="1" applyBorder="1" applyAlignment="1">
      <alignment horizontal="center" vertical="center" wrapText="1"/>
    </xf>
    <xf numFmtId="0" fontId="136" fillId="0" borderId="10" xfId="0" applyFont="1" applyFill="1" applyBorder="1" applyAlignment="1">
      <alignment horizontal="center" vertical="center" wrapText="1"/>
    </xf>
    <xf numFmtId="0" fontId="132" fillId="0" borderId="3" xfId="0" applyFont="1" applyFill="1" applyBorder="1" applyAlignment="1">
      <alignment horizontal="center" vertical="center" wrapText="1"/>
    </xf>
    <xf numFmtId="0" fontId="132" fillId="0" borderId="4" xfId="0" applyFont="1" applyFill="1" applyBorder="1" applyAlignment="1">
      <alignment horizontal="center" vertical="center" wrapText="1"/>
    </xf>
    <xf numFmtId="0" fontId="132" fillId="0" borderId="10" xfId="0" applyFont="1" applyFill="1" applyBorder="1" applyAlignment="1">
      <alignment horizontal="center" vertical="center" wrapText="1"/>
    </xf>
    <xf numFmtId="0" fontId="98" fillId="0" borderId="3" xfId="0" applyFont="1" applyFill="1" applyBorder="1" applyAlignment="1" applyProtection="1">
      <alignment horizontal="center" vertical="center"/>
      <protection locked="0"/>
    </xf>
    <xf numFmtId="0" fontId="98" fillId="0" borderId="4" xfId="0" applyFont="1" applyFill="1" applyBorder="1" applyAlignment="1" applyProtection="1">
      <alignment horizontal="center" vertical="center"/>
      <protection locked="0"/>
    </xf>
    <xf numFmtId="0" fontId="98" fillId="0" borderId="10" xfId="0" applyFont="1" applyFill="1" applyBorder="1" applyAlignment="1" applyProtection="1">
      <alignment horizontal="center" vertical="center"/>
      <protection locked="0"/>
    </xf>
    <xf numFmtId="0" fontId="132" fillId="0" borderId="3" xfId="0" applyFont="1" applyFill="1" applyBorder="1" applyAlignment="1" applyProtection="1">
      <alignment horizontal="right" vertical="center"/>
      <protection locked="0"/>
    </xf>
    <xf numFmtId="0" fontId="132" fillId="0" borderId="4" xfId="0" applyFont="1" applyFill="1" applyBorder="1" applyAlignment="1" applyProtection="1">
      <alignment horizontal="right" vertical="center"/>
      <protection locked="0"/>
    </xf>
    <xf numFmtId="0" fontId="132" fillId="0" borderId="10" xfId="0" applyFont="1" applyFill="1" applyBorder="1" applyAlignment="1" applyProtection="1">
      <alignment horizontal="right" vertical="center"/>
      <protection locked="0"/>
    </xf>
    <xf numFmtId="0" fontId="136" fillId="0" borderId="3" xfId="0" applyFont="1" applyFill="1" applyBorder="1" applyAlignment="1" applyProtection="1">
      <alignment horizontal="left" vertical="center"/>
      <protection locked="0"/>
    </xf>
    <xf numFmtId="0" fontId="136" fillId="0" borderId="4" xfId="0" applyFont="1" applyFill="1" applyBorder="1" applyAlignment="1" applyProtection="1">
      <alignment horizontal="left" vertical="center"/>
      <protection locked="0"/>
    </xf>
    <xf numFmtId="0" fontId="100" fillId="0" borderId="4" xfId="0" applyFont="1" applyBorder="1" applyAlignment="1" applyProtection="1">
      <alignment horizontal="left" vertical="center"/>
      <protection locked="0"/>
    </xf>
    <xf numFmtId="0" fontId="100" fillId="0" borderId="10" xfId="0" applyFont="1" applyBorder="1" applyAlignment="1" applyProtection="1">
      <alignment horizontal="left" vertical="center"/>
      <protection locked="0"/>
    </xf>
    <xf numFmtId="1" fontId="136" fillId="0" borderId="1" xfId="0" applyNumberFormat="1" applyFont="1" applyFill="1" applyBorder="1" applyAlignment="1" applyProtection="1">
      <alignment horizontal="center" vertical="center" shrinkToFit="1"/>
      <protection locked="0"/>
    </xf>
    <xf numFmtId="0" fontId="70" fillId="0" borderId="0" xfId="0" applyFont="1" applyFill="1" applyBorder="1" applyAlignment="1">
      <alignment horizontal="center" vertical="center"/>
    </xf>
    <xf numFmtId="58" fontId="70" fillId="0" borderId="1" xfId="0" applyNumberFormat="1" applyFont="1" applyFill="1" applyBorder="1" applyAlignment="1">
      <alignment horizontal="center" vertical="center" shrinkToFit="1"/>
    </xf>
    <xf numFmtId="0" fontId="69" fillId="0" borderId="0" xfId="0" applyFont="1" applyFill="1" applyBorder="1" applyAlignment="1">
      <alignment horizontal="left" vertical="center" shrinkToFit="1"/>
    </xf>
    <xf numFmtId="0" fontId="70" fillId="0" borderId="0" xfId="0" applyFont="1" applyFill="1" applyBorder="1" applyAlignment="1">
      <alignment horizontal="center" vertical="center" shrinkToFit="1"/>
    </xf>
    <xf numFmtId="0" fontId="70" fillId="0" borderId="0" xfId="0" applyFont="1" applyAlignment="1">
      <alignment horizontal="left" vertical="center" wrapText="1"/>
    </xf>
    <xf numFmtId="58" fontId="70" fillId="0" borderId="0" xfId="0" applyNumberFormat="1" applyFont="1" applyFill="1" applyBorder="1" applyAlignment="1">
      <alignment horizontal="center" vertical="center" shrinkToFit="1"/>
    </xf>
    <xf numFmtId="0" fontId="69" fillId="0" borderId="0" xfId="0" applyFont="1" applyFill="1" applyBorder="1" applyAlignment="1">
      <alignment horizontal="center" vertical="center" shrinkToFit="1"/>
    </xf>
    <xf numFmtId="49" fontId="12" fillId="3" borderId="0" xfId="0" applyNumberFormat="1" applyFont="1" applyFill="1" applyAlignment="1">
      <alignment vertical="center"/>
    </xf>
    <xf numFmtId="0" fontId="70" fillId="0" borderId="0" xfId="0" applyFont="1" applyFill="1" applyBorder="1" applyAlignment="1">
      <alignment horizontal="left" vertical="center"/>
    </xf>
    <xf numFmtId="0" fontId="133" fillId="0" borderId="0" xfId="0" applyFont="1" applyFill="1" applyBorder="1" applyAlignment="1">
      <alignment horizontal="left" vertical="center"/>
    </xf>
    <xf numFmtId="0" fontId="133" fillId="0" borderId="0" xfId="0" applyFont="1" applyFill="1" applyBorder="1" applyAlignment="1">
      <alignment horizontal="left" vertical="center" wrapText="1"/>
    </xf>
    <xf numFmtId="0" fontId="69" fillId="0" borderId="1" xfId="0" applyFont="1" applyFill="1" applyBorder="1" applyAlignment="1">
      <alignment horizontal="center" vertical="center" shrinkToFit="1"/>
    </xf>
    <xf numFmtId="0" fontId="178" fillId="0" borderId="0" xfId="0" applyFont="1" applyFill="1" applyBorder="1" applyAlignment="1">
      <alignment horizontal="left" vertical="center" wrapText="1"/>
    </xf>
    <xf numFmtId="0" fontId="97" fillId="0" borderId="3" xfId="0" applyFont="1" applyFill="1" applyBorder="1" applyAlignment="1" applyProtection="1">
      <alignment horizontal="center" vertical="center" shrinkToFit="1"/>
    </xf>
    <xf numFmtId="0" fontId="97" fillId="0" borderId="10" xfId="0" applyFont="1" applyFill="1" applyBorder="1" applyAlignment="1" applyProtection="1">
      <alignment horizontal="center" vertical="center" shrinkToFit="1"/>
    </xf>
    <xf numFmtId="0" fontId="27" fillId="0" borderId="2" xfId="0" applyFont="1" applyFill="1" applyBorder="1" applyAlignment="1" applyProtection="1">
      <alignment horizontal="center" vertical="center" textRotation="255" wrapText="1"/>
    </xf>
    <xf numFmtId="0" fontId="27" fillId="0" borderId="2" xfId="0" applyFont="1" applyFill="1" applyBorder="1" applyAlignment="1" applyProtection="1">
      <alignment horizontal="center" vertical="center" textRotation="255"/>
    </xf>
    <xf numFmtId="0" fontId="97" fillId="0" borderId="2" xfId="0" applyFont="1" applyFill="1" applyBorder="1" applyAlignment="1" applyProtection="1">
      <alignment horizontal="center" vertical="center" textRotation="255"/>
    </xf>
    <xf numFmtId="0" fontId="97" fillId="0" borderId="3" xfId="0" applyFont="1" applyFill="1" applyBorder="1" applyAlignment="1" applyProtection="1">
      <alignment horizontal="left" vertical="center"/>
    </xf>
    <xf numFmtId="0" fontId="97" fillId="0" borderId="4" xfId="0" applyFont="1" applyFill="1" applyBorder="1" applyAlignment="1" applyProtection="1">
      <alignment horizontal="left" vertical="center"/>
    </xf>
    <xf numFmtId="0" fontId="97" fillId="0" borderId="10" xfId="0" applyFont="1" applyFill="1" applyBorder="1" applyAlignment="1" applyProtection="1">
      <alignment horizontal="left" vertical="center"/>
    </xf>
    <xf numFmtId="0" fontId="54" fillId="0" borderId="26" xfId="0" applyFont="1" applyFill="1" applyBorder="1" applyAlignment="1" applyProtection="1">
      <alignment horizontal="center" vertical="center" wrapText="1"/>
    </xf>
    <xf numFmtId="0" fontId="54" fillId="0" borderId="27" xfId="0" applyFont="1" applyFill="1" applyBorder="1" applyAlignment="1" applyProtection="1">
      <alignment horizontal="center" vertical="center" wrapText="1"/>
    </xf>
    <xf numFmtId="0" fontId="54" fillId="0" borderId="28" xfId="0" applyFont="1" applyFill="1" applyBorder="1" applyAlignment="1" applyProtection="1">
      <alignment horizontal="center" vertical="center"/>
    </xf>
    <xf numFmtId="2" fontId="97" fillId="0" borderId="4" xfId="0" applyNumberFormat="1" applyFont="1" applyFill="1" applyBorder="1" applyAlignment="1" applyProtection="1">
      <alignment horizontal="center" vertical="center" shrinkToFit="1"/>
      <protection locked="0"/>
    </xf>
    <xf numFmtId="0" fontId="97" fillId="0" borderId="3" xfId="0" applyFont="1" applyFill="1" applyBorder="1" applyAlignment="1" applyProtection="1">
      <alignment horizontal="left" vertical="center" wrapText="1"/>
    </xf>
    <xf numFmtId="0" fontId="97" fillId="0" borderId="4" xfId="0" applyFont="1" applyFill="1" applyBorder="1" applyAlignment="1" applyProtection="1">
      <alignment horizontal="left" vertical="center" wrapText="1"/>
    </xf>
    <xf numFmtId="0" fontId="54" fillId="0" borderId="28" xfId="0" applyFont="1" applyFill="1" applyBorder="1" applyAlignment="1" applyProtection="1">
      <alignment horizontal="center" vertical="center" wrapText="1"/>
    </xf>
    <xf numFmtId="0" fontId="54" fillId="0" borderId="3" xfId="0" applyFont="1" applyFill="1" applyBorder="1" applyAlignment="1" applyProtection="1">
      <alignment horizontal="left" vertical="center"/>
    </xf>
    <xf numFmtId="0" fontId="54" fillId="0" borderId="10" xfId="0" applyFont="1" applyFill="1" applyBorder="1" applyAlignment="1" applyProtection="1">
      <alignment horizontal="left" vertical="center"/>
    </xf>
    <xf numFmtId="0" fontId="97" fillId="0" borderId="3" xfId="0" applyFont="1" applyFill="1" applyBorder="1" applyAlignment="1" applyProtection="1">
      <alignment horizontal="left" vertical="center" shrinkToFit="1"/>
    </xf>
    <xf numFmtId="0" fontId="97" fillId="0" borderId="4" xfId="0" applyFont="1" applyFill="1" applyBorder="1" applyAlignment="1" applyProtection="1">
      <alignment horizontal="left" vertical="center" shrinkToFit="1"/>
    </xf>
    <xf numFmtId="0" fontId="97" fillId="0" borderId="5" xfId="0" applyFont="1" applyFill="1" applyBorder="1" applyAlignment="1" applyProtection="1">
      <alignment horizontal="left" vertical="center"/>
    </xf>
    <xf numFmtId="0" fontId="54" fillId="0" borderId="8" xfId="0" applyFont="1" applyFill="1" applyBorder="1" applyAlignment="1" applyProtection="1">
      <alignment horizontal="left" vertical="center" indent="1"/>
    </xf>
    <xf numFmtId="0" fontId="54" fillId="0" borderId="9" xfId="0" applyFont="1" applyFill="1" applyBorder="1" applyAlignment="1" applyProtection="1">
      <alignment horizontal="left" vertical="center" indent="1"/>
    </xf>
    <xf numFmtId="0" fontId="54" fillId="0" borderId="6" xfId="0" applyFont="1" applyFill="1" applyBorder="1" applyAlignment="1" applyProtection="1">
      <alignment horizontal="left" vertical="center" indent="1"/>
    </xf>
    <xf numFmtId="0" fontId="54" fillId="0" borderId="7" xfId="0" applyFont="1" applyFill="1" applyBorder="1" applyAlignment="1" applyProtection="1">
      <alignment horizontal="left" vertical="center" indent="1"/>
    </xf>
    <xf numFmtId="0" fontId="27" fillId="0" borderId="26" xfId="0" applyFont="1" applyFill="1" applyBorder="1" applyAlignment="1" applyProtection="1">
      <alignment horizontal="center" vertical="center"/>
    </xf>
    <xf numFmtId="0" fontId="27" fillId="0" borderId="27" xfId="0" applyFont="1" applyFill="1" applyBorder="1" applyAlignment="1" applyProtection="1">
      <alignment horizontal="center" vertical="center"/>
    </xf>
    <xf numFmtId="0" fontId="27" fillId="0" borderId="28" xfId="0" applyFont="1" applyFill="1" applyBorder="1" applyAlignment="1" applyProtection="1">
      <alignment horizontal="center" vertical="center"/>
    </xf>
    <xf numFmtId="0" fontId="97" fillId="0" borderId="0" xfId="0" applyFont="1" applyFill="1" applyBorder="1" applyAlignment="1" applyProtection="1">
      <alignment horizontal="left" vertical="center" shrinkToFit="1"/>
      <protection locked="0"/>
    </xf>
    <xf numFmtId="0" fontId="97" fillId="0" borderId="26" xfId="0" applyFont="1" applyFill="1" applyBorder="1" applyAlignment="1" applyProtection="1">
      <alignment horizontal="left" vertical="center"/>
    </xf>
    <xf numFmtId="0" fontId="97" fillId="0" borderId="28" xfId="0" applyFont="1" applyFill="1" applyBorder="1" applyAlignment="1" applyProtection="1">
      <alignment horizontal="left" vertical="center"/>
    </xf>
    <xf numFmtId="0" fontId="97" fillId="0" borderId="10" xfId="0" applyFont="1" applyFill="1" applyBorder="1" applyAlignment="1" applyProtection="1">
      <alignment horizontal="left" vertical="center" shrinkToFit="1"/>
    </xf>
    <xf numFmtId="0" fontId="97" fillId="0" borderId="4" xfId="0" applyFont="1" applyFill="1" applyBorder="1" applyAlignment="1" applyProtection="1">
      <alignment horizontal="center" vertical="center" shrinkToFit="1"/>
    </xf>
    <xf numFmtId="0" fontId="97" fillId="0" borderId="11" xfId="0" applyFont="1" applyFill="1" applyBorder="1" applyAlignment="1" applyProtection="1">
      <alignment horizontal="left" vertical="center"/>
    </xf>
    <xf numFmtId="0" fontId="97" fillId="0" borderId="1" xfId="0" applyFont="1" applyFill="1" applyBorder="1" applyAlignment="1" applyProtection="1">
      <alignment horizontal="left" vertical="center"/>
    </xf>
    <xf numFmtId="0" fontId="97" fillId="0" borderId="8" xfId="0" applyFont="1" applyFill="1" applyBorder="1" applyAlignment="1" applyProtection="1">
      <alignment horizontal="left" vertical="center"/>
    </xf>
    <xf numFmtId="0" fontId="97" fillId="0" borderId="9" xfId="0" applyFont="1" applyFill="1" applyBorder="1" applyAlignment="1" applyProtection="1">
      <alignment horizontal="left" vertical="center"/>
    </xf>
    <xf numFmtId="0" fontId="97" fillId="0" borderId="6" xfId="0" applyFont="1" applyFill="1" applyBorder="1" applyAlignment="1" applyProtection="1">
      <alignment horizontal="left" vertical="center"/>
    </xf>
    <xf numFmtId="0" fontId="97" fillId="0" borderId="7" xfId="0" applyFont="1" applyFill="1" applyBorder="1" applyAlignment="1" applyProtection="1">
      <alignment horizontal="left" vertical="center"/>
    </xf>
    <xf numFmtId="0" fontId="97" fillId="0" borderId="12" xfId="0" applyFont="1" applyFill="1" applyBorder="1" applyAlignment="1" applyProtection="1">
      <alignment horizontal="left" vertical="center"/>
    </xf>
    <xf numFmtId="0" fontId="27" fillId="0" borderId="4" xfId="0" applyFont="1" applyFill="1" applyBorder="1" applyAlignment="1" applyProtection="1">
      <alignment horizontal="left" vertical="center" wrapText="1"/>
    </xf>
    <xf numFmtId="0" fontId="97" fillId="0" borderId="6" xfId="0" applyFont="1" applyFill="1" applyBorder="1" applyAlignment="1" applyProtection="1">
      <alignment horizontal="left" vertical="center" shrinkToFit="1"/>
    </xf>
    <xf numFmtId="0" fontId="97" fillId="0" borderId="0" xfId="0" applyFont="1" applyFill="1" applyBorder="1" applyAlignment="1" applyProtection="1">
      <alignment horizontal="left" vertical="center" shrinkToFit="1"/>
    </xf>
    <xf numFmtId="0" fontId="54" fillId="0" borderId="8" xfId="0" applyFont="1" applyFill="1" applyBorder="1" applyAlignment="1" applyProtection="1">
      <alignment vertical="center"/>
    </xf>
    <xf numFmtId="0" fontId="54" fillId="0" borderId="9" xfId="0" applyFont="1" applyFill="1" applyBorder="1" applyAlignment="1" applyProtection="1">
      <alignment vertical="center"/>
    </xf>
    <xf numFmtId="0" fontId="54" fillId="0" borderId="6" xfId="0" applyFont="1" applyFill="1" applyBorder="1" applyAlignment="1" applyProtection="1">
      <alignment vertical="center"/>
    </xf>
    <xf numFmtId="0" fontId="54" fillId="0" borderId="7" xfId="0" applyFont="1" applyFill="1" applyBorder="1" applyAlignment="1" applyProtection="1">
      <alignment vertical="center"/>
    </xf>
    <xf numFmtId="0" fontId="54" fillId="0" borderId="8" xfId="0" applyFont="1" applyFill="1" applyBorder="1" applyAlignment="1" applyProtection="1">
      <alignment horizontal="left" vertical="center" wrapText="1"/>
    </xf>
    <xf numFmtId="0" fontId="54" fillId="0" borderId="9" xfId="0" applyFont="1" applyFill="1" applyBorder="1" applyAlignment="1" applyProtection="1">
      <alignment horizontal="left" vertical="center" wrapText="1"/>
    </xf>
    <xf numFmtId="0" fontId="54" fillId="0" borderId="11" xfId="0" applyFont="1" applyFill="1" applyBorder="1" applyAlignment="1" applyProtection="1">
      <alignment horizontal="left" vertical="center" wrapText="1"/>
    </xf>
    <xf numFmtId="0" fontId="54" fillId="0" borderId="12" xfId="0" applyFont="1" applyFill="1" applyBorder="1" applyAlignment="1" applyProtection="1">
      <alignment horizontal="left" vertical="center" wrapText="1"/>
    </xf>
    <xf numFmtId="0" fontId="97" fillId="0" borderId="5" xfId="0" applyFont="1" applyFill="1" applyBorder="1" applyAlignment="1" applyProtection="1">
      <alignment horizontal="left" vertical="center" wrapText="1"/>
    </xf>
    <xf numFmtId="0" fontId="98" fillId="0" borderId="5" xfId="0" applyFont="1" applyFill="1" applyBorder="1" applyAlignment="1" applyProtection="1">
      <alignment horizontal="center" vertical="center" shrinkToFit="1"/>
    </xf>
    <xf numFmtId="0" fontId="97" fillId="0" borderId="11" xfId="0" applyFont="1" applyFill="1" applyBorder="1" applyAlignment="1" applyProtection="1">
      <alignment horizontal="left" vertical="center" shrinkToFit="1"/>
    </xf>
    <xf numFmtId="0" fontId="97" fillId="0" borderId="1" xfId="0" applyFont="1" applyFill="1" applyBorder="1" applyAlignment="1" applyProtection="1">
      <alignment horizontal="left" vertical="center" shrinkToFit="1"/>
    </xf>
    <xf numFmtId="0" fontId="97" fillId="0" borderId="3" xfId="0" applyFont="1" applyFill="1" applyBorder="1" applyAlignment="1" applyProtection="1">
      <alignment horizontal="center" vertical="center"/>
    </xf>
    <xf numFmtId="0" fontId="97" fillId="0" borderId="4" xfId="0" applyFont="1" applyFill="1" applyBorder="1" applyAlignment="1" applyProtection="1">
      <alignment horizontal="center" vertical="center"/>
    </xf>
    <xf numFmtId="0" fontId="97" fillId="0" borderId="4" xfId="0" applyFont="1" applyFill="1" applyBorder="1" applyAlignment="1" applyProtection="1">
      <alignment horizontal="left" vertical="center" wrapText="1"/>
      <protection locked="0"/>
    </xf>
    <xf numFmtId="0" fontId="27" fillId="0" borderId="11" xfId="0" applyFont="1" applyFill="1" applyBorder="1" applyAlignment="1" applyProtection="1">
      <alignment horizontal="left" vertical="center" wrapText="1"/>
    </xf>
    <xf numFmtId="0" fontId="27" fillId="0" borderId="1" xfId="0" applyFont="1" applyFill="1" applyBorder="1" applyAlignment="1" applyProtection="1">
      <alignment horizontal="left" vertical="center" wrapText="1"/>
    </xf>
    <xf numFmtId="0" fontId="27" fillId="0" borderId="12" xfId="0" applyFont="1" applyFill="1" applyBorder="1" applyAlignment="1" applyProtection="1">
      <alignment horizontal="left" vertical="center" wrapText="1"/>
    </xf>
    <xf numFmtId="0" fontId="97" fillId="0" borderId="26" xfId="0" applyFont="1" applyFill="1" applyBorder="1" applyAlignment="1" applyProtection="1">
      <alignment horizontal="left" vertical="center" wrapText="1"/>
    </xf>
    <xf numFmtId="0" fontId="97" fillId="0" borderId="27" xfId="0" applyFont="1" applyFill="1" applyBorder="1" applyAlignment="1" applyProtection="1">
      <alignment horizontal="left" vertical="center" wrapText="1"/>
    </xf>
    <xf numFmtId="0" fontId="97" fillId="0" borderId="28" xfId="0" applyFont="1" applyFill="1" applyBorder="1" applyAlignment="1" applyProtection="1">
      <alignment horizontal="left" vertical="center" wrapText="1"/>
    </xf>
    <xf numFmtId="0" fontId="20" fillId="0" borderId="0" xfId="0" applyFont="1" applyFill="1" applyBorder="1" applyAlignment="1" applyProtection="1">
      <alignment horizontal="right" vertical="top"/>
    </xf>
    <xf numFmtId="0" fontId="31" fillId="0" borderId="0" xfId="0" applyFont="1" applyFill="1" applyAlignment="1" applyProtection="1">
      <alignment horizontal="center"/>
    </xf>
    <xf numFmtId="0" fontId="20" fillId="0" borderId="1" xfId="0" applyFont="1" applyFill="1" applyBorder="1" applyAlignment="1" applyProtection="1">
      <alignment horizontal="right"/>
    </xf>
    <xf numFmtId="0" fontId="20" fillId="0" borderId="1" xfId="0" applyFont="1" applyFill="1" applyBorder="1" applyAlignment="1" applyProtection="1">
      <alignment horizontal="left" shrinkToFit="1"/>
    </xf>
    <xf numFmtId="0" fontId="20" fillId="0" borderId="1" xfId="0" applyFont="1" applyFill="1" applyBorder="1" applyAlignment="1" applyProtection="1">
      <alignment horizontal="center"/>
    </xf>
    <xf numFmtId="0" fontId="20" fillId="0" borderId="1" xfId="0" applyFont="1" applyFill="1" applyBorder="1" applyAlignment="1" applyProtection="1">
      <alignment horizontal="left" shrinkToFit="1"/>
      <protection locked="0"/>
    </xf>
    <xf numFmtId="0" fontId="54" fillId="0" borderId="3" xfId="0" applyFont="1" applyFill="1" applyBorder="1" applyAlignment="1" applyProtection="1">
      <alignment vertical="center"/>
    </xf>
    <xf numFmtId="0" fontId="97" fillId="0" borderId="10" xfId="0" applyFont="1" applyFill="1" applyBorder="1" applyAlignment="1" applyProtection="1">
      <alignment vertical="center"/>
    </xf>
    <xf numFmtId="0" fontId="97" fillId="0" borderId="3" xfId="0" applyFont="1" applyFill="1" applyBorder="1" applyAlignment="1" applyProtection="1">
      <alignment horizontal="left" vertical="center" indent="1"/>
    </xf>
    <xf numFmtId="0" fontId="100" fillId="0" borderId="4" xfId="0" applyFont="1" applyFill="1" applyBorder="1" applyAlignment="1" applyProtection="1">
      <alignment horizontal="left" vertical="center" indent="1"/>
    </xf>
    <xf numFmtId="0" fontId="20" fillId="0" borderId="1" xfId="0" applyFont="1" applyFill="1" applyBorder="1" applyAlignment="1" applyProtection="1">
      <alignment horizontal="left"/>
    </xf>
    <xf numFmtId="0" fontId="0" fillId="0" borderId="26" xfId="0" applyFont="1" applyFill="1" applyBorder="1" applyAlignment="1" applyProtection="1">
      <alignment horizontal="center" vertical="center" textRotation="255"/>
    </xf>
    <xf numFmtId="0" fontId="0" fillId="0" borderId="27" xfId="0" applyFont="1" applyFill="1" applyBorder="1" applyAlignment="1" applyProtection="1">
      <alignment horizontal="center" vertical="center" textRotation="255"/>
    </xf>
    <xf numFmtId="0" fontId="0" fillId="0" borderId="28" xfId="0" applyFont="1" applyFill="1" applyBorder="1" applyAlignment="1" applyProtection="1">
      <alignment horizontal="center" vertical="center" textRotation="255"/>
    </xf>
    <xf numFmtId="0" fontId="97" fillId="0" borderId="3" xfId="0" applyFont="1" applyFill="1" applyBorder="1" applyAlignment="1" applyProtection="1">
      <alignment horizontal="left" vertical="center" wrapText="1" shrinkToFit="1"/>
    </xf>
    <xf numFmtId="0" fontId="97" fillId="0" borderId="4" xfId="0" applyFont="1" applyFill="1" applyBorder="1" applyAlignment="1" applyProtection="1">
      <alignment horizontal="left" vertical="center" wrapText="1" shrinkToFit="1"/>
    </xf>
    <xf numFmtId="0" fontId="97" fillId="0" borderId="10" xfId="0" applyFont="1" applyFill="1" applyBorder="1" applyAlignment="1" applyProtection="1">
      <alignment horizontal="left" vertical="center" wrapText="1" shrinkToFit="1"/>
    </xf>
    <xf numFmtId="0" fontId="97" fillId="0" borderId="0" xfId="0" applyFont="1" applyFill="1" applyBorder="1" applyAlignment="1" applyProtection="1">
      <alignment horizontal="left" vertical="center"/>
    </xf>
    <xf numFmtId="0" fontId="54" fillId="0" borderId="6" xfId="0" applyFont="1" applyFill="1" applyBorder="1" applyAlignment="1" applyProtection="1">
      <alignment vertical="center" wrapText="1"/>
    </xf>
    <xf numFmtId="0" fontId="54" fillId="0" borderId="7" xfId="0" applyFont="1" applyFill="1" applyBorder="1" applyAlignment="1" applyProtection="1">
      <alignment vertical="center" wrapText="1"/>
    </xf>
    <xf numFmtId="0" fontId="54" fillId="0" borderId="11" xfId="0" applyFont="1" applyFill="1" applyBorder="1" applyAlignment="1" applyProtection="1">
      <alignment vertical="center" wrapText="1"/>
    </xf>
    <xf numFmtId="0" fontId="54" fillId="0" borderId="12" xfId="0" applyFont="1" applyFill="1" applyBorder="1" applyAlignment="1" applyProtection="1">
      <alignment vertical="center" wrapText="1"/>
    </xf>
    <xf numFmtId="0" fontId="27" fillId="0" borderId="2" xfId="0" applyFont="1" applyFill="1" applyBorder="1" applyAlignment="1" applyProtection="1">
      <alignment horizontal="center" vertical="center"/>
    </xf>
    <xf numFmtId="0" fontId="20" fillId="0" borderId="1" xfId="0" applyFont="1" applyFill="1" applyBorder="1" applyAlignment="1" applyProtection="1"/>
    <xf numFmtId="0" fontId="0" fillId="0" borderId="24" xfId="0" applyFont="1" applyFill="1" applyBorder="1" applyAlignment="1" applyProtection="1"/>
    <xf numFmtId="0" fontId="0" fillId="0" borderId="25" xfId="0" applyFont="1" applyFill="1" applyBorder="1" applyAlignment="1" applyProtection="1"/>
    <xf numFmtId="0" fontId="20" fillId="0" borderId="3" xfId="0" applyFont="1" applyFill="1" applyBorder="1" applyAlignment="1" applyProtection="1">
      <alignment horizontal="center" vertical="center"/>
    </xf>
    <xf numFmtId="0" fontId="0" fillId="0" borderId="10" xfId="0" applyFont="1" applyFill="1" applyBorder="1" applyAlignment="1" applyProtection="1">
      <alignment horizontal="center" vertical="center"/>
    </xf>
    <xf numFmtId="0" fontId="20" fillId="0" borderId="4" xfId="0" applyFont="1" applyFill="1" applyBorder="1" applyAlignment="1" applyProtection="1">
      <alignment horizontal="center" vertical="center"/>
    </xf>
    <xf numFmtId="0" fontId="54" fillId="0" borderId="8" xfId="0" applyFont="1" applyFill="1" applyBorder="1" applyAlignment="1" applyProtection="1">
      <alignment vertical="center" wrapText="1"/>
    </xf>
    <xf numFmtId="0" fontId="54" fillId="0" borderId="11" xfId="0" applyFont="1" applyFill="1" applyBorder="1" applyAlignment="1" applyProtection="1">
      <alignment vertical="center"/>
    </xf>
    <xf numFmtId="0" fontId="54" fillId="0" borderId="12" xfId="0" applyFont="1" applyFill="1" applyBorder="1" applyAlignment="1" applyProtection="1">
      <alignment vertical="center"/>
    </xf>
    <xf numFmtId="0" fontId="97" fillId="0" borderId="1" xfId="0" applyFont="1" applyFill="1" applyBorder="1" applyAlignment="1" applyProtection="1">
      <alignment horizontal="left"/>
    </xf>
    <xf numFmtId="0" fontId="54" fillId="0" borderId="26" xfId="0" applyFont="1" applyFill="1" applyBorder="1" applyAlignment="1" applyProtection="1">
      <alignment horizontal="center" vertical="center"/>
    </xf>
    <xf numFmtId="0" fontId="54" fillId="0" borderId="27" xfId="0" applyFont="1" applyFill="1" applyBorder="1" applyAlignment="1" applyProtection="1">
      <alignment horizontal="center" vertical="center"/>
    </xf>
    <xf numFmtId="0" fontId="97" fillId="0" borderId="3" xfId="0" applyFont="1" applyFill="1" applyBorder="1" applyAlignment="1" applyProtection="1">
      <alignment vertical="center" wrapText="1" shrinkToFit="1"/>
    </xf>
    <xf numFmtId="0" fontId="97" fillId="0" borderId="4" xfId="0" applyFont="1" applyFill="1" applyBorder="1" applyAlignment="1" applyProtection="1">
      <alignment vertical="center" wrapText="1" shrinkToFit="1"/>
    </xf>
    <xf numFmtId="0" fontId="97" fillId="0" borderId="2" xfId="0" applyFont="1" applyFill="1" applyBorder="1" applyAlignment="1" applyProtection="1">
      <alignment horizontal="center" vertical="center" wrapText="1"/>
    </xf>
    <xf numFmtId="0" fontId="97" fillId="0" borderId="10" xfId="0" applyFont="1" applyFill="1" applyBorder="1" applyAlignment="1" applyProtection="1">
      <alignment horizontal="left" vertical="center" wrapText="1"/>
    </xf>
    <xf numFmtId="0" fontId="97" fillId="0" borderId="3" xfId="0" applyFont="1" applyFill="1" applyBorder="1" applyAlignment="1" applyProtection="1">
      <alignment horizontal="left" vertical="center"/>
      <protection locked="0"/>
    </xf>
    <xf numFmtId="0" fontId="97" fillId="0" borderId="4" xfId="0" applyFont="1" applyFill="1" applyBorder="1" applyAlignment="1" applyProtection="1">
      <alignment horizontal="left" vertical="center"/>
      <protection locked="0"/>
    </xf>
    <xf numFmtId="0" fontId="97" fillId="0" borderId="10" xfId="0" applyFont="1" applyFill="1" applyBorder="1" applyAlignment="1" applyProtection="1">
      <alignment horizontal="left" vertical="center"/>
      <protection locked="0"/>
    </xf>
    <xf numFmtId="0" fontId="97" fillId="0" borderId="3" xfId="0" applyFont="1" applyFill="1" applyBorder="1" applyAlignment="1" applyProtection="1">
      <alignment vertical="center"/>
    </xf>
    <xf numFmtId="0" fontId="97" fillId="0" borderId="4" xfId="0" applyFont="1" applyFill="1" applyBorder="1" applyAlignment="1" applyProtection="1">
      <alignment vertical="center"/>
    </xf>
    <xf numFmtId="0" fontId="100" fillId="0" borderId="3" xfId="0" applyFont="1" applyBorder="1" applyAlignment="1" applyProtection="1">
      <alignment horizontal="center" vertical="center"/>
    </xf>
    <xf numFmtId="0" fontId="100" fillId="0" borderId="4" xfId="0" applyFont="1" applyBorder="1" applyAlignment="1" applyProtection="1">
      <alignment horizontal="center" vertical="center"/>
    </xf>
    <xf numFmtId="0" fontId="54" fillId="0" borderId="0" xfId="0" applyFont="1" applyFill="1" applyBorder="1" applyAlignment="1" applyProtection="1">
      <alignment horizontal="left" vertical="center"/>
    </xf>
    <xf numFmtId="0" fontId="54" fillId="0" borderId="5" xfId="0" applyFont="1" applyFill="1" applyBorder="1" applyAlignment="1" applyProtection="1">
      <alignment vertical="center"/>
    </xf>
    <xf numFmtId="0" fontId="97" fillId="0" borderId="26" xfId="0" applyFont="1" applyFill="1" applyBorder="1" applyAlignment="1" applyProtection="1">
      <alignment horizontal="center" vertical="center" textRotation="255"/>
    </xf>
    <xf numFmtId="0" fontId="97" fillId="0" borderId="27" xfId="0" applyFont="1" applyFill="1" applyBorder="1" applyAlignment="1" applyProtection="1">
      <alignment horizontal="center" vertical="center" textRotation="255"/>
    </xf>
    <xf numFmtId="0" fontId="97" fillId="0" borderId="28" xfId="0" applyFont="1" applyFill="1" applyBorder="1" applyAlignment="1" applyProtection="1">
      <alignment horizontal="center" vertical="center" textRotation="255"/>
    </xf>
    <xf numFmtId="0" fontId="54" fillId="0" borderId="3" xfId="0" applyFont="1" applyFill="1" applyBorder="1" applyAlignment="1" applyProtection="1">
      <alignment vertical="center" wrapText="1"/>
    </xf>
    <xf numFmtId="0" fontId="54" fillId="0" borderId="10" xfId="0" applyFont="1" applyFill="1" applyBorder="1" applyAlignment="1" applyProtection="1">
      <alignment vertical="center" wrapText="1"/>
    </xf>
    <xf numFmtId="0" fontId="100" fillId="0" borderId="10" xfId="0" applyFont="1" applyFill="1" applyBorder="1" applyAlignment="1" applyProtection="1">
      <alignment vertical="center"/>
    </xf>
    <xf numFmtId="0" fontId="54" fillId="0" borderId="10" xfId="0" applyFont="1" applyFill="1" applyBorder="1" applyAlignment="1" applyProtection="1">
      <alignment vertical="center"/>
    </xf>
    <xf numFmtId="0" fontId="147" fillId="0" borderId="4" xfId="0" applyFont="1" applyFill="1" applyBorder="1" applyAlignment="1" applyProtection="1">
      <alignment horizontal="center" vertical="center" shrinkToFit="1"/>
      <protection locked="0"/>
    </xf>
    <xf numFmtId="0" fontId="54" fillId="0" borderId="8" xfId="0" applyFont="1" applyFill="1" applyBorder="1" applyAlignment="1" applyProtection="1">
      <alignment horizontal="center" vertical="center" wrapText="1"/>
    </xf>
    <xf numFmtId="0" fontId="54" fillId="0" borderId="9" xfId="0" applyFont="1" applyFill="1" applyBorder="1" applyAlignment="1" applyProtection="1">
      <alignment horizontal="center" vertical="center" wrapText="1"/>
    </xf>
    <xf numFmtId="0" fontId="54" fillId="0" borderId="6" xfId="0" applyFont="1" applyFill="1" applyBorder="1" applyAlignment="1" applyProtection="1">
      <alignment horizontal="center" vertical="center" wrapText="1"/>
    </xf>
    <xf numFmtId="0" fontId="54" fillId="0" borderId="7" xfId="0" applyFont="1" applyFill="1" applyBorder="1" applyAlignment="1" applyProtection="1">
      <alignment horizontal="center" vertical="center" wrapText="1"/>
    </xf>
    <xf numFmtId="0" fontId="54" fillId="0" borderId="11" xfId="0" applyFont="1" applyFill="1" applyBorder="1" applyAlignment="1" applyProtection="1">
      <alignment horizontal="center" vertical="center" wrapText="1"/>
    </xf>
    <xf numFmtId="0" fontId="54" fillId="0" borderId="12" xfId="0" applyFont="1" applyFill="1" applyBorder="1" applyAlignment="1" applyProtection="1">
      <alignment horizontal="center" vertical="center" wrapText="1"/>
    </xf>
    <xf numFmtId="0" fontId="97" fillId="0" borderId="8" xfId="0" applyFont="1" applyFill="1" applyBorder="1" applyAlignment="1" applyProtection="1">
      <alignment horizontal="left" vertical="center" shrinkToFit="1"/>
    </xf>
    <xf numFmtId="0" fontId="97" fillId="0" borderId="5" xfId="0" applyFont="1" applyFill="1" applyBorder="1" applyAlignment="1" applyProtection="1">
      <alignment horizontal="left" vertical="center" shrinkToFit="1"/>
    </xf>
    <xf numFmtId="0" fontId="97" fillId="8" borderId="5" xfId="0" applyFont="1" applyFill="1" applyBorder="1" applyAlignment="1" applyProtection="1">
      <alignment horizontal="left" vertical="center" shrinkToFit="1"/>
      <protection locked="0"/>
    </xf>
    <xf numFmtId="0" fontId="27" fillId="0" borderId="3"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107" fillId="0" borderId="8" xfId="0" applyFont="1" applyFill="1" applyBorder="1" applyAlignment="1" applyProtection="1">
      <alignment horizontal="left" vertical="center" wrapText="1"/>
    </xf>
    <xf numFmtId="0" fontId="107" fillId="0" borderId="5" xfId="0" applyFont="1" applyFill="1" applyBorder="1" applyAlignment="1" applyProtection="1">
      <alignment horizontal="left" vertical="center" wrapText="1"/>
    </xf>
    <xf numFmtId="0" fontId="107" fillId="0" borderId="9" xfId="0" applyFont="1" applyFill="1" applyBorder="1" applyAlignment="1" applyProtection="1">
      <alignment horizontal="left" vertical="center" wrapText="1"/>
    </xf>
    <xf numFmtId="0" fontId="107" fillId="0" borderId="11" xfId="0" applyFont="1" applyFill="1" applyBorder="1" applyAlignment="1" applyProtection="1">
      <alignment horizontal="left" vertical="center" wrapText="1"/>
    </xf>
    <xf numFmtId="0" fontId="107" fillId="0" borderId="1" xfId="0" applyFont="1" applyFill="1" applyBorder="1" applyAlignment="1" applyProtection="1">
      <alignment horizontal="left" vertical="center" wrapText="1"/>
    </xf>
    <xf numFmtId="0" fontId="107" fillId="0" borderId="12" xfId="0" applyFont="1" applyFill="1" applyBorder="1" applyAlignment="1" applyProtection="1">
      <alignment horizontal="left" vertical="center" wrapText="1"/>
    </xf>
    <xf numFmtId="0" fontId="27" fillId="0" borderId="26" xfId="0" applyFont="1" applyFill="1" applyBorder="1" applyAlignment="1" applyProtection="1">
      <alignment horizontal="center" vertical="center" wrapText="1"/>
    </xf>
    <xf numFmtId="0" fontId="27" fillId="0" borderId="27" xfId="0" applyFont="1" applyFill="1" applyBorder="1" applyAlignment="1" applyProtection="1">
      <alignment horizontal="center" vertical="center" wrapText="1"/>
    </xf>
    <xf numFmtId="0" fontId="27" fillId="0" borderId="28" xfId="0" applyFont="1" applyFill="1" applyBorder="1" applyAlignment="1" applyProtection="1">
      <alignment horizontal="center" vertical="center" wrapText="1"/>
    </xf>
    <xf numFmtId="0" fontId="97" fillId="0" borderId="26" xfId="0" applyFont="1" applyFill="1" applyBorder="1" applyAlignment="1" applyProtection="1">
      <alignment horizontal="center" vertical="center"/>
    </xf>
    <xf numFmtId="0" fontId="97" fillId="0" borderId="27" xfId="0" applyFont="1" applyFill="1" applyBorder="1" applyAlignment="1" applyProtection="1">
      <alignment horizontal="center" vertical="center"/>
    </xf>
    <xf numFmtId="0" fontId="97" fillId="0" borderId="28" xfId="0" applyFont="1" applyFill="1" applyBorder="1" applyAlignment="1" applyProtection="1">
      <alignment horizontal="center" vertical="center"/>
    </xf>
    <xf numFmtId="0" fontId="100" fillId="0" borderId="10" xfId="0" applyFont="1" applyFill="1" applyBorder="1" applyAlignment="1" applyProtection="1">
      <alignment horizontal="left" vertical="center" indent="1"/>
    </xf>
    <xf numFmtId="0" fontId="97" fillId="0" borderId="26" xfId="0" applyFont="1" applyFill="1" applyBorder="1" applyAlignment="1" applyProtection="1">
      <alignment horizontal="center" vertical="center" wrapText="1"/>
    </xf>
    <xf numFmtId="0" fontId="97" fillId="0" borderId="27" xfId="0" applyFont="1" applyFill="1" applyBorder="1" applyAlignment="1" applyProtection="1">
      <alignment horizontal="center" vertical="center" wrapText="1"/>
    </xf>
    <xf numFmtId="0" fontId="97" fillId="0" borderId="28" xfId="0" applyFont="1" applyFill="1" applyBorder="1" applyAlignment="1" applyProtection="1">
      <alignment horizontal="center" vertical="center" wrapText="1"/>
    </xf>
    <xf numFmtId="0" fontId="97" fillId="0" borderId="2" xfId="0" applyFont="1" applyFill="1" applyBorder="1" applyAlignment="1" applyProtection="1">
      <alignment horizontal="center" vertical="center"/>
    </xf>
    <xf numFmtId="0" fontId="54" fillId="0" borderId="3" xfId="0" applyFont="1" applyFill="1" applyBorder="1" applyAlignment="1" applyProtection="1">
      <alignment horizontal="left" vertical="center" indent="1"/>
    </xf>
    <xf numFmtId="0" fontId="27" fillId="0" borderId="2" xfId="0" applyFont="1" applyFill="1" applyBorder="1" applyAlignment="1" applyProtection="1">
      <alignment horizontal="center" vertical="center" wrapText="1"/>
    </xf>
    <xf numFmtId="0" fontId="54" fillId="0" borderId="26" xfId="0" applyFont="1" applyFill="1" applyBorder="1" applyAlignment="1" applyProtection="1">
      <alignment horizontal="left" vertical="center"/>
    </xf>
    <xf numFmtId="0" fontId="54" fillId="0" borderId="28" xfId="0" applyFont="1" applyFill="1" applyBorder="1" applyAlignment="1" applyProtection="1">
      <alignment horizontal="left" vertical="center"/>
    </xf>
    <xf numFmtId="0" fontId="97" fillId="0" borderId="0" xfId="0" applyFont="1" applyFill="1" applyBorder="1" applyAlignment="1" applyProtection="1">
      <alignment horizontal="center" vertical="center" shrinkToFit="1"/>
    </xf>
    <xf numFmtId="0" fontId="54" fillId="0" borderId="26" xfId="0" applyFont="1" applyFill="1" applyBorder="1" applyAlignment="1" applyProtection="1">
      <alignment horizontal="left" vertical="center" indent="1"/>
    </xf>
    <xf numFmtId="0" fontId="54" fillId="0" borderId="28" xfId="0" applyFont="1" applyFill="1" applyBorder="1" applyAlignment="1" applyProtection="1">
      <alignment horizontal="left" vertical="center" indent="1"/>
    </xf>
    <xf numFmtId="0" fontId="97" fillId="0" borderId="8" xfId="0" applyFont="1" applyFill="1" applyBorder="1" applyAlignment="1" applyProtection="1">
      <alignment horizontal="center" vertical="center"/>
    </xf>
    <xf numFmtId="0" fontId="97" fillId="0" borderId="5" xfId="0" applyFont="1" applyFill="1" applyBorder="1" applyAlignment="1" applyProtection="1">
      <alignment horizontal="center" vertical="center"/>
    </xf>
    <xf numFmtId="0" fontId="97" fillId="0" borderId="5" xfId="0" applyFont="1" applyFill="1" applyBorder="1" applyAlignment="1" applyProtection="1">
      <alignment vertical="center" shrinkToFit="1"/>
      <protection locked="0"/>
    </xf>
    <xf numFmtId="0" fontId="97" fillId="0" borderId="5" xfId="0" applyFont="1" applyFill="1" applyBorder="1" applyAlignment="1" applyProtection="1">
      <alignment horizontal="left" vertical="center" shrinkToFit="1"/>
      <protection locked="0"/>
    </xf>
    <xf numFmtId="2" fontId="97" fillId="0" borderId="4" xfId="0" applyNumberFormat="1" applyFont="1" applyFill="1" applyBorder="1" applyAlignment="1" applyProtection="1">
      <alignment vertical="center" shrinkToFit="1"/>
      <protection locked="0"/>
    </xf>
    <xf numFmtId="0" fontId="100" fillId="0" borderId="0" xfId="0" applyFont="1" applyFill="1" applyBorder="1" applyAlignment="1" applyProtection="1">
      <alignment horizontal="left" vertical="center"/>
    </xf>
    <xf numFmtId="0" fontId="100" fillId="0" borderId="0" xfId="0" applyFont="1" applyFill="1" applyBorder="1" applyAlignment="1" applyProtection="1">
      <alignment horizontal="right" vertical="center"/>
    </xf>
    <xf numFmtId="0" fontId="97" fillId="0" borderId="1" xfId="0" applyFont="1" applyFill="1" applyBorder="1" applyAlignment="1" applyProtection="1">
      <alignment horizontal="left" vertical="center" shrinkToFit="1"/>
      <protection locked="0"/>
    </xf>
    <xf numFmtId="0" fontId="100" fillId="0" borderId="1" xfId="0" applyFont="1" applyFill="1" applyBorder="1" applyAlignment="1" applyProtection="1">
      <alignment horizontal="left" vertical="center"/>
    </xf>
    <xf numFmtId="2" fontId="97" fillId="0" borderId="4" xfId="0" applyNumberFormat="1" applyFont="1" applyFill="1" applyBorder="1" applyAlignment="1" applyProtection="1">
      <alignment vertical="center" shrinkToFit="1"/>
    </xf>
    <xf numFmtId="0" fontId="107" fillId="0" borderId="3" xfId="0" applyFont="1" applyFill="1" applyBorder="1" applyAlignment="1" applyProtection="1">
      <alignment horizontal="left" vertical="center" wrapText="1" shrinkToFit="1"/>
    </xf>
    <xf numFmtId="0" fontId="107" fillId="0" borderId="4" xfId="0" applyFont="1" applyFill="1" applyBorder="1" applyAlignment="1" applyProtection="1">
      <alignment horizontal="left" vertical="center" wrapText="1" shrinkToFit="1"/>
    </xf>
    <xf numFmtId="0" fontId="107" fillId="0" borderId="10" xfId="0" applyFont="1" applyFill="1" applyBorder="1" applyAlignment="1" applyProtection="1">
      <alignment horizontal="left" vertical="center" wrapText="1" shrinkToFit="1"/>
    </xf>
    <xf numFmtId="0" fontId="100" fillId="0" borderId="8" xfId="0" applyFont="1" applyFill="1" applyBorder="1" applyAlignment="1" applyProtection="1">
      <alignment horizontal="left" vertical="top" wrapText="1"/>
    </xf>
    <xf numFmtId="0" fontId="100" fillId="0" borderId="5" xfId="0" applyFont="1" applyFill="1" applyBorder="1" applyAlignment="1" applyProtection="1">
      <alignment horizontal="left" vertical="top" wrapText="1"/>
    </xf>
    <xf numFmtId="0" fontId="100" fillId="0" borderId="6" xfId="0" applyFont="1" applyFill="1" applyBorder="1" applyAlignment="1" applyProtection="1">
      <alignment horizontal="left" vertical="top" wrapText="1"/>
    </xf>
    <xf numFmtId="0" fontId="100" fillId="0" borderId="0" xfId="0" applyFont="1" applyFill="1" applyBorder="1" applyAlignment="1" applyProtection="1">
      <alignment horizontal="left" vertical="top" wrapText="1"/>
    </xf>
    <xf numFmtId="0" fontId="100" fillId="0" borderId="11" xfId="0" applyFont="1" applyFill="1" applyBorder="1" applyAlignment="1" applyProtection="1">
      <alignment horizontal="left" vertical="top" wrapText="1"/>
    </xf>
    <xf numFmtId="0" fontId="100" fillId="0" borderId="1" xfId="0" applyFont="1" applyFill="1" applyBorder="1" applyAlignment="1" applyProtection="1">
      <alignment horizontal="left" vertical="top" wrapText="1"/>
    </xf>
    <xf numFmtId="0" fontId="100" fillId="0" borderId="1" xfId="0" applyFont="1" applyFill="1" applyBorder="1" applyAlignment="1" applyProtection="1">
      <alignment horizontal="right" vertical="center"/>
    </xf>
    <xf numFmtId="0" fontId="54" fillId="0" borderId="27" xfId="0" applyFont="1" applyFill="1" applyBorder="1" applyAlignment="1" applyProtection="1">
      <alignment horizontal="left" vertical="center" indent="1"/>
    </xf>
    <xf numFmtId="0" fontId="100" fillId="0" borderId="27" xfId="0" applyFont="1" applyFill="1" applyBorder="1" applyProtection="1"/>
    <xf numFmtId="0" fontId="100" fillId="0" borderId="28" xfId="0" applyFont="1" applyFill="1" applyBorder="1" applyProtection="1"/>
    <xf numFmtId="0" fontId="54" fillId="0" borderId="8" xfId="0" applyFont="1" applyFill="1" applyBorder="1" applyAlignment="1" applyProtection="1">
      <alignment horizontal="left" vertical="center" wrapText="1" indent="1"/>
    </xf>
    <xf numFmtId="0" fontId="54" fillId="0" borderId="9" xfId="0" applyFont="1" applyFill="1" applyBorder="1" applyAlignment="1" applyProtection="1">
      <alignment horizontal="left" vertical="center" wrapText="1" indent="1"/>
    </xf>
    <xf numFmtId="0" fontId="54" fillId="0" borderId="6" xfId="0" applyFont="1" applyFill="1" applyBorder="1" applyAlignment="1" applyProtection="1">
      <alignment horizontal="left" vertical="center" wrapText="1" indent="1"/>
    </xf>
    <xf numFmtId="0" fontId="54" fillId="0" borderId="7" xfId="0" applyFont="1" applyFill="1" applyBorder="1" applyAlignment="1" applyProtection="1">
      <alignment horizontal="left" vertical="center" wrapText="1" indent="1"/>
    </xf>
    <xf numFmtId="0" fontId="54" fillId="0" borderId="11" xfId="0" applyFont="1" applyFill="1" applyBorder="1" applyAlignment="1" applyProtection="1">
      <alignment horizontal="left" vertical="center" wrapText="1" indent="1"/>
    </xf>
    <xf numFmtId="0" fontId="54" fillId="0" borderId="12" xfId="0" applyFont="1" applyFill="1" applyBorder="1" applyAlignment="1" applyProtection="1">
      <alignment horizontal="left" vertical="center" wrapText="1" indent="1"/>
    </xf>
    <xf numFmtId="0" fontId="100" fillId="0" borderId="5" xfId="0" applyFont="1" applyFill="1" applyBorder="1" applyAlignment="1" applyProtection="1">
      <alignment horizontal="left" vertical="center"/>
    </xf>
    <xf numFmtId="0" fontId="100" fillId="0" borderId="5" xfId="0" applyFont="1" applyFill="1" applyBorder="1" applyAlignment="1" applyProtection="1">
      <alignment horizontal="right" vertical="center"/>
    </xf>
    <xf numFmtId="0" fontId="23" fillId="0" borderId="0" xfId="0" applyFont="1" applyFill="1" applyAlignment="1">
      <alignment horizontal="center" vertical="center"/>
    </xf>
    <xf numFmtId="0" fontId="0" fillId="0" borderId="3" xfId="0" applyFont="1" applyFill="1" applyBorder="1" applyAlignment="1">
      <alignment horizontal="left" vertical="center" shrinkToFit="1"/>
    </xf>
    <xf numFmtId="0" fontId="0" fillId="0" borderId="4" xfId="0" applyFont="1" applyFill="1" applyBorder="1" applyAlignment="1">
      <alignment horizontal="left" vertical="center" shrinkToFit="1"/>
    </xf>
    <xf numFmtId="0" fontId="0" fillId="0" borderId="4" xfId="0" applyFont="1" applyFill="1" applyBorder="1" applyAlignment="1">
      <alignment horizontal="left" vertical="center"/>
    </xf>
    <xf numFmtId="0" fontId="0" fillId="0" borderId="10" xfId="0" applyFont="1" applyFill="1" applyBorder="1" applyAlignment="1">
      <alignment horizontal="left" vertical="center"/>
    </xf>
    <xf numFmtId="0" fontId="0" fillId="0" borderId="3" xfId="0" applyFont="1" applyFill="1" applyBorder="1" applyAlignment="1">
      <alignment horizontal="left" vertical="center"/>
    </xf>
    <xf numFmtId="49" fontId="0" fillId="0" borderId="3" xfId="0" applyNumberFormat="1" applyFont="1" applyFill="1" applyBorder="1" applyAlignment="1" applyProtection="1">
      <alignment horizontal="center" vertical="center"/>
      <protection locked="0"/>
    </xf>
    <xf numFmtId="49" fontId="0" fillId="0" borderId="4" xfId="0" applyNumberFormat="1" applyFont="1" applyFill="1" applyBorder="1" applyAlignment="1" applyProtection="1">
      <alignment horizontal="center" vertical="center"/>
      <protection locked="0"/>
    </xf>
    <xf numFmtId="49" fontId="0" fillId="0" borderId="4" xfId="0" applyNumberFormat="1" applyFont="1" applyFill="1" applyBorder="1" applyAlignment="1">
      <alignment horizontal="center" vertical="center"/>
    </xf>
    <xf numFmtId="0" fontId="0" fillId="0" borderId="4" xfId="0" applyFont="1" applyFill="1" applyBorder="1" applyAlignment="1">
      <alignment horizontal="center" vertical="center"/>
    </xf>
    <xf numFmtId="0" fontId="0" fillId="0" borderId="10" xfId="0" applyFont="1" applyFill="1" applyBorder="1" applyAlignment="1">
      <alignment horizontal="center" vertical="center"/>
    </xf>
    <xf numFmtId="1" fontId="0" fillId="0" borderId="3" xfId="0" applyNumberFormat="1" applyFont="1" applyFill="1" applyBorder="1" applyAlignment="1">
      <alignment horizontal="left" vertical="center"/>
    </xf>
    <xf numFmtId="1" fontId="0" fillId="0" borderId="4" xfId="0" applyNumberFormat="1" applyFont="1" applyFill="1" applyBorder="1" applyAlignment="1">
      <alignment horizontal="left" vertical="center"/>
    </xf>
    <xf numFmtId="1" fontId="0" fillId="0" borderId="10" xfId="0" applyNumberFormat="1" applyFont="1" applyFill="1" applyBorder="1" applyAlignment="1">
      <alignment horizontal="left" vertical="center"/>
    </xf>
    <xf numFmtId="58" fontId="0" fillId="0" borderId="4" xfId="0" applyNumberFormat="1" applyFont="1" applyFill="1" applyBorder="1" applyAlignment="1">
      <alignment horizontal="left" vertical="center"/>
    </xf>
    <xf numFmtId="58" fontId="0" fillId="0" borderId="10" xfId="0" applyNumberFormat="1" applyFont="1" applyFill="1" applyBorder="1" applyAlignment="1">
      <alignment horizontal="left" vertical="center"/>
    </xf>
    <xf numFmtId="0" fontId="0" fillId="0" borderId="3" xfId="0" applyFont="1" applyBorder="1" applyAlignment="1" applyProtection="1">
      <alignment horizontal="center" vertical="center"/>
      <protection locked="0"/>
    </xf>
    <xf numFmtId="0" fontId="0" fillId="0" borderId="4" xfId="0" applyFont="1" applyBorder="1" applyAlignment="1" applyProtection="1">
      <alignment horizontal="center" vertical="center"/>
      <protection locked="0"/>
    </xf>
    <xf numFmtId="0" fontId="0" fillId="0" borderId="4" xfId="0" applyFont="1" applyFill="1" applyBorder="1" applyAlignment="1">
      <alignment horizontal="center" vertical="center" shrinkToFit="1"/>
    </xf>
    <xf numFmtId="0" fontId="0" fillId="0" borderId="4" xfId="0" applyFont="1" applyBorder="1" applyAlignment="1">
      <alignment horizontal="center" vertical="center"/>
    </xf>
    <xf numFmtId="0" fontId="0" fillId="0" borderId="4" xfId="0" applyFont="1" applyBorder="1" applyAlignment="1">
      <alignment horizontal="left" vertical="center"/>
    </xf>
    <xf numFmtId="0" fontId="0" fillId="0" borderId="10" xfId="0" applyFont="1" applyBorder="1" applyAlignment="1">
      <alignment horizontal="left" vertical="center"/>
    </xf>
    <xf numFmtId="0" fontId="0" fillId="0" borderId="5" xfId="0" applyFont="1" applyFill="1" applyBorder="1" applyAlignment="1">
      <alignment horizontal="left" vertical="center" shrinkToFit="1"/>
    </xf>
    <xf numFmtId="0" fontId="0" fillId="0" borderId="9" xfId="0" applyFont="1" applyFill="1" applyBorder="1" applyAlignment="1">
      <alignment horizontal="left" vertical="center" shrinkToFit="1"/>
    </xf>
    <xf numFmtId="0" fontId="0" fillId="0" borderId="11" xfId="0" applyFont="1" applyFill="1" applyBorder="1" applyAlignment="1">
      <alignment horizontal="center"/>
    </xf>
    <xf numFmtId="0" fontId="0" fillId="0" borderId="1" xfId="0" applyFont="1" applyFill="1" applyBorder="1" applyAlignment="1">
      <alignment horizontal="center"/>
    </xf>
    <xf numFmtId="0" fontId="0" fillId="0" borderId="1" xfId="0" applyFont="1" applyFill="1" applyBorder="1" applyAlignment="1" applyProtection="1">
      <alignment horizontal="center" shrinkToFit="1"/>
      <protection locked="0"/>
    </xf>
    <xf numFmtId="0" fontId="0" fillId="0" borderId="1" xfId="0" applyFont="1" applyFill="1" applyBorder="1" applyAlignment="1" applyProtection="1">
      <alignment horizontal="left"/>
      <protection locked="0"/>
    </xf>
    <xf numFmtId="0" fontId="0" fillId="0" borderId="12" xfId="0" applyFont="1" applyFill="1" applyBorder="1" applyAlignment="1" applyProtection="1">
      <alignment horizontal="left"/>
      <protection locked="0"/>
    </xf>
    <xf numFmtId="0" fontId="28" fillId="0" borderId="4" xfId="0" applyFont="1" applyFill="1" applyBorder="1" applyAlignment="1">
      <alignment horizontal="left" vertical="center" wrapText="1" shrinkToFit="1"/>
    </xf>
    <xf numFmtId="0" fontId="28" fillId="0" borderId="10" xfId="0" applyFont="1" applyFill="1" applyBorder="1" applyAlignment="1">
      <alignment horizontal="left" vertical="center" wrapText="1" shrinkToFit="1"/>
    </xf>
    <xf numFmtId="0" fontId="28" fillId="0" borderId="3" xfId="0" applyFont="1" applyFill="1" applyBorder="1" applyAlignment="1">
      <alignment horizontal="left" vertical="center" wrapText="1" shrinkToFit="1"/>
    </xf>
    <xf numFmtId="0" fontId="28" fillId="0" borderId="3" xfId="0" applyFont="1" applyFill="1" applyBorder="1" applyAlignment="1">
      <alignment horizontal="left" vertical="center" shrinkToFit="1"/>
    </xf>
    <xf numFmtId="0" fontId="28" fillId="0" borderId="4" xfId="0" applyFont="1" applyFill="1" applyBorder="1" applyAlignment="1">
      <alignment horizontal="left" vertical="center" shrinkToFit="1"/>
    </xf>
    <xf numFmtId="0" fontId="28" fillId="0" borderId="4" xfId="0" applyFont="1" applyFill="1" applyBorder="1" applyAlignment="1" applyProtection="1">
      <alignment horizontal="left" vertical="center" shrinkToFit="1"/>
      <protection locked="0"/>
    </xf>
    <xf numFmtId="0" fontId="0" fillId="0" borderId="3" xfId="0" applyFont="1" applyFill="1" applyBorder="1" applyAlignment="1" applyProtection="1">
      <alignment horizontal="left" vertical="center" shrinkToFit="1"/>
      <protection locked="0"/>
    </xf>
    <xf numFmtId="0" fontId="0" fillId="0" borderId="4" xfId="0" applyFont="1" applyFill="1" applyBorder="1" applyAlignment="1" applyProtection="1">
      <alignment horizontal="left" vertical="center" shrinkToFit="1"/>
      <protection locked="0"/>
    </xf>
    <xf numFmtId="0" fontId="0" fillId="0" borderId="10" xfId="0" applyFont="1" applyFill="1" applyBorder="1" applyAlignment="1" applyProtection="1">
      <alignment horizontal="left" vertical="center" shrinkToFit="1"/>
      <protection locked="0"/>
    </xf>
    <xf numFmtId="0" fontId="0" fillId="0" borderId="26" xfId="0" applyFont="1" applyFill="1" applyBorder="1" applyAlignment="1">
      <alignment horizontal="center" vertical="center" shrinkToFit="1"/>
    </xf>
    <xf numFmtId="0" fontId="0" fillId="0" borderId="27" xfId="0" applyFont="1" applyFill="1" applyBorder="1" applyAlignment="1">
      <alignment horizontal="center" vertical="center" shrinkToFit="1"/>
    </xf>
    <xf numFmtId="0" fontId="0" fillId="0" borderId="28" xfId="0" applyFont="1" applyFill="1" applyBorder="1" applyAlignment="1">
      <alignment horizontal="center" vertical="center" shrinkToFit="1"/>
    </xf>
    <xf numFmtId="0" fontId="17" fillId="0" borderId="5" xfId="0" applyFont="1" applyFill="1" applyBorder="1" applyAlignment="1">
      <alignment vertical="top"/>
    </xf>
    <xf numFmtId="0" fontId="17" fillId="0" borderId="5" xfId="0" applyFont="1" applyFill="1" applyBorder="1" applyAlignment="1">
      <alignment vertical="center" wrapText="1"/>
    </xf>
    <xf numFmtId="0" fontId="17" fillId="0" borderId="5" xfId="0" applyFont="1" applyFill="1" applyBorder="1" applyAlignment="1">
      <alignment vertical="center"/>
    </xf>
    <xf numFmtId="0" fontId="0" fillId="0" borderId="1" xfId="0" applyFont="1" applyFill="1" applyBorder="1" applyAlignment="1">
      <alignment horizontal="left" shrinkToFit="1"/>
    </xf>
    <xf numFmtId="0" fontId="0" fillId="0" borderId="3" xfId="0" applyFont="1" applyFill="1" applyBorder="1" applyAlignment="1" applyProtection="1">
      <protection locked="0"/>
    </xf>
    <xf numFmtId="0" fontId="0" fillId="0" borderId="4" xfId="0" applyFont="1" applyBorder="1" applyAlignment="1" applyProtection="1">
      <protection locked="0"/>
    </xf>
    <xf numFmtId="0" fontId="0" fillId="0" borderId="10" xfId="0" applyFont="1" applyBorder="1" applyAlignment="1" applyProtection="1">
      <protection locked="0"/>
    </xf>
    <xf numFmtId="0" fontId="0" fillId="0" borderId="1" xfId="0" applyFont="1" applyFill="1" applyBorder="1" applyAlignment="1">
      <alignment horizontal="left" vertical="center"/>
    </xf>
    <xf numFmtId="0" fontId="0" fillId="0" borderId="1" xfId="0" applyFont="1" applyFill="1" applyBorder="1" applyAlignment="1"/>
    <xf numFmtId="0" fontId="0" fillId="0" borderId="8" xfId="0" applyFont="1" applyFill="1" applyBorder="1" applyAlignment="1">
      <alignment horizontal="center" vertical="center"/>
    </xf>
    <xf numFmtId="0" fontId="0" fillId="0" borderId="5" xfId="0" applyFont="1" applyFill="1" applyBorder="1" applyAlignment="1">
      <alignment horizontal="center" vertical="center"/>
    </xf>
    <xf numFmtId="0" fontId="0" fillId="0" borderId="9" xfId="0" applyFont="1" applyFill="1" applyBorder="1" applyAlignment="1">
      <alignment horizontal="center" vertical="center"/>
    </xf>
    <xf numFmtId="0" fontId="0" fillId="0" borderId="11" xfId="0" applyFont="1" applyBorder="1" applyAlignment="1">
      <alignment horizontal="center" vertical="center"/>
    </xf>
    <xf numFmtId="0" fontId="0" fillId="0" borderId="1" xfId="0" applyFont="1" applyBorder="1" applyAlignment="1">
      <alignment horizontal="center" vertical="center"/>
    </xf>
    <xf numFmtId="0" fontId="0" fillId="0" borderId="12" xfId="0" applyFont="1" applyBorder="1" applyAlignment="1">
      <alignment horizontal="center" vertical="center"/>
    </xf>
    <xf numFmtId="0" fontId="0" fillId="0" borderId="2" xfId="0" applyFont="1" applyFill="1" applyBorder="1" applyAlignment="1">
      <alignment horizontal="center" vertical="center" wrapText="1" shrinkToFit="1"/>
    </xf>
    <xf numFmtId="0" fontId="0" fillId="0" borderId="8" xfId="0" applyFont="1" applyFill="1" applyBorder="1" applyAlignment="1">
      <alignment horizontal="center" vertical="center" shrinkToFit="1"/>
    </xf>
    <xf numFmtId="0" fontId="0" fillId="0" borderId="9" xfId="0" applyFont="1" applyFill="1" applyBorder="1" applyAlignment="1">
      <alignment horizontal="center" vertical="center" shrinkToFit="1"/>
    </xf>
    <xf numFmtId="0" fontId="0" fillId="0" borderId="11" xfId="0" applyFont="1" applyFill="1" applyBorder="1" applyAlignment="1">
      <alignment horizontal="center" vertical="center" shrinkToFit="1"/>
    </xf>
    <xf numFmtId="0" fontId="0" fillId="0" borderId="12" xfId="0" applyFont="1" applyFill="1" applyBorder="1" applyAlignment="1">
      <alignment horizontal="center" vertical="center" shrinkToFit="1"/>
    </xf>
    <xf numFmtId="0" fontId="33" fillId="0" borderId="5" xfId="0" applyFont="1" applyFill="1" applyBorder="1" applyAlignment="1">
      <alignment vertical="center" wrapText="1"/>
    </xf>
    <xf numFmtId="0" fontId="17" fillId="0" borderId="0" xfId="0" applyFont="1" applyFill="1" applyBorder="1" applyAlignment="1">
      <alignment vertical="center" wrapText="1"/>
    </xf>
    <xf numFmtId="0" fontId="33" fillId="0" borderId="0" xfId="0" applyFont="1" applyFill="1" applyBorder="1" applyAlignment="1">
      <alignment vertical="center" wrapText="1"/>
    </xf>
    <xf numFmtId="0" fontId="0" fillId="0" borderId="3" xfId="0" applyFont="1" applyFill="1" applyBorder="1" applyAlignment="1">
      <alignment horizontal="center" vertical="center"/>
    </xf>
    <xf numFmtId="0" fontId="0" fillId="0" borderId="2" xfId="0" applyFont="1" applyFill="1" applyBorder="1" applyAlignment="1">
      <alignment horizontal="center" vertical="center" shrinkToFit="1"/>
    </xf>
    <xf numFmtId="0" fontId="0" fillId="0" borderId="3" xfId="0" applyFont="1" applyFill="1" applyBorder="1" applyAlignment="1" applyProtection="1">
      <alignment horizontal="center" vertical="center"/>
      <protection locked="0"/>
    </xf>
    <xf numFmtId="0" fontId="0" fillId="0" borderId="4" xfId="0" applyFont="1" applyFill="1" applyBorder="1" applyAlignment="1" applyProtection="1">
      <alignment horizontal="center" vertical="center"/>
      <protection locked="0"/>
    </xf>
    <xf numFmtId="0" fontId="0" fillId="0" borderId="10" xfId="0" applyFont="1" applyFill="1" applyBorder="1" applyAlignment="1" applyProtection="1">
      <alignment horizontal="center" vertical="center"/>
      <protection locked="0"/>
    </xf>
    <xf numFmtId="57" fontId="0" fillId="0" borderId="3" xfId="0" applyNumberFormat="1" applyFont="1" applyFill="1" applyBorder="1" applyAlignment="1" applyProtection="1">
      <alignment horizontal="center" vertical="center" shrinkToFit="1"/>
      <protection locked="0"/>
    </xf>
    <xf numFmtId="57" fontId="0" fillId="0" borderId="10" xfId="0" applyNumberFormat="1" applyFont="1" applyFill="1" applyBorder="1" applyAlignment="1" applyProtection="1">
      <alignment horizontal="center" vertical="center" shrinkToFit="1"/>
      <protection locked="0"/>
    </xf>
    <xf numFmtId="177" fontId="0" fillId="0" borderId="3" xfId="0" applyNumberFormat="1" applyFont="1" applyFill="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protection locked="0"/>
    </xf>
    <xf numFmtId="0" fontId="0" fillId="0" borderId="32" xfId="0" applyFont="1" applyFill="1" applyBorder="1" applyAlignment="1" applyProtection="1">
      <alignment horizontal="center" vertical="center" shrinkToFit="1"/>
      <protection locked="0"/>
    </xf>
    <xf numFmtId="0" fontId="0" fillId="0" borderId="33" xfId="0" applyFont="1" applyFill="1" applyBorder="1" applyAlignment="1" applyProtection="1">
      <alignment horizontal="center" vertical="center" shrinkToFit="1"/>
      <protection locked="0"/>
    </xf>
    <xf numFmtId="0" fontId="0" fillId="0" borderId="34" xfId="0" applyFont="1" applyFill="1" applyBorder="1" applyAlignment="1" applyProtection="1">
      <alignment horizontal="center" vertical="center" shrinkToFit="1"/>
      <protection locked="0"/>
    </xf>
    <xf numFmtId="0" fontId="35" fillId="0" borderId="32" xfId="6" applyFont="1" applyFill="1" applyBorder="1" applyAlignment="1" applyProtection="1">
      <alignment horizontal="left" vertical="center" shrinkToFit="1"/>
      <protection locked="0"/>
    </xf>
    <xf numFmtId="0" fontId="35" fillId="0" borderId="33" xfId="6" applyFont="1" applyFill="1" applyBorder="1" applyAlignment="1" applyProtection="1">
      <alignment horizontal="left" vertical="center" shrinkToFit="1"/>
      <protection locked="0"/>
    </xf>
    <xf numFmtId="0" fontId="0" fillId="0" borderId="33" xfId="0" applyFont="1" applyFill="1" applyBorder="1" applyAlignment="1" applyProtection="1">
      <alignment horizontal="left" vertical="center" shrinkToFit="1"/>
      <protection locked="0"/>
    </xf>
    <xf numFmtId="0" fontId="0" fillId="0" borderId="34" xfId="0" applyFont="1" applyFill="1" applyBorder="1" applyAlignment="1" applyProtection="1">
      <alignment horizontal="left" vertical="center" shrinkToFit="1"/>
      <protection locked="0"/>
    </xf>
    <xf numFmtId="0" fontId="0" fillId="0" borderId="29" xfId="0" applyFill="1" applyBorder="1" applyAlignment="1" applyProtection="1">
      <alignment horizontal="left" vertical="center" shrinkToFit="1"/>
      <protection locked="0"/>
    </xf>
    <xf numFmtId="0" fontId="0" fillId="0" borderId="30" xfId="0" applyFont="1" applyFill="1" applyBorder="1" applyAlignment="1" applyProtection="1">
      <alignment horizontal="left" vertical="center" shrinkToFit="1"/>
      <protection locked="0"/>
    </xf>
    <xf numFmtId="0" fontId="0" fillId="0" borderId="30" xfId="0" applyFill="1" applyBorder="1" applyAlignment="1" applyProtection="1">
      <alignment horizontal="left" vertical="center" shrinkToFit="1"/>
      <protection locked="0"/>
    </xf>
    <xf numFmtId="0" fontId="0" fillId="0" borderId="31" xfId="0" applyFont="1" applyFill="1" applyBorder="1" applyAlignment="1" applyProtection="1">
      <alignment horizontal="left" vertical="center" shrinkToFit="1"/>
      <protection locked="0"/>
    </xf>
    <xf numFmtId="0" fontId="0" fillId="0" borderId="26" xfId="0" applyFont="1" applyFill="1" applyBorder="1" applyAlignment="1">
      <alignment horizontal="center" vertical="center"/>
    </xf>
    <xf numFmtId="0" fontId="0" fillId="0" borderId="27" xfId="0" applyFont="1" applyFill="1" applyBorder="1" applyAlignment="1">
      <alignment horizontal="center" vertical="center"/>
    </xf>
    <xf numFmtId="0" fontId="0" fillId="0" borderId="28" xfId="0" applyFont="1" applyFill="1" applyBorder="1" applyAlignment="1">
      <alignment horizontal="center" vertical="center"/>
    </xf>
    <xf numFmtId="0" fontId="0" fillId="0" borderId="29" xfId="0" applyFont="1" applyFill="1" applyBorder="1" applyAlignment="1">
      <alignment horizontal="center" vertical="center"/>
    </xf>
    <xf numFmtId="0" fontId="0" fillId="0" borderId="30"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8" xfId="0" applyFill="1" applyBorder="1" applyAlignment="1" applyProtection="1">
      <alignment horizontal="left" vertical="center" shrinkToFit="1"/>
      <protection locked="0"/>
    </xf>
    <xf numFmtId="0" fontId="0" fillId="0" borderId="5" xfId="0" applyFont="1" applyFill="1" applyBorder="1" applyAlignment="1" applyProtection="1">
      <alignment horizontal="left" vertical="center" shrinkToFit="1"/>
      <protection locked="0"/>
    </xf>
    <xf numFmtId="0" fontId="0" fillId="0" borderId="9" xfId="0" applyFont="1" applyFill="1" applyBorder="1" applyAlignment="1" applyProtection="1">
      <alignment horizontal="left" vertical="center" shrinkToFit="1"/>
      <protection locked="0"/>
    </xf>
    <xf numFmtId="0" fontId="0" fillId="0" borderId="32" xfId="0" applyFont="1" applyFill="1" applyBorder="1" applyAlignment="1" applyProtection="1">
      <alignment horizontal="left" vertical="center" shrinkToFit="1"/>
      <protection locked="0"/>
    </xf>
    <xf numFmtId="0" fontId="0" fillId="0" borderId="32" xfId="0" applyFont="1" applyFill="1" applyBorder="1" applyAlignment="1">
      <alignment horizontal="center" vertical="center" shrinkToFit="1"/>
    </xf>
    <xf numFmtId="0" fontId="0" fillId="0" borderId="33" xfId="0" applyFont="1" applyFill="1" applyBorder="1" applyAlignment="1">
      <alignment horizontal="center" vertical="center" shrinkToFit="1"/>
    </xf>
    <xf numFmtId="0" fontId="0" fillId="0" borderId="34" xfId="0" applyFont="1" applyFill="1" applyBorder="1" applyAlignment="1">
      <alignment horizontal="center" vertical="center" shrinkToFit="1"/>
    </xf>
    <xf numFmtId="0" fontId="34" fillId="0" borderId="32" xfId="6" applyFill="1" applyBorder="1" applyAlignment="1" applyProtection="1">
      <alignment horizontal="left" vertical="center" shrinkToFit="1"/>
      <protection locked="0"/>
    </xf>
    <xf numFmtId="0" fontId="17" fillId="0" borderId="0" xfId="0" applyFont="1" applyFill="1" applyAlignment="1">
      <alignment vertical="top" wrapText="1"/>
    </xf>
    <xf numFmtId="0" fontId="0" fillId="0" borderId="0" xfId="0" applyFont="1" applyAlignment="1">
      <alignment vertical="top" wrapText="1"/>
    </xf>
    <xf numFmtId="0" fontId="17" fillId="0" borderId="5" xfId="0" applyFont="1" applyFill="1" applyBorder="1" applyAlignment="1">
      <alignment horizontal="left" vertical="top" wrapText="1"/>
    </xf>
    <xf numFmtId="0" fontId="0" fillId="0" borderId="29" xfId="0" applyFont="1" applyFill="1" applyBorder="1" applyAlignment="1" applyProtection="1">
      <alignment horizontal="center" vertical="center"/>
      <protection locked="0"/>
    </xf>
    <xf numFmtId="0" fontId="0" fillId="0" borderId="30" xfId="0" applyFont="1" applyFill="1" applyBorder="1" applyAlignment="1" applyProtection="1">
      <alignment horizontal="center" vertical="center"/>
      <protection locked="0"/>
    </xf>
    <xf numFmtId="0" fontId="0" fillId="0" borderId="31" xfId="0" applyFont="1" applyFill="1" applyBorder="1" applyAlignment="1" applyProtection="1">
      <alignment horizontal="center" vertical="center"/>
      <protection locked="0"/>
    </xf>
    <xf numFmtId="0" fontId="0" fillId="0" borderId="8" xfId="0" applyFont="1" applyFill="1" applyBorder="1" applyAlignment="1" applyProtection="1">
      <alignment horizontal="left" vertical="center" shrinkToFit="1"/>
      <protection locked="0"/>
    </xf>
    <xf numFmtId="0" fontId="0" fillId="0" borderId="29" xfId="0" applyFont="1" applyFill="1" applyBorder="1" applyAlignment="1" applyProtection="1">
      <alignment horizontal="left" vertical="center" shrinkToFit="1"/>
      <protection locked="0"/>
    </xf>
    <xf numFmtId="0" fontId="0" fillId="0" borderId="26" xfId="0" applyFont="1" applyFill="1" applyBorder="1" applyAlignment="1">
      <alignment horizontal="center" vertical="center" wrapText="1" shrinkToFit="1"/>
    </xf>
    <xf numFmtId="0" fontId="0" fillId="0" borderId="27" xfId="0" applyFont="1" applyFill="1" applyBorder="1" applyAlignment="1">
      <alignment horizontal="center" vertical="center" wrapText="1" shrinkToFit="1"/>
    </xf>
    <xf numFmtId="0" fontId="17" fillId="0" borderId="53" xfId="45" applyNumberFormat="1" applyFont="1" applyFill="1" applyBorder="1" applyAlignment="1">
      <alignment vertical="center" wrapText="1"/>
    </xf>
    <xf numFmtId="0" fontId="17" fillId="0" borderId="54" xfId="45" applyNumberFormat="1" applyFont="1" applyFill="1" applyBorder="1" applyAlignment="1">
      <alignment vertical="center" wrapText="1"/>
    </xf>
    <xf numFmtId="0" fontId="17" fillId="0" borderId="55" xfId="45" applyNumberFormat="1" applyFont="1" applyFill="1" applyBorder="1" applyAlignment="1">
      <alignment vertical="center" wrapText="1"/>
    </xf>
    <xf numFmtId="0" fontId="36" fillId="0" borderId="54" xfId="45" applyNumberFormat="1" applyFont="1" applyFill="1" applyBorder="1" applyAlignment="1">
      <alignment horizontal="center" vertical="center"/>
    </xf>
    <xf numFmtId="0" fontId="36" fillId="0" borderId="57" xfId="45" applyNumberFormat="1" applyFont="1" applyFill="1" applyBorder="1" applyAlignment="1">
      <alignment horizontal="center" vertical="center"/>
    </xf>
    <xf numFmtId="0" fontId="36" fillId="0" borderId="35" xfId="45" applyNumberFormat="1" applyFont="1" applyFill="1" applyBorder="1" applyAlignment="1">
      <alignment horizontal="center" vertical="center" wrapText="1"/>
    </xf>
    <xf numFmtId="0" fontId="36" fillId="0" borderId="36" xfId="45" applyNumberFormat="1" applyFont="1" applyFill="1" applyBorder="1" applyAlignment="1">
      <alignment horizontal="center" vertical="center" wrapText="1"/>
    </xf>
    <xf numFmtId="0" fontId="36" fillId="0" borderId="39" xfId="45" applyNumberFormat="1" applyFont="1" applyFill="1" applyBorder="1" applyAlignment="1">
      <alignment horizontal="center" vertical="center" wrapText="1"/>
    </xf>
    <xf numFmtId="0" fontId="36" fillId="0" borderId="50" xfId="45" applyNumberFormat="1" applyFont="1" applyFill="1" applyBorder="1" applyAlignment="1">
      <alignment horizontal="center" vertical="center" wrapText="1"/>
    </xf>
    <xf numFmtId="0" fontId="36" fillId="0" borderId="0" xfId="45" applyNumberFormat="1" applyFont="1" applyFill="1" applyBorder="1" applyAlignment="1">
      <alignment horizontal="center" vertical="center" wrapText="1"/>
    </xf>
    <xf numFmtId="0" fontId="36" fillId="0" borderId="52" xfId="45" applyNumberFormat="1" applyFont="1" applyFill="1" applyBorder="1" applyAlignment="1">
      <alignment horizontal="center" vertical="center" wrapText="1"/>
    </xf>
    <xf numFmtId="0" fontId="36" fillId="0" borderId="40" xfId="45" applyNumberFormat="1" applyFont="1" applyFill="1" applyBorder="1" applyAlignment="1">
      <alignment horizontal="center" vertical="center" wrapText="1"/>
    </xf>
    <xf numFmtId="0" fontId="36" fillId="0" borderId="41" xfId="45" applyNumberFormat="1" applyFont="1" applyFill="1" applyBorder="1" applyAlignment="1">
      <alignment horizontal="center" vertical="center" wrapText="1"/>
    </xf>
    <xf numFmtId="0" fontId="36" fillId="0" borderId="44" xfId="45" applyNumberFormat="1" applyFont="1" applyFill="1" applyBorder="1" applyAlignment="1">
      <alignment horizontal="center" vertical="center" wrapText="1"/>
    </xf>
    <xf numFmtId="0" fontId="84" fillId="0" borderId="56" xfId="3" applyFont="1" applyFill="1" applyBorder="1" applyAlignment="1">
      <alignment horizontal="center" vertical="center" wrapText="1" shrinkToFit="1"/>
    </xf>
    <xf numFmtId="0" fontId="84" fillId="0" borderId="54" xfId="3" applyFont="1" applyFill="1" applyBorder="1" applyAlignment="1">
      <alignment horizontal="center" vertical="center" wrapText="1" shrinkToFit="1"/>
    </xf>
    <xf numFmtId="0" fontId="84" fillId="0" borderId="55" xfId="3" applyFont="1" applyFill="1" applyBorder="1" applyAlignment="1">
      <alignment horizontal="center" vertical="center" wrapText="1" shrinkToFit="1"/>
    </xf>
    <xf numFmtId="0" fontId="139" fillId="0" borderId="56" xfId="3" applyFont="1" applyFill="1" applyBorder="1" applyAlignment="1">
      <alignment horizontal="center" vertical="center" shrinkToFit="1"/>
    </xf>
    <xf numFmtId="0" fontId="139" fillId="0" borderId="54" xfId="3" applyFont="1" applyFill="1" applyBorder="1" applyAlignment="1">
      <alignment horizontal="center" vertical="center" shrinkToFit="1"/>
    </xf>
    <xf numFmtId="0" fontId="139" fillId="0" borderId="55" xfId="3" applyFont="1" applyFill="1" applyBorder="1" applyAlignment="1">
      <alignment horizontal="center" vertical="center" shrinkToFit="1"/>
    </xf>
    <xf numFmtId="0" fontId="84" fillId="0" borderId="56" xfId="3" applyFont="1" applyFill="1" applyBorder="1" applyAlignment="1">
      <alignment horizontal="center" vertical="center" shrinkToFit="1"/>
    </xf>
    <xf numFmtId="0" fontId="84" fillId="0" borderId="54" xfId="3" applyFont="1" applyFill="1" applyBorder="1" applyAlignment="1">
      <alignment horizontal="center" vertical="center" shrinkToFit="1"/>
    </xf>
    <xf numFmtId="0" fontId="84" fillId="0" borderId="57" xfId="3" applyFont="1" applyFill="1" applyBorder="1" applyAlignment="1">
      <alignment horizontal="center" vertical="center" shrinkToFit="1"/>
    </xf>
    <xf numFmtId="0" fontId="36" fillId="0" borderId="58" xfId="45" applyNumberFormat="1" applyFont="1" applyFill="1" applyBorder="1" applyAlignment="1">
      <alignment horizontal="center" vertical="center"/>
    </xf>
    <xf numFmtId="0" fontId="36" fillId="0" borderId="87" xfId="45" applyNumberFormat="1" applyFont="1" applyFill="1" applyBorder="1" applyAlignment="1">
      <alignment horizontal="center" vertical="center"/>
    </xf>
    <xf numFmtId="0" fontId="36" fillId="0" borderId="56" xfId="45" applyNumberFormat="1" applyFont="1" applyFill="1" applyBorder="1" applyAlignment="1">
      <alignment horizontal="center" vertical="center"/>
    </xf>
    <xf numFmtId="0" fontId="36" fillId="0" borderId="56" xfId="45" applyNumberFormat="1" applyFont="1" applyFill="1" applyBorder="1" applyAlignment="1">
      <alignment horizontal="left" vertical="center" indent="1"/>
    </xf>
    <xf numFmtId="0" fontId="36" fillId="0" borderId="54" xfId="45" applyNumberFormat="1" applyFont="1" applyFill="1" applyBorder="1" applyAlignment="1">
      <alignment horizontal="left" vertical="center" indent="1"/>
    </xf>
    <xf numFmtId="0" fontId="36" fillId="0" borderId="55" xfId="45" applyNumberFormat="1" applyFont="1" applyFill="1" applyBorder="1" applyAlignment="1">
      <alignment horizontal="left" vertical="center" indent="1"/>
    </xf>
    <xf numFmtId="0" fontId="36" fillId="0" borderId="56" xfId="45" applyNumberFormat="1" applyFont="1" applyFill="1" applyBorder="1" applyAlignment="1">
      <alignment horizontal="left" vertical="center" indent="1" shrinkToFit="1"/>
    </xf>
    <xf numFmtId="0" fontId="36" fillId="0" borderId="54" xfId="45" applyNumberFormat="1" applyFont="1" applyFill="1" applyBorder="1" applyAlignment="1">
      <alignment horizontal="left" vertical="center" indent="1" shrinkToFit="1"/>
    </xf>
    <xf numFmtId="0" fontId="36" fillId="0" borderId="54" xfId="45" applyNumberFormat="1" applyFont="1" applyFill="1" applyBorder="1" applyAlignment="1" applyProtection="1">
      <alignment horizontal="center" vertical="center" wrapText="1"/>
      <protection locked="0"/>
    </xf>
    <xf numFmtId="0" fontId="36" fillId="0" borderId="54" xfId="45" applyNumberFormat="1" applyFont="1" applyFill="1" applyBorder="1" applyAlignment="1">
      <alignment horizontal="center" vertical="center" wrapText="1"/>
    </xf>
    <xf numFmtId="0" fontId="36" fillId="0" borderId="54" xfId="45" applyNumberFormat="1" applyFont="1" applyBorder="1" applyAlignment="1" applyProtection="1">
      <alignment horizontal="center" vertical="center"/>
      <protection locked="0"/>
    </xf>
    <xf numFmtId="0" fontId="36" fillId="0" borderId="55" xfId="45" applyNumberFormat="1" applyFont="1" applyFill="1" applyBorder="1" applyAlignment="1">
      <alignment horizontal="center" vertical="center"/>
    </xf>
    <xf numFmtId="0" fontId="36" fillId="0" borderId="53" xfId="45" applyNumberFormat="1" applyFont="1" applyFill="1" applyBorder="1" applyAlignment="1">
      <alignment horizontal="center" vertical="center" shrinkToFit="1"/>
    </xf>
    <xf numFmtId="0" fontId="36" fillId="0" borderId="54" xfId="45" applyNumberFormat="1" applyFont="1" applyFill="1" applyBorder="1" applyAlignment="1">
      <alignment horizontal="center" vertical="center" shrinkToFit="1"/>
    </xf>
    <xf numFmtId="0" fontId="36" fillId="0" borderId="55" xfId="45" applyNumberFormat="1" applyFont="1" applyFill="1" applyBorder="1" applyAlignment="1">
      <alignment horizontal="center" vertical="center" shrinkToFit="1"/>
    </xf>
    <xf numFmtId="58" fontId="36" fillId="0" borderId="56" xfId="45" applyNumberFormat="1" applyFont="1" applyFill="1" applyBorder="1" applyAlignment="1" applyProtection="1">
      <alignment horizontal="center" vertical="center" shrinkToFit="1"/>
      <protection locked="0"/>
    </xf>
    <xf numFmtId="58" fontId="36" fillId="0" borderId="54" xfId="45" applyNumberFormat="1" applyFont="1" applyFill="1" applyBorder="1" applyAlignment="1" applyProtection="1">
      <alignment horizontal="center" vertical="center" shrinkToFit="1"/>
      <protection locked="0"/>
    </xf>
    <xf numFmtId="0" fontId="80" fillId="0" borderId="54" xfId="45" applyNumberFormat="1" applyFont="1" applyFill="1" applyBorder="1" applyAlignment="1">
      <alignment horizontal="center" vertical="center" wrapText="1"/>
    </xf>
    <xf numFmtId="0" fontId="23" fillId="0" borderId="0" xfId="45" applyNumberFormat="1" applyFont="1" applyFill="1" applyBorder="1" applyAlignment="1">
      <alignment horizontal="center" vertical="center"/>
    </xf>
    <xf numFmtId="0" fontId="17" fillId="0" borderId="1" xfId="45" applyNumberFormat="1" applyFont="1" applyFill="1" applyBorder="1" applyAlignment="1">
      <alignment horizontal="center" vertical="center"/>
    </xf>
    <xf numFmtId="0" fontId="36" fillId="0" borderId="1" xfId="45" applyNumberFormat="1" applyFont="1" applyFill="1" applyBorder="1" applyAlignment="1">
      <alignment horizontal="left" vertical="center"/>
    </xf>
    <xf numFmtId="0" fontId="36" fillId="0" borderId="35" xfId="45" applyNumberFormat="1" applyFont="1" applyFill="1" applyBorder="1" applyAlignment="1">
      <alignment horizontal="center" vertical="center"/>
    </xf>
    <xf numFmtId="0" fontId="36" fillId="0" borderId="36" xfId="45" applyNumberFormat="1" applyFont="1" applyFill="1" applyBorder="1" applyAlignment="1">
      <alignment horizontal="center" vertical="center"/>
    </xf>
    <xf numFmtId="0" fontId="36" fillId="0" borderId="50" xfId="45" applyNumberFormat="1" applyFont="1" applyFill="1" applyBorder="1" applyAlignment="1">
      <alignment horizontal="center" vertical="center"/>
    </xf>
    <xf numFmtId="0" fontId="36" fillId="0" borderId="0" xfId="45" applyNumberFormat="1" applyFont="1" applyFill="1" applyBorder="1" applyAlignment="1">
      <alignment horizontal="center" vertical="center"/>
    </xf>
    <xf numFmtId="0" fontId="36" fillId="0" borderId="40" xfId="45" applyNumberFormat="1" applyFont="1" applyFill="1" applyBorder="1" applyAlignment="1">
      <alignment horizontal="center" vertical="center"/>
    </xf>
    <xf numFmtId="0" fontId="36" fillId="0" borderId="41" xfId="45" applyNumberFormat="1" applyFont="1" applyFill="1" applyBorder="1" applyAlignment="1">
      <alignment horizontal="center" vertical="center"/>
    </xf>
    <xf numFmtId="0" fontId="36" fillId="0" borderId="47" xfId="45" applyNumberFormat="1" applyFont="1" applyFill="1" applyBorder="1" applyAlignment="1">
      <alignment horizontal="left" vertical="center" indent="1"/>
    </xf>
    <xf numFmtId="0" fontId="36" fillId="0" borderId="36" xfId="45" applyNumberFormat="1" applyFont="1" applyFill="1" applyBorder="1" applyAlignment="1">
      <alignment horizontal="left" vertical="center" indent="1"/>
    </xf>
    <xf numFmtId="0" fontId="36" fillId="0" borderId="36" xfId="0" applyFont="1" applyFill="1" applyBorder="1" applyAlignment="1">
      <alignment horizontal="left" vertical="center" shrinkToFit="1"/>
    </xf>
    <xf numFmtId="0" fontId="36" fillId="0" borderId="51" xfId="45" applyNumberFormat="1" applyFont="1" applyFill="1" applyBorder="1" applyAlignment="1">
      <alignment horizontal="left" vertical="center" indent="1" shrinkToFit="1"/>
    </xf>
    <xf numFmtId="0" fontId="36" fillId="0" borderId="41" xfId="45" applyNumberFormat="1" applyFont="1" applyFill="1" applyBorder="1" applyAlignment="1">
      <alignment horizontal="left" vertical="center" indent="1" shrinkToFit="1"/>
    </xf>
    <xf numFmtId="0" fontId="36" fillId="0" borderId="41" xfId="0" applyFont="1" applyFill="1" applyBorder="1" applyAlignment="1" applyProtection="1">
      <alignment horizontal="left" vertical="center" shrinkToFit="1"/>
    </xf>
    <xf numFmtId="0" fontId="84" fillId="0" borderId="51" xfId="3" applyFont="1" applyFill="1" applyBorder="1" applyAlignment="1">
      <alignment horizontal="center" vertical="center" wrapText="1" shrinkToFit="1"/>
    </xf>
    <xf numFmtId="0" fontId="84" fillId="0" borderId="41" xfId="3" applyFont="1" applyFill="1" applyBorder="1" applyAlignment="1">
      <alignment horizontal="center" vertical="center" wrapText="1" shrinkToFit="1"/>
    </xf>
    <xf numFmtId="0" fontId="84" fillId="0" borderId="42" xfId="3" applyFont="1" applyFill="1" applyBorder="1" applyAlignment="1">
      <alignment horizontal="center" vertical="center" wrapText="1" shrinkToFit="1"/>
    </xf>
    <xf numFmtId="0" fontId="84" fillId="0" borderId="51" xfId="3" applyFont="1" applyFill="1" applyBorder="1" applyAlignment="1">
      <alignment horizontal="left" vertical="center" wrapText="1" shrinkToFit="1"/>
    </xf>
    <xf numFmtId="0" fontId="84" fillId="0" borderId="41" xfId="3" applyFont="1" applyFill="1" applyBorder="1" applyAlignment="1">
      <alignment horizontal="left" vertical="center" wrapText="1" shrinkToFit="1"/>
    </xf>
    <xf numFmtId="0" fontId="84" fillId="0" borderId="42" xfId="3" applyFont="1" applyFill="1" applyBorder="1" applyAlignment="1">
      <alignment horizontal="left" vertical="center" wrapText="1" shrinkToFit="1"/>
    </xf>
    <xf numFmtId="0" fontId="36" fillId="0" borderId="77" xfId="45" applyNumberFormat="1" applyFont="1" applyFill="1" applyBorder="1" applyAlignment="1" applyProtection="1">
      <alignment horizontal="center" vertical="center" wrapText="1"/>
      <protection locked="0"/>
    </xf>
    <xf numFmtId="0" fontId="36" fillId="0" borderId="38" xfId="45" applyNumberFormat="1" applyFont="1" applyFill="1" applyBorder="1" applyAlignment="1" applyProtection="1">
      <alignment horizontal="center" vertical="center" wrapText="1"/>
      <protection locked="0"/>
    </xf>
    <xf numFmtId="0" fontId="36" fillId="0" borderId="64" xfId="45" applyNumberFormat="1" applyFont="1" applyFill="1" applyBorder="1" applyAlignment="1" applyProtection="1">
      <alignment horizontal="center" vertical="center" wrapText="1"/>
      <protection locked="0"/>
    </xf>
    <xf numFmtId="0" fontId="36" fillId="0" borderId="48" xfId="45" applyNumberFormat="1" applyFont="1" applyFill="1" applyBorder="1" applyAlignment="1" applyProtection="1">
      <alignment horizontal="center" vertical="center" wrapText="1"/>
      <protection locked="0"/>
    </xf>
    <xf numFmtId="0" fontId="36" fillId="0" borderId="5" xfId="45" applyNumberFormat="1" applyFont="1" applyFill="1" applyBorder="1" applyAlignment="1" applyProtection="1">
      <alignment horizontal="center" vertical="center" wrapText="1"/>
      <protection locked="0"/>
    </xf>
    <xf numFmtId="0" fontId="36" fillId="0" borderId="49" xfId="45" applyNumberFormat="1" applyFont="1" applyFill="1" applyBorder="1" applyAlignment="1" applyProtection="1">
      <alignment horizontal="center" vertical="center" wrapText="1"/>
      <protection locked="0"/>
    </xf>
    <xf numFmtId="0" fontId="36" fillId="0" borderId="50" xfId="45" applyNumberFormat="1" applyFont="1" applyFill="1" applyBorder="1" applyAlignment="1" applyProtection="1">
      <alignment horizontal="center" vertical="center" wrapText="1"/>
      <protection locked="0"/>
    </xf>
    <xf numFmtId="0" fontId="36" fillId="0" borderId="0" xfId="45" applyNumberFormat="1" applyFont="1" applyFill="1" applyBorder="1" applyAlignment="1" applyProtection="1">
      <alignment horizontal="center" vertical="center" wrapText="1"/>
      <protection locked="0"/>
    </xf>
    <xf numFmtId="0" fontId="36" fillId="0" borderId="52" xfId="45" applyNumberFormat="1" applyFont="1" applyFill="1" applyBorder="1" applyAlignment="1" applyProtection="1">
      <alignment horizontal="center" vertical="center" wrapText="1"/>
      <protection locked="0"/>
    </xf>
    <xf numFmtId="0" fontId="36" fillId="0" borderId="40" xfId="45" applyNumberFormat="1" applyFont="1" applyFill="1" applyBorder="1" applyAlignment="1" applyProtection="1">
      <alignment horizontal="center" vertical="center" wrapText="1"/>
      <protection locked="0"/>
    </xf>
    <xf numFmtId="0" fontId="36" fillId="0" borderId="41" xfId="45" applyNumberFormat="1" applyFont="1" applyFill="1" applyBorder="1" applyAlignment="1" applyProtection="1">
      <alignment horizontal="center" vertical="center" wrapText="1"/>
      <protection locked="0"/>
    </xf>
    <xf numFmtId="0" fontId="36" fillId="0" borderId="44" xfId="45" applyNumberFormat="1" applyFont="1" applyFill="1" applyBorder="1" applyAlignment="1" applyProtection="1">
      <alignment horizontal="center" vertical="center" wrapText="1"/>
      <protection locked="0"/>
    </xf>
    <xf numFmtId="0" fontId="36" fillId="0" borderId="77" xfId="45" applyNumberFormat="1" applyFont="1" applyFill="1" applyBorder="1" applyAlignment="1">
      <alignment horizontal="center" vertical="center"/>
    </xf>
    <xf numFmtId="0" fontId="36" fillId="0" borderId="38" xfId="45" applyNumberFormat="1" applyFont="1" applyFill="1" applyBorder="1" applyAlignment="1">
      <alignment horizontal="center" vertical="center"/>
    </xf>
    <xf numFmtId="0" fontId="36" fillId="0" borderId="80" xfId="45" applyNumberFormat="1" applyFont="1" applyFill="1" applyBorder="1" applyAlignment="1">
      <alignment horizontal="center" vertical="center"/>
    </xf>
    <xf numFmtId="0" fontId="36" fillId="0" borderId="43" xfId="45" applyNumberFormat="1" applyFont="1" applyFill="1" applyBorder="1" applyAlignment="1">
      <alignment horizontal="center" vertical="center"/>
    </xf>
    <xf numFmtId="0" fontId="16" fillId="0" borderId="47" xfId="45" applyNumberFormat="1" applyFont="1" applyFill="1" applyBorder="1" applyAlignment="1">
      <alignment horizontal="left" vertical="center"/>
    </xf>
    <xf numFmtId="0" fontId="16" fillId="0" borderId="36" xfId="45" applyNumberFormat="1" applyFont="1" applyFill="1" applyBorder="1" applyAlignment="1">
      <alignment horizontal="left" vertical="center"/>
    </xf>
    <xf numFmtId="0" fontId="36" fillId="0" borderId="87" xfId="45" applyFont="1" applyBorder="1" applyAlignment="1">
      <alignment horizontal="center" vertical="center"/>
    </xf>
    <xf numFmtId="0" fontId="36" fillId="0" borderId="53" xfId="45" applyNumberFormat="1" applyFont="1" applyFill="1" applyBorder="1" applyAlignment="1">
      <alignment horizontal="center" vertical="center"/>
    </xf>
    <xf numFmtId="58" fontId="36" fillId="0" borderId="56" xfId="45" applyNumberFormat="1" applyFont="1" applyFill="1" applyBorder="1" applyAlignment="1">
      <alignment horizontal="distributed" vertical="center" indent="1" shrinkToFit="1"/>
    </xf>
    <xf numFmtId="58" fontId="36" fillId="0" borderId="54" xfId="45" applyNumberFormat="1" applyFont="1" applyFill="1" applyBorder="1" applyAlignment="1">
      <alignment horizontal="distributed" vertical="center" indent="1" shrinkToFit="1"/>
    </xf>
    <xf numFmtId="0" fontId="18" fillId="0" borderId="50" xfId="45" applyNumberFormat="1" applyFont="1" applyFill="1" applyBorder="1" applyAlignment="1">
      <alignment horizontal="center" vertical="center" wrapText="1"/>
    </xf>
    <xf numFmtId="0" fontId="18" fillId="0" borderId="0" xfId="45" applyNumberFormat="1" applyFont="1" applyFill="1" applyBorder="1" applyAlignment="1">
      <alignment horizontal="center" vertical="center"/>
    </xf>
    <xf numFmtId="0" fontId="18" fillId="0" borderId="7" xfId="45" applyNumberFormat="1" applyFont="1" applyFill="1" applyBorder="1" applyAlignment="1">
      <alignment horizontal="center" vertical="center"/>
    </xf>
    <xf numFmtId="0" fontId="36" fillId="0" borderId="6" xfId="45" applyNumberFormat="1" applyFont="1" applyFill="1" applyBorder="1" applyAlignment="1" applyProtection="1">
      <alignment vertical="center" wrapText="1"/>
      <protection locked="0"/>
    </xf>
    <xf numFmtId="0" fontId="36" fillId="0" borderId="0" xfId="45" applyNumberFormat="1" applyFont="1" applyFill="1" applyBorder="1" applyAlignment="1" applyProtection="1">
      <alignment vertical="center" wrapText="1"/>
      <protection locked="0"/>
    </xf>
    <xf numFmtId="0" fontId="36" fillId="0" borderId="52" xfId="45" applyNumberFormat="1" applyFont="1" applyFill="1" applyBorder="1" applyAlignment="1" applyProtection="1">
      <alignment vertical="center" wrapText="1"/>
      <protection locked="0"/>
    </xf>
    <xf numFmtId="0" fontId="36" fillId="0" borderId="77" xfId="45" applyNumberFormat="1" applyFont="1" applyFill="1" applyBorder="1" applyAlignment="1">
      <alignment horizontal="center" vertical="center" wrapText="1"/>
    </xf>
    <xf numFmtId="0" fontId="36" fillId="0" borderId="38" xfId="45" applyNumberFormat="1" applyFont="1" applyFill="1" applyBorder="1" applyAlignment="1">
      <alignment horizontal="center" vertical="center" wrapText="1"/>
    </xf>
    <xf numFmtId="0" fontId="36" fillId="0" borderId="80" xfId="45" applyNumberFormat="1" applyFont="1" applyFill="1" applyBorder="1" applyAlignment="1">
      <alignment horizontal="center" vertical="center" wrapText="1"/>
    </xf>
    <xf numFmtId="0" fontId="36" fillId="0" borderId="43" xfId="45" applyNumberFormat="1" applyFont="1" applyFill="1" applyBorder="1" applyAlignment="1">
      <alignment horizontal="center" vertical="center" wrapText="1"/>
    </xf>
    <xf numFmtId="0" fontId="36" fillId="0" borderId="36" xfId="3" applyNumberFormat="1" applyFont="1" applyFill="1" applyBorder="1" applyAlignment="1">
      <alignment horizontal="left" vertical="center" shrinkToFit="1"/>
    </xf>
    <xf numFmtId="0" fontId="36" fillId="0" borderId="36" xfId="45" applyNumberFormat="1" applyFont="1" applyFill="1" applyBorder="1" applyAlignment="1">
      <alignment horizontal="left" vertical="center"/>
    </xf>
    <xf numFmtId="0" fontId="36" fillId="0" borderId="41" xfId="3" applyNumberFormat="1" applyFont="1" applyFill="1" applyBorder="1" applyAlignment="1">
      <alignment horizontal="left" vertical="center" shrinkToFit="1"/>
    </xf>
    <xf numFmtId="0" fontId="36" fillId="0" borderId="41" xfId="3" applyNumberFormat="1" applyFont="1" applyFill="1" applyBorder="1" applyAlignment="1">
      <alignment horizontal="left" vertical="center" wrapText="1"/>
    </xf>
    <xf numFmtId="0" fontId="18" fillId="0" borderId="41" xfId="45" applyNumberFormat="1" applyFont="1" applyFill="1" applyBorder="1" applyAlignment="1" applyProtection="1">
      <alignment vertical="center"/>
      <protection locked="0"/>
    </xf>
    <xf numFmtId="0" fontId="36" fillId="0" borderId="62" xfId="45" applyNumberFormat="1" applyFont="1" applyFill="1" applyBorder="1" applyAlignment="1">
      <alignment horizontal="center" vertical="center" wrapText="1"/>
    </xf>
    <xf numFmtId="0" fontId="36" fillId="0" borderId="27" xfId="45" applyNumberFormat="1" applyFont="1" applyFill="1" applyBorder="1" applyAlignment="1">
      <alignment horizontal="center" vertical="center" wrapText="1"/>
    </xf>
    <xf numFmtId="0" fontId="36" fillId="0" borderId="6" xfId="45" applyNumberFormat="1" applyFont="1" applyFill="1" applyBorder="1" applyAlignment="1" applyProtection="1">
      <alignment horizontal="left" vertical="center" wrapText="1"/>
      <protection locked="0"/>
    </xf>
    <xf numFmtId="0" fontId="36" fillId="0" borderId="0" xfId="45" applyNumberFormat="1" applyFont="1" applyFill="1" applyBorder="1" applyAlignment="1" applyProtection="1">
      <alignment horizontal="left" vertical="center" wrapText="1"/>
      <protection locked="0"/>
    </xf>
    <xf numFmtId="0" fontId="36" fillId="0" borderId="52" xfId="45" applyNumberFormat="1" applyFont="1" applyFill="1" applyBorder="1" applyAlignment="1" applyProtection="1">
      <alignment horizontal="left" vertical="center" wrapText="1"/>
      <protection locked="0"/>
    </xf>
    <xf numFmtId="0" fontId="36" fillId="0" borderId="79" xfId="45" applyNumberFormat="1" applyFont="1" applyFill="1" applyBorder="1" applyAlignment="1">
      <alignment horizontal="center" vertical="center" wrapText="1"/>
    </xf>
    <xf numFmtId="0" fontId="36" fillId="0" borderId="2" xfId="45" applyNumberFormat="1" applyFont="1" applyFill="1" applyBorder="1" applyAlignment="1">
      <alignment horizontal="center" vertical="center" wrapText="1"/>
    </xf>
    <xf numFmtId="0" fontId="36" fillId="0" borderId="36" xfId="45" applyNumberFormat="1" applyFont="1" applyFill="1" applyBorder="1" applyAlignment="1" applyProtection="1">
      <alignment vertical="center" shrinkToFit="1"/>
      <protection locked="0"/>
    </xf>
    <xf numFmtId="0" fontId="36" fillId="0" borderId="36" xfId="45" applyNumberFormat="1" applyFont="1" applyFill="1" applyBorder="1" applyAlignment="1">
      <alignment horizontal="center" vertical="center" shrinkToFit="1"/>
    </xf>
    <xf numFmtId="0" fontId="36" fillId="0" borderId="0" xfId="45" applyNumberFormat="1" applyFont="1" applyFill="1" applyBorder="1" applyAlignment="1" applyProtection="1">
      <alignment vertical="center" shrinkToFit="1"/>
      <protection locked="0"/>
    </xf>
    <xf numFmtId="0" fontId="36" fillId="0" borderId="0" xfId="45" applyNumberFormat="1" applyFont="1" applyFill="1" applyBorder="1" applyAlignment="1">
      <alignment horizontal="center" vertical="center" shrinkToFit="1"/>
    </xf>
    <xf numFmtId="0" fontId="50" fillId="0" borderId="50" xfId="0" applyFont="1" applyFill="1" applyBorder="1" applyAlignment="1">
      <alignment horizontal="left" vertical="center"/>
    </xf>
    <xf numFmtId="0" fontId="78" fillId="0" borderId="26" xfId="45" applyNumberFormat="1" applyFont="1" applyBorder="1" applyAlignment="1">
      <alignment vertical="center" wrapText="1"/>
    </xf>
    <xf numFmtId="0" fontId="78" fillId="0" borderId="27" xfId="45" applyNumberFormat="1" applyFont="1" applyBorder="1" applyAlignment="1">
      <alignment vertical="center" wrapText="1"/>
    </xf>
    <xf numFmtId="0" fontId="78" fillId="0" borderId="28" xfId="45" applyNumberFormat="1" applyFont="1" applyBorder="1" applyAlignment="1">
      <alignment vertical="center" wrapText="1"/>
    </xf>
    <xf numFmtId="0" fontId="36" fillId="0" borderId="41" xfId="45" applyNumberFormat="1" applyFont="1" applyFill="1" applyBorder="1" applyAlignment="1" applyProtection="1">
      <alignment vertical="center" shrinkToFit="1"/>
      <protection locked="0"/>
    </xf>
    <xf numFmtId="0" fontId="36" fillId="0" borderId="41" xfId="45" applyNumberFormat="1" applyFont="1" applyFill="1" applyBorder="1" applyAlignment="1">
      <alignment horizontal="center" vertical="center" shrinkToFit="1"/>
    </xf>
    <xf numFmtId="0" fontId="18" fillId="0" borderId="11" xfId="45" applyNumberFormat="1" applyFont="1" applyFill="1" applyBorder="1" applyAlignment="1" applyProtection="1">
      <alignment horizontal="left" vertical="center" wrapText="1" shrinkToFit="1"/>
      <protection locked="0"/>
    </xf>
    <xf numFmtId="0" fontId="18" fillId="0" borderId="1" xfId="45" applyNumberFormat="1" applyFont="1" applyFill="1" applyBorder="1" applyAlignment="1" applyProtection="1">
      <alignment horizontal="left" vertical="center" wrapText="1" shrinkToFit="1"/>
      <protection locked="0"/>
    </xf>
    <xf numFmtId="0" fontId="18" fillId="0" borderId="46" xfId="45" applyNumberFormat="1" applyFont="1" applyFill="1" applyBorder="1" applyAlignment="1" applyProtection="1">
      <alignment horizontal="left" vertical="center" wrapText="1" shrinkToFit="1"/>
      <protection locked="0"/>
    </xf>
    <xf numFmtId="0" fontId="36" fillId="0" borderId="3" xfId="45" applyNumberFormat="1" applyFont="1" applyFill="1" applyBorder="1" applyAlignment="1">
      <alignment horizontal="center" vertical="center"/>
    </xf>
    <xf numFmtId="0" fontId="36" fillId="0" borderId="5" xfId="45" applyNumberFormat="1" applyFont="1" applyFill="1" applyBorder="1" applyAlignment="1">
      <alignment horizontal="center" vertical="center"/>
    </xf>
    <xf numFmtId="0" fontId="36" fillId="0" borderId="9" xfId="45" applyNumberFormat="1" applyFont="1" applyFill="1" applyBorder="1" applyAlignment="1">
      <alignment horizontal="center" vertical="center"/>
    </xf>
    <xf numFmtId="0" fontId="36" fillId="0" borderId="26" xfId="45" applyNumberFormat="1" applyFont="1" applyFill="1" applyBorder="1" applyAlignment="1">
      <alignment horizontal="center" vertical="center"/>
    </xf>
    <xf numFmtId="0" fontId="36" fillId="0" borderId="65" xfId="45" applyNumberFormat="1" applyFont="1" applyFill="1" applyBorder="1" applyAlignment="1">
      <alignment horizontal="center" vertical="center"/>
    </xf>
    <xf numFmtId="0" fontId="36" fillId="0" borderId="26" xfId="45" applyNumberFormat="1" applyFont="1" applyFill="1" applyBorder="1" applyAlignment="1">
      <alignment horizontal="center" vertical="center" textRotation="255" shrinkToFit="1"/>
    </xf>
    <xf numFmtId="0" fontId="36" fillId="0" borderId="27" xfId="45" applyNumberFormat="1" applyFont="1" applyFill="1" applyBorder="1" applyAlignment="1">
      <alignment horizontal="center" vertical="center" textRotation="255" shrinkToFit="1"/>
    </xf>
    <xf numFmtId="0" fontId="36" fillId="0" borderId="29" xfId="45" applyNumberFormat="1" applyFont="1" applyFill="1" applyBorder="1" applyAlignment="1" applyProtection="1">
      <alignment vertical="center"/>
      <protection locked="0"/>
    </xf>
    <xf numFmtId="0" fontId="36" fillId="0" borderId="30" xfId="45" applyNumberFormat="1" applyFont="1" applyBorder="1" applyAlignment="1" applyProtection="1">
      <alignment vertical="center"/>
      <protection locked="0"/>
    </xf>
    <xf numFmtId="0" fontId="36" fillId="0" borderId="31" xfId="45" applyNumberFormat="1" applyFont="1" applyBorder="1" applyAlignment="1" applyProtection="1">
      <alignment vertical="center"/>
      <protection locked="0"/>
    </xf>
    <xf numFmtId="0" fontId="18" fillId="0" borderId="105" xfId="45" applyNumberFormat="1" applyFont="1" applyFill="1" applyBorder="1" applyAlignment="1" applyProtection="1">
      <alignment horizontal="left" vertical="center" wrapText="1" shrinkToFit="1"/>
      <protection locked="0"/>
    </xf>
    <xf numFmtId="0" fontId="18" fillId="0" borderId="29" xfId="45" applyNumberFormat="1" applyFont="1" applyFill="1" applyBorder="1" applyAlignment="1" applyProtection="1">
      <alignment horizontal="left" vertical="center" wrapText="1" shrinkToFit="1"/>
      <protection locked="0"/>
    </xf>
    <xf numFmtId="177" fontId="36" fillId="0" borderId="105" xfId="45" applyNumberFormat="1" applyFont="1" applyFill="1" applyBorder="1" applyAlignment="1" applyProtection="1">
      <alignment horizontal="right" vertical="center" indent="1"/>
      <protection locked="0"/>
    </xf>
    <xf numFmtId="177" fontId="36" fillId="0" borderId="105" xfId="45" applyNumberFormat="1" applyFont="1" applyBorder="1" applyAlignment="1" applyProtection="1">
      <alignment horizontal="right" vertical="center" indent="1"/>
      <protection locked="0"/>
    </xf>
    <xf numFmtId="177" fontId="36" fillId="0" borderId="114" xfId="45" applyNumberFormat="1" applyFont="1" applyBorder="1" applyAlignment="1" applyProtection="1">
      <alignment horizontal="right" vertical="center" indent="1"/>
      <protection locked="0"/>
    </xf>
    <xf numFmtId="0" fontId="36" fillId="0" borderId="116" xfId="45" applyNumberFormat="1" applyFont="1" applyFill="1" applyBorder="1" applyAlignment="1" applyProtection="1">
      <alignment vertical="center"/>
      <protection locked="0"/>
    </xf>
    <xf numFmtId="0" fontId="36" fillId="0" borderId="22" xfId="45" applyNumberFormat="1" applyFont="1" applyBorder="1" applyAlignment="1" applyProtection="1">
      <alignment vertical="center"/>
      <protection locked="0"/>
    </xf>
    <xf numFmtId="0" fontId="36" fillId="0" borderId="120" xfId="45" applyNumberFormat="1" applyFont="1" applyBorder="1" applyAlignment="1" applyProtection="1">
      <alignment vertical="center"/>
      <protection locked="0"/>
    </xf>
    <xf numFmtId="0" fontId="18" fillId="0" borderId="115" xfId="45" applyNumberFormat="1" applyFont="1" applyFill="1" applyBorder="1" applyAlignment="1" applyProtection="1">
      <alignment horizontal="left" vertical="center" wrapText="1" shrinkToFit="1"/>
      <protection locked="0"/>
    </xf>
    <xf numFmtId="0" fontId="18" fillId="0" borderId="116" xfId="45" applyNumberFormat="1" applyFont="1" applyFill="1" applyBorder="1" applyAlignment="1" applyProtection="1">
      <alignment horizontal="left" vertical="center" wrapText="1" shrinkToFit="1"/>
      <protection locked="0"/>
    </xf>
    <xf numFmtId="177" fontId="36" fillId="0" borderId="115" xfId="45" applyNumberFormat="1" applyFont="1" applyFill="1" applyBorder="1" applyAlignment="1" applyProtection="1">
      <alignment horizontal="right" vertical="center" indent="1"/>
      <protection locked="0"/>
    </xf>
    <xf numFmtId="177" fontId="36" fillId="0" borderId="115" xfId="45" applyNumberFormat="1" applyFont="1" applyBorder="1" applyAlignment="1" applyProtection="1">
      <alignment horizontal="right" vertical="center" indent="1"/>
      <protection locked="0"/>
    </xf>
    <xf numFmtId="177" fontId="36" fillId="0" borderId="117" xfId="45" applyNumberFormat="1" applyFont="1" applyBorder="1" applyAlignment="1" applyProtection="1">
      <alignment horizontal="right" vertical="center" indent="1"/>
      <protection locked="0"/>
    </xf>
    <xf numFmtId="0" fontId="36" fillId="0" borderId="28" xfId="45" applyNumberFormat="1" applyFont="1" applyFill="1" applyBorder="1" applyAlignment="1">
      <alignment horizontal="center" vertical="center" textRotation="255" shrinkToFit="1"/>
    </xf>
    <xf numFmtId="0" fontId="36" fillId="0" borderId="32" xfId="45" applyNumberFormat="1" applyFont="1" applyFill="1" applyBorder="1" applyAlignment="1" applyProtection="1">
      <alignment vertical="center"/>
      <protection locked="0"/>
    </xf>
    <xf numFmtId="0" fontId="36" fillId="0" borderId="33" xfId="45" applyNumberFormat="1" applyFont="1" applyBorder="1" applyAlignment="1" applyProtection="1">
      <alignment vertical="center"/>
      <protection locked="0"/>
    </xf>
    <xf numFmtId="0" fontId="36" fillId="0" borderId="34" xfId="45" applyNumberFormat="1" applyFont="1" applyBorder="1" applyAlignment="1" applyProtection="1">
      <alignment vertical="center"/>
      <protection locked="0"/>
    </xf>
    <xf numFmtId="0" fontId="18" fillId="0" borderId="118" xfId="45" applyNumberFormat="1" applyFont="1" applyFill="1" applyBorder="1" applyAlignment="1" applyProtection="1">
      <alignment horizontal="left" vertical="center" wrapText="1" shrinkToFit="1"/>
      <protection locked="0"/>
    </xf>
    <xf numFmtId="0" fontId="18" fillId="0" borderId="32" xfId="45" applyNumberFormat="1" applyFont="1" applyFill="1" applyBorder="1" applyAlignment="1" applyProtection="1">
      <alignment horizontal="left" vertical="center" wrapText="1" shrinkToFit="1"/>
      <protection locked="0"/>
    </xf>
    <xf numFmtId="177" fontId="36" fillId="0" borderId="118" xfId="45" applyNumberFormat="1" applyFont="1" applyFill="1" applyBorder="1" applyAlignment="1" applyProtection="1">
      <alignment horizontal="right" vertical="center" indent="1"/>
      <protection locked="0"/>
    </xf>
    <xf numFmtId="177" fontId="36" fillId="0" borderId="118" xfId="45" applyNumberFormat="1" applyFont="1" applyBorder="1" applyAlignment="1" applyProtection="1">
      <alignment horizontal="right" vertical="center" indent="1"/>
      <protection locked="0"/>
    </xf>
    <xf numFmtId="177" fontId="36" fillId="0" borderId="119" xfId="45" applyNumberFormat="1" applyFont="1" applyBorder="1" applyAlignment="1" applyProtection="1">
      <alignment horizontal="right" vertical="center" indent="1"/>
      <protection locked="0"/>
    </xf>
    <xf numFmtId="0" fontId="36" fillId="0" borderId="71" xfId="45" applyNumberFormat="1" applyFont="1" applyBorder="1" applyAlignment="1">
      <alignment horizontal="center" vertical="center" textRotation="255"/>
    </xf>
    <xf numFmtId="0" fontId="36" fillId="0" borderId="62" xfId="45" applyNumberFormat="1" applyFont="1" applyBorder="1" applyAlignment="1">
      <alignment horizontal="center" vertical="center" textRotation="255"/>
    </xf>
    <xf numFmtId="0" fontId="36" fillId="0" borderId="72" xfId="45" applyNumberFormat="1" applyFont="1" applyBorder="1" applyAlignment="1">
      <alignment horizontal="center" vertical="center" textRotation="255"/>
    </xf>
    <xf numFmtId="0" fontId="78" fillId="0" borderId="3" xfId="45" applyNumberFormat="1" applyFont="1" applyFill="1" applyBorder="1" applyAlignment="1">
      <alignment horizontal="left" vertical="center"/>
    </xf>
    <xf numFmtId="0" fontId="78" fillId="0" borderId="4" xfId="45" applyNumberFormat="1" applyFont="1" applyFill="1" applyBorder="1" applyAlignment="1">
      <alignment horizontal="left" vertical="center"/>
    </xf>
    <xf numFmtId="0" fontId="78" fillId="0" borderId="10" xfId="45" applyNumberFormat="1" applyFont="1" applyFill="1" applyBorder="1" applyAlignment="1">
      <alignment horizontal="left" vertical="center"/>
    </xf>
    <xf numFmtId="0" fontId="36" fillId="0" borderId="5" xfId="45" applyNumberFormat="1" applyFont="1" applyFill="1" applyBorder="1" applyAlignment="1">
      <alignment horizontal="center" vertical="center" shrinkToFit="1"/>
    </xf>
    <xf numFmtId="0" fontId="36" fillId="0" borderId="9" xfId="45" applyNumberFormat="1" applyFont="1" applyFill="1" applyBorder="1" applyAlignment="1">
      <alignment horizontal="center" vertical="center" shrinkToFit="1"/>
    </xf>
    <xf numFmtId="0" fontId="36" fillId="0" borderId="7" xfId="45" applyNumberFormat="1" applyFont="1" applyFill="1" applyBorder="1" applyAlignment="1">
      <alignment horizontal="center" vertical="center" shrinkToFit="1"/>
    </xf>
    <xf numFmtId="0" fontId="36" fillId="0" borderId="1" xfId="45" applyNumberFormat="1" applyFont="1" applyFill="1" applyBorder="1" applyAlignment="1">
      <alignment horizontal="center" vertical="center" shrinkToFit="1"/>
    </xf>
    <xf numFmtId="0" fontId="36" fillId="0" borderId="12" xfId="45" applyNumberFormat="1" applyFont="1" applyFill="1" applyBorder="1" applyAlignment="1">
      <alignment horizontal="center" vertical="center" shrinkToFit="1"/>
    </xf>
    <xf numFmtId="0" fontId="36" fillId="0" borderId="8" xfId="45" applyNumberFormat="1" applyFont="1" applyFill="1" applyBorder="1" applyAlignment="1">
      <alignment horizontal="left" vertical="center" indent="1"/>
    </xf>
    <xf numFmtId="0" fontId="36" fillId="0" borderId="5" xfId="45" applyNumberFormat="1" applyFont="1" applyFill="1" applyBorder="1" applyAlignment="1">
      <alignment horizontal="left" vertical="center" indent="1"/>
    </xf>
    <xf numFmtId="178" fontId="36" fillId="0" borderId="5" xfId="46" applyNumberFormat="1" applyFont="1" applyFill="1" applyBorder="1" applyAlignment="1" applyProtection="1">
      <alignment horizontal="right" vertical="center" indent="1"/>
      <protection locked="0"/>
    </xf>
    <xf numFmtId="178" fontId="36" fillId="0" borderId="9" xfId="46" applyNumberFormat="1" applyFont="1" applyFill="1" applyBorder="1" applyAlignment="1" applyProtection="1">
      <alignment horizontal="right" vertical="center" indent="1"/>
      <protection locked="0"/>
    </xf>
    <xf numFmtId="0" fontId="36" fillId="0" borderId="8" xfId="45" applyNumberFormat="1" applyFont="1" applyFill="1" applyBorder="1" applyAlignment="1">
      <alignment horizontal="center" vertical="center"/>
    </xf>
    <xf numFmtId="0" fontId="36" fillId="0" borderId="6" xfId="45" applyNumberFormat="1" applyFont="1" applyFill="1" applyBorder="1" applyAlignment="1">
      <alignment horizontal="center" vertical="center"/>
    </xf>
    <xf numFmtId="0" fontId="36" fillId="0" borderId="11" xfId="45" applyNumberFormat="1" applyFont="1" applyFill="1" applyBorder="1" applyAlignment="1">
      <alignment horizontal="center" vertical="center"/>
    </xf>
    <xf numFmtId="0" fontId="36" fillId="0" borderId="1" xfId="45" applyNumberFormat="1" applyFont="1" applyFill="1" applyBorder="1" applyAlignment="1">
      <alignment horizontal="center" vertical="center"/>
    </xf>
    <xf numFmtId="178" fontId="36" fillId="0" borderId="5" xfId="45" applyNumberFormat="1" applyFont="1" applyBorder="1" applyAlignment="1">
      <alignment horizontal="right" vertical="center" indent="1"/>
    </xf>
    <xf numFmtId="178" fontId="36" fillId="0" borderId="49" xfId="45" applyNumberFormat="1" applyFont="1" applyBorder="1" applyAlignment="1">
      <alignment horizontal="right" vertical="center" indent="1"/>
    </xf>
    <xf numFmtId="178" fontId="36" fillId="0" borderId="0" xfId="45" applyNumberFormat="1" applyFont="1" applyBorder="1" applyAlignment="1">
      <alignment horizontal="right" vertical="center" indent="1"/>
    </xf>
    <xf numFmtId="178" fontId="36" fillId="0" borderId="52" xfId="45" applyNumberFormat="1" applyFont="1" applyBorder="1" applyAlignment="1">
      <alignment horizontal="right" vertical="center" indent="1"/>
    </xf>
    <xf numFmtId="178" fontId="36" fillId="0" borderId="1" xfId="45" applyNumberFormat="1" applyFont="1" applyBorder="1" applyAlignment="1">
      <alignment horizontal="right" vertical="center" indent="1"/>
    </xf>
    <xf numFmtId="178" fontId="36" fillId="0" borderId="46" xfId="45" applyNumberFormat="1" applyFont="1" applyBorder="1" applyAlignment="1">
      <alignment horizontal="right" vertical="center" indent="1"/>
    </xf>
    <xf numFmtId="0" fontId="36" fillId="0" borderId="116" xfId="45" applyNumberFormat="1" applyFont="1" applyFill="1" applyBorder="1" applyAlignment="1">
      <alignment horizontal="left" vertical="center" indent="1"/>
    </xf>
    <xf numFmtId="0" fontId="36" fillId="0" borderId="22" xfId="45" applyNumberFormat="1" applyFont="1" applyFill="1" applyBorder="1" applyAlignment="1">
      <alignment horizontal="left" vertical="center" indent="1"/>
    </xf>
    <xf numFmtId="0" fontId="36" fillId="0" borderId="3" xfId="45" applyNumberFormat="1" applyFont="1" applyFill="1" applyBorder="1" applyAlignment="1">
      <alignment horizontal="left" vertical="center" wrapText="1" indent="1"/>
    </xf>
    <xf numFmtId="0" fontId="36" fillId="0" borderId="4" xfId="45" applyNumberFormat="1" applyFont="1" applyFill="1" applyBorder="1" applyAlignment="1">
      <alignment horizontal="left" vertical="center" wrapText="1" indent="1"/>
    </xf>
    <xf numFmtId="0" fontId="36" fillId="0" borderId="10" xfId="45" applyNumberFormat="1" applyFont="1" applyFill="1" applyBorder="1" applyAlignment="1">
      <alignment horizontal="left" vertical="center" wrapText="1" indent="1"/>
    </xf>
    <xf numFmtId="0" fontId="36" fillId="0" borderId="3" xfId="45" applyNumberFormat="1" applyFont="1" applyFill="1" applyBorder="1" applyAlignment="1" applyProtection="1">
      <alignment horizontal="left" vertical="center" wrapText="1" indent="1"/>
      <protection locked="0"/>
    </xf>
    <xf numFmtId="0" fontId="36" fillId="0" borderId="4" xfId="45" applyNumberFormat="1" applyFont="1" applyFill="1" applyBorder="1" applyAlignment="1" applyProtection="1">
      <alignment horizontal="left" vertical="center" wrapText="1" indent="1"/>
      <protection locked="0"/>
    </xf>
    <xf numFmtId="0" fontId="36" fillId="0" borderId="69" xfId="45" applyNumberFormat="1" applyFont="1" applyFill="1" applyBorder="1" applyAlignment="1" applyProtection="1">
      <alignment horizontal="left" vertical="center" wrapText="1" indent="1"/>
      <protection locked="0"/>
    </xf>
    <xf numFmtId="0" fontId="36" fillId="0" borderId="73" xfId="45" applyNumberFormat="1" applyFont="1" applyFill="1" applyBorder="1" applyAlignment="1">
      <alignment horizontal="left" vertical="center" wrapText="1" indent="1"/>
    </xf>
    <xf numFmtId="0" fontId="36" fillId="0" borderId="74" xfId="45" applyNumberFormat="1" applyFont="1" applyFill="1" applyBorder="1" applyAlignment="1">
      <alignment horizontal="left" vertical="center" wrapText="1" indent="1"/>
    </xf>
    <xf numFmtId="0" fontId="36" fillId="0" borderId="75" xfId="45" applyNumberFormat="1" applyFont="1" applyFill="1" applyBorder="1" applyAlignment="1">
      <alignment horizontal="left" vertical="center" wrapText="1" indent="1"/>
    </xf>
    <xf numFmtId="0" fontId="36" fillId="0" borderId="73" xfId="45" applyNumberFormat="1" applyFont="1" applyFill="1" applyBorder="1" applyAlignment="1" applyProtection="1">
      <alignment horizontal="left" vertical="center" wrapText="1" indent="1"/>
      <protection locked="0"/>
    </xf>
    <xf numFmtId="0" fontId="36" fillId="0" borderId="74" xfId="45" applyNumberFormat="1" applyFont="1" applyFill="1" applyBorder="1" applyAlignment="1" applyProtection="1">
      <alignment horizontal="left" vertical="center" wrapText="1" indent="1"/>
      <protection locked="0"/>
    </xf>
    <xf numFmtId="0" fontId="36" fillId="0" borderId="76" xfId="45" applyNumberFormat="1" applyFont="1" applyFill="1" applyBorder="1" applyAlignment="1" applyProtection="1">
      <alignment horizontal="left" vertical="center" wrapText="1" indent="1"/>
      <protection locked="0"/>
    </xf>
    <xf numFmtId="0" fontId="36" fillId="0" borderId="22" xfId="45" applyNumberFormat="1" applyFont="1" applyFill="1" applyBorder="1" applyAlignment="1" applyProtection="1">
      <alignment horizontal="left" vertical="center"/>
      <protection locked="0"/>
    </xf>
    <xf numFmtId="178" fontId="36" fillId="0" borderId="22" xfId="46" applyNumberFormat="1" applyFont="1" applyFill="1" applyBorder="1" applyAlignment="1" applyProtection="1">
      <alignment horizontal="right" vertical="center" indent="1"/>
      <protection locked="0"/>
    </xf>
    <xf numFmtId="178" fontId="36" fillId="0" borderId="120" xfId="46" applyNumberFormat="1" applyFont="1" applyFill="1" applyBorder="1" applyAlignment="1" applyProtection="1">
      <alignment horizontal="right" vertical="center" indent="1"/>
      <protection locked="0"/>
    </xf>
    <xf numFmtId="0" fontId="36" fillId="0" borderId="1" xfId="45" applyNumberFormat="1" applyFont="1" applyFill="1" applyBorder="1" applyAlignment="1" applyProtection="1">
      <alignment horizontal="left" vertical="center"/>
      <protection locked="0"/>
    </xf>
    <xf numFmtId="0" fontId="78" fillId="0" borderId="3" xfId="45" applyNumberFormat="1" applyFont="1" applyFill="1" applyBorder="1" applyAlignment="1">
      <alignment horizontal="center" vertical="center" shrinkToFit="1"/>
    </xf>
    <xf numFmtId="0" fontId="78" fillId="0" borderId="4" xfId="45" applyNumberFormat="1" applyFont="1" applyFill="1" applyBorder="1" applyAlignment="1">
      <alignment horizontal="center" vertical="center" shrinkToFit="1"/>
    </xf>
    <xf numFmtId="0" fontId="78" fillId="0" borderId="10" xfId="45" applyNumberFormat="1" applyFont="1" applyFill="1" applyBorder="1" applyAlignment="1">
      <alignment horizontal="center" vertical="center" shrinkToFit="1"/>
    </xf>
    <xf numFmtId="0" fontId="102" fillId="0" borderId="4" xfId="45" applyNumberFormat="1" applyFont="1" applyFill="1" applyBorder="1" applyAlignment="1">
      <alignment horizontal="center" vertical="center" shrinkToFit="1"/>
    </xf>
    <xf numFmtId="0" fontId="102" fillId="0" borderId="10" xfId="45" applyNumberFormat="1" applyFont="1" applyFill="1" applyBorder="1" applyAlignment="1">
      <alignment horizontal="center" vertical="center" shrinkToFit="1"/>
    </xf>
    <xf numFmtId="181" fontId="100" fillId="9" borderId="3" xfId="45" applyNumberFormat="1" applyFont="1" applyFill="1" applyBorder="1" applyAlignment="1" applyProtection="1">
      <alignment horizontal="right" vertical="center"/>
      <protection locked="0"/>
    </xf>
    <xf numFmtId="181" fontId="100" fillId="9" borderId="4" xfId="45" applyNumberFormat="1" applyFont="1" applyFill="1" applyBorder="1" applyAlignment="1" applyProtection="1">
      <alignment horizontal="right" vertical="center"/>
      <protection locked="0"/>
    </xf>
    <xf numFmtId="181" fontId="100" fillId="9" borderId="69" xfId="45" applyNumberFormat="1" applyFont="1" applyFill="1" applyBorder="1" applyAlignment="1" applyProtection="1">
      <alignment horizontal="right" vertical="center"/>
      <protection locked="0"/>
    </xf>
    <xf numFmtId="0" fontId="36" fillId="0" borderId="8" xfId="45" applyNumberFormat="1" applyFont="1" applyFill="1" applyBorder="1" applyAlignment="1">
      <alignment horizontal="center" vertical="center" wrapText="1"/>
    </xf>
    <xf numFmtId="0" fontId="36" fillId="0" borderId="5" xfId="45" applyNumberFormat="1" applyFont="1" applyFill="1" applyBorder="1" applyAlignment="1">
      <alignment horizontal="center" vertical="center" wrapText="1"/>
    </xf>
    <xf numFmtId="0" fontId="36" fillId="0" borderId="9" xfId="45" applyNumberFormat="1" applyFont="1" applyFill="1" applyBorder="1" applyAlignment="1">
      <alignment horizontal="center" vertical="center" wrapText="1"/>
    </xf>
    <xf numFmtId="0" fontId="36" fillId="0" borderId="11" xfId="45" applyNumberFormat="1" applyFont="1" applyFill="1" applyBorder="1" applyAlignment="1">
      <alignment horizontal="center" vertical="center" wrapText="1"/>
    </xf>
    <xf numFmtId="0" fontId="36" fillId="0" borderId="1" xfId="45" applyNumberFormat="1" applyFont="1" applyFill="1" applyBorder="1" applyAlignment="1">
      <alignment horizontal="center" vertical="center" wrapText="1"/>
    </xf>
    <xf numFmtId="0" fontId="36" fillId="0" borderId="12" xfId="45" applyNumberFormat="1" applyFont="1" applyFill="1" applyBorder="1" applyAlignment="1">
      <alignment horizontal="center" vertical="center" wrapText="1"/>
    </xf>
    <xf numFmtId="0" fontId="36" fillId="0" borderId="62" xfId="45" applyNumberFormat="1" applyFont="1" applyFill="1" applyBorder="1" applyAlignment="1">
      <alignment horizontal="center" vertical="center" textRotation="255" wrapText="1"/>
    </xf>
    <xf numFmtId="0" fontId="36" fillId="0" borderId="70" xfId="45" applyNumberFormat="1" applyFont="1" applyFill="1" applyBorder="1" applyAlignment="1">
      <alignment horizontal="center" vertical="center" textRotation="255" wrapText="1"/>
    </xf>
    <xf numFmtId="0" fontId="36" fillId="0" borderId="3" xfId="45" applyNumberFormat="1" applyFont="1" applyFill="1" applyBorder="1" applyAlignment="1">
      <alignment horizontal="left" vertical="center" indent="1" shrinkToFit="1"/>
    </xf>
    <xf numFmtId="0" fontId="36" fillId="0" borderId="4" xfId="45" applyNumberFormat="1" applyFont="1" applyFill="1" applyBorder="1" applyAlignment="1">
      <alignment horizontal="left" vertical="center" indent="1" shrinkToFit="1"/>
    </xf>
    <xf numFmtId="0" fontId="36" fillId="0" borderId="3" xfId="45" applyNumberFormat="1" applyFont="1" applyFill="1" applyBorder="1" applyAlignment="1">
      <alignment horizontal="left" vertical="center" indent="1"/>
    </xf>
    <xf numFmtId="0" fontId="36" fillId="0" borderId="4" xfId="45" applyNumberFormat="1" applyFont="1" applyFill="1" applyBorder="1" applyAlignment="1">
      <alignment horizontal="left" vertical="center" indent="1"/>
    </xf>
    <xf numFmtId="0" fontId="18" fillId="0" borderId="4" xfId="45" applyNumberFormat="1" applyFont="1" applyFill="1" applyBorder="1" applyAlignment="1">
      <alignment vertical="center" shrinkToFit="1"/>
    </xf>
    <xf numFmtId="177" fontId="36" fillId="0" borderId="2" xfId="45" applyNumberFormat="1" applyFont="1" applyFill="1" applyBorder="1" applyAlignment="1" applyProtection="1">
      <alignment horizontal="right" vertical="center" indent="1"/>
      <protection locked="0"/>
    </xf>
    <xf numFmtId="177" fontId="36" fillId="0" borderId="2" xfId="45" applyNumberFormat="1" applyFont="1" applyBorder="1" applyAlignment="1" applyProtection="1">
      <alignment horizontal="right" vertical="center" indent="1"/>
      <protection locked="0"/>
    </xf>
    <xf numFmtId="177" fontId="36" fillId="0" borderId="68" xfId="45" applyNumberFormat="1" applyFont="1" applyBorder="1" applyAlignment="1" applyProtection="1">
      <alignment horizontal="right" vertical="center" indent="1"/>
      <protection locked="0"/>
    </xf>
    <xf numFmtId="0" fontId="36" fillId="0" borderId="8" xfId="45" applyNumberFormat="1" applyFont="1" applyFill="1" applyBorder="1" applyAlignment="1">
      <alignment horizontal="center" vertical="center" shrinkToFit="1"/>
    </xf>
    <xf numFmtId="0" fontId="36" fillId="0" borderId="6" xfId="45" applyNumberFormat="1" applyFont="1" applyFill="1" applyBorder="1" applyAlignment="1">
      <alignment horizontal="center" vertical="center" shrinkToFit="1"/>
    </xf>
    <xf numFmtId="0" fontId="36" fillId="0" borderId="11" xfId="45" applyNumberFormat="1" applyFont="1" applyFill="1" applyBorder="1" applyAlignment="1">
      <alignment horizontal="center" vertical="center" shrinkToFit="1"/>
    </xf>
    <xf numFmtId="0" fontId="36" fillId="0" borderId="29" xfId="45" applyNumberFormat="1" applyFont="1" applyFill="1" applyBorder="1" applyAlignment="1" applyProtection="1">
      <alignment horizontal="center" vertical="center" shrinkToFit="1"/>
      <protection locked="0"/>
    </xf>
    <xf numFmtId="0" fontId="36" fillId="0" borderId="30" xfId="45" applyNumberFormat="1" applyFont="1" applyFill="1" applyBorder="1" applyAlignment="1" applyProtection="1">
      <alignment horizontal="center" vertical="center" shrinkToFit="1"/>
      <protection locked="0"/>
    </xf>
    <xf numFmtId="0" fontId="36" fillId="0" borderId="121" xfId="45" applyNumberFormat="1" applyFont="1" applyFill="1" applyBorder="1" applyAlignment="1" applyProtection="1">
      <alignment horizontal="center" vertical="center" shrinkToFit="1"/>
      <protection locked="0"/>
    </xf>
    <xf numFmtId="0" fontId="18" fillId="0" borderId="122" xfId="45" applyNumberFormat="1" applyFont="1" applyFill="1" applyBorder="1" applyAlignment="1" applyProtection="1">
      <alignment vertical="center" wrapText="1" shrinkToFit="1"/>
      <protection locked="0"/>
    </xf>
    <xf numFmtId="0" fontId="18" fillId="0" borderId="30" xfId="45" applyNumberFormat="1" applyFont="1" applyFill="1" applyBorder="1" applyAlignment="1" applyProtection="1">
      <alignment vertical="center" wrapText="1" shrinkToFit="1"/>
      <protection locked="0"/>
    </xf>
    <xf numFmtId="0" fontId="18" fillId="0" borderId="31" xfId="45" applyNumberFormat="1" applyFont="1" applyFill="1" applyBorder="1" applyAlignment="1" applyProtection="1">
      <alignment vertical="center" wrapText="1" shrinkToFit="1"/>
      <protection locked="0"/>
    </xf>
    <xf numFmtId="0" fontId="36" fillId="0" borderId="116" xfId="45" applyNumberFormat="1" applyFont="1" applyFill="1" applyBorder="1" applyAlignment="1" applyProtection="1">
      <alignment horizontal="center" vertical="center" shrinkToFit="1"/>
      <protection locked="0"/>
    </xf>
    <xf numFmtId="0" fontId="36" fillId="0" borderId="22" xfId="45" applyNumberFormat="1" applyFont="1" applyFill="1" applyBorder="1" applyAlignment="1" applyProtection="1">
      <alignment horizontal="center" vertical="center" shrinkToFit="1"/>
      <protection locked="0"/>
    </xf>
    <xf numFmtId="0" fontId="36" fillId="0" borderId="23" xfId="45" applyNumberFormat="1" applyFont="1" applyFill="1" applyBorder="1" applyAlignment="1" applyProtection="1">
      <alignment horizontal="center" vertical="center" shrinkToFit="1"/>
      <protection locked="0"/>
    </xf>
    <xf numFmtId="177" fontId="36" fillId="0" borderId="5" xfId="45" applyNumberFormat="1" applyFont="1" applyFill="1" applyBorder="1" applyAlignment="1">
      <alignment horizontal="center" vertical="center"/>
    </xf>
    <xf numFmtId="177" fontId="36" fillId="0" borderId="9" xfId="45" applyNumberFormat="1" applyFont="1" applyFill="1" applyBorder="1" applyAlignment="1">
      <alignment horizontal="center" vertical="center"/>
    </xf>
    <xf numFmtId="177" fontId="36" fillId="0" borderId="0" xfId="45" applyNumberFormat="1" applyFont="1" applyFill="1" applyBorder="1" applyAlignment="1">
      <alignment horizontal="center" vertical="center"/>
    </xf>
    <xf numFmtId="177" fontId="36" fillId="0" borderId="7" xfId="45" applyNumberFormat="1" applyFont="1" applyFill="1" applyBorder="1" applyAlignment="1">
      <alignment horizontal="center" vertical="center"/>
    </xf>
    <xf numFmtId="177" fontId="36" fillId="0" borderId="1" xfId="45" applyNumberFormat="1" applyFont="1" applyFill="1" applyBorder="1" applyAlignment="1">
      <alignment horizontal="center" vertical="center"/>
    </xf>
    <xf numFmtId="177" fontId="36" fillId="0" borderId="12" xfId="45" applyNumberFormat="1" applyFont="1" applyFill="1" applyBorder="1" applyAlignment="1">
      <alignment horizontal="center" vertical="center"/>
    </xf>
    <xf numFmtId="0" fontId="36" fillId="0" borderId="8" xfId="45" applyNumberFormat="1" applyFont="1" applyBorder="1" applyAlignment="1">
      <alignment vertical="center"/>
    </xf>
    <xf numFmtId="0" fontId="36" fillId="0" borderId="5" xfId="45" applyNumberFormat="1" applyFont="1" applyBorder="1" applyAlignment="1">
      <alignment vertical="center"/>
    </xf>
    <xf numFmtId="0" fontId="36" fillId="0" borderId="49" xfId="45" applyNumberFormat="1" applyFont="1" applyBorder="1" applyAlignment="1">
      <alignment vertical="center"/>
    </xf>
    <xf numFmtId="0" fontId="36" fillId="0" borderId="6" xfId="45" applyNumberFormat="1" applyFont="1" applyBorder="1" applyAlignment="1">
      <alignment vertical="center"/>
    </xf>
    <xf numFmtId="0" fontId="36" fillId="0" borderId="0" xfId="45" applyNumberFormat="1" applyFont="1" applyBorder="1" applyAlignment="1">
      <alignment vertical="center"/>
    </xf>
    <xf numFmtId="0" fontId="36" fillId="0" borderId="52" xfId="45" applyNumberFormat="1" applyFont="1" applyBorder="1" applyAlignment="1">
      <alignment vertical="center"/>
    </xf>
    <xf numFmtId="0" fontId="36" fillId="0" borderId="11" xfId="45" applyNumberFormat="1" applyFont="1" applyBorder="1" applyAlignment="1">
      <alignment vertical="center"/>
    </xf>
    <xf numFmtId="0" fontId="36" fillId="0" borderId="1" xfId="45" applyNumberFormat="1" applyFont="1" applyBorder="1" applyAlignment="1">
      <alignment vertical="center"/>
    </xf>
    <xf numFmtId="0" fontId="36" fillId="0" borderId="46" xfId="45" applyNumberFormat="1" applyFont="1" applyBorder="1" applyAlignment="1">
      <alignment vertical="center"/>
    </xf>
    <xf numFmtId="0" fontId="78" fillId="0" borderId="11" xfId="45" applyNumberFormat="1" applyFont="1" applyFill="1" applyBorder="1" applyAlignment="1">
      <alignment horizontal="center" vertical="center" shrinkToFit="1"/>
    </xf>
    <xf numFmtId="0" fontId="78" fillId="0" borderId="1" xfId="45" applyNumberFormat="1" applyFont="1" applyFill="1" applyBorder="1" applyAlignment="1">
      <alignment horizontal="center" vertical="center" shrinkToFit="1"/>
    </xf>
    <xf numFmtId="0" fontId="78" fillId="0" borderId="12" xfId="45" applyNumberFormat="1" applyFont="1" applyFill="1" applyBorder="1" applyAlignment="1">
      <alignment horizontal="center" vertical="center" shrinkToFit="1"/>
    </xf>
    <xf numFmtId="177" fontId="36" fillId="0" borderId="5" xfId="45" applyNumberFormat="1" applyFont="1" applyFill="1" applyBorder="1" applyAlignment="1">
      <alignment horizontal="center" vertical="center" shrinkToFit="1"/>
    </xf>
    <xf numFmtId="177" fontId="36" fillId="0" borderId="9" xfId="45" applyNumberFormat="1" applyFont="1" applyFill="1" applyBorder="1" applyAlignment="1">
      <alignment horizontal="center" vertical="center" shrinkToFit="1"/>
    </xf>
    <xf numFmtId="177" fontId="78" fillId="0" borderId="0" xfId="45" applyNumberFormat="1" applyFont="1" applyFill="1" applyBorder="1" applyAlignment="1">
      <alignment horizontal="center" vertical="center" shrinkToFit="1"/>
    </xf>
    <xf numFmtId="0" fontId="78" fillId="0" borderId="6" xfId="45" applyNumberFormat="1" applyFont="1" applyFill="1" applyBorder="1" applyAlignment="1">
      <alignment horizontal="right" vertical="center" shrinkToFit="1"/>
    </xf>
    <xf numFmtId="0" fontId="78" fillId="0" borderId="0" xfId="45" applyNumberFormat="1" applyFont="1" applyFill="1" applyBorder="1" applyAlignment="1">
      <alignment horizontal="right" vertical="center" shrinkToFit="1"/>
    </xf>
    <xf numFmtId="0" fontId="18" fillId="0" borderId="21" xfId="45" applyNumberFormat="1" applyFont="1" applyFill="1" applyBorder="1" applyAlignment="1" applyProtection="1">
      <alignment vertical="center" wrapText="1" shrinkToFit="1"/>
      <protection locked="0"/>
    </xf>
    <xf numFmtId="0" fontId="18" fillId="0" borderId="22" xfId="45" applyNumberFormat="1" applyFont="1" applyFill="1" applyBorder="1" applyAlignment="1" applyProtection="1">
      <alignment vertical="center" wrapText="1" shrinkToFit="1"/>
      <protection locked="0"/>
    </xf>
    <xf numFmtId="0" fontId="18" fillId="0" borderId="120" xfId="45" applyNumberFormat="1" applyFont="1" applyFill="1" applyBorder="1" applyAlignment="1" applyProtection="1">
      <alignment vertical="center" wrapText="1" shrinkToFit="1"/>
      <protection locked="0"/>
    </xf>
    <xf numFmtId="0" fontId="36" fillId="0" borderId="32" xfId="45" applyNumberFormat="1" applyFont="1" applyFill="1" applyBorder="1" applyAlignment="1" applyProtection="1">
      <alignment horizontal="center" vertical="center" shrinkToFit="1"/>
      <protection locked="0"/>
    </xf>
    <xf numFmtId="0" fontId="36" fillId="0" borderId="33" xfId="45" applyNumberFormat="1" applyFont="1" applyFill="1" applyBorder="1" applyAlignment="1" applyProtection="1">
      <alignment horizontal="center" vertical="center" shrinkToFit="1"/>
      <protection locked="0"/>
    </xf>
    <xf numFmtId="0" fontId="36" fillId="0" borderId="123" xfId="45" applyNumberFormat="1" applyFont="1" applyFill="1" applyBorder="1" applyAlignment="1" applyProtection="1">
      <alignment horizontal="center" vertical="center" shrinkToFit="1"/>
      <protection locked="0"/>
    </xf>
    <xf numFmtId="0" fontId="18" fillId="0" borderId="124" xfId="45" applyNumberFormat="1" applyFont="1" applyFill="1" applyBorder="1" applyAlignment="1" applyProtection="1">
      <alignment vertical="center" wrapText="1" shrinkToFit="1"/>
      <protection locked="0"/>
    </xf>
    <xf numFmtId="0" fontId="18" fillId="0" borderId="33" xfId="45" applyNumberFormat="1" applyFont="1" applyFill="1" applyBorder="1" applyAlignment="1" applyProtection="1">
      <alignment vertical="center" wrapText="1" shrinkToFit="1"/>
      <protection locked="0"/>
    </xf>
    <xf numFmtId="0" fontId="18" fillId="0" borderId="34" xfId="45" applyNumberFormat="1" applyFont="1" applyFill="1" applyBorder="1" applyAlignment="1" applyProtection="1">
      <alignment vertical="center" wrapText="1" shrinkToFit="1"/>
      <protection locked="0"/>
    </xf>
    <xf numFmtId="0" fontId="36" fillId="0" borderId="10" xfId="45" applyNumberFormat="1" applyFont="1" applyFill="1" applyBorder="1" applyAlignment="1">
      <alignment horizontal="left" vertical="center" indent="1"/>
    </xf>
    <xf numFmtId="0" fontId="106" fillId="0" borderId="53" xfId="45" applyNumberFormat="1" applyFont="1" applyFill="1" applyBorder="1" applyAlignment="1" applyProtection="1">
      <alignment vertical="center" wrapText="1"/>
    </xf>
    <xf numFmtId="0" fontId="106" fillId="0" borderId="54" xfId="45" applyNumberFormat="1" applyFont="1" applyFill="1" applyBorder="1" applyAlignment="1" applyProtection="1">
      <alignment vertical="center" wrapText="1"/>
    </xf>
    <xf numFmtId="0" fontId="106" fillId="0" borderId="55" xfId="45" applyNumberFormat="1" applyFont="1" applyFill="1" applyBorder="1" applyAlignment="1" applyProtection="1">
      <alignment vertical="center" wrapText="1"/>
    </xf>
    <xf numFmtId="0" fontId="36" fillId="0" borderId="54" xfId="45" applyNumberFormat="1" applyFont="1" applyFill="1" applyBorder="1" applyAlignment="1" applyProtection="1">
      <alignment horizontal="center" vertical="center"/>
    </xf>
    <xf numFmtId="0" fontId="36" fillId="0" borderId="57" xfId="45" applyNumberFormat="1" applyFont="1" applyFill="1" applyBorder="1" applyAlignment="1" applyProtection="1">
      <alignment horizontal="center" vertical="center"/>
    </xf>
    <xf numFmtId="0" fontId="36" fillId="0" borderId="3" xfId="45" applyNumberFormat="1" applyFont="1" applyFill="1" applyBorder="1" applyAlignment="1" applyProtection="1">
      <alignment horizontal="left" vertical="center" wrapText="1" indent="1"/>
    </xf>
    <xf numFmtId="0" fontId="36" fillId="0" borderId="4" xfId="45" applyNumberFormat="1" applyFont="1" applyFill="1" applyBorder="1" applyAlignment="1" applyProtection="1">
      <alignment horizontal="left" vertical="center" wrapText="1" indent="1"/>
    </xf>
    <xf numFmtId="0" fontId="36" fillId="0" borderId="10" xfId="45" applyNumberFormat="1" applyFont="1" applyFill="1" applyBorder="1" applyAlignment="1" applyProtection="1">
      <alignment horizontal="left" vertical="center" wrapText="1" indent="1"/>
    </xf>
    <xf numFmtId="0" fontId="36" fillId="0" borderId="3" xfId="45" applyNumberFormat="1" applyFont="1" applyFill="1" applyBorder="1" applyAlignment="1" applyProtection="1">
      <alignment horizontal="left" vertical="center" wrapText="1"/>
    </xf>
    <xf numFmtId="0" fontId="36" fillId="0" borderId="4" xfId="45" applyNumberFormat="1" applyFont="1" applyFill="1" applyBorder="1" applyAlignment="1" applyProtection="1">
      <alignment horizontal="left" vertical="center" wrapText="1"/>
    </xf>
    <xf numFmtId="0" fontId="36" fillId="0" borderId="69" xfId="45" applyNumberFormat="1" applyFont="1" applyFill="1" applyBorder="1" applyAlignment="1" applyProtection="1">
      <alignment horizontal="left" vertical="center" wrapText="1"/>
    </xf>
    <xf numFmtId="0" fontId="36" fillId="0" borderId="73" xfId="45" applyNumberFormat="1" applyFont="1" applyFill="1" applyBorder="1" applyAlignment="1" applyProtection="1">
      <alignment horizontal="left" vertical="center" wrapText="1" indent="1"/>
    </xf>
    <xf numFmtId="0" fontId="36" fillId="0" borderId="74" xfId="45" applyNumberFormat="1" applyFont="1" applyFill="1" applyBorder="1" applyAlignment="1" applyProtection="1">
      <alignment horizontal="left" vertical="center" wrapText="1" indent="1"/>
    </xf>
    <xf numFmtId="0" fontId="36" fillId="0" borderId="75" xfId="45" applyNumberFormat="1" applyFont="1" applyFill="1" applyBorder="1" applyAlignment="1" applyProtection="1">
      <alignment horizontal="left" vertical="center" wrapText="1" indent="1"/>
    </xf>
    <xf numFmtId="0" fontId="36" fillId="0" borderId="73" xfId="45" applyNumberFormat="1" applyFont="1" applyFill="1" applyBorder="1" applyAlignment="1" applyProtection="1">
      <alignment horizontal="left" vertical="center" wrapText="1"/>
    </xf>
    <xf numFmtId="0" fontId="36" fillId="0" borderId="74" xfId="45" applyNumberFormat="1" applyFont="1" applyFill="1" applyBorder="1" applyAlignment="1" applyProtection="1">
      <alignment horizontal="left" vertical="center" wrapText="1"/>
    </xf>
    <xf numFmtId="0" fontId="36" fillId="0" borderId="76" xfId="45" applyNumberFormat="1" applyFont="1" applyFill="1" applyBorder="1" applyAlignment="1" applyProtection="1">
      <alignment horizontal="left" vertical="center" wrapText="1"/>
    </xf>
    <xf numFmtId="0" fontId="36" fillId="0" borderId="22" xfId="45" applyNumberFormat="1" applyFont="1" applyFill="1" applyBorder="1" applyAlignment="1" applyProtection="1">
      <alignment horizontal="left" vertical="center" wrapText="1"/>
    </xf>
    <xf numFmtId="0" fontId="36" fillId="0" borderId="22" xfId="45" applyNumberFormat="1" applyFont="1" applyFill="1" applyBorder="1" applyAlignment="1" applyProtection="1">
      <alignment horizontal="left" vertical="center"/>
    </xf>
    <xf numFmtId="178" fontId="36" fillId="0" borderId="22" xfId="46" applyNumberFormat="1" applyFont="1" applyFill="1" applyBorder="1" applyAlignment="1" applyProtection="1">
      <alignment horizontal="right" vertical="center" indent="1"/>
    </xf>
    <xf numFmtId="178" fontId="36" fillId="0" borderId="120" xfId="46" applyNumberFormat="1" applyFont="1" applyFill="1" applyBorder="1" applyAlignment="1" applyProtection="1">
      <alignment horizontal="right" vertical="center" indent="1"/>
    </xf>
    <xf numFmtId="0" fontId="36" fillId="0" borderId="1" xfId="45" applyNumberFormat="1" applyFont="1" applyFill="1" applyBorder="1" applyAlignment="1" applyProtection="1">
      <alignment horizontal="left" vertical="center"/>
    </xf>
    <xf numFmtId="0" fontId="36" fillId="0" borderId="71" xfId="45" applyNumberFormat="1" applyFont="1" applyBorder="1" applyAlignment="1" applyProtection="1">
      <alignment horizontal="center" vertical="center" textRotation="255"/>
    </xf>
    <xf numFmtId="0" fontId="36" fillId="0" borderId="62" xfId="45" applyNumberFormat="1" applyFont="1" applyBorder="1" applyAlignment="1" applyProtection="1">
      <alignment horizontal="center" vertical="center" textRotation="255"/>
    </xf>
    <xf numFmtId="0" fontId="36" fillId="0" borderId="72" xfId="45" applyNumberFormat="1" applyFont="1" applyBorder="1" applyAlignment="1" applyProtection="1">
      <alignment horizontal="center" vertical="center" textRotation="255"/>
    </xf>
    <xf numFmtId="0" fontId="78" fillId="0" borderId="3" xfId="45" applyNumberFormat="1" applyFont="1" applyFill="1" applyBorder="1" applyAlignment="1" applyProtection="1">
      <alignment horizontal="left" vertical="center"/>
    </xf>
    <xf numFmtId="0" fontId="78" fillId="0" borderId="4" xfId="45" applyNumberFormat="1" applyFont="1" applyFill="1" applyBorder="1" applyAlignment="1" applyProtection="1">
      <alignment horizontal="left" vertical="center"/>
    </xf>
    <xf numFmtId="0" fontId="78" fillId="0" borderId="10" xfId="45" applyNumberFormat="1" applyFont="1" applyFill="1" applyBorder="1" applyAlignment="1" applyProtection="1">
      <alignment horizontal="left" vertical="center"/>
    </xf>
    <xf numFmtId="0" fontId="36" fillId="0" borderId="62" xfId="45" applyNumberFormat="1" applyFont="1" applyFill="1" applyBorder="1" applyAlignment="1" applyProtection="1">
      <alignment horizontal="center" vertical="center" textRotation="255" wrapText="1"/>
    </xf>
    <xf numFmtId="0" fontId="36" fillId="0" borderId="70" xfId="45" applyNumberFormat="1" applyFont="1" applyFill="1" applyBorder="1" applyAlignment="1" applyProtection="1">
      <alignment horizontal="center" vertical="center" textRotation="255" wrapText="1"/>
    </xf>
    <xf numFmtId="0" fontId="36" fillId="0" borderId="11" xfId="45" applyNumberFormat="1" applyFont="1" applyFill="1" applyBorder="1" applyAlignment="1" applyProtection="1">
      <alignment horizontal="center" vertical="center" wrapText="1"/>
    </xf>
    <xf numFmtId="0" fontId="36" fillId="0" borderId="1" xfId="45" applyNumberFormat="1" applyFont="1" applyFill="1" applyBorder="1" applyAlignment="1" applyProtection="1">
      <alignment horizontal="center" vertical="center" wrapText="1"/>
    </xf>
    <xf numFmtId="0" fontId="36" fillId="0" borderId="12" xfId="45" applyNumberFormat="1" applyFont="1" applyFill="1" applyBorder="1" applyAlignment="1" applyProtection="1">
      <alignment horizontal="center" vertical="center" wrapText="1"/>
    </xf>
    <xf numFmtId="0" fontId="18" fillId="0" borderId="11" xfId="45" applyNumberFormat="1" applyFont="1" applyFill="1" applyBorder="1" applyAlignment="1" applyProtection="1">
      <alignment horizontal="left" vertical="center" wrapText="1" shrinkToFit="1"/>
    </xf>
    <xf numFmtId="0" fontId="18" fillId="0" borderId="1" xfId="45" applyNumberFormat="1" applyFont="1" applyFill="1" applyBorder="1" applyAlignment="1" applyProtection="1">
      <alignment horizontal="left" vertical="center" wrapText="1" shrinkToFit="1"/>
    </xf>
    <xf numFmtId="0" fontId="18" fillId="0" borderId="46" xfId="45" applyNumberFormat="1" applyFont="1" applyFill="1" applyBorder="1" applyAlignment="1" applyProtection="1">
      <alignment horizontal="left" vertical="center" wrapText="1" shrinkToFit="1"/>
    </xf>
    <xf numFmtId="0" fontId="36" fillId="0" borderId="3" xfId="45" applyNumberFormat="1" applyFont="1" applyFill="1" applyBorder="1" applyAlignment="1" applyProtection="1">
      <alignment horizontal="center" vertical="center"/>
    </xf>
    <xf numFmtId="0" fontId="36" fillId="0" borderId="5" xfId="45" applyNumberFormat="1" applyFont="1" applyFill="1" applyBorder="1" applyAlignment="1" applyProtection="1">
      <alignment horizontal="center" vertical="center"/>
    </xf>
    <xf numFmtId="0" fontId="36" fillId="0" borderId="9" xfId="45" applyNumberFormat="1" applyFont="1" applyFill="1" applyBorder="1" applyAlignment="1" applyProtection="1">
      <alignment horizontal="center" vertical="center"/>
    </xf>
    <xf numFmtId="177" fontId="36" fillId="0" borderId="115" xfId="45" applyNumberFormat="1" applyFont="1" applyFill="1" applyBorder="1" applyAlignment="1" applyProtection="1">
      <alignment horizontal="right" vertical="center" indent="1"/>
    </xf>
    <xf numFmtId="177" fontId="36" fillId="0" borderId="115" xfId="45" applyNumberFormat="1" applyFont="1" applyBorder="1" applyAlignment="1" applyProtection="1">
      <alignment horizontal="right" vertical="center" indent="1"/>
    </xf>
    <xf numFmtId="177" fontId="36" fillId="0" borderId="117" xfId="45" applyNumberFormat="1" applyFont="1" applyBorder="1" applyAlignment="1" applyProtection="1">
      <alignment horizontal="right" vertical="center" indent="1"/>
    </xf>
    <xf numFmtId="0" fontId="36" fillId="0" borderId="116" xfId="45" applyNumberFormat="1" applyFont="1" applyFill="1" applyBorder="1" applyAlignment="1" applyProtection="1">
      <alignment vertical="center"/>
    </xf>
    <xf numFmtId="0" fontId="36" fillId="0" borderId="22" xfId="45" applyNumberFormat="1" applyFont="1" applyBorder="1" applyAlignment="1" applyProtection="1">
      <alignment vertical="center"/>
    </xf>
    <xf numFmtId="0" fontId="36" fillId="0" borderId="120" xfId="45" applyNumberFormat="1" applyFont="1" applyBorder="1" applyAlignment="1" applyProtection="1">
      <alignment vertical="center"/>
    </xf>
    <xf numFmtId="0" fontId="18" fillId="0" borderId="115" xfId="45" applyNumberFormat="1" applyFont="1" applyFill="1" applyBorder="1" applyAlignment="1" applyProtection="1">
      <alignment horizontal="left" vertical="center" wrapText="1" shrinkToFit="1"/>
    </xf>
    <xf numFmtId="0" fontId="18" fillId="0" borderId="116" xfId="45" applyNumberFormat="1" applyFont="1" applyFill="1" applyBorder="1" applyAlignment="1" applyProtection="1">
      <alignment horizontal="left" vertical="center" wrapText="1" shrinkToFit="1"/>
    </xf>
    <xf numFmtId="0" fontId="36" fillId="0" borderId="5" xfId="45" applyNumberFormat="1" applyFont="1" applyFill="1" applyBorder="1" applyAlignment="1" applyProtection="1">
      <alignment horizontal="center" vertical="center" shrinkToFit="1"/>
    </xf>
    <xf numFmtId="0" fontId="36" fillId="0" borderId="9" xfId="45" applyNumberFormat="1" applyFont="1" applyFill="1" applyBorder="1" applyAlignment="1" applyProtection="1">
      <alignment horizontal="center" vertical="center" shrinkToFit="1"/>
    </xf>
    <xf numFmtId="0" fontId="36" fillId="0" borderId="0" xfId="45" applyNumberFormat="1" applyFont="1" applyFill="1" applyBorder="1" applyAlignment="1" applyProtection="1">
      <alignment horizontal="center" vertical="center" shrinkToFit="1"/>
    </xf>
    <xf numFmtId="0" fontId="36" fillId="0" borderId="7" xfId="45" applyNumberFormat="1" applyFont="1" applyFill="1" applyBorder="1" applyAlignment="1" applyProtection="1">
      <alignment horizontal="center" vertical="center" shrinkToFit="1"/>
    </xf>
    <xf numFmtId="0" fontId="36" fillId="0" borderId="1" xfId="45" applyNumberFormat="1" applyFont="1" applyFill="1" applyBorder="1" applyAlignment="1" applyProtection="1">
      <alignment horizontal="center" vertical="center" shrinkToFit="1"/>
    </xf>
    <xf numFmtId="0" fontId="36" fillId="0" borderId="12" xfId="45" applyNumberFormat="1" applyFont="1" applyFill="1" applyBorder="1" applyAlignment="1" applyProtection="1">
      <alignment horizontal="center" vertical="center" shrinkToFit="1"/>
    </xf>
    <xf numFmtId="0" fontId="36" fillId="0" borderId="8" xfId="45" applyNumberFormat="1" applyFont="1" applyFill="1" applyBorder="1" applyAlignment="1" applyProtection="1">
      <alignment horizontal="left" vertical="center" indent="1"/>
    </xf>
    <xf numFmtId="0" fontId="36" fillId="0" borderId="5" xfId="45" applyNumberFormat="1" applyFont="1" applyFill="1" applyBorder="1" applyAlignment="1" applyProtection="1">
      <alignment horizontal="left" vertical="center" indent="1"/>
    </xf>
    <xf numFmtId="178" fontId="36" fillId="0" borderId="5" xfId="46" applyNumberFormat="1" applyFont="1" applyFill="1" applyBorder="1" applyAlignment="1" applyProtection="1">
      <alignment horizontal="right" vertical="center" indent="1"/>
    </xf>
    <xf numFmtId="178" fontId="36" fillId="0" borderId="9" xfId="46" applyNumberFormat="1" applyFont="1" applyFill="1" applyBorder="1" applyAlignment="1" applyProtection="1">
      <alignment horizontal="right" vertical="center" indent="1"/>
    </xf>
    <xf numFmtId="0" fontId="36" fillId="0" borderId="8" xfId="45" applyNumberFormat="1" applyFont="1" applyFill="1" applyBorder="1" applyAlignment="1" applyProtection="1">
      <alignment horizontal="center" vertical="center"/>
    </xf>
    <xf numFmtId="0" fontId="36" fillId="0" borderId="6" xfId="45" applyNumberFormat="1" applyFont="1" applyFill="1" applyBorder="1" applyAlignment="1" applyProtection="1">
      <alignment horizontal="center" vertical="center"/>
    </xf>
    <xf numFmtId="0" fontId="36" fillId="0" borderId="0" xfId="45" applyNumberFormat="1" applyFont="1" applyFill="1" applyBorder="1" applyAlignment="1" applyProtection="1">
      <alignment horizontal="center" vertical="center"/>
    </xf>
    <xf numFmtId="0" fontId="36" fillId="0" borderId="11" xfId="45" applyNumberFormat="1" applyFont="1" applyFill="1" applyBorder="1" applyAlignment="1" applyProtection="1">
      <alignment horizontal="center" vertical="center"/>
    </xf>
    <xf numFmtId="0" fontId="36" fillId="0" borderId="1" xfId="45" applyNumberFormat="1" applyFont="1" applyFill="1" applyBorder="1" applyAlignment="1" applyProtection="1">
      <alignment horizontal="center" vertical="center"/>
    </xf>
    <xf numFmtId="178" fontId="36" fillId="0" borderId="5" xfId="45" applyNumberFormat="1" applyFont="1" applyBorder="1" applyAlignment="1" applyProtection="1">
      <alignment horizontal="right" vertical="center" indent="1"/>
    </xf>
    <xf numFmtId="178" fontId="36" fillId="0" borderId="49" xfId="45" applyNumberFormat="1" applyFont="1" applyBorder="1" applyAlignment="1" applyProtection="1">
      <alignment horizontal="right" vertical="center" indent="1"/>
    </xf>
    <xf numFmtId="178" fontId="36" fillId="0" borderId="0" xfId="45" applyNumberFormat="1" applyFont="1" applyBorder="1" applyAlignment="1" applyProtection="1">
      <alignment horizontal="right" vertical="center" indent="1"/>
    </xf>
    <xf numFmtId="178" fontId="36" fillId="0" borderId="52" xfId="45" applyNumberFormat="1" applyFont="1" applyBorder="1" applyAlignment="1" applyProtection="1">
      <alignment horizontal="right" vertical="center" indent="1"/>
    </xf>
    <xf numFmtId="178" fontId="36" fillId="0" borderId="1" xfId="45" applyNumberFormat="1" applyFont="1" applyBorder="1" applyAlignment="1" applyProtection="1">
      <alignment horizontal="right" vertical="center" indent="1"/>
    </xf>
    <xf numFmtId="178" fontId="36" fillId="0" borderId="46" xfId="45" applyNumberFormat="1" applyFont="1" applyBorder="1" applyAlignment="1" applyProtection="1">
      <alignment horizontal="right" vertical="center" indent="1"/>
    </xf>
    <xf numFmtId="0" fontId="36" fillId="0" borderId="116" xfId="45" applyNumberFormat="1" applyFont="1" applyFill="1" applyBorder="1" applyAlignment="1" applyProtection="1">
      <alignment horizontal="left" vertical="center" indent="1"/>
    </xf>
    <xf numFmtId="0" fontId="36" fillId="0" borderId="22" xfId="45" applyNumberFormat="1" applyFont="1" applyFill="1" applyBorder="1" applyAlignment="1" applyProtection="1">
      <alignment horizontal="left" vertical="center" indent="1"/>
    </xf>
    <xf numFmtId="0" fontId="36" fillId="0" borderId="8" xfId="45" applyNumberFormat="1" applyFont="1" applyFill="1" applyBorder="1" applyAlignment="1" applyProtection="1">
      <alignment horizontal="center" vertical="center" shrinkToFit="1"/>
    </xf>
    <xf numFmtId="177" fontId="36" fillId="0" borderId="5" xfId="45" applyNumberFormat="1" applyFont="1" applyFill="1" applyBorder="1" applyAlignment="1" applyProtection="1">
      <alignment horizontal="center" vertical="center" shrinkToFit="1"/>
    </xf>
    <xf numFmtId="177" fontId="36" fillId="0" borderId="9" xfId="45" applyNumberFormat="1" applyFont="1" applyFill="1" applyBorder="1" applyAlignment="1" applyProtection="1">
      <alignment horizontal="center" vertical="center" shrinkToFit="1"/>
    </xf>
    <xf numFmtId="0" fontId="78" fillId="0" borderId="6" xfId="45" applyNumberFormat="1" applyFont="1" applyFill="1" applyBorder="1" applyAlignment="1" applyProtection="1">
      <alignment horizontal="right" vertical="center" shrinkToFit="1"/>
    </xf>
    <xf numFmtId="0" fontId="78" fillId="0" borderId="0" xfId="45" applyNumberFormat="1" applyFont="1" applyFill="1" applyBorder="1" applyAlignment="1" applyProtection="1">
      <alignment horizontal="right" vertical="center" shrinkToFit="1"/>
    </xf>
    <xf numFmtId="177" fontId="78" fillId="0" borderId="0" xfId="45" applyNumberFormat="1" applyFont="1" applyFill="1" applyBorder="1" applyAlignment="1" applyProtection="1">
      <alignment horizontal="center" vertical="center" shrinkToFit="1"/>
    </xf>
    <xf numFmtId="0" fontId="78" fillId="0" borderId="11" xfId="45" applyNumberFormat="1" applyFont="1" applyFill="1" applyBorder="1" applyAlignment="1" applyProtection="1">
      <alignment horizontal="center" vertical="center" shrinkToFit="1"/>
    </xf>
    <xf numFmtId="0" fontId="78" fillId="0" borderId="1" xfId="45" applyNumberFormat="1" applyFont="1" applyFill="1" applyBorder="1" applyAlignment="1" applyProtection="1">
      <alignment horizontal="center" vertical="center" shrinkToFit="1"/>
    </xf>
    <xf numFmtId="0" fontId="78" fillId="0" borderId="12" xfId="45" applyNumberFormat="1" applyFont="1" applyFill="1" applyBorder="1" applyAlignment="1" applyProtection="1">
      <alignment horizontal="center" vertical="center" shrinkToFit="1"/>
    </xf>
    <xf numFmtId="177" fontId="36" fillId="0" borderId="5" xfId="45" applyNumberFormat="1" applyFont="1" applyFill="1" applyBorder="1" applyAlignment="1" applyProtection="1">
      <alignment horizontal="center" vertical="center"/>
    </xf>
    <xf numFmtId="177" fontId="36" fillId="0" borderId="9" xfId="45" applyNumberFormat="1" applyFont="1" applyFill="1" applyBorder="1" applyAlignment="1" applyProtection="1">
      <alignment horizontal="center" vertical="center"/>
    </xf>
    <xf numFmtId="177" fontId="36" fillId="0" borderId="0" xfId="45" applyNumberFormat="1" applyFont="1" applyFill="1" applyBorder="1" applyAlignment="1" applyProtection="1">
      <alignment horizontal="center" vertical="center"/>
    </xf>
    <xf numFmtId="177" fontId="36" fillId="0" borderId="7" xfId="45" applyNumberFormat="1" applyFont="1" applyFill="1" applyBorder="1" applyAlignment="1" applyProtection="1">
      <alignment horizontal="center" vertical="center"/>
    </xf>
    <xf numFmtId="177" fontId="36" fillId="0" borderId="1" xfId="45" applyNumberFormat="1" applyFont="1" applyFill="1" applyBorder="1" applyAlignment="1" applyProtection="1">
      <alignment horizontal="center" vertical="center"/>
    </xf>
    <xf numFmtId="177" fontId="36" fillId="0" borderId="12" xfId="45" applyNumberFormat="1" applyFont="1" applyFill="1" applyBorder="1" applyAlignment="1" applyProtection="1">
      <alignment horizontal="center" vertical="center"/>
    </xf>
    <xf numFmtId="0" fontId="36" fillId="0" borderId="8" xfId="45" applyNumberFormat="1" applyFont="1" applyBorder="1" applyAlignment="1" applyProtection="1">
      <alignment vertical="center"/>
    </xf>
    <xf numFmtId="0" fontId="36" fillId="0" borderId="5" xfId="45" applyNumberFormat="1" applyFont="1" applyBorder="1" applyAlignment="1" applyProtection="1">
      <alignment vertical="center"/>
    </xf>
    <xf numFmtId="0" fontId="36" fillId="0" borderId="49" xfId="45" applyNumberFormat="1" applyFont="1" applyBorder="1" applyAlignment="1" applyProtection="1">
      <alignment vertical="center"/>
    </xf>
    <xf numFmtId="0" fontId="36" fillId="0" borderId="6" xfId="45" applyNumberFormat="1" applyFont="1" applyBorder="1" applyAlignment="1" applyProtection="1">
      <alignment vertical="center"/>
    </xf>
    <xf numFmtId="0" fontId="36" fillId="0" borderId="0" xfId="45" applyNumberFormat="1" applyFont="1" applyBorder="1" applyAlignment="1" applyProtection="1">
      <alignment vertical="center"/>
    </xf>
    <xf numFmtId="0" fontId="36" fillId="0" borderId="52" xfId="45" applyNumberFormat="1" applyFont="1" applyBorder="1" applyAlignment="1" applyProtection="1">
      <alignment vertical="center"/>
    </xf>
    <xf numFmtId="0" fontId="36" fillId="0" borderId="11" xfId="45" applyNumberFormat="1" applyFont="1" applyBorder="1" applyAlignment="1" applyProtection="1">
      <alignment vertical="center"/>
    </xf>
    <xf numFmtId="0" fontId="36" fillId="0" borderId="1" xfId="45" applyNumberFormat="1" applyFont="1" applyBorder="1" applyAlignment="1" applyProtection="1">
      <alignment vertical="center"/>
    </xf>
    <xf numFmtId="0" fontId="36" fillId="0" borderId="46" xfId="45" applyNumberFormat="1" applyFont="1" applyBorder="1" applyAlignment="1" applyProtection="1">
      <alignment vertical="center"/>
    </xf>
    <xf numFmtId="0" fontId="36" fillId="0" borderId="116" xfId="45" applyNumberFormat="1" applyFont="1" applyFill="1" applyBorder="1" applyAlignment="1" applyProtection="1">
      <alignment horizontal="center" vertical="center" shrinkToFit="1"/>
    </xf>
    <xf numFmtId="0" fontId="36" fillId="0" borderId="22" xfId="45" applyNumberFormat="1" applyFont="1" applyFill="1" applyBorder="1" applyAlignment="1" applyProtection="1">
      <alignment horizontal="center" vertical="center" shrinkToFit="1"/>
    </xf>
    <xf numFmtId="0" fontId="36" fillId="0" borderId="23" xfId="45" applyNumberFormat="1" applyFont="1" applyFill="1" applyBorder="1" applyAlignment="1" applyProtection="1">
      <alignment horizontal="center" vertical="center" shrinkToFit="1"/>
    </xf>
    <xf numFmtId="0" fontId="18" fillId="0" borderId="21" xfId="45" applyNumberFormat="1" applyFont="1" applyFill="1" applyBorder="1" applyAlignment="1" applyProtection="1">
      <alignment vertical="center" wrapText="1" shrinkToFit="1"/>
    </xf>
    <xf numFmtId="0" fontId="18" fillId="0" borderId="22" xfId="45" applyNumberFormat="1" applyFont="1" applyFill="1" applyBorder="1" applyAlignment="1" applyProtection="1">
      <alignment vertical="center" wrapText="1" shrinkToFit="1"/>
    </xf>
    <xf numFmtId="0" fontId="18" fillId="0" borderId="120" xfId="45" applyNumberFormat="1" applyFont="1" applyFill="1" applyBorder="1" applyAlignment="1" applyProtection="1">
      <alignment vertical="center" wrapText="1" shrinkToFit="1"/>
    </xf>
    <xf numFmtId="0" fontId="36" fillId="0" borderId="32" xfId="45" applyNumberFormat="1" applyFont="1" applyFill="1" applyBorder="1" applyAlignment="1" applyProtection="1">
      <alignment horizontal="center" vertical="center" shrinkToFit="1"/>
    </xf>
    <xf numFmtId="0" fontId="36" fillId="0" borderId="33" xfId="45" applyNumberFormat="1" applyFont="1" applyFill="1" applyBorder="1" applyAlignment="1" applyProtection="1">
      <alignment horizontal="center" vertical="center" shrinkToFit="1"/>
    </xf>
    <xf numFmtId="0" fontId="36" fillId="0" borderId="123" xfId="45" applyNumberFormat="1" applyFont="1" applyFill="1" applyBorder="1" applyAlignment="1" applyProtection="1">
      <alignment horizontal="center" vertical="center" shrinkToFit="1"/>
    </xf>
    <xf numFmtId="0" fontId="18" fillId="0" borderId="124" xfId="45" applyNumberFormat="1" applyFont="1" applyFill="1" applyBorder="1" applyAlignment="1" applyProtection="1">
      <alignment vertical="center" wrapText="1" shrinkToFit="1"/>
    </xf>
    <xf numFmtId="0" fontId="18" fillId="0" borderId="33" xfId="45" applyNumberFormat="1" applyFont="1" applyFill="1" applyBorder="1" applyAlignment="1" applyProtection="1">
      <alignment vertical="center" wrapText="1" shrinkToFit="1"/>
    </xf>
    <xf numFmtId="0" fontId="18" fillId="0" borderId="34" xfId="45" applyNumberFormat="1" applyFont="1" applyFill="1" applyBorder="1" applyAlignment="1" applyProtection="1">
      <alignment vertical="center" wrapText="1" shrinkToFit="1"/>
    </xf>
    <xf numFmtId="177" fontId="36" fillId="0" borderId="118" xfId="45" applyNumberFormat="1" applyFont="1" applyFill="1" applyBorder="1" applyAlignment="1" applyProtection="1">
      <alignment horizontal="right" vertical="center" indent="1"/>
    </xf>
    <xf numFmtId="177" fontId="36" fillId="0" borderId="118" xfId="45" applyNumberFormat="1" applyFont="1" applyBorder="1" applyAlignment="1" applyProtection="1">
      <alignment horizontal="right" vertical="center" indent="1"/>
    </xf>
    <xf numFmtId="177" fontId="36" fillId="0" borderId="119" xfId="45" applyNumberFormat="1" applyFont="1" applyBorder="1" applyAlignment="1" applyProtection="1">
      <alignment horizontal="right" vertical="center" indent="1"/>
    </xf>
    <xf numFmtId="0" fontId="36" fillId="0" borderId="3" xfId="45" applyNumberFormat="1" applyFont="1" applyFill="1" applyBorder="1" applyAlignment="1" applyProtection="1">
      <alignment horizontal="left" vertical="center" indent="1"/>
    </xf>
    <xf numFmtId="0" fontId="36" fillId="0" borderId="4" xfId="45" applyNumberFormat="1" applyFont="1" applyFill="1" applyBorder="1" applyAlignment="1" applyProtection="1">
      <alignment horizontal="left" vertical="center" indent="1"/>
    </xf>
    <xf numFmtId="0" fontId="36" fillId="0" borderId="10" xfId="45" applyNumberFormat="1" applyFont="1" applyFill="1" applyBorder="1" applyAlignment="1" applyProtection="1">
      <alignment horizontal="left" vertical="center" indent="1"/>
    </xf>
    <xf numFmtId="0" fontId="36" fillId="0" borderId="3" xfId="45" applyNumberFormat="1" applyFont="1" applyFill="1" applyBorder="1" applyAlignment="1" applyProtection="1">
      <alignment horizontal="left" vertical="center" indent="1" shrinkToFit="1"/>
    </xf>
    <xf numFmtId="0" fontId="36" fillId="0" borderId="4" xfId="45" applyNumberFormat="1" applyFont="1" applyFill="1" applyBorder="1" applyAlignment="1" applyProtection="1">
      <alignment horizontal="left" vertical="center" indent="1" shrinkToFit="1"/>
    </xf>
    <xf numFmtId="0" fontId="18" fillId="0" borderId="4" xfId="45" applyNumberFormat="1" applyFont="1" applyFill="1" applyBorder="1" applyAlignment="1" applyProtection="1">
      <alignment vertical="center" shrinkToFit="1"/>
    </xf>
    <xf numFmtId="177" fontId="36" fillId="0" borderId="2" xfId="45" applyNumberFormat="1" applyFont="1" applyFill="1" applyBorder="1" applyAlignment="1" applyProtection="1">
      <alignment horizontal="right" vertical="center" indent="1"/>
    </xf>
    <xf numFmtId="177" fontId="36" fillId="0" borderId="2" xfId="45" applyNumberFormat="1" applyFont="1" applyBorder="1" applyAlignment="1" applyProtection="1">
      <alignment horizontal="right" vertical="center" indent="1"/>
    </xf>
    <xf numFmtId="177" fontId="36" fillId="0" borderId="68" xfId="45" applyNumberFormat="1" applyFont="1" applyBorder="1" applyAlignment="1" applyProtection="1">
      <alignment horizontal="right" vertical="center" indent="1"/>
    </xf>
    <xf numFmtId="0" fontId="36" fillId="0" borderId="6" xfId="45" applyNumberFormat="1" applyFont="1" applyFill="1" applyBorder="1" applyAlignment="1" applyProtection="1">
      <alignment horizontal="center" vertical="center" shrinkToFit="1"/>
    </xf>
    <xf numFmtId="0" fontId="36" fillId="0" borderId="11" xfId="45" applyNumberFormat="1" applyFont="1" applyFill="1" applyBorder="1" applyAlignment="1" applyProtection="1">
      <alignment horizontal="center" vertical="center" shrinkToFit="1"/>
    </xf>
    <xf numFmtId="0" fontId="36" fillId="0" borderId="29" xfId="45" applyNumberFormat="1" applyFont="1" applyFill="1" applyBorder="1" applyAlignment="1" applyProtection="1">
      <alignment horizontal="center" vertical="center" shrinkToFit="1"/>
    </xf>
    <xf numFmtId="0" fontId="36" fillId="0" borderId="30" xfId="45" applyNumberFormat="1" applyFont="1" applyFill="1" applyBorder="1" applyAlignment="1" applyProtection="1">
      <alignment horizontal="center" vertical="center" shrinkToFit="1"/>
    </xf>
    <xf numFmtId="0" fontId="36" fillId="0" borderId="121" xfId="45" applyNumberFormat="1" applyFont="1" applyFill="1" applyBorder="1" applyAlignment="1" applyProtection="1">
      <alignment horizontal="center" vertical="center" shrinkToFit="1"/>
    </xf>
    <xf numFmtId="0" fontId="18" fillId="0" borderId="122" xfId="45" applyNumberFormat="1" applyFont="1" applyFill="1" applyBorder="1" applyAlignment="1" applyProtection="1">
      <alignment vertical="center" wrapText="1" shrinkToFit="1"/>
    </xf>
    <xf numFmtId="0" fontId="18" fillId="0" borderId="30" xfId="45" applyNumberFormat="1" applyFont="1" applyFill="1" applyBorder="1" applyAlignment="1" applyProtection="1">
      <alignment vertical="center" wrapText="1" shrinkToFit="1"/>
    </xf>
    <xf numFmtId="0" fontId="18" fillId="0" borderId="31" xfId="45" applyNumberFormat="1" applyFont="1" applyFill="1" applyBorder="1" applyAlignment="1" applyProtection="1">
      <alignment vertical="center" wrapText="1" shrinkToFit="1"/>
    </xf>
    <xf numFmtId="177" fontId="36" fillId="0" borderId="105" xfId="45" applyNumberFormat="1" applyFont="1" applyFill="1" applyBorder="1" applyAlignment="1" applyProtection="1">
      <alignment horizontal="right" vertical="center" indent="1"/>
    </xf>
    <xf numFmtId="177" fontId="36" fillId="0" borderId="105" xfId="45" applyNumberFormat="1" applyFont="1" applyBorder="1" applyAlignment="1" applyProtection="1">
      <alignment horizontal="right" vertical="center" indent="1"/>
    </xf>
    <xf numFmtId="177" fontId="36" fillId="0" borderId="114" xfId="45" applyNumberFormat="1" applyFont="1" applyBorder="1" applyAlignment="1" applyProtection="1">
      <alignment horizontal="right" vertical="center" indent="1"/>
    </xf>
    <xf numFmtId="0" fontId="36" fillId="0" borderId="26" xfId="45" applyNumberFormat="1" applyFont="1" applyFill="1" applyBorder="1" applyAlignment="1" applyProtection="1">
      <alignment horizontal="center" vertical="center" textRotation="255" shrinkToFit="1"/>
    </xf>
    <xf numFmtId="0" fontId="36" fillId="0" borderId="27" xfId="45" applyNumberFormat="1" applyFont="1" applyFill="1" applyBorder="1" applyAlignment="1" applyProtection="1">
      <alignment horizontal="center" vertical="center" textRotation="255" shrinkToFit="1"/>
    </xf>
    <xf numFmtId="0" fontId="36" fillId="0" borderId="28" xfId="45" applyNumberFormat="1" applyFont="1" applyFill="1" applyBorder="1" applyAlignment="1" applyProtection="1">
      <alignment horizontal="center" vertical="center" textRotation="255" shrinkToFit="1"/>
    </xf>
    <xf numFmtId="0" fontId="36" fillId="0" borderId="29" xfId="45" applyNumberFormat="1" applyFont="1" applyFill="1" applyBorder="1" applyAlignment="1" applyProtection="1">
      <alignment vertical="center"/>
    </xf>
    <xf numFmtId="0" fontId="36" fillId="0" borderId="30" xfId="45" applyNumberFormat="1" applyFont="1" applyBorder="1" applyAlignment="1" applyProtection="1">
      <alignment vertical="center"/>
    </xf>
    <xf numFmtId="0" fontId="36" fillId="0" borderId="31" xfId="45" applyNumberFormat="1" applyFont="1" applyBorder="1" applyAlignment="1" applyProtection="1">
      <alignment vertical="center"/>
    </xf>
    <xf numFmtId="0" fontId="18" fillId="0" borderId="105" xfId="45" applyNumberFormat="1" applyFont="1" applyFill="1" applyBorder="1" applyAlignment="1" applyProtection="1">
      <alignment horizontal="left" vertical="center" wrapText="1" shrinkToFit="1"/>
    </xf>
    <xf numFmtId="0" fontId="18" fillId="0" borderId="29" xfId="45" applyNumberFormat="1" applyFont="1" applyFill="1" applyBorder="1" applyAlignment="1" applyProtection="1">
      <alignment horizontal="left" vertical="center" wrapText="1" shrinkToFit="1"/>
    </xf>
    <xf numFmtId="0" fontId="36" fillId="0" borderId="32" xfId="45" applyNumberFormat="1" applyFont="1" applyFill="1" applyBorder="1" applyAlignment="1" applyProtection="1">
      <alignment vertical="center"/>
    </xf>
    <xf numFmtId="0" fontId="36" fillId="0" borderId="33" xfId="45" applyNumberFormat="1" applyFont="1" applyBorder="1" applyAlignment="1" applyProtection="1">
      <alignment vertical="center"/>
    </xf>
    <xf numFmtId="0" fontId="36" fillId="0" borderId="34" xfId="45" applyNumberFormat="1" applyFont="1" applyBorder="1" applyAlignment="1" applyProtection="1">
      <alignment vertical="center"/>
    </xf>
    <xf numFmtId="0" fontId="18" fillId="0" borderId="118" xfId="45" applyNumberFormat="1" applyFont="1" applyFill="1" applyBorder="1" applyAlignment="1" applyProtection="1">
      <alignment horizontal="left" vertical="center" wrapText="1" shrinkToFit="1"/>
    </xf>
    <xf numFmtId="0" fontId="18" fillId="0" borderId="32" xfId="45" applyNumberFormat="1" applyFont="1" applyFill="1" applyBorder="1" applyAlignment="1" applyProtection="1">
      <alignment horizontal="left" vertical="center" wrapText="1" shrinkToFit="1"/>
    </xf>
    <xf numFmtId="0" fontId="82" fillId="0" borderId="50" xfId="0" applyFont="1" applyFill="1" applyBorder="1" applyAlignment="1" applyProtection="1">
      <alignment horizontal="left" vertical="center"/>
    </xf>
    <xf numFmtId="0" fontId="36" fillId="0" borderId="0" xfId="45" applyNumberFormat="1" applyFont="1" applyFill="1" applyBorder="1" applyAlignment="1" applyProtection="1">
      <alignment vertical="center" shrinkToFit="1"/>
    </xf>
    <xf numFmtId="0" fontId="36" fillId="0" borderId="41" xfId="45" applyNumberFormat="1" applyFont="1" applyFill="1" applyBorder="1" applyAlignment="1" applyProtection="1">
      <alignment horizontal="center" vertical="center"/>
    </xf>
    <xf numFmtId="0" fontId="36" fillId="0" borderId="41" xfId="45" applyNumberFormat="1" applyFont="1" applyFill="1" applyBorder="1" applyAlignment="1" applyProtection="1">
      <alignment vertical="center" shrinkToFit="1"/>
    </xf>
    <xf numFmtId="0" fontId="36" fillId="0" borderId="41" xfId="45" applyNumberFormat="1" applyFont="1" applyFill="1" applyBorder="1" applyAlignment="1" applyProtection="1">
      <alignment horizontal="center" vertical="center" shrinkToFit="1"/>
    </xf>
    <xf numFmtId="0" fontId="36" fillId="0" borderId="62" xfId="45" applyNumberFormat="1" applyFont="1" applyFill="1" applyBorder="1" applyAlignment="1" applyProtection="1">
      <alignment horizontal="center" vertical="center" wrapText="1"/>
    </xf>
    <xf numFmtId="0" fontId="36" fillId="0" borderId="27" xfId="45" applyNumberFormat="1" applyFont="1" applyFill="1" applyBorder="1" applyAlignment="1" applyProtection="1">
      <alignment horizontal="center" vertical="center" wrapText="1"/>
    </xf>
    <xf numFmtId="0" fontId="36" fillId="0" borderId="6" xfId="45" applyNumberFormat="1" applyFont="1" applyFill="1" applyBorder="1" applyAlignment="1" applyProtection="1">
      <alignment horizontal="left" vertical="center" wrapText="1"/>
    </xf>
    <xf numFmtId="0" fontId="36" fillId="0" borderId="0" xfId="45" applyNumberFormat="1" applyFont="1" applyFill="1" applyBorder="1" applyAlignment="1" applyProtection="1">
      <alignment horizontal="left" vertical="center" wrapText="1"/>
    </xf>
    <xf numFmtId="0" fontId="36" fillId="0" borderId="52" xfId="45" applyNumberFormat="1" applyFont="1" applyFill="1" applyBorder="1" applyAlignment="1" applyProtection="1">
      <alignment horizontal="left" vertical="center" wrapText="1"/>
    </xf>
    <xf numFmtId="0" fontId="36" fillId="0" borderId="77" xfId="45" applyNumberFormat="1" applyFont="1" applyFill="1" applyBorder="1" applyAlignment="1" applyProtection="1">
      <alignment horizontal="center" vertical="center" wrapText="1"/>
    </xf>
    <xf numFmtId="0" fontId="36" fillId="0" borderId="38" xfId="45" applyNumberFormat="1" applyFont="1" applyFill="1" applyBorder="1" applyAlignment="1" applyProtection="1">
      <alignment horizontal="center" vertical="center" wrapText="1"/>
    </xf>
    <xf numFmtId="0" fontId="36" fillId="0" borderId="79" xfId="45" applyNumberFormat="1" applyFont="1" applyFill="1" applyBorder="1" applyAlignment="1" applyProtection="1">
      <alignment horizontal="center" vertical="center" wrapText="1"/>
    </xf>
    <xf numFmtId="0" fontId="36" fillId="0" borderId="2" xfId="45" applyNumberFormat="1" applyFont="1" applyFill="1" applyBorder="1" applyAlignment="1" applyProtection="1">
      <alignment horizontal="center" vertical="center" wrapText="1"/>
    </xf>
    <xf numFmtId="0" fontId="36" fillId="0" borderId="80" xfId="45" applyNumberFormat="1" applyFont="1" applyFill="1" applyBorder="1" applyAlignment="1" applyProtection="1">
      <alignment horizontal="center" vertical="center" wrapText="1"/>
    </xf>
    <xf numFmtId="0" fontId="36" fillId="0" borderId="43" xfId="45" applyNumberFormat="1" applyFont="1" applyFill="1" applyBorder="1" applyAlignment="1" applyProtection="1">
      <alignment horizontal="center" vertical="center" wrapText="1"/>
    </xf>
    <xf numFmtId="0" fontId="36" fillId="0" borderId="36" xfId="45" applyNumberFormat="1" applyFont="1" applyFill="1" applyBorder="1" applyAlignment="1" applyProtection="1">
      <alignment horizontal="center" vertical="center"/>
    </xf>
    <xf numFmtId="0" fontId="36" fillId="0" borderId="36" xfId="45" applyNumberFormat="1" applyFont="1" applyFill="1" applyBorder="1" applyAlignment="1" applyProtection="1">
      <alignment vertical="center" shrinkToFit="1"/>
    </xf>
    <xf numFmtId="0" fontId="36" fillId="0" borderId="36" xfId="45" applyNumberFormat="1" applyFont="1" applyFill="1" applyBorder="1" applyAlignment="1" applyProtection="1">
      <alignment horizontal="center" vertical="center" shrinkToFit="1"/>
    </xf>
    <xf numFmtId="0" fontId="18" fillId="0" borderId="50" xfId="45" applyNumberFormat="1" applyFont="1" applyFill="1" applyBorder="1" applyAlignment="1" applyProtection="1">
      <alignment horizontal="center" vertical="center" wrapText="1"/>
    </xf>
    <xf numFmtId="0" fontId="18" fillId="0" borderId="0" xfId="45" applyNumberFormat="1" applyFont="1" applyFill="1" applyBorder="1" applyAlignment="1" applyProtection="1">
      <alignment horizontal="center" vertical="center"/>
    </xf>
    <xf numFmtId="0" fontId="18" fillId="0" borderId="7" xfId="45" applyNumberFormat="1" applyFont="1" applyFill="1" applyBorder="1" applyAlignment="1" applyProtection="1">
      <alignment horizontal="center" vertical="center"/>
    </xf>
    <xf numFmtId="0" fontId="36" fillId="0" borderId="6" xfId="45" applyNumberFormat="1" applyFont="1" applyFill="1" applyBorder="1" applyAlignment="1" applyProtection="1">
      <alignment vertical="center" wrapText="1"/>
    </xf>
    <xf numFmtId="0" fontId="36" fillId="0" borderId="0" xfId="45" applyNumberFormat="1" applyFont="1" applyFill="1" applyBorder="1" applyAlignment="1" applyProtection="1">
      <alignment vertical="center" wrapText="1"/>
    </xf>
    <xf numFmtId="0" fontId="36" fillId="0" borderId="52" xfId="45" applyNumberFormat="1" applyFont="1" applyFill="1" applyBorder="1" applyAlignment="1" applyProtection="1">
      <alignment vertical="center" wrapText="1"/>
    </xf>
    <xf numFmtId="0" fontId="36" fillId="0" borderId="36" xfId="3" applyNumberFormat="1" applyFont="1" applyFill="1" applyBorder="1" applyAlignment="1" applyProtection="1">
      <alignment horizontal="left" vertical="center" shrinkToFit="1"/>
    </xf>
    <xf numFmtId="0" fontId="36" fillId="0" borderId="36" xfId="45" applyNumberFormat="1" applyFont="1" applyFill="1" applyBorder="1" applyAlignment="1" applyProtection="1">
      <alignment horizontal="left" vertical="center"/>
    </xf>
    <xf numFmtId="0" fontId="36" fillId="0" borderId="41" xfId="3" applyNumberFormat="1" applyFont="1" applyFill="1" applyBorder="1" applyAlignment="1" applyProtection="1">
      <alignment horizontal="left" vertical="center" shrinkToFit="1"/>
    </xf>
    <xf numFmtId="0" fontId="36" fillId="0" borderId="41" xfId="3" applyNumberFormat="1" applyFont="1" applyFill="1" applyBorder="1" applyAlignment="1" applyProtection="1">
      <alignment horizontal="left" vertical="center" wrapText="1"/>
    </xf>
    <xf numFmtId="0" fontId="18" fillId="0" borderId="41" xfId="45" applyNumberFormat="1" applyFont="1" applyFill="1" applyBorder="1" applyAlignment="1" applyProtection="1">
      <alignment vertical="center"/>
    </xf>
    <xf numFmtId="0" fontId="23" fillId="0" borderId="0" xfId="45" applyNumberFormat="1" applyFont="1" applyFill="1" applyBorder="1" applyAlignment="1" applyProtection="1">
      <alignment horizontal="center" vertical="center"/>
    </xf>
    <xf numFmtId="0" fontId="17" fillId="0" borderId="1" xfId="45" applyNumberFormat="1" applyFont="1" applyFill="1" applyBorder="1" applyAlignment="1" applyProtection="1">
      <alignment horizontal="center" vertical="center"/>
    </xf>
    <xf numFmtId="0" fontId="36" fillId="0" borderId="35" xfId="45" applyNumberFormat="1" applyFont="1" applyFill="1" applyBorder="1" applyAlignment="1" applyProtection="1">
      <alignment horizontal="center" vertical="center"/>
    </xf>
    <xf numFmtId="0" fontId="36" fillId="0" borderId="50" xfId="45" applyNumberFormat="1" applyFont="1" applyFill="1" applyBorder="1" applyAlignment="1" applyProtection="1">
      <alignment horizontal="center" vertical="center"/>
    </xf>
    <xf numFmtId="0" fontId="36" fillId="0" borderId="40" xfId="45" applyNumberFormat="1" applyFont="1" applyFill="1" applyBorder="1" applyAlignment="1" applyProtection="1">
      <alignment horizontal="center" vertical="center"/>
    </xf>
    <xf numFmtId="0" fontId="36" fillId="0" borderId="47" xfId="45" applyNumberFormat="1" applyFont="1" applyFill="1" applyBorder="1" applyAlignment="1" applyProtection="1">
      <alignment horizontal="left" vertical="center" indent="1"/>
    </xf>
    <xf numFmtId="0" fontId="36" fillId="0" borderId="36" xfId="45" applyNumberFormat="1" applyFont="1" applyFill="1" applyBorder="1" applyAlignment="1" applyProtection="1">
      <alignment horizontal="left" vertical="center" indent="1"/>
    </xf>
    <xf numFmtId="0" fontId="36" fillId="0" borderId="36" xfId="0" applyFont="1" applyFill="1" applyBorder="1" applyAlignment="1" applyProtection="1">
      <alignment horizontal="left" vertical="center" shrinkToFit="1"/>
    </xf>
    <xf numFmtId="0" fontId="36" fillId="0" borderId="51" xfId="45" applyNumberFormat="1" applyFont="1" applyFill="1" applyBorder="1" applyAlignment="1" applyProtection="1">
      <alignment horizontal="left" vertical="center" indent="1" shrinkToFit="1"/>
    </xf>
    <xf numFmtId="0" fontId="36" fillId="0" borderId="41" xfId="45" applyNumberFormat="1" applyFont="1" applyFill="1" applyBorder="1" applyAlignment="1" applyProtection="1">
      <alignment horizontal="left" vertical="center" indent="1" shrinkToFit="1"/>
    </xf>
    <xf numFmtId="0" fontId="84" fillId="0" borderId="51" xfId="3" applyFont="1" applyFill="1" applyBorder="1" applyAlignment="1" applyProtection="1">
      <alignment horizontal="center" vertical="center" wrapText="1" shrinkToFit="1"/>
    </xf>
    <xf numFmtId="0" fontId="84" fillId="0" borderId="41" xfId="3" applyFont="1" applyFill="1" applyBorder="1" applyAlignment="1" applyProtection="1">
      <alignment horizontal="center" vertical="center" wrapText="1" shrinkToFit="1"/>
    </xf>
    <xf numFmtId="0" fontId="84" fillId="0" borderId="42" xfId="3" applyFont="1" applyFill="1" applyBorder="1" applyAlignment="1" applyProtection="1">
      <alignment horizontal="center" vertical="center" wrapText="1" shrinkToFit="1"/>
    </xf>
    <xf numFmtId="0" fontId="84" fillId="0" borderId="51" xfId="3" applyFont="1" applyFill="1" applyBorder="1" applyAlignment="1" applyProtection="1">
      <alignment horizontal="left" vertical="center" wrapText="1" shrinkToFit="1"/>
    </xf>
    <xf numFmtId="0" fontId="84" fillId="0" borderId="41" xfId="3" applyFont="1" applyFill="1" applyBorder="1" applyAlignment="1" applyProtection="1">
      <alignment horizontal="left" vertical="center" wrapText="1" shrinkToFit="1"/>
    </xf>
    <xf numFmtId="0" fontId="84" fillId="0" borderId="42" xfId="3" applyFont="1" applyFill="1" applyBorder="1" applyAlignment="1" applyProtection="1">
      <alignment horizontal="left" vertical="center" wrapText="1" shrinkToFit="1"/>
    </xf>
    <xf numFmtId="0" fontId="36" fillId="0" borderId="61" xfId="45" applyNumberFormat="1" applyFont="1" applyFill="1" applyBorder="1" applyAlignment="1" applyProtection="1">
      <alignment horizontal="center" vertical="center" wrapText="1"/>
    </xf>
    <xf numFmtId="0" fontId="36" fillId="0" borderId="64" xfId="45" applyNumberFormat="1" applyFont="1" applyFill="1" applyBorder="1" applyAlignment="1" applyProtection="1">
      <alignment horizontal="center" vertical="center" wrapText="1"/>
    </xf>
    <xf numFmtId="0" fontId="36" fillId="0" borderId="10" xfId="45" applyNumberFormat="1" applyFont="1" applyFill="1" applyBorder="1" applyAlignment="1" applyProtection="1">
      <alignment horizontal="center" vertical="center" wrapText="1"/>
    </xf>
    <xf numFmtId="0" fontId="36" fillId="0" borderId="68" xfId="45" applyNumberFormat="1" applyFont="1" applyFill="1" applyBorder="1" applyAlignment="1" applyProtection="1">
      <alignment horizontal="center" vertical="center" wrapText="1"/>
    </xf>
    <xf numFmtId="0" fontId="36" fillId="0" borderId="75" xfId="45" applyNumberFormat="1" applyFont="1" applyFill="1" applyBorder="1" applyAlignment="1" applyProtection="1">
      <alignment horizontal="center" vertical="center" wrapText="1"/>
    </xf>
    <xf numFmtId="0" fontId="36" fillId="0" borderId="94" xfId="45" applyNumberFormat="1" applyFont="1" applyFill="1" applyBorder="1" applyAlignment="1" applyProtection="1">
      <alignment horizontal="center" vertical="center" wrapText="1"/>
    </xf>
    <xf numFmtId="0" fontId="36" fillId="0" borderId="35" xfId="45" applyNumberFormat="1" applyFont="1" applyFill="1" applyBorder="1" applyAlignment="1" applyProtection="1">
      <alignment horizontal="center" vertical="center" wrapText="1"/>
    </xf>
    <xf numFmtId="0" fontId="36" fillId="0" borderId="36" xfId="45" applyNumberFormat="1" applyFont="1" applyFill="1" applyBorder="1" applyAlignment="1" applyProtection="1">
      <alignment horizontal="center" vertical="center" wrapText="1"/>
    </xf>
    <xf numFmtId="0" fontId="36" fillId="0" borderId="39" xfId="45" applyNumberFormat="1" applyFont="1" applyFill="1" applyBorder="1" applyAlignment="1" applyProtection="1">
      <alignment horizontal="center" vertical="center" wrapText="1"/>
    </xf>
    <xf numFmtId="0" fontId="36" fillId="0" borderId="50" xfId="45" applyNumberFormat="1" applyFont="1" applyFill="1" applyBorder="1" applyAlignment="1" applyProtection="1">
      <alignment horizontal="center" vertical="center" wrapText="1"/>
    </xf>
    <xf numFmtId="0" fontId="36" fillId="0" borderId="0" xfId="45" applyNumberFormat="1" applyFont="1" applyFill="1" applyBorder="1" applyAlignment="1" applyProtection="1">
      <alignment horizontal="center" vertical="center" wrapText="1"/>
    </xf>
    <xf numFmtId="0" fontId="36" fillId="0" borderId="52" xfId="45" applyNumberFormat="1" applyFont="1" applyFill="1" applyBorder="1" applyAlignment="1" applyProtection="1">
      <alignment horizontal="center" vertical="center" wrapText="1"/>
    </xf>
    <xf numFmtId="0" fontId="36" fillId="0" borderId="40" xfId="45" applyNumberFormat="1" applyFont="1" applyFill="1" applyBorder="1" applyAlignment="1" applyProtection="1">
      <alignment horizontal="center" vertical="center" wrapText="1"/>
    </xf>
    <xf numFmtId="0" fontId="36" fillId="0" borderId="41" xfId="45" applyNumberFormat="1" applyFont="1" applyFill="1" applyBorder="1" applyAlignment="1" applyProtection="1">
      <alignment horizontal="center" vertical="center" wrapText="1"/>
    </xf>
    <xf numFmtId="0" fontId="36" fillId="0" borderId="44" xfId="45" applyNumberFormat="1" applyFont="1" applyFill="1" applyBorder="1" applyAlignment="1" applyProtection="1">
      <alignment horizontal="center" vertical="center" wrapText="1"/>
    </xf>
    <xf numFmtId="0" fontId="139" fillId="0" borderId="51" xfId="3" applyFont="1" applyFill="1" applyBorder="1" applyAlignment="1" applyProtection="1">
      <alignment horizontal="center" vertical="center" shrinkToFit="1"/>
    </xf>
    <xf numFmtId="0" fontId="139" fillId="0" borderId="41" xfId="3" applyFont="1" applyFill="1" applyBorder="1" applyAlignment="1" applyProtection="1">
      <alignment horizontal="center" vertical="center" shrinkToFit="1"/>
    </xf>
    <xf numFmtId="0" fontId="139" fillId="0" borderId="42" xfId="3" applyFont="1" applyFill="1" applyBorder="1" applyAlignment="1" applyProtection="1">
      <alignment horizontal="center" vertical="center" shrinkToFit="1"/>
    </xf>
    <xf numFmtId="0" fontId="84" fillId="0" borderId="51" xfId="3" applyFont="1" applyFill="1" applyBorder="1" applyAlignment="1" applyProtection="1">
      <alignment horizontal="center" vertical="center" shrinkToFit="1"/>
    </xf>
    <xf numFmtId="0" fontId="84" fillId="0" borderId="54" xfId="3" applyFont="1" applyFill="1" applyBorder="1" applyAlignment="1" applyProtection="1">
      <alignment horizontal="center" vertical="center" shrinkToFit="1"/>
    </xf>
    <xf numFmtId="0" fontId="36" fillId="0" borderId="58" xfId="45" applyNumberFormat="1" applyFont="1" applyFill="1" applyBorder="1" applyAlignment="1" applyProtection="1">
      <alignment horizontal="center" vertical="center"/>
    </xf>
    <xf numFmtId="0" fontId="36" fillId="0" borderId="87" xfId="45" applyNumberFormat="1" applyFont="1" applyFill="1" applyBorder="1" applyAlignment="1" applyProtection="1">
      <alignment horizontal="center" vertical="center"/>
    </xf>
    <xf numFmtId="0" fontId="36" fillId="0" borderId="56" xfId="45" applyNumberFormat="1" applyFont="1" applyFill="1" applyBorder="1" applyAlignment="1" applyProtection="1">
      <alignment horizontal="center" vertical="center"/>
    </xf>
    <xf numFmtId="0" fontId="36" fillId="0" borderId="56" xfId="45" applyNumberFormat="1" applyFont="1" applyFill="1" applyBorder="1" applyAlignment="1" applyProtection="1">
      <alignment horizontal="left" vertical="center" indent="1"/>
    </xf>
    <xf numFmtId="0" fontId="36" fillId="0" borderId="54" xfId="45" applyNumberFormat="1" applyFont="1" applyFill="1" applyBorder="1" applyAlignment="1" applyProtection="1">
      <alignment horizontal="left" vertical="center" indent="1"/>
    </xf>
    <xf numFmtId="0" fontId="36" fillId="0" borderId="55" xfId="45" applyNumberFormat="1" applyFont="1" applyFill="1" applyBorder="1" applyAlignment="1" applyProtection="1">
      <alignment horizontal="left" vertical="center" indent="1"/>
    </xf>
    <xf numFmtId="0" fontId="36" fillId="0" borderId="56" xfId="45" applyNumberFormat="1" applyFont="1" applyFill="1" applyBorder="1" applyAlignment="1" applyProtection="1">
      <alignment horizontal="left" vertical="center" indent="1" shrinkToFit="1"/>
    </xf>
    <xf numFmtId="0" fontId="36" fillId="0" borderId="54" xfId="45" applyNumberFormat="1" applyFont="1" applyFill="1" applyBorder="1" applyAlignment="1" applyProtection="1">
      <alignment horizontal="left" vertical="center" indent="1" shrinkToFit="1"/>
    </xf>
    <xf numFmtId="0" fontId="36" fillId="0" borderId="54" xfId="45" applyNumberFormat="1" applyFont="1" applyFill="1" applyBorder="1" applyAlignment="1" applyProtection="1">
      <alignment horizontal="center" vertical="center" wrapText="1"/>
    </xf>
    <xf numFmtId="0" fontId="36" fillId="0" borderId="54" xfId="45" applyNumberFormat="1" applyFont="1" applyBorder="1" applyAlignment="1" applyProtection="1">
      <alignment horizontal="center" vertical="center"/>
    </xf>
    <xf numFmtId="0" fontId="36" fillId="0" borderId="55" xfId="45" applyNumberFormat="1" applyFont="1" applyFill="1" applyBorder="1" applyAlignment="1" applyProtection="1">
      <alignment horizontal="center" vertical="center"/>
    </xf>
    <xf numFmtId="0" fontId="36" fillId="0" borderId="53" xfId="45" applyNumberFormat="1" applyFont="1" applyFill="1" applyBorder="1" applyAlignment="1" applyProtection="1">
      <alignment horizontal="center" vertical="center" shrinkToFit="1"/>
    </xf>
    <xf numFmtId="0" fontId="36" fillId="0" borderId="54" xfId="45" applyNumberFormat="1" applyFont="1" applyFill="1" applyBorder="1" applyAlignment="1" applyProtection="1">
      <alignment horizontal="center" vertical="center" shrinkToFit="1"/>
    </xf>
    <xf numFmtId="0" fontId="36" fillId="0" borderId="55" xfId="45" applyNumberFormat="1" applyFont="1" applyFill="1" applyBorder="1" applyAlignment="1" applyProtection="1">
      <alignment horizontal="center" vertical="center" shrinkToFit="1"/>
    </xf>
    <xf numFmtId="58" fontId="36" fillId="0" borderId="56" xfId="45" applyNumberFormat="1" applyFont="1" applyFill="1" applyBorder="1" applyAlignment="1" applyProtection="1">
      <alignment horizontal="center" vertical="center" shrinkToFit="1"/>
    </xf>
    <xf numFmtId="58" fontId="36" fillId="0" borderId="54" xfId="45" applyNumberFormat="1" applyFont="1" applyFill="1" applyBorder="1" applyAlignment="1" applyProtection="1">
      <alignment horizontal="center" vertical="center" shrinkToFit="1"/>
    </xf>
    <xf numFmtId="0" fontId="80" fillId="0" borderId="54" xfId="45" applyNumberFormat="1" applyFont="1" applyFill="1" applyBorder="1" applyAlignment="1" applyProtection="1">
      <alignment horizontal="center" vertical="center" wrapText="1"/>
    </xf>
    <xf numFmtId="0" fontId="36" fillId="0" borderId="53" xfId="45" applyNumberFormat="1" applyFont="1" applyFill="1" applyBorder="1" applyAlignment="1" applyProtection="1">
      <alignment horizontal="center" vertical="center"/>
    </xf>
    <xf numFmtId="58" fontId="36" fillId="0" borderId="56" xfId="45" applyNumberFormat="1" applyFont="1" applyFill="1" applyBorder="1" applyAlignment="1" applyProtection="1">
      <alignment horizontal="distributed" vertical="center" indent="1" shrinkToFit="1"/>
    </xf>
    <xf numFmtId="58" fontId="36" fillId="0" borderId="54" xfId="45" applyNumberFormat="1" applyFont="1" applyFill="1" applyBorder="1" applyAlignment="1" applyProtection="1">
      <alignment horizontal="distributed" vertical="center" indent="1" shrinkToFit="1"/>
    </xf>
    <xf numFmtId="0" fontId="82" fillId="0" borderId="0" xfId="0" applyFont="1" applyFill="1" applyBorder="1" applyAlignment="1" applyProtection="1">
      <alignment horizontal="left" vertical="center"/>
    </xf>
    <xf numFmtId="0" fontId="36" fillId="0" borderId="77" xfId="45" applyNumberFormat="1" applyFont="1" applyFill="1" applyBorder="1" applyAlignment="1" applyProtection="1">
      <alignment horizontal="center" vertical="center"/>
    </xf>
    <xf numFmtId="0" fontId="36" fillId="0" borderId="38" xfId="45" applyNumberFormat="1" applyFont="1" applyFill="1" applyBorder="1" applyAlignment="1" applyProtection="1">
      <alignment horizontal="center" vertical="center"/>
    </xf>
    <xf numFmtId="0" fontId="36" fillId="0" borderId="80" xfId="45" applyNumberFormat="1" applyFont="1" applyFill="1" applyBorder="1" applyAlignment="1" applyProtection="1">
      <alignment horizontal="center" vertical="center"/>
    </xf>
    <xf numFmtId="0" fontId="36" fillId="0" borderId="43" xfId="45" applyNumberFormat="1" applyFont="1" applyFill="1" applyBorder="1" applyAlignment="1" applyProtection="1">
      <alignment horizontal="center" vertical="center"/>
    </xf>
    <xf numFmtId="0" fontId="0" fillId="0" borderId="47" xfId="45" applyNumberFormat="1" applyFont="1" applyFill="1" applyBorder="1" applyAlignment="1" applyProtection="1">
      <alignment horizontal="left" vertical="center"/>
    </xf>
    <xf numFmtId="0" fontId="16" fillId="0" borderId="36" xfId="45" applyNumberFormat="1" applyFont="1" applyFill="1" applyBorder="1" applyAlignment="1" applyProtection="1">
      <alignment horizontal="left" vertical="center"/>
    </xf>
    <xf numFmtId="0" fontId="16" fillId="0" borderId="39" xfId="45" applyNumberFormat="1" applyFont="1" applyFill="1" applyBorder="1" applyAlignment="1" applyProtection="1">
      <alignment horizontal="left" vertical="center"/>
    </xf>
    <xf numFmtId="0" fontId="36" fillId="0" borderId="87" xfId="45" applyFont="1" applyBorder="1" applyAlignment="1" applyProtection="1">
      <alignment horizontal="center" vertical="center"/>
    </xf>
    <xf numFmtId="0" fontId="36" fillId="0" borderId="57" xfId="45" applyNumberFormat="1" applyFont="1" applyFill="1" applyBorder="1" applyAlignment="1" applyProtection="1">
      <alignment horizontal="center" vertical="center" shrinkToFit="1"/>
    </xf>
    <xf numFmtId="0" fontId="78" fillId="0" borderId="3" xfId="45" applyNumberFormat="1" applyFont="1" applyFill="1" applyBorder="1" applyAlignment="1" applyProtection="1">
      <alignment horizontal="center" vertical="center" shrinkToFit="1"/>
    </xf>
    <xf numFmtId="0" fontId="78" fillId="0" borderId="4" xfId="45" applyNumberFormat="1" applyFont="1" applyFill="1" applyBorder="1" applyAlignment="1" applyProtection="1">
      <alignment horizontal="center" vertical="center" shrinkToFit="1"/>
    </xf>
    <xf numFmtId="0" fontId="78" fillId="0" borderId="10" xfId="45" applyNumberFormat="1" applyFont="1" applyFill="1" applyBorder="1" applyAlignment="1" applyProtection="1">
      <alignment horizontal="center" vertical="center" shrinkToFit="1"/>
    </xf>
    <xf numFmtId="0" fontId="102" fillId="0" borderId="4" xfId="45" applyNumberFormat="1" applyFont="1" applyFill="1" applyBorder="1" applyAlignment="1" applyProtection="1">
      <alignment horizontal="center" vertical="center" shrinkToFit="1"/>
    </xf>
    <xf numFmtId="0" fontId="102" fillId="0" borderId="10" xfId="45" applyNumberFormat="1" applyFont="1" applyFill="1" applyBorder="1" applyAlignment="1" applyProtection="1">
      <alignment horizontal="center" vertical="center" shrinkToFit="1"/>
    </xf>
    <xf numFmtId="181" fontId="100" fillId="0" borderId="3" xfId="45" applyNumberFormat="1" applyFont="1" applyFill="1" applyBorder="1" applyAlignment="1" applyProtection="1">
      <alignment horizontal="right" vertical="center"/>
    </xf>
    <xf numFmtId="181" fontId="100" fillId="0" borderId="4" xfId="45" applyNumberFormat="1" applyFont="1" applyFill="1" applyBorder="1" applyAlignment="1" applyProtection="1">
      <alignment horizontal="right" vertical="center"/>
    </xf>
    <xf numFmtId="181" fontId="100" fillId="0" borderId="69" xfId="45" applyNumberFormat="1" applyFont="1" applyFill="1" applyBorder="1" applyAlignment="1" applyProtection="1">
      <alignment horizontal="right" vertical="center"/>
    </xf>
    <xf numFmtId="0" fontId="36" fillId="0" borderId="8" xfId="45" applyNumberFormat="1" applyFont="1" applyFill="1" applyBorder="1" applyAlignment="1" applyProtection="1">
      <alignment horizontal="center" vertical="center" wrapText="1"/>
    </xf>
    <xf numFmtId="0" fontId="36" fillId="0" borderId="5" xfId="45" applyNumberFormat="1" applyFont="1" applyFill="1" applyBorder="1" applyAlignment="1" applyProtection="1">
      <alignment horizontal="center" vertical="center" wrapText="1"/>
    </xf>
    <xf numFmtId="0" fontId="36" fillId="0" borderId="9" xfId="45" applyNumberFormat="1" applyFont="1" applyFill="1" applyBorder="1" applyAlignment="1" applyProtection="1">
      <alignment horizontal="center" vertical="center" wrapText="1"/>
    </xf>
    <xf numFmtId="0" fontId="36" fillId="0" borderId="26" xfId="45" applyNumberFormat="1" applyFont="1" applyFill="1" applyBorder="1" applyAlignment="1" applyProtection="1">
      <alignment horizontal="center" vertical="center"/>
    </xf>
    <xf numFmtId="0" fontId="36" fillId="0" borderId="65" xfId="45" applyNumberFormat="1" applyFont="1" applyFill="1" applyBorder="1" applyAlignment="1" applyProtection="1">
      <alignment horizontal="center" vertical="center"/>
    </xf>
    <xf numFmtId="0" fontId="102" fillId="0" borderId="115" xfId="45" applyNumberFormat="1" applyFont="1" applyFill="1" applyBorder="1" applyAlignment="1" applyProtection="1">
      <alignment horizontal="left" vertical="center" wrapText="1" shrinkToFit="1"/>
    </xf>
    <xf numFmtId="0" fontId="100" fillId="0" borderId="3" xfId="52" applyFont="1" applyBorder="1" applyAlignment="1">
      <alignment horizontal="center" vertical="center"/>
    </xf>
    <xf numFmtId="0" fontId="100" fillId="0" borderId="10" xfId="52" applyFont="1" applyBorder="1" applyAlignment="1">
      <alignment horizontal="center" vertical="center"/>
    </xf>
    <xf numFmtId="0" fontId="100" fillId="0" borderId="0" xfId="52" applyFont="1" applyAlignment="1">
      <alignment vertical="center" wrapText="1"/>
    </xf>
    <xf numFmtId="0" fontId="100" fillId="0" borderId="0" xfId="52" applyFont="1" applyAlignment="1">
      <alignment vertical="center"/>
    </xf>
    <xf numFmtId="0" fontId="100" fillId="0" borderId="2" xfId="52" applyFont="1" applyBorder="1" applyAlignment="1">
      <alignment horizontal="center" vertical="center" wrapText="1"/>
    </xf>
    <xf numFmtId="0" fontId="78" fillId="0" borderId="2" xfId="52" applyFont="1" applyBorder="1" applyAlignment="1">
      <alignment horizontal="left" vertical="center" wrapText="1"/>
    </xf>
    <xf numFmtId="0" fontId="100" fillId="0" borderId="3" xfId="52" applyFont="1" applyBorder="1" applyAlignment="1">
      <alignment horizontal="center" vertical="center" wrapText="1"/>
    </xf>
    <xf numFmtId="0" fontId="100" fillId="0" borderId="10" xfId="52" applyFont="1" applyBorder="1" applyAlignment="1">
      <alignment horizontal="center" vertical="center" wrapText="1"/>
    </xf>
    <xf numFmtId="0" fontId="100" fillId="0" borderId="2" xfId="52" applyFont="1" applyBorder="1" applyAlignment="1">
      <alignment vertical="center" wrapText="1"/>
    </xf>
    <xf numFmtId="0" fontId="100" fillId="0" borderId="3" xfId="52" applyFont="1" applyBorder="1" applyAlignment="1">
      <alignment vertical="center" wrapText="1"/>
    </xf>
    <xf numFmtId="0" fontId="100" fillId="0" borderId="4" xfId="52" applyFont="1" applyBorder="1" applyAlignment="1">
      <alignment vertical="center" wrapText="1"/>
    </xf>
    <xf numFmtId="0" fontId="100" fillId="0" borderId="10" xfId="52" applyFont="1" applyBorder="1" applyAlignment="1">
      <alignment vertical="center" wrapText="1"/>
    </xf>
    <xf numFmtId="0" fontId="100" fillId="0" borderId="2" xfId="52" applyFont="1" applyBorder="1" applyAlignment="1">
      <alignment horizontal="center" vertical="center"/>
    </xf>
    <xf numFmtId="0" fontId="100" fillId="0" borderId="8" xfId="52" applyFont="1" applyBorder="1" applyAlignment="1">
      <alignment horizontal="center" vertical="center" wrapText="1"/>
    </xf>
    <xf numFmtId="0" fontId="100" fillId="0" borderId="9" xfId="52" applyFont="1" applyBorder="1" applyAlignment="1">
      <alignment horizontal="center" vertical="center" wrapText="1"/>
    </xf>
    <xf numFmtId="0" fontId="100" fillId="0" borderId="3" xfId="3" applyFont="1" applyBorder="1" applyAlignment="1">
      <alignment horizontal="center" vertical="center"/>
    </xf>
    <xf numFmtId="0" fontId="100" fillId="0" borderId="4" xfId="3" applyFont="1" applyBorder="1" applyAlignment="1">
      <alignment horizontal="center" vertical="center"/>
    </xf>
    <xf numFmtId="0" fontId="100" fillId="0" borderId="10" xfId="3" applyFont="1" applyBorder="1" applyAlignment="1">
      <alignment horizontal="center" vertical="center"/>
    </xf>
    <xf numFmtId="0" fontId="100" fillId="0" borderId="11" xfId="3" applyFont="1" applyBorder="1" applyAlignment="1">
      <alignment horizontal="left" vertical="center"/>
    </xf>
    <xf numFmtId="0" fontId="100" fillId="0" borderId="1" xfId="3" applyFont="1" applyBorder="1" applyAlignment="1">
      <alignment horizontal="left" vertical="center"/>
    </xf>
    <xf numFmtId="0" fontId="100" fillId="0" borderId="12" xfId="3" applyFont="1" applyBorder="1" applyAlignment="1">
      <alignment horizontal="left" vertical="center"/>
    </xf>
    <xf numFmtId="0" fontId="98" fillId="0" borderId="0" xfId="52" applyFont="1" applyAlignment="1">
      <alignment horizontal="center" vertical="center"/>
    </xf>
    <xf numFmtId="0" fontId="100" fillId="0" borderId="1" xfId="52" applyFont="1" applyBorder="1" applyAlignment="1">
      <alignment horizontal="center" vertical="center"/>
    </xf>
    <xf numFmtId="58" fontId="86" fillId="0" borderId="1" xfId="0" applyNumberFormat="1" applyFont="1" applyFill="1" applyBorder="1" applyAlignment="1">
      <alignment horizontal="left" vertical="center" shrinkToFit="1"/>
    </xf>
    <xf numFmtId="0" fontId="0" fillId="0" borderId="3" xfId="0" applyFont="1" applyFill="1" applyBorder="1" applyAlignment="1">
      <alignment horizontal="left" shrinkToFit="1"/>
    </xf>
    <xf numFmtId="0" fontId="0" fillId="0" borderId="4" xfId="0" applyFont="1" applyFill="1" applyBorder="1" applyAlignment="1">
      <alignment horizontal="left" shrinkToFit="1"/>
    </xf>
    <xf numFmtId="0" fontId="0" fillId="0" borderId="10" xfId="0" applyFont="1" applyFill="1" applyBorder="1" applyAlignment="1">
      <alignment horizontal="left" shrinkToFit="1"/>
    </xf>
    <xf numFmtId="0" fontId="100" fillId="0" borderId="2" xfId="3" applyFont="1" applyBorder="1" applyAlignment="1">
      <alignment horizontal="center" vertical="center"/>
    </xf>
    <xf numFmtId="0" fontId="100" fillId="0" borderId="2" xfId="3" applyFont="1" applyBorder="1" applyAlignment="1">
      <alignment horizontal="left" vertical="center"/>
    </xf>
    <xf numFmtId="0" fontId="106" fillId="0" borderId="0" xfId="52" applyFont="1" applyAlignment="1">
      <alignment horizontal="right" vertical="center"/>
    </xf>
    <xf numFmtId="0" fontId="98" fillId="0" borderId="0" xfId="54" applyFont="1" applyAlignment="1">
      <alignment horizontal="center" vertical="center"/>
    </xf>
    <xf numFmtId="0" fontId="100" fillId="0" borderId="1" xfId="54" applyFont="1" applyBorder="1" applyAlignment="1">
      <alignment horizontal="center" vertical="center"/>
    </xf>
    <xf numFmtId="49" fontId="100" fillId="0" borderId="1" xfId="54" applyNumberFormat="1" applyFont="1" applyBorder="1" applyAlignment="1">
      <alignment horizontal="center" vertical="center"/>
    </xf>
    <xf numFmtId="0" fontId="4" fillId="0" borderId="4" xfId="54" applyBorder="1" applyAlignment="1">
      <alignment vertical="center"/>
    </xf>
    <xf numFmtId="0" fontId="100" fillId="0" borderId="8" xfId="3" applyFont="1" applyBorder="1" applyAlignment="1">
      <alignment horizontal="center" vertical="center"/>
    </xf>
    <xf numFmtId="0" fontId="4" fillId="0" borderId="5" xfId="54" applyBorder="1" applyAlignment="1">
      <alignment vertical="center"/>
    </xf>
    <xf numFmtId="0" fontId="100" fillId="0" borderId="3" xfId="54" applyFont="1" applyBorder="1" applyAlignment="1">
      <alignment horizontal="center" vertical="center" wrapText="1"/>
    </xf>
    <xf numFmtId="0" fontId="100" fillId="0" borderId="4" xfId="54" applyFont="1" applyBorder="1" applyAlignment="1">
      <alignment horizontal="center" vertical="center" wrapText="1"/>
    </xf>
    <xf numFmtId="0" fontId="4" fillId="0" borderId="4" xfId="54" applyBorder="1" applyAlignment="1">
      <alignment horizontal="center" vertical="center"/>
    </xf>
    <xf numFmtId="0" fontId="4" fillId="0" borderId="10" xfId="54" applyBorder="1" applyAlignment="1">
      <alignment horizontal="center" vertical="center"/>
    </xf>
    <xf numFmtId="0" fontId="100" fillId="0" borderId="2" xfId="54" applyFont="1" applyBorder="1" applyAlignment="1">
      <alignment horizontal="center" vertical="center"/>
    </xf>
    <xf numFmtId="0" fontId="4" fillId="0" borderId="10" xfId="54" applyBorder="1" applyAlignment="1">
      <alignment horizontal="center" vertical="center" wrapText="1"/>
    </xf>
    <xf numFmtId="0" fontId="100" fillId="0" borderId="2" xfId="54" applyFont="1" applyBorder="1" applyAlignment="1">
      <alignment horizontal="center" vertical="center" wrapText="1"/>
    </xf>
    <xf numFmtId="0" fontId="78" fillId="0" borderId="2" xfId="54" applyFont="1" applyBorder="1" applyAlignment="1">
      <alignment horizontal="left" vertical="center" wrapText="1"/>
    </xf>
    <xf numFmtId="0" fontId="4" fillId="0" borderId="4" xfId="54" applyBorder="1" applyAlignment="1">
      <alignment vertical="center" wrapText="1"/>
    </xf>
    <xf numFmtId="0" fontId="4" fillId="0" borderId="10" xfId="54" applyBorder="1" applyAlignment="1">
      <alignment vertical="center" wrapText="1"/>
    </xf>
    <xf numFmtId="0" fontId="100" fillId="0" borderId="3" xfId="54" applyFont="1" applyBorder="1" applyAlignment="1">
      <alignment vertical="center" wrapText="1"/>
    </xf>
    <xf numFmtId="0" fontId="100" fillId="0" borderId="4" xfId="54" applyFont="1" applyBorder="1" applyAlignment="1">
      <alignment vertical="center" wrapText="1"/>
    </xf>
    <xf numFmtId="0" fontId="100" fillId="0" borderId="10" xfId="54" applyFont="1" applyBorder="1" applyAlignment="1">
      <alignment vertical="center" wrapText="1"/>
    </xf>
    <xf numFmtId="0" fontId="100" fillId="0" borderId="2" xfId="54" applyFont="1" applyBorder="1" applyAlignment="1">
      <alignment vertical="center" wrapText="1"/>
    </xf>
    <xf numFmtId="0" fontId="100" fillId="0" borderId="3" xfId="54" applyFont="1" applyBorder="1" applyAlignment="1">
      <alignment horizontal="center" vertical="center"/>
    </xf>
    <xf numFmtId="0" fontId="100" fillId="0" borderId="10" xfId="54" applyFont="1" applyBorder="1" applyAlignment="1">
      <alignment horizontal="center" vertical="center"/>
    </xf>
    <xf numFmtId="0" fontId="100" fillId="0" borderId="0" xfId="54" applyFont="1" applyAlignment="1">
      <alignment vertical="center" wrapText="1"/>
    </xf>
    <xf numFmtId="0" fontId="100" fillId="0" borderId="0" xfId="54" applyFont="1" applyAlignment="1">
      <alignment vertical="center"/>
    </xf>
    <xf numFmtId="0" fontId="120" fillId="0" borderId="59" xfId="57" applyFont="1" applyBorder="1" applyAlignment="1">
      <alignment horizontal="center" vertical="center" textRotation="255"/>
    </xf>
    <xf numFmtId="0" fontId="120" fillId="0" borderId="62" xfId="57" applyFont="1" applyBorder="1" applyAlignment="1">
      <alignment horizontal="center" vertical="center" textRotation="255"/>
    </xf>
    <xf numFmtId="0" fontId="120" fillId="0" borderId="72" xfId="57" applyFont="1" applyBorder="1" applyAlignment="1">
      <alignment horizontal="center" vertical="center" textRotation="255"/>
    </xf>
    <xf numFmtId="0" fontId="120" fillId="0" borderId="78" xfId="57" applyFont="1" applyBorder="1" applyAlignment="1">
      <alignment horizontal="left" vertical="center" wrapText="1"/>
    </xf>
    <xf numFmtId="0" fontId="120" fillId="0" borderId="27" xfId="57" applyFont="1" applyBorder="1" applyAlignment="1">
      <alignment horizontal="left" vertical="center" wrapText="1"/>
    </xf>
    <xf numFmtId="0" fontId="120" fillId="0" borderId="28" xfId="57" applyFont="1" applyBorder="1" applyAlignment="1">
      <alignment horizontal="left" vertical="center" wrapText="1"/>
    </xf>
    <xf numFmtId="0" fontId="120" fillId="0" borderId="26" xfId="57" applyFont="1" applyBorder="1" applyAlignment="1">
      <alignment horizontal="left" vertical="center" wrapText="1"/>
    </xf>
    <xf numFmtId="0" fontId="120" fillId="0" borderId="81" xfId="57" applyFont="1" applyBorder="1" applyAlignment="1">
      <alignment horizontal="left" vertical="center" wrapText="1"/>
    </xf>
    <xf numFmtId="0" fontId="112" fillId="0" borderId="41" xfId="56" applyFont="1" applyBorder="1" applyAlignment="1">
      <alignment horizontal="right" vertical="center"/>
    </xf>
    <xf numFmtId="0" fontId="120" fillId="0" borderId="59" xfId="57" applyFont="1" applyBorder="1" applyAlignment="1">
      <alignment horizontal="center" vertical="center" textRotation="255" wrapText="1"/>
    </xf>
    <xf numFmtId="0" fontId="120" fillId="0" borderId="62" xfId="57" applyFont="1" applyBorder="1" applyAlignment="1">
      <alignment horizontal="center" vertical="center" textRotation="255" wrapText="1"/>
    </xf>
    <xf numFmtId="0" fontId="120" fillId="0" borderId="72" xfId="57" applyFont="1" applyBorder="1" applyAlignment="1">
      <alignment horizontal="center" vertical="center" textRotation="255" wrapText="1"/>
    </xf>
    <xf numFmtId="0" fontId="110" fillId="0" borderId="0" xfId="55" applyFont="1" applyAlignment="1">
      <alignment horizontal="center" vertical="center"/>
    </xf>
    <xf numFmtId="0" fontId="55" fillId="0" borderId="41" xfId="55" applyFont="1" applyBorder="1" applyAlignment="1">
      <alignment horizontal="left" vertical="center" wrapText="1"/>
    </xf>
    <xf numFmtId="0" fontId="54" fillId="0" borderId="100" xfId="55" applyFont="1" applyBorder="1" applyAlignment="1" applyProtection="1">
      <alignment horizontal="center" vertical="center" wrapText="1"/>
      <protection locked="0"/>
    </xf>
    <xf numFmtId="0" fontId="54" fillId="0" borderId="103" xfId="55" applyFont="1" applyBorder="1" applyAlignment="1" applyProtection="1">
      <alignment horizontal="center" vertical="center" wrapText="1"/>
      <protection locked="0"/>
    </xf>
    <xf numFmtId="0" fontId="54" fillId="0" borderId="100" xfId="55" applyFont="1" applyBorder="1" applyAlignment="1" applyProtection="1">
      <alignment horizontal="left" vertical="top" wrapText="1"/>
      <protection locked="0"/>
    </xf>
    <xf numFmtId="0" fontId="54" fillId="0" borderId="103" xfId="55" applyFont="1" applyBorder="1" applyAlignment="1" applyProtection="1">
      <alignment horizontal="left" vertical="top" wrapText="1"/>
      <protection locked="0"/>
    </xf>
    <xf numFmtId="0" fontId="55" fillId="0" borderId="36" xfId="55" applyFont="1" applyBorder="1" applyAlignment="1">
      <alignment horizontal="justify" vertical="center" wrapText="1"/>
    </xf>
    <xf numFmtId="0" fontId="110" fillId="0" borderId="0" xfId="55" applyFont="1" applyAlignment="1">
      <alignment horizontal="center"/>
    </xf>
    <xf numFmtId="0" fontId="54" fillId="0" borderId="102" xfId="55" applyFont="1" applyBorder="1" applyAlignment="1" applyProtection="1">
      <alignment horizontal="center" vertical="center" wrapText="1"/>
      <protection locked="0"/>
    </xf>
    <xf numFmtId="0" fontId="54" fillId="0" borderId="100" xfId="55" applyFont="1" applyBorder="1" applyAlignment="1" applyProtection="1">
      <alignment horizontal="center" vertical="top" wrapText="1"/>
      <protection locked="0"/>
    </xf>
    <xf numFmtId="0" fontId="54" fillId="0" borderId="102" xfId="55" applyFont="1" applyBorder="1" applyAlignment="1" applyProtection="1">
      <alignment horizontal="center" vertical="top" wrapText="1"/>
      <protection locked="0"/>
    </xf>
    <xf numFmtId="0" fontId="54" fillId="0" borderId="103" xfId="55" applyFont="1" applyBorder="1" applyAlignment="1" applyProtection="1">
      <alignment horizontal="center" vertical="top" wrapText="1"/>
      <protection locked="0"/>
    </xf>
    <xf numFmtId="0" fontId="198" fillId="11" borderId="100" xfId="55" applyFont="1" applyFill="1" applyBorder="1" applyAlignment="1">
      <alignment horizontal="center" vertical="center"/>
    </xf>
    <xf numFmtId="0" fontId="198" fillId="11" borderId="102" xfId="55" applyFont="1" applyFill="1" applyBorder="1" applyAlignment="1">
      <alignment horizontal="center" vertical="center"/>
    </xf>
    <xf numFmtId="0" fontId="198" fillId="11" borderId="103" xfId="55" applyFont="1" applyFill="1" applyBorder="1" applyAlignment="1">
      <alignment horizontal="center" vertical="center"/>
    </xf>
    <xf numFmtId="0" fontId="198" fillId="12" borderId="100" xfId="55" applyFont="1" applyFill="1" applyBorder="1" applyAlignment="1">
      <alignment horizontal="center" vertical="center"/>
    </xf>
    <xf numFmtId="0" fontId="198" fillId="12" borderId="102" xfId="55" applyFont="1" applyFill="1" applyBorder="1" applyAlignment="1">
      <alignment horizontal="center" vertical="center"/>
    </xf>
    <xf numFmtId="0" fontId="198" fillId="12" borderId="103" xfId="55" applyFont="1" applyFill="1" applyBorder="1" applyAlignment="1">
      <alignment horizontal="center" vertical="center"/>
    </xf>
    <xf numFmtId="0" fontId="157" fillId="0" borderId="59" xfId="57" applyFont="1" applyBorder="1" applyAlignment="1">
      <alignment horizontal="center" vertical="center" textRotation="255"/>
    </xf>
    <xf numFmtId="0" fontId="157" fillId="0" borderId="62" xfId="57" applyFont="1" applyBorder="1" applyAlignment="1">
      <alignment horizontal="center" vertical="center" textRotation="255"/>
    </xf>
    <xf numFmtId="0" fontId="157" fillId="0" borderId="72" xfId="57" applyFont="1" applyBorder="1" applyAlignment="1">
      <alignment horizontal="center" vertical="center" textRotation="255"/>
    </xf>
    <xf numFmtId="0" fontId="157" fillId="11" borderId="78" xfId="57" applyFont="1" applyFill="1" applyBorder="1" applyAlignment="1">
      <alignment horizontal="center" vertical="center" wrapText="1"/>
    </xf>
    <xf numFmtId="0" fontId="157" fillId="11" borderId="27" xfId="57" applyFont="1" applyFill="1" applyBorder="1" applyAlignment="1">
      <alignment horizontal="center" vertical="center" wrapText="1"/>
    </xf>
    <xf numFmtId="0" fontId="157" fillId="11" borderId="28" xfId="57" applyFont="1" applyFill="1" applyBorder="1" applyAlignment="1">
      <alignment horizontal="center" vertical="center" wrapText="1"/>
    </xf>
    <xf numFmtId="0" fontId="157" fillId="11" borderId="47" xfId="57" applyFont="1" applyFill="1" applyBorder="1" applyAlignment="1">
      <alignment horizontal="left" vertical="center" wrapText="1"/>
    </xf>
    <xf numFmtId="0" fontId="157" fillId="11" borderId="6" xfId="57" applyFont="1" applyFill="1" applyBorder="1" applyAlignment="1">
      <alignment horizontal="left" vertical="center" wrapText="1"/>
    </xf>
    <xf numFmtId="0" fontId="157" fillId="11" borderId="11" xfId="57" applyFont="1" applyFill="1" applyBorder="1" applyAlignment="1">
      <alignment horizontal="left" vertical="center" wrapText="1"/>
    </xf>
    <xf numFmtId="0" fontId="118" fillId="11" borderId="38" xfId="57" applyFont="1" applyFill="1" applyBorder="1" applyAlignment="1">
      <alignment horizontal="center" vertical="center" wrapText="1"/>
    </xf>
    <xf numFmtId="0" fontId="118" fillId="11" borderId="2" xfId="57" applyFont="1" applyFill="1" applyBorder="1" applyAlignment="1">
      <alignment horizontal="center" vertical="center" wrapText="1"/>
    </xf>
    <xf numFmtId="0" fontId="157" fillId="11" borderId="26" xfId="57" applyFont="1" applyFill="1" applyBorder="1" applyAlignment="1">
      <alignment horizontal="center" vertical="center" wrapText="1"/>
    </xf>
    <xf numFmtId="0" fontId="157" fillId="11" borderId="8" xfId="57" applyFont="1" applyFill="1" applyBorder="1" applyAlignment="1">
      <alignment horizontal="left" vertical="center" wrapText="1"/>
    </xf>
    <xf numFmtId="0" fontId="157" fillId="11" borderId="26" xfId="57" applyFont="1" applyFill="1" applyBorder="1" applyAlignment="1">
      <alignment vertical="center" wrapText="1"/>
    </xf>
    <xf numFmtId="0" fontId="157" fillId="11" borderId="27" xfId="57" applyFont="1" applyFill="1" applyBorder="1" applyAlignment="1">
      <alignment vertical="center" wrapText="1"/>
    </xf>
    <xf numFmtId="0" fontId="157" fillId="11" borderId="81" xfId="57" applyFont="1" applyFill="1" applyBorder="1" applyAlignment="1">
      <alignment vertical="center" wrapText="1"/>
    </xf>
    <xf numFmtId="0" fontId="157" fillId="11" borderId="51" xfId="57" applyFont="1" applyFill="1" applyBorder="1" applyAlignment="1">
      <alignment horizontal="left" vertical="center" wrapText="1"/>
    </xf>
    <xf numFmtId="0" fontId="118" fillId="11" borderId="43" xfId="57" applyFont="1" applyFill="1" applyBorder="1" applyAlignment="1">
      <alignment horizontal="center" vertical="center" wrapText="1"/>
    </xf>
    <xf numFmtId="0" fontId="118" fillId="12" borderId="2" xfId="57" applyFont="1" applyFill="1" applyBorder="1" applyAlignment="1">
      <alignment horizontal="center" vertical="center" wrapText="1"/>
    </xf>
    <xf numFmtId="0" fontId="157" fillId="0" borderId="50" xfId="57" applyFont="1" applyBorder="1" applyAlignment="1">
      <alignment horizontal="center" vertical="center" textRotation="255"/>
    </xf>
    <xf numFmtId="0" fontId="157" fillId="0" borderId="40" xfId="57" applyFont="1" applyBorder="1" applyAlignment="1">
      <alignment horizontal="center" vertical="center" textRotation="255"/>
    </xf>
    <xf numFmtId="0" fontId="157" fillId="11" borderId="28" xfId="57" applyFont="1" applyFill="1" applyBorder="1" applyAlignment="1">
      <alignment vertical="center" wrapText="1"/>
    </xf>
    <xf numFmtId="0" fontId="157" fillId="11" borderId="2" xfId="57" applyFont="1" applyFill="1" applyBorder="1" applyAlignment="1">
      <alignment vertical="center" wrapText="1"/>
    </xf>
    <xf numFmtId="0" fontId="157" fillId="11" borderId="43" xfId="57" applyFont="1" applyFill="1" applyBorder="1" applyAlignment="1">
      <alignment vertical="center" wrapText="1"/>
    </xf>
    <xf numFmtId="0" fontId="157" fillId="11" borderId="29" xfId="57" applyFont="1" applyFill="1" applyBorder="1" applyAlignment="1">
      <alignment horizontal="left" vertical="center" wrapText="1"/>
    </xf>
    <xf numFmtId="0" fontId="157" fillId="12" borderId="62" xfId="57" applyFont="1" applyFill="1" applyBorder="1" applyAlignment="1">
      <alignment vertical="center" wrapText="1"/>
    </xf>
    <xf numFmtId="0" fontId="157" fillId="12" borderId="72" xfId="57" applyFont="1" applyFill="1" applyBorder="1" applyAlignment="1">
      <alignment vertical="center" wrapText="1"/>
    </xf>
    <xf numFmtId="0" fontId="157" fillId="12" borderId="47" xfId="57" applyFont="1" applyFill="1" applyBorder="1" applyAlignment="1">
      <alignment horizontal="left" vertical="center" wrapText="1"/>
    </xf>
    <xf numFmtId="0" fontId="157" fillId="12" borderId="6" xfId="57" applyFont="1" applyFill="1" applyBorder="1" applyAlignment="1">
      <alignment horizontal="left" vertical="center" wrapText="1"/>
    </xf>
    <xf numFmtId="0" fontId="157" fillId="12" borderId="11" xfId="57" applyFont="1" applyFill="1" applyBorder="1" applyAlignment="1">
      <alignment horizontal="left" vertical="center" wrapText="1"/>
    </xf>
    <xf numFmtId="0" fontId="118" fillId="12" borderId="38" xfId="57" applyFont="1" applyFill="1" applyBorder="1" applyAlignment="1">
      <alignment horizontal="center" vertical="center" wrapText="1"/>
    </xf>
    <xf numFmtId="0" fontId="157" fillId="12" borderId="8" xfId="57" applyFont="1" applyFill="1" applyBorder="1" applyAlignment="1">
      <alignment horizontal="left" vertical="center" wrapText="1"/>
    </xf>
    <xf numFmtId="0" fontId="157" fillId="12" borderId="51" xfId="57" applyFont="1" applyFill="1" applyBorder="1" applyAlignment="1">
      <alignment horizontal="left" vertical="center" wrapText="1"/>
    </xf>
    <xf numFmtId="0" fontId="118" fillId="12" borderId="43" xfId="57" applyFont="1" applyFill="1" applyBorder="1" applyAlignment="1">
      <alignment horizontal="center" vertical="center" wrapText="1"/>
    </xf>
    <xf numFmtId="0" fontId="157" fillId="11" borderId="78" xfId="57" applyFont="1" applyFill="1" applyBorder="1" applyAlignment="1">
      <alignment vertical="center" wrapText="1"/>
    </xf>
    <xf numFmtId="0" fontId="40" fillId="13" borderId="1" xfId="51" applyFont="1" applyFill="1" applyBorder="1" applyAlignment="1">
      <alignment horizontal="center" vertical="center"/>
    </xf>
    <xf numFmtId="0" fontId="0" fillId="0" borderId="7" xfId="51" applyFont="1" applyFill="1" applyBorder="1" applyAlignment="1">
      <alignment horizontal="center" vertical="center" textRotation="255"/>
    </xf>
    <xf numFmtId="0" fontId="0" fillId="0" borderId="0" xfId="51" applyFont="1" applyFill="1" applyBorder="1" applyAlignment="1">
      <alignment horizontal="center" vertical="center" textRotation="255"/>
    </xf>
    <xf numFmtId="0" fontId="16" fillId="0" borderId="0" xfId="51" applyBorder="1" applyAlignment="1">
      <alignment horizontal="center" vertical="center" textRotation="255"/>
    </xf>
    <xf numFmtId="0" fontId="0" fillId="0" borderId="26" xfId="51" applyFont="1" applyFill="1" applyBorder="1" applyAlignment="1">
      <alignment horizontal="center" vertical="center" wrapText="1"/>
    </xf>
    <xf numFmtId="0" fontId="0" fillId="0" borderId="27" xfId="51" applyFont="1" applyFill="1" applyBorder="1" applyAlignment="1">
      <alignment horizontal="center" vertical="center" wrapText="1"/>
    </xf>
    <xf numFmtId="0" fontId="0" fillId="0" borderId="28" xfId="51" applyFont="1" applyFill="1" applyBorder="1" applyAlignment="1">
      <alignment horizontal="center" vertical="center" wrapText="1"/>
    </xf>
    <xf numFmtId="0" fontId="23" fillId="0" borderId="0" xfId="51" applyFont="1" applyFill="1" applyAlignment="1">
      <alignment horizontal="center" vertical="center"/>
    </xf>
    <xf numFmtId="0" fontId="16" fillId="0" borderId="0" xfId="51" applyFill="1" applyBorder="1" applyAlignment="1">
      <alignment horizontal="center" vertical="center"/>
    </xf>
    <xf numFmtId="184" fontId="27" fillId="0" borderId="0" xfId="51" applyNumberFormat="1" applyFont="1" applyFill="1" applyBorder="1" applyAlignment="1">
      <alignment horizontal="left" vertical="center" shrinkToFit="1"/>
    </xf>
    <xf numFmtId="184" fontId="27" fillId="0" borderId="1" xfId="51" applyNumberFormat="1" applyFont="1" applyFill="1" applyBorder="1" applyAlignment="1">
      <alignment horizontal="left" vertical="center"/>
    </xf>
    <xf numFmtId="0" fontId="0" fillId="0" borderId="0" xfId="11" applyFont="1" applyFill="1" applyAlignment="1">
      <alignment horizontal="left" vertical="center"/>
    </xf>
    <xf numFmtId="0" fontId="0" fillId="0" borderId="0" xfId="11" applyFont="1" applyAlignment="1"/>
    <xf numFmtId="0" fontId="36" fillId="0" borderId="53" xfId="11" applyFont="1" applyFill="1" applyBorder="1" applyAlignment="1">
      <alignment horizontal="center" vertical="center" wrapText="1"/>
    </xf>
    <xf numFmtId="0" fontId="36" fillId="0" borderId="54" xfId="11" applyFont="1" applyFill="1" applyBorder="1" applyAlignment="1">
      <alignment horizontal="center" vertical="center" wrapText="1"/>
    </xf>
    <xf numFmtId="0" fontId="36" fillId="0" borderId="57" xfId="11" applyFont="1" applyFill="1" applyBorder="1" applyAlignment="1">
      <alignment horizontal="center" vertical="center" wrapText="1"/>
    </xf>
    <xf numFmtId="179" fontId="0" fillId="0" borderId="53" xfId="11" applyNumberFormat="1" applyFont="1" applyFill="1" applyBorder="1" applyAlignment="1">
      <alignment horizontal="center" vertical="center"/>
    </xf>
    <xf numFmtId="179" fontId="0" fillId="0" borderId="57" xfId="11" applyNumberFormat="1" applyFont="1" applyFill="1" applyBorder="1" applyAlignment="1">
      <alignment horizontal="center" vertical="center"/>
    </xf>
    <xf numFmtId="182" fontId="0" fillId="0" borderId="54" xfId="11" applyNumberFormat="1" applyFont="1" applyFill="1" applyBorder="1" applyAlignment="1">
      <alignment horizontal="center" vertical="center"/>
    </xf>
    <xf numFmtId="182" fontId="0" fillId="0" borderId="57" xfId="11" applyNumberFormat="1" applyFont="1" applyFill="1" applyBorder="1" applyAlignment="1">
      <alignment horizontal="center" vertical="center"/>
    </xf>
    <xf numFmtId="0" fontId="100" fillId="0" borderId="2" xfId="11" applyFont="1" applyFill="1" applyBorder="1" applyAlignment="1">
      <alignment horizontal="center" vertical="center"/>
    </xf>
    <xf numFmtId="179" fontId="100" fillId="0" borderId="0" xfId="11" applyNumberFormat="1" applyFont="1" applyFill="1" applyBorder="1" applyAlignment="1">
      <alignment horizontal="center" vertical="center"/>
    </xf>
    <xf numFmtId="0" fontId="100" fillId="0" borderId="3" xfId="0" applyFont="1" applyFill="1" applyBorder="1" applyAlignment="1">
      <alignment horizontal="center" vertical="center"/>
    </xf>
    <xf numFmtId="0" fontId="100" fillId="0" borderId="10" xfId="0" applyFont="1" applyFill="1" applyBorder="1" applyAlignment="1">
      <alignment horizontal="center" vertical="center"/>
    </xf>
    <xf numFmtId="20" fontId="100" fillId="0" borderId="3" xfId="0" applyNumberFormat="1" applyFont="1" applyFill="1" applyBorder="1" applyAlignment="1" applyProtection="1">
      <alignment horizontal="center" vertical="center"/>
      <protection locked="0"/>
    </xf>
    <xf numFmtId="0" fontId="100" fillId="0" borderId="4" xfId="0" applyFont="1" applyFill="1" applyBorder="1" applyAlignment="1" applyProtection="1">
      <alignment horizontal="center" vertical="center"/>
      <protection locked="0"/>
    </xf>
    <xf numFmtId="20" fontId="100" fillId="0" borderId="4" xfId="0" applyNumberFormat="1" applyFont="1" applyFill="1" applyBorder="1" applyAlignment="1" applyProtection="1">
      <alignment horizontal="center" vertical="center"/>
      <protection locked="0"/>
    </xf>
    <xf numFmtId="0" fontId="100" fillId="0" borderId="10" xfId="0" applyFont="1" applyFill="1" applyBorder="1" applyAlignment="1" applyProtection="1">
      <alignment horizontal="center" vertical="center"/>
      <protection locked="0"/>
    </xf>
    <xf numFmtId="0" fontId="100" fillId="0" borderId="3" xfId="11" applyFont="1" applyFill="1" applyBorder="1" applyAlignment="1">
      <alignment horizontal="center" vertical="center"/>
    </xf>
    <xf numFmtId="0" fontId="100" fillId="0" borderId="10" xfId="11" applyFont="1" applyFill="1" applyBorder="1" applyAlignment="1">
      <alignment horizontal="center" vertical="center"/>
    </xf>
    <xf numFmtId="58" fontId="100" fillId="0" borderId="3" xfId="11" applyNumberFormat="1" applyFont="1" applyFill="1" applyBorder="1" applyAlignment="1" applyProtection="1">
      <alignment horizontal="center" vertical="center"/>
      <protection locked="0"/>
    </xf>
    <xf numFmtId="58" fontId="100" fillId="0" borderId="4" xfId="11" applyNumberFormat="1" applyFont="1" applyFill="1" applyBorder="1" applyAlignment="1" applyProtection="1">
      <alignment horizontal="center" vertical="center"/>
      <protection locked="0"/>
    </xf>
    <xf numFmtId="58" fontId="100" fillId="0" borderId="10" xfId="11" applyNumberFormat="1" applyFont="1" applyFill="1" applyBorder="1" applyAlignment="1" applyProtection="1">
      <alignment horizontal="center" vertical="center"/>
      <protection locked="0"/>
    </xf>
    <xf numFmtId="0" fontId="100" fillId="0" borderId="3" xfId="11" applyFont="1" applyFill="1" applyBorder="1" applyAlignment="1" applyProtection="1">
      <alignment horizontal="left" vertical="center" shrinkToFit="1"/>
      <protection locked="0"/>
    </xf>
    <xf numFmtId="0" fontId="100" fillId="0" borderId="4" xfId="11" applyFont="1" applyFill="1" applyBorder="1" applyAlignment="1" applyProtection="1">
      <alignment horizontal="left" vertical="center" shrinkToFit="1"/>
      <protection locked="0"/>
    </xf>
    <xf numFmtId="0" fontId="100" fillId="0" borderId="10" xfId="11" applyFont="1" applyFill="1" applyBorder="1" applyAlignment="1" applyProtection="1">
      <alignment horizontal="left" vertical="center" shrinkToFit="1"/>
      <protection locked="0"/>
    </xf>
    <xf numFmtId="0" fontId="100" fillId="0" borderId="1" xfId="0" applyFont="1" applyFill="1" applyBorder="1" applyAlignment="1">
      <alignment horizontal="center" vertical="center"/>
    </xf>
    <xf numFmtId="0" fontId="100" fillId="0" borderId="1" xfId="11" applyFont="1" applyFill="1" applyBorder="1" applyAlignment="1">
      <alignment horizontal="left"/>
    </xf>
    <xf numFmtId="0" fontId="100" fillId="0" borderId="2" xfId="0" applyFont="1" applyFill="1" applyBorder="1" applyAlignment="1">
      <alignment horizontal="center" vertical="center"/>
    </xf>
    <xf numFmtId="0" fontId="100" fillId="0" borderId="4" xfId="0" applyFont="1" applyFill="1" applyBorder="1" applyAlignment="1">
      <alignment horizontal="center" vertical="center"/>
    </xf>
    <xf numFmtId="0" fontId="100" fillId="0" borderId="4" xfId="11" applyFont="1" applyFill="1" applyBorder="1" applyAlignment="1">
      <alignment horizontal="center" vertical="center"/>
    </xf>
    <xf numFmtId="0" fontId="100" fillId="0" borderId="2" xfId="11" applyFont="1" applyFill="1" applyBorder="1" applyAlignment="1" applyProtection="1">
      <alignment horizontal="center" vertical="center" shrinkToFit="1"/>
      <protection locked="0"/>
    </xf>
    <xf numFmtId="0" fontId="100" fillId="0" borderId="0" xfId="11" applyFont="1" applyFill="1" applyBorder="1" applyAlignment="1">
      <alignment horizontal="center" vertical="center"/>
    </xf>
    <xf numFmtId="0" fontId="100" fillId="0" borderId="3" xfId="11" applyFont="1" applyFill="1" applyBorder="1" applyAlignment="1" applyProtection="1">
      <alignment horizontal="center" vertical="center"/>
      <protection locked="0"/>
    </xf>
    <xf numFmtId="0" fontId="100" fillId="0" borderId="4" xfId="11" applyFont="1" applyFill="1" applyBorder="1" applyAlignment="1" applyProtection="1">
      <alignment horizontal="center" vertical="center"/>
      <protection locked="0"/>
    </xf>
    <xf numFmtId="0" fontId="100" fillId="0" borderId="10" xfId="11" applyFont="1" applyFill="1" applyBorder="1" applyAlignment="1" applyProtection="1">
      <alignment horizontal="center" vertical="center"/>
      <protection locked="0"/>
    </xf>
    <xf numFmtId="0" fontId="100" fillId="0" borderId="5" xfId="11" applyFont="1" applyFill="1" applyBorder="1" applyAlignment="1">
      <alignment horizontal="center" vertical="center"/>
    </xf>
    <xf numFmtId="0" fontId="100" fillId="0" borderId="8" xfId="11" applyFont="1" applyFill="1" applyBorder="1" applyAlignment="1">
      <alignment horizontal="center" vertical="center"/>
    </xf>
    <xf numFmtId="0" fontId="100" fillId="0" borderId="9" xfId="11" applyFont="1" applyFill="1" applyBorder="1" applyAlignment="1">
      <alignment horizontal="center" vertical="center"/>
    </xf>
    <xf numFmtId="0" fontId="100" fillId="0" borderId="11" xfId="11" applyFont="1" applyFill="1" applyBorder="1" applyAlignment="1">
      <alignment horizontal="center" vertical="center"/>
    </xf>
    <xf numFmtId="0" fontId="100" fillId="0" borderId="1" xfId="11" applyFont="1" applyFill="1" applyBorder="1" applyAlignment="1">
      <alignment horizontal="center" vertical="center"/>
    </xf>
    <xf numFmtId="0" fontId="100" fillId="0" borderId="12" xfId="11" applyFont="1" applyFill="1" applyBorder="1" applyAlignment="1">
      <alignment horizontal="center" vertical="center"/>
    </xf>
    <xf numFmtId="0" fontId="100" fillId="0" borderId="2" xfId="11" applyFont="1" applyFill="1" applyBorder="1" applyAlignment="1">
      <alignment horizontal="center"/>
    </xf>
    <xf numFmtId="0" fontId="16" fillId="0" borderId="3" xfId="11" applyFill="1" applyBorder="1" applyAlignment="1">
      <alignment horizontal="center" vertical="center"/>
    </xf>
    <xf numFmtId="0" fontId="16" fillId="0" borderId="4" xfId="11" applyFill="1" applyBorder="1" applyAlignment="1">
      <alignment horizontal="center" vertical="center"/>
    </xf>
    <xf numFmtId="0" fontId="16" fillId="0" borderId="10" xfId="11" applyFill="1" applyBorder="1" applyAlignment="1">
      <alignment horizontal="center" vertical="center"/>
    </xf>
    <xf numFmtId="180" fontId="27" fillId="0" borderId="3" xfId="0" applyNumberFormat="1" applyFont="1" applyFill="1" applyBorder="1" applyAlignment="1">
      <alignment horizontal="center" vertical="center"/>
    </xf>
    <xf numFmtId="180" fontId="27" fillId="0" borderId="4" xfId="0" applyNumberFormat="1" applyFont="1" applyFill="1" applyBorder="1" applyAlignment="1">
      <alignment horizontal="center" vertical="center"/>
    </xf>
    <xf numFmtId="180" fontId="27" fillId="0" borderId="10" xfId="0" applyNumberFormat="1" applyFont="1" applyFill="1" applyBorder="1" applyAlignment="1">
      <alignment horizontal="center" vertical="center"/>
    </xf>
    <xf numFmtId="181" fontId="27" fillId="0" borderId="3" xfId="0" applyNumberFormat="1" applyFont="1" applyFill="1" applyBorder="1" applyAlignment="1">
      <alignment horizontal="right" vertical="center"/>
    </xf>
    <xf numFmtId="181" fontId="27" fillId="0" borderId="4" xfId="0" applyNumberFormat="1" applyFont="1" applyFill="1" applyBorder="1" applyAlignment="1">
      <alignment horizontal="right" vertical="center"/>
    </xf>
    <xf numFmtId="181" fontId="27" fillId="0" borderId="10" xfId="0" applyNumberFormat="1" applyFont="1" applyFill="1" applyBorder="1" applyAlignment="1">
      <alignment horizontal="right" vertical="center"/>
    </xf>
    <xf numFmtId="0" fontId="0" fillId="0" borderId="3" xfId="11" applyFont="1" applyFill="1" applyBorder="1" applyAlignment="1">
      <alignment horizontal="center" vertical="center"/>
    </xf>
    <xf numFmtId="0" fontId="0" fillId="0" borderId="4" xfId="11" applyFont="1" applyFill="1" applyBorder="1" applyAlignment="1">
      <alignment horizontal="center" vertical="center"/>
    </xf>
    <xf numFmtId="0" fontId="0" fillId="0" borderId="10" xfId="11" applyFont="1" applyFill="1" applyBorder="1" applyAlignment="1">
      <alignment horizontal="center" vertical="center"/>
    </xf>
    <xf numFmtId="181" fontId="27" fillId="0" borderId="3" xfId="11" applyNumberFormat="1" applyFont="1" applyFill="1" applyBorder="1" applyAlignment="1">
      <alignment horizontal="right" vertical="center"/>
    </xf>
    <xf numFmtId="181" fontId="27" fillId="0" borderId="4" xfId="11" applyNumberFormat="1" applyFont="1" applyFill="1" applyBorder="1" applyAlignment="1">
      <alignment horizontal="right" vertical="center"/>
    </xf>
    <xf numFmtId="181" fontId="27" fillId="0" borderId="10" xfId="11" applyNumberFormat="1" applyFont="1" applyFill="1" applyBorder="1" applyAlignment="1">
      <alignment horizontal="right" vertical="center"/>
    </xf>
    <xf numFmtId="0" fontId="0" fillId="0" borderId="1" xfId="11" applyFont="1" applyFill="1" applyBorder="1" applyAlignment="1">
      <alignment horizontal="left"/>
    </xf>
    <xf numFmtId="0" fontId="27" fillId="0" borderId="0" xfId="51" applyFont="1" applyFill="1" applyBorder="1" applyAlignment="1">
      <alignment horizontal="left" vertical="center" shrinkToFit="1"/>
    </xf>
    <xf numFmtId="0" fontId="27" fillId="0" borderId="1" xfId="51" applyFont="1" applyFill="1" applyBorder="1" applyAlignment="1">
      <alignment horizontal="left" vertical="center"/>
    </xf>
    <xf numFmtId="0" fontId="16" fillId="0" borderId="0" xfId="11" applyBorder="1" applyAlignment="1">
      <alignment horizontal="center" vertical="center" textRotation="255"/>
    </xf>
    <xf numFmtId="0" fontId="78" fillId="0" borderId="53" xfId="11" applyFont="1" applyFill="1" applyBorder="1" applyAlignment="1">
      <alignment horizontal="center" vertical="center" wrapText="1"/>
    </xf>
    <xf numFmtId="0" fontId="78" fillId="0" borderId="54" xfId="11" applyFont="1" applyFill="1" applyBorder="1" applyAlignment="1">
      <alignment horizontal="center" vertical="center" wrapText="1"/>
    </xf>
    <xf numFmtId="0" fontId="78" fillId="0" borderId="57" xfId="11" applyFont="1" applyFill="1" applyBorder="1" applyAlignment="1">
      <alignment horizontal="center" vertical="center" wrapText="1"/>
    </xf>
    <xf numFmtId="179" fontId="100" fillId="0" borderId="53" xfId="11" applyNumberFormat="1" applyFont="1" applyFill="1" applyBorder="1" applyAlignment="1">
      <alignment horizontal="center" vertical="center"/>
    </xf>
    <xf numFmtId="179" fontId="100" fillId="0" borderId="57" xfId="11" applyNumberFormat="1" applyFont="1" applyFill="1" applyBorder="1" applyAlignment="1">
      <alignment horizontal="center" vertical="center"/>
    </xf>
    <xf numFmtId="182" fontId="100" fillId="0" borderId="53" xfId="11" applyNumberFormat="1" applyFont="1" applyFill="1" applyBorder="1" applyAlignment="1">
      <alignment horizontal="center" vertical="center"/>
    </xf>
    <xf numFmtId="182" fontId="100" fillId="0" borderId="57" xfId="11" applyNumberFormat="1" applyFont="1" applyFill="1" applyBorder="1" applyAlignment="1">
      <alignment horizontal="center" vertical="center"/>
    </xf>
    <xf numFmtId="58" fontId="100" fillId="0" borderId="3" xfId="11" applyNumberFormat="1" applyFont="1" applyFill="1" applyBorder="1" applyAlignment="1">
      <alignment horizontal="center" vertical="center"/>
    </xf>
    <xf numFmtId="58" fontId="100" fillId="0" borderId="4" xfId="11" applyNumberFormat="1" applyFont="1" applyFill="1" applyBorder="1" applyAlignment="1">
      <alignment horizontal="center" vertical="center"/>
    </xf>
    <xf numFmtId="58" fontId="100" fillId="0" borderId="10" xfId="11" applyNumberFormat="1" applyFont="1" applyFill="1" applyBorder="1" applyAlignment="1">
      <alignment horizontal="center" vertical="center"/>
    </xf>
    <xf numFmtId="0" fontId="100" fillId="0" borderId="3" xfId="11" applyFont="1" applyFill="1" applyBorder="1" applyAlignment="1">
      <alignment horizontal="left" vertical="center" shrinkToFit="1"/>
    </xf>
    <xf numFmtId="0" fontId="100" fillId="0" borderId="4" xfId="11" applyFont="1" applyFill="1" applyBorder="1" applyAlignment="1">
      <alignment horizontal="left" vertical="center" shrinkToFit="1"/>
    </xf>
    <xf numFmtId="0" fontId="100" fillId="0" borderId="10" xfId="11" applyFont="1" applyFill="1" applyBorder="1" applyAlignment="1">
      <alignment horizontal="left" vertical="center" shrinkToFit="1"/>
    </xf>
    <xf numFmtId="0" fontId="100" fillId="0" borderId="2" xfId="11" applyFont="1" applyFill="1" applyBorder="1" applyAlignment="1">
      <alignment horizontal="center" vertical="center" shrinkToFit="1"/>
    </xf>
    <xf numFmtId="0" fontId="100" fillId="0" borderId="3" xfId="11" applyFont="1" applyFill="1" applyBorder="1" applyAlignment="1">
      <alignment horizontal="left" vertical="center"/>
    </xf>
    <xf numFmtId="0" fontId="100" fillId="0" borderId="4" xfId="11" applyFont="1" applyFill="1" applyBorder="1" applyAlignment="1">
      <alignment horizontal="left" vertical="center"/>
    </xf>
    <xf numFmtId="0" fontId="100" fillId="0" borderId="10" xfId="11" applyFont="1" applyFill="1" applyBorder="1" applyAlignment="1">
      <alignment horizontal="left" vertical="center"/>
    </xf>
    <xf numFmtId="180" fontId="97" fillId="0" borderId="3" xfId="11" applyNumberFormat="1" applyFont="1" applyFill="1" applyBorder="1" applyAlignment="1">
      <alignment horizontal="center" vertical="center"/>
    </xf>
    <xf numFmtId="180" fontId="97" fillId="0" borderId="4" xfId="11" applyNumberFormat="1" applyFont="1" applyFill="1" applyBorder="1" applyAlignment="1">
      <alignment horizontal="center" vertical="center"/>
    </xf>
    <xf numFmtId="180" fontId="97" fillId="0" borderId="10" xfId="11" applyNumberFormat="1" applyFont="1" applyFill="1" applyBorder="1" applyAlignment="1">
      <alignment horizontal="center" vertical="center"/>
    </xf>
    <xf numFmtId="181" fontId="97" fillId="0" borderId="3" xfId="11" applyNumberFormat="1" applyFont="1" applyFill="1" applyBorder="1" applyAlignment="1">
      <alignment horizontal="right" vertical="center"/>
    </xf>
    <xf numFmtId="181" fontId="97" fillId="0" borderId="4" xfId="11" applyNumberFormat="1" applyFont="1" applyFill="1" applyBorder="1" applyAlignment="1">
      <alignment horizontal="right" vertical="center"/>
    </xf>
    <xf numFmtId="181" fontId="97" fillId="0" borderId="10" xfId="11" applyNumberFormat="1" applyFont="1" applyFill="1" applyBorder="1" applyAlignment="1">
      <alignment horizontal="right" vertical="center"/>
    </xf>
    <xf numFmtId="0" fontId="31" fillId="0" borderId="0" xfId="0" applyFont="1" applyFill="1" applyAlignment="1" applyProtection="1">
      <alignment horizontal="center" vertical="center"/>
    </xf>
    <xf numFmtId="0" fontId="27" fillId="0" borderId="0" xfId="0" applyNumberFormat="1" applyFont="1" applyFill="1" applyBorder="1" applyAlignment="1" applyProtection="1">
      <alignment horizontal="left"/>
    </xf>
    <xf numFmtId="0" fontId="27" fillId="0" borderId="1" xfId="0" applyFont="1" applyFill="1" applyBorder="1" applyAlignment="1" applyProtection="1">
      <alignment horizontal="left"/>
    </xf>
    <xf numFmtId="0" fontId="27" fillId="0" borderId="1" xfId="0" applyFont="1" applyFill="1" applyBorder="1" applyAlignment="1" applyProtection="1">
      <alignment horizontal="left" shrinkToFit="1"/>
    </xf>
    <xf numFmtId="0" fontId="27" fillId="0" borderId="77" xfId="0" applyFont="1" applyFill="1" applyBorder="1" applyAlignment="1" applyProtection="1">
      <alignment horizontal="center" vertical="center"/>
    </xf>
    <xf numFmtId="0" fontId="27" fillId="0" borderId="79" xfId="0" applyFont="1" applyFill="1" applyBorder="1" applyAlignment="1" applyProtection="1">
      <alignment horizontal="center" vertical="center"/>
    </xf>
    <xf numFmtId="0" fontId="27" fillId="0" borderId="47" xfId="0" applyFont="1" applyFill="1" applyBorder="1" applyAlignment="1" applyProtection="1">
      <alignment horizontal="center" vertical="center"/>
    </xf>
    <xf numFmtId="0" fontId="27" fillId="0" borderId="37" xfId="0" applyFont="1" applyFill="1" applyBorder="1" applyAlignment="1" applyProtection="1">
      <alignment horizontal="center" vertical="center"/>
    </xf>
    <xf numFmtId="0" fontId="27" fillId="0" borderId="11" xfId="0" applyFont="1" applyFill="1" applyBorder="1" applyAlignment="1" applyProtection="1">
      <alignment horizontal="center" vertical="center"/>
    </xf>
    <xf numFmtId="0" fontId="27" fillId="0" borderId="12" xfId="0" applyFont="1" applyFill="1" applyBorder="1" applyAlignment="1" applyProtection="1">
      <alignment horizontal="center" vertical="center"/>
    </xf>
    <xf numFmtId="0" fontId="27" fillId="0" borderId="78" xfId="0" applyFont="1" applyFill="1" applyBorder="1" applyAlignment="1" applyProtection="1">
      <alignment horizontal="center" vertical="center" wrapText="1" shrinkToFit="1"/>
    </xf>
    <xf numFmtId="0" fontId="27" fillId="0" borderId="28" xfId="0" applyFont="1" applyFill="1" applyBorder="1" applyAlignment="1" applyProtection="1">
      <alignment horizontal="center" vertical="center" shrinkToFit="1"/>
    </xf>
    <xf numFmtId="0" fontId="27" fillId="0" borderId="47" xfId="0" applyFont="1" applyFill="1" applyBorder="1" applyAlignment="1" applyProtection="1">
      <alignment horizontal="center" vertical="center" shrinkToFit="1"/>
    </xf>
    <xf numFmtId="0" fontId="27" fillId="0" borderId="36" xfId="0" applyFont="1" applyFill="1" applyBorder="1" applyAlignment="1" applyProtection="1">
      <alignment horizontal="center" vertical="center" shrinkToFit="1"/>
    </xf>
    <xf numFmtId="0" fontId="27" fillId="0" borderId="37" xfId="0" applyFont="1" applyFill="1" applyBorder="1" applyAlignment="1" applyProtection="1">
      <alignment horizontal="center" vertical="center" shrinkToFit="1"/>
    </xf>
    <xf numFmtId="0" fontId="27" fillId="0" borderId="11" xfId="0" applyFont="1" applyFill="1" applyBorder="1" applyAlignment="1" applyProtection="1">
      <alignment horizontal="center" vertical="center" shrinkToFit="1"/>
    </xf>
    <xf numFmtId="0" fontId="27" fillId="0" borderId="1" xfId="0" applyFont="1" applyFill="1" applyBorder="1" applyAlignment="1" applyProtection="1">
      <alignment horizontal="center" vertical="center" shrinkToFit="1"/>
    </xf>
    <xf numFmtId="0" fontId="27" fillId="0" borderId="12" xfId="0" applyFont="1" applyFill="1" applyBorder="1" applyAlignment="1" applyProtection="1">
      <alignment horizontal="center" vertical="center" shrinkToFit="1"/>
    </xf>
    <xf numFmtId="0" fontId="0" fillId="0" borderId="7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27" fillId="0" borderId="47" xfId="0" applyFont="1" applyFill="1" applyBorder="1" applyAlignment="1" applyProtection="1">
      <alignment horizontal="center" vertical="center" wrapText="1"/>
    </xf>
    <xf numFmtId="0" fontId="27" fillId="0" borderId="11" xfId="0" applyFont="1" applyFill="1" applyBorder="1" applyAlignment="1" applyProtection="1">
      <alignment horizontal="center" vertical="center" wrapText="1"/>
    </xf>
    <xf numFmtId="0" fontId="23" fillId="0" borderId="8" xfId="0" applyFont="1" applyFill="1" applyBorder="1" applyAlignment="1" applyProtection="1">
      <alignment horizontal="center" vertical="center" shrinkToFit="1"/>
      <protection locked="0"/>
    </xf>
    <xf numFmtId="0" fontId="23" fillId="0" borderId="6" xfId="0" applyFont="1" applyFill="1" applyBorder="1" applyAlignment="1" applyProtection="1">
      <alignment horizontal="center" vertical="center" shrinkToFit="1"/>
      <protection locked="0"/>
    </xf>
    <xf numFmtId="0" fontId="23" fillId="0" borderId="11" xfId="0" applyFont="1" applyFill="1" applyBorder="1" applyAlignment="1" applyProtection="1">
      <alignment horizontal="center" vertical="center" shrinkToFit="1"/>
      <protection locked="0"/>
    </xf>
    <xf numFmtId="0" fontId="27" fillId="0" borderId="66" xfId="0" applyNumberFormat="1" applyFont="1" applyFill="1" applyBorder="1" applyAlignment="1" applyProtection="1">
      <alignment horizontal="center" vertical="center" shrinkToFit="1"/>
      <protection locked="0"/>
    </xf>
    <xf numFmtId="0" fontId="27" fillId="0" borderId="67" xfId="0" applyNumberFormat="1" applyFont="1" applyFill="1" applyBorder="1" applyAlignment="1" applyProtection="1">
      <alignment horizontal="center" vertical="center" shrinkToFit="1"/>
      <protection locked="0"/>
    </xf>
    <xf numFmtId="0" fontId="27" fillId="0" borderId="79" xfId="0" applyFont="1" applyFill="1" applyBorder="1" applyAlignment="1" applyProtection="1">
      <alignment horizontal="center" vertical="center"/>
      <protection locked="0"/>
    </xf>
    <xf numFmtId="0" fontId="27" fillId="0" borderId="8" xfId="0" applyFont="1" applyFill="1" applyBorder="1" applyAlignment="1" applyProtection="1">
      <alignment horizontal="left" vertical="center"/>
      <protection locked="0"/>
    </xf>
    <xf numFmtId="0" fontId="27" fillId="0" borderId="9" xfId="0" applyFont="1" applyFill="1" applyBorder="1" applyAlignment="1" applyProtection="1">
      <alignment horizontal="left" vertical="center"/>
      <protection locked="0"/>
    </xf>
    <xf numFmtId="0" fontId="27" fillId="0" borderId="6" xfId="0" applyFont="1" applyFill="1" applyBorder="1" applyAlignment="1" applyProtection="1">
      <alignment horizontal="left" vertical="center"/>
      <protection locked="0"/>
    </xf>
    <xf numFmtId="0" fontId="27" fillId="0" borderId="7" xfId="0" applyFont="1" applyFill="1" applyBorder="1" applyAlignment="1" applyProtection="1">
      <alignment horizontal="left" vertical="center"/>
      <protection locked="0"/>
    </xf>
    <xf numFmtId="0" fontId="27" fillId="0" borderId="11" xfId="0" applyFont="1" applyFill="1" applyBorder="1" applyAlignment="1" applyProtection="1">
      <alignment horizontal="left" vertical="center"/>
      <protection locked="0"/>
    </xf>
    <xf numFmtId="0" fontId="27" fillId="0" borderId="12" xfId="0" applyFont="1" applyFill="1" applyBorder="1" applyAlignment="1" applyProtection="1">
      <alignment horizontal="left" vertical="center"/>
      <protection locked="0"/>
    </xf>
    <xf numFmtId="0" fontId="0" fillId="0" borderId="26" xfId="0" applyFill="1" applyBorder="1" applyAlignment="1" applyProtection="1">
      <alignment horizontal="center" vertical="center" shrinkToFit="1"/>
      <protection locked="0"/>
    </xf>
    <xf numFmtId="0" fontId="0" fillId="0" borderId="27" xfId="0" applyFill="1" applyBorder="1" applyAlignment="1" applyProtection="1">
      <alignment horizontal="center" vertical="center" shrinkToFit="1"/>
      <protection locked="0"/>
    </xf>
    <xf numFmtId="0" fontId="0" fillId="0" borderId="28" xfId="0" applyFill="1" applyBorder="1" applyAlignment="1" applyProtection="1">
      <alignment horizontal="center" vertical="center" shrinkToFit="1"/>
      <protection locked="0"/>
    </xf>
    <xf numFmtId="0" fontId="27" fillId="0" borderId="8" xfId="0" applyFont="1" applyFill="1" applyBorder="1" applyAlignment="1" applyProtection="1">
      <alignment horizontal="left" vertical="center" shrinkToFit="1"/>
      <protection locked="0"/>
    </xf>
    <xf numFmtId="0" fontId="27" fillId="0" borderId="5" xfId="0" applyFont="1" applyFill="1" applyBorder="1" applyAlignment="1" applyProtection="1">
      <alignment horizontal="left" vertical="center" shrinkToFit="1"/>
      <protection locked="0"/>
    </xf>
    <xf numFmtId="0" fontId="27" fillId="0" borderId="9" xfId="0" applyFont="1" applyFill="1" applyBorder="1" applyAlignment="1" applyProtection="1">
      <alignment horizontal="left" vertical="center" shrinkToFit="1"/>
      <protection locked="0"/>
    </xf>
    <xf numFmtId="0" fontId="27" fillId="0" borderId="6" xfId="0" applyFont="1" applyFill="1" applyBorder="1" applyAlignment="1" applyProtection="1">
      <alignment horizontal="left" vertical="center" shrinkToFit="1"/>
      <protection locked="0"/>
    </xf>
    <xf numFmtId="0" fontId="27" fillId="0" borderId="0" xfId="0" applyFont="1" applyFill="1" applyBorder="1" applyAlignment="1" applyProtection="1">
      <alignment horizontal="left" vertical="center" shrinkToFit="1"/>
      <protection locked="0"/>
    </xf>
    <xf numFmtId="0" fontId="27" fillId="0" borderId="7" xfId="0" applyFont="1" applyFill="1" applyBorder="1" applyAlignment="1" applyProtection="1">
      <alignment horizontal="left" vertical="center" shrinkToFit="1"/>
      <protection locked="0"/>
    </xf>
    <xf numFmtId="0" fontId="27" fillId="0" borderId="11" xfId="0" applyFont="1" applyFill="1" applyBorder="1" applyAlignment="1" applyProtection="1">
      <alignment horizontal="left" vertical="center" shrinkToFit="1"/>
      <protection locked="0"/>
    </xf>
    <xf numFmtId="0" fontId="27" fillId="0" borderId="1" xfId="0" applyFont="1" applyFill="1" applyBorder="1" applyAlignment="1" applyProtection="1">
      <alignment horizontal="left" vertical="center" shrinkToFit="1"/>
      <protection locked="0"/>
    </xf>
    <xf numFmtId="0" fontId="27" fillId="0" borderId="12" xfId="0" applyFont="1" applyFill="1" applyBorder="1" applyAlignment="1" applyProtection="1">
      <alignment horizontal="left" vertical="center" shrinkToFit="1"/>
      <protection locked="0"/>
    </xf>
    <xf numFmtId="0" fontId="23" fillId="0" borderId="26" xfId="0" applyFont="1" applyFill="1" applyBorder="1" applyAlignment="1" applyProtection="1">
      <alignment horizontal="center" vertical="center" shrinkToFit="1"/>
      <protection locked="0"/>
    </xf>
    <xf numFmtId="0" fontId="23" fillId="0" borderId="27" xfId="0" applyFont="1" applyFill="1" applyBorder="1" applyAlignment="1" applyProtection="1">
      <alignment horizontal="center" vertical="center" shrinkToFit="1"/>
      <protection locked="0"/>
    </xf>
    <xf numFmtId="0" fontId="23" fillId="0" borderId="28" xfId="0" applyFont="1" applyFill="1" applyBorder="1" applyAlignment="1" applyProtection="1">
      <alignment horizontal="center" vertical="center" shrinkToFit="1"/>
      <protection locked="0"/>
    </xf>
    <xf numFmtId="0" fontId="27" fillId="0" borderId="141" xfId="0" applyNumberFormat="1" applyFont="1" applyFill="1" applyBorder="1" applyAlignment="1" applyProtection="1">
      <alignment horizontal="center" vertical="center" shrinkToFit="1"/>
      <protection locked="0"/>
    </xf>
    <xf numFmtId="0" fontId="97" fillId="0" borderId="0" xfId="0" applyFont="1" applyFill="1" applyBorder="1" applyAlignment="1">
      <alignment horizontal="left" vertical="center"/>
    </xf>
    <xf numFmtId="0" fontId="23" fillId="0" borderId="81" xfId="0" applyFont="1" applyFill="1" applyBorder="1" applyAlignment="1" applyProtection="1">
      <alignment horizontal="center" vertical="center" shrinkToFit="1"/>
      <protection locked="0"/>
    </xf>
    <xf numFmtId="0" fontId="27" fillId="0" borderId="142" xfId="0" applyNumberFormat="1" applyFont="1" applyFill="1" applyBorder="1" applyAlignment="1" applyProtection="1">
      <alignment horizontal="center" vertical="center" shrinkToFit="1"/>
      <protection locked="0"/>
    </xf>
    <xf numFmtId="0" fontId="27" fillId="0" borderId="71" xfId="0" applyFont="1" applyFill="1" applyBorder="1" applyAlignment="1" applyProtection="1">
      <alignment horizontal="center" vertical="center"/>
      <protection locked="0"/>
    </xf>
    <xf numFmtId="0" fontId="27" fillId="0" borderId="80" xfId="0" applyFont="1" applyFill="1" applyBorder="1" applyAlignment="1" applyProtection="1">
      <alignment horizontal="center" vertical="center"/>
      <protection locked="0"/>
    </xf>
    <xf numFmtId="0" fontId="27" fillId="0" borderId="51" xfId="0" applyFont="1" applyFill="1" applyBorder="1" applyAlignment="1" applyProtection="1">
      <alignment horizontal="left" vertical="center"/>
      <protection locked="0"/>
    </xf>
    <xf numFmtId="0" fontId="27" fillId="0" borderId="42" xfId="0" applyFont="1" applyFill="1" applyBorder="1" applyAlignment="1" applyProtection="1">
      <alignment horizontal="left" vertical="center"/>
      <protection locked="0"/>
    </xf>
    <xf numFmtId="0" fontId="0" fillId="0" borderId="81" xfId="0" applyFill="1" applyBorder="1" applyAlignment="1" applyProtection="1">
      <alignment horizontal="center" vertical="center" shrinkToFit="1"/>
      <protection locked="0"/>
    </xf>
    <xf numFmtId="0" fontId="27" fillId="0" borderId="51" xfId="0" applyFont="1" applyFill="1" applyBorder="1" applyAlignment="1" applyProtection="1">
      <alignment horizontal="left" vertical="center" shrinkToFit="1"/>
      <protection locked="0"/>
    </xf>
    <xf numFmtId="0" fontId="27" fillId="0" borderId="41" xfId="0" applyFont="1" applyFill="1" applyBorder="1" applyAlignment="1" applyProtection="1">
      <alignment horizontal="left" vertical="center" shrinkToFit="1"/>
      <protection locked="0"/>
    </xf>
    <xf numFmtId="0" fontId="27" fillId="0" borderId="42" xfId="0" applyFont="1" applyFill="1" applyBorder="1" applyAlignment="1" applyProtection="1">
      <alignment horizontal="left" vertical="center" shrinkToFit="1"/>
      <protection locked="0"/>
    </xf>
    <xf numFmtId="0" fontId="97" fillId="0" borderId="0" xfId="0" applyFont="1" applyFill="1" applyBorder="1" applyAlignment="1">
      <alignment horizontal="left" vertical="center" wrapText="1"/>
    </xf>
    <xf numFmtId="0" fontId="27" fillId="0" borderId="0" xfId="0" applyFont="1" applyFill="1" applyBorder="1" applyAlignment="1">
      <alignment horizontal="left" vertical="center" wrapText="1"/>
    </xf>
    <xf numFmtId="0" fontId="107" fillId="0" borderId="0" xfId="0" applyFont="1" applyFill="1" applyBorder="1" applyAlignment="1">
      <alignment horizontal="left" vertical="center" wrapText="1"/>
    </xf>
    <xf numFmtId="0" fontId="40" fillId="0" borderId="1" xfId="0" applyFont="1" applyFill="1" applyBorder="1" applyAlignment="1" applyProtection="1">
      <alignment horizontal="left"/>
    </xf>
    <xf numFmtId="0" fontId="40" fillId="0" borderId="1" xfId="0" applyFont="1" applyFill="1" applyBorder="1" applyAlignment="1" applyProtection="1">
      <alignment horizontal="left" shrinkToFit="1"/>
    </xf>
    <xf numFmtId="0" fontId="23" fillId="0" borderId="8" xfId="0" applyFont="1" applyFill="1" applyBorder="1" applyAlignment="1" applyProtection="1">
      <alignment horizontal="center" vertical="center" shrinkToFit="1"/>
    </xf>
    <xf numFmtId="0" fontId="23" fillId="0" borderId="6" xfId="0" applyFont="1" applyFill="1" applyBorder="1" applyAlignment="1" applyProtection="1">
      <alignment horizontal="center" vertical="center" shrinkToFit="1"/>
    </xf>
    <xf numFmtId="0" fontId="23" fillId="0" borderId="11" xfId="0" applyFont="1" applyFill="1" applyBorder="1" applyAlignment="1" applyProtection="1">
      <alignment horizontal="center" vertical="center" shrinkToFit="1"/>
    </xf>
    <xf numFmtId="0" fontId="27" fillId="0" borderId="66" xfId="0" applyNumberFormat="1" applyFont="1" applyFill="1" applyBorder="1" applyAlignment="1" applyProtection="1">
      <alignment horizontal="center" vertical="center" shrinkToFit="1"/>
    </xf>
    <xf numFmtId="0" fontId="27" fillId="0" borderId="67" xfId="0" applyNumberFormat="1" applyFont="1" applyFill="1" applyBorder="1" applyAlignment="1" applyProtection="1">
      <alignment horizontal="center" vertical="center" shrinkToFit="1"/>
    </xf>
    <xf numFmtId="0" fontId="27" fillId="0" borderId="8" xfId="0" applyFont="1" applyFill="1" applyBorder="1" applyAlignment="1" applyProtection="1">
      <alignment horizontal="left" vertical="center"/>
    </xf>
    <xf numFmtId="0" fontId="27" fillId="0" borderId="9" xfId="0" applyFont="1" applyFill="1" applyBorder="1" applyAlignment="1" applyProtection="1">
      <alignment horizontal="left" vertical="center"/>
    </xf>
    <xf numFmtId="0" fontId="27" fillId="0" borderId="6" xfId="0" applyFont="1" applyFill="1" applyBorder="1" applyAlignment="1" applyProtection="1">
      <alignment horizontal="left" vertical="center"/>
    </xf>
    <xf numFmtId="0" fontId="27" fillId="0" borderId="7" xfId="0" applyFont="1" applyFill="1" applyBorder="1" applyAlignment="1" applyProtection="1">
      <alignment horizontal="left" vertical="center"/>
    </xf>
    <xf numFmtId="0" fontId="27" fillId="0" borderId="11" xfId="0" applyFont="1" applyFill="1" applyBorder="1" applyAlignment="1" applyProtection="1">
      <alignment horizontal="left" vertical="center"/>
    </xf>
    <xf numFmtId="0" fontId="27" fillId="0" borderId="12" xfId="0" applyFont="1" applyFill="1" applyBorder="1" applyAlignment="1" applyProtection="1">
      <alignment horizontal="left" vertical="center"/>
    </xf>
    <xf numFmtId="0" fontId="0" fillId="0" borderId="26" xfId="0" applyFill="1" applyBorder="1" applyAlignment="1" applyProtection="1">
      <alignment horizontal="center" vertical="center" shrinkToFit="1"/>
    </xf>
    <xf numFmtId="0" fontId="0" fillId="0" borderId="27" xfId="0" applyFill="1" applyBorder="1" applyAlignment="1" applyProtection="1">
      <alignment horizontal="center" vertical="center" shrinkToFit="1"/>
    </xf>
    <xf numFmtId="0" fontId="0" fillId="0" borderId="28" xfId="0" applyFill="1" applyBorder="1" applyAlignment="1" applyProtection="1">
      <alignment horizontal="center" vertical="center" shrinkToFit="1"/>
    </xf>
    <xf numFmtId="0" fontId="27" fillId="0" borderId="8" xfId="0" applyFont="1" applyFill="1" applyBorder="1" applyAlignment="1" applyProtection="1">
      <alignment horizontal="left" vertical="center" wrapText="1" shrinkToFit="1"/>
    </xf>
    <xf numFmtId="0" fontId="27" fillId="0" borderId="5" xfId="0" applyFont="1" applyFill="1" applyBorder="1" applyAlignment="1" applyProtection="1">
      <alignment horizontal="left" vertical="center" wrapText="1" shrinkToFit="1"/>
    </xf>
    <xf numFmtId="0" fontId="27" fillId="0" borderId="9" xfId="0" applyFont="1" applyFill="1" applyBorder="1" applyAlignment="1" applyProtection="1">
      <alignment horizontal="left" vertical="center" wrapText="1" shrinkToFit="1"/>
    </xf>
    <xf numFmtId="0" fontId="27" fillId="0" borderId="6" xfId="0" applyFont="1" applyFill="1" applyBorder="1" applyAlignment="1" applyProtection="1">
      <alignment horizontal="left" vertical="center" wrapText="1" shrinkToFit="1"/>
    </xf>
    <xf numFmtId="0" fontId="27" fillId="0" borderId="0" xfId="0" applyFont="1" applyFill="1" applyBorder="1" applyAlignment="1" applyProtection="1">
      <alignment horizontal="left" vertical="center" wrapText="1" shrinkToFit="1"/>
    </xf>
    <xf numFmtId="0" fontId="27" fillId="0" borderId="7" xfId="0" applyFont="1" applyFill="1" applyBorder="1" applyAlignment="1" applyProtection="1">
      <alignment horizontal="left" vertical="center" wrapText="1" shrinkToFit="1"/>
    </xf>
    <xf numFmtId="0" fontId="27" fillId="0" borderId="11" xfId="0" applyFont="1" applyFill="1" applyBorder="1" applyAlignment="1" applyProtection="1">
      <alignment horizontal="left" vertical="center" wrapText="1" shrinkToFit="1"/>
    </xf>
    <xf numFmtId="0" fontId="27" fillId="0" borderId="1" xfId="0" applyFont="1" applyFill="1" applyBorder="1" applyAlignment="1" applyProtection="1">
      <alignment horizontal="left" vertical="center" wrapText="1" shrinkToFit="1"/>
    </xf>
    <xf numFmtId="0" fontId="27" fillId="0" borderId="12" xfId="0" applyFont="1" applyFill="1" applyBorder="1" applyAlignment="1" applyProtection="1">
      <alignment horizontal="left" vertical="center" wrapText="1" shrinkToFit="1"/>
    </xf>
    <xf numFmtId="0" fontId="23" fillId="0" borderId="26" xfId="0" applyFont="1" applyFill="1" applyBorder="1" applyAlignment="1" applyProtection="1">
      <alignment horizontal="center" vertical="center" shrinkToFit="1"/>
    </xf>
    <xf numFmtId="0" fontId="23" fillId="0" borderId="27" xfId="0" applyFont="1" applyFill="1" applyBorder="1" applyAlignment="1" applyProtection="1">
      <alignment horizontal="center" vertical="center" shrinkToFit="1"/>
    </xf>
    <xf numFmtId="0" fontId="23" fillId="0" borderId="28" xfId="0" applyFont="1" applyFill="1" applyBorder="1" applyAlignment="1" applyProtection="1">
      <alignment horizontal="center" vertical="center" shrinkToFit="1"/>
    </xf>
    <xf numFmtId="0" fontId="40" fillId="0" borderId="8" xfId="0" applyFont="1" applyFill="1" applyBorder="1" applyAlignment="1" applyProtection="1">
      <alignment horizontal="left" vertical="center"/>
    </xf>
    <xf numFmtId="0" fontId="40" fillId="0" borderId="8" xfId="0" applyFont="1" applyFill="1" applyBorder="1" applyAlignment="1" applyProtection="1">
      <alignment horizontal="left" vertical="center" wrapText="1" shrinkToFit="1"/>
    </xf>
    <xf numFmtId="0" fontId="166" fillId="0" borderId="8" xfId="0" applyFont="1" applyFill="1" applyBorder="1" applyAlignment="1" applyProtection="1">
      <alignment horizontal="left" vertical="center"/>
    </xf>
    <xf numFmtId="0" fontId="166" fillId="0" borderId="9" xfId="0" applyFont="1" applyFill="1" applyBorder="1" applyAlignment="1" applyProtection="1">
      <alignment horizontal="left" vertical="center"/>
    </xf>
    <xf numFmtId="0" fontId="166" fillId="0" borderId="6" xfId="0" applyFont="1" applyFill="1" applyBorder="1" applyAlignment="1" applyProtection="1">
      <alignment horizontal="left" vertical="center"/>
    </xf>
    <xf numFmtId="0" fontId="166" fillId="0" borderId="7" xfId="0" applyFont="1" applyFill="1" applyBorder="1" applyAlignment="1" applyProtection="1">
      <alignment horizontal="left" vertical="center"/>
    </xf>
    <xf numFmtId="0" fontId="166" fillId="0" borderId="11" xfId="0" applyFont="1" applyFill="1" applyBorder="1" applyAlignment="1" applyProtection="1">
      <alignment horizontal="left" vertical="center"/>
    </xf>
    <xf numFmtId="0" fontId="166" fillId="0" borderId="12" xfId="0" applyFont="1" applyFill="1" applyBorder="1" applyAlignment="1" applyProtection="1">
      <alignment horizontal="left" vertical="center"/>
    </xf>
    <xf numFmtId="0" fontId="138" fillId="0" borderId="26" xfId="0" applyFont="1" applyFill="1" applyBorder="1" applyAlignment="1" applyProtection="1">
      <alignment horizontal="center" vertical="center" shrinkToFit="1"/>
    </xf>
    <xf numFmtId="0" fontId="138" fillId="0" borderId="27" xfId="0" applyFont="1" applyFill="1" applyBorder="1" applyAlignment="1" applyProtection="1">
      <alignment horizontal="center" vertical="center" shrinkToFit="1"/>
    </xf>
    <xf numFmtId="0" fontId="138" fillId="0" borderId="28" xfId="0" applyFont="1" applyFill="1" applyBorder="1" applyAlignment="1" applyProtection="1">
      <alignment horizontal="center" vertical="center" shrinkToFit="1"/>
    </xf>
    <xf numFmtId="0" fontId="166" fillId="0" borderId="8" xfId="0" applyFont="1" applyFill="1" applyBorder="1" applyAlignment="1" applyProtection="1">
      <alignment horizontal="left" vertical="center" wrapText="1" shrinkToFit="1"/>
    </xf>
    <xf numFmtId="0" fontId="166" fillId="0" borderId="5" xfId="0" applyFont="1" applyFill="1" applyBorder="1" applyAlignment="1" applyProtection="1">
      <alignment horizontal="left" vertical="center" wrapText="1" shrinkToFit="1"/>
    </xf>
    <xf numFmtId="0" fontId="166" fillId="0" borderId="9" xfId="0" applyFont="1" applyFill="1" applyBorder="1" applyAlignment="1" applyProtection="1">
      <alignment horizontal="left" vertical="center" wrapText="1" shrinkToFit="1"/>
    </xf>
    <xf numFmtId="0" fontId="166" fillId="0" borderId="6" xfId="0" applyFont="1" applyFill="1" applyBorder="1" applyAlignment="1" applyProtection="1">
      <alignment horizontal="left" vertical="center" wrapText="1" shrinkToFit="1"/>
    </xf>
    <xf numFmtId="0" fontId="166" fillId="0" borderId="0" xfId="0" applyFont="1" applyFill="1" applyBorder="1" applyAlignment="1" applyProtection="1">
      <alignment horizontal="left" vertical="center" wrapText="1" shrinkToFit="1"/>
    </xf>
    <xf numFmtId="0" fontId="166" fillId="0" borderId="7" xfId="0" applyFont="1" applyFill="1" applyBorder="1" applyAlignment="1" applyProtection="1">
      <alignment horizontal="left" vertical="center" wrapText="1" shrinkToFit="1"/>
    </xf>
    <xf numFmtId="0" fontId="166" fillId="0" borderId="11" xfId="0" applyFont="1" applyFill="1" applyBorder="1" applyAlignment="1" applyProtection="1">
      <alignment horizontal="left" vertical="center" wrapText="1" shrinkToFit="1"/>
    </xf>
    <xf numFmtId="0" fontId="166" fillId="0" borderId="1" xfId="0" applyFont="1" applyFill="1" applyBorder="1" applyAlignment="1" applyProtection="1">
      <alignment horizontal="left" vertical="center" wrapText="1" shrinkToFit="1"/>
    </xf>
    <xf numFmtId="0" fontId="166" fillId="0" borderId="12" xfId="0" applyFont="1" applyFill="1" applyBorder="1" applyAlignment="1" applyProtection="1">
      <alignment horizontal="left" vertical="center" wrapText="1" shrinkToFit="1"/>
    </xf>
    <xf numFmtId="0" fontId="138" fillId="0" borderId="5" xfId="0" applyFont="1" applyFill="1" applyBorder="1" applyAlignment="1" applyProtection="1">
      <alignment horizontal="left" vertical="center" wrapText="1" shrinkToFit="1"/>
    </xf>
    <xf numFmtId="0" fontId="138" fillId="0" borderId="9" xfId="0" applyFont="1" applyFill="1" applyBorder="1" applyAlignment="1" applyProtection="1">
      <alignment horizontal="left" vertical="center" wrapText="1" shrinkToFit="1"/>
    </xf>
    <xf numFmtId="0" fontId="138" fillId="0" borderId="6" xfId="0" applyFont="1" applyFill="1" applyBorder="1" applyAlignment="1" applyProtection="1">
      <alignment horizontal="left" vertical="center" wrapText="1" shrinkToFit="1"/>
    </xf>
    <xf numFmtId="0" fontId="138" fillId="0" borderId="0" xfId="0" applyFont="1" applyFill="1" applyBorder="1" applyAlignment="1" applyProtection="1">
      <alignment horizontal="left" vertical="center" wrapText="1" shrinkToFit="1"/>
    </xf>
    <xf numFmtId="0" fontId="138" fillId="0" borderId="7" xfId="0" applyFont="1" applyFill="1" applyBorder="1" applyAlignment="1" applyProtection="1">
      <alignment horizontal="left" vertical="center" wrapText="1" shrinkToFit="1"/>
    </xf>
    <xf numFmtId="0" fontId="138" fillId="0" borderId="11" xfId="0" applyFont="1" applyFill="1" applyBorder="1" applyAlignment="1" applyProtection="1">
      <alignment horizontal="left" vertical="center" wrapText="1" shrinkToFit="1"/>
    </xf>
    <xf numFmtId="0" fontId="138" fillId="0" borderId="1" xfId="0" applyFont="1" applyFill="1" applyBorder="1" applyAlignment="1" applyProtection="1">
      <alignment horizontal="left" vertical="center" wrapText="1" shrinkToFit="1"/>
    </xf>
    <xf numFmtId="0" fontId="138" fillId="0" borderId="12" xfId="0" applyFont="1" applyFill="1" applyBorder="1" applyAlignment="1" applyProtection="1">
      <alignment horizontal="left" vertical="center" wrapText="1" shrinkToFit="1"/>
    </xf>
    <xf numFmtId="0" fontId="27" fillId="0" borderId="141" xfId="0" applyNumberFormat="1" applyFont="1" applyFill="1" applyBorder="1" applyAlignment="1" applyProtection="1">
      <alignment horizontal="center" vertical="center" shrinkToFit="1"/>
    </xf>
    <xf numFmtId="0" fontId="97" fillId="0" borderId="5" xfId="0" applyFont="1" applyFill="1" applyBorder="1" applyAlignment="1" applyProtection="1">
      <alignment horizontal="left" vertical="center" wrapText="1" shrinkToFit="1"/>
    </xf>
    <xf numFmtId="0" fontId="97" fillId="0" borderId="9" xfId="0" applyFont="1" applyFill="1" applyBorder="1" applyAlignment="1" applyProtection="1">
      <alignment horizontal="left" vertical="center" wrapText="1" shrinkToFit="1"/>
    </xf>
    <xf numFmtId="0" fontId="97" fillId="0" borderId="6" xfId="0" applyFont="1" applyFill="1" applyBorder="1" applyAlignment="1" applyProtection="1">
      <alignment horizontal="left" vertical="center" wrapText="1" shrinkToFit="1"/>
    </xf>
    <xf numFmtId="0" fontId="97" fillId="0" borderId="0" xfId="0" applyFont="1" applyFill="1" applyBorder="1" applyAlignment="1" applyProtection="1">
      <alignment horizontal="left" vertical="center" wrapText="1" shrinkToFit="1"/>
    </xf>
    <xf numFmtId="0" fontId="97" fillId="0" borderId="7" xfId="0" applyFont="1" applyFill="1" applyBorder="1" applyAlignment="1" applyProtection="1">
      <alignment horizontal="left" vertical="center" wrapText="1" shrinkToFit="1"/>
    </xf>
    <xf numFmtId="0" fontId="97" fillId="0" borderId="11" xfId="0" applyFont="1" applyFill="1" applyBorder="1" applyAlignment="1" applyProtection="1">
      <alignment horizontal="left" vertical="center" wrapText="1" shrinkToFit="1"/>
    </xf>
    <xf numFmtId="0" fontId="97" fillId="0" borderId="1" xfId="0" applyFont="1" applyFill="1" applyBorder="1" applyAlignment="1" applyProtection="1">
      <alignment horizontal="left" vertical="center" wrapText="1" shrinkToFit="1"/>
    </xf>
    <xf numFmtId="0" fontId="97" fillId="0" borderId="12" xfId="0" applyFont="1" applyFill="1" applyBorder="1" applyAlignment="1" applyProtection="1">
      <alignment horizontal="left" vertical="center" wrapText="1" shrinkToFit="1"/>
    </xf>
    <xf numFmtId="0" fontId="51" fillId="0" borderId="2" xfId="0" applyFont="1" applyFill="1" applyBorder="1" applyAlignment="1" applyProtection="1">
      <alignment horizontal="left" vertical="center"/>
    </xf>
    <xf numFmtId="0" fontId="40" fillId="0" borderId="5" xfId="0" applyFont="1" applyFill="1" applyBorder="1" applyAlignment="1" applyProtection="1">
      <alignment horizontal="left" vertical="center" wrapText="1" shrinkToFit="1"/>
    </xf>
    <xf numFmtId="0" fontId="40" fillId="0" borderId="9" xfId="0" applyFont="1" applyFill="1" applyBorder="1" applyAlignment="1" applyProtection="1">
      <alignment horizontal="left" vertical="center" wrapText="1" shrinkToFit="1"/>
    </xf>
    <xf numFmtId="0" fontId="40" fillId="0" borderId="6" xfId="0" applyFont="1" applyFill="1" applyBorder="1" applyAlignment="1" applyProtection="1">
      <alignment horizontal="left" vertical="center" wrapText="1" shrinkToFit="1"/>
    </xf>
    <xf numFmtId="0" fontId="40" fillId="0" borderId="0" xfId="0" applyFont="1" applyFill="1" applyBorder="1" applyAlignment="1" applyProtection="1">
      <alignment horizontal="left" vertical="center" wrapText="1" shrinkToFit="1"/>
    </xf>
    <xf numFmtId="0" fontId="40" fillId="0" borderId="7" xfId="0" applyFont="1" applyFill="1" applyBorder="1" applyAlignment="1" applyProtection="1">
      <alignment horizontal="left" vertical="center" wrapText="1" shrinkToFit="1"/>
    </xf>
    <xf numFmtId="0" fontId="40" fillId="0" borderId="11" xfId="0" applyFont="1" applyFill="1" applyBorder="1" applyAlignment="1" applyProtection="1">
      <alignment horizontal="left" vertical="center" wrapText="1" shrinkToFit="1"/>
    </xf>
    <xf numFmtId="0" fontId="40" fillId="0" borderId="1" xfId="0" applyFont="1" applyFill="1" applyBorder="1" applyAlignment="1" applyProtection="1">
      <alignment horizontal="left" vertical="center" wrapText="1" shrinkToFit="1"/>
    </xf>
    <xf numFmtId="0" fontId="40" fillId="0" borderId="12" xfId="0" applyFont="1" applyFill="1" applyBorder="1" applyAlignment="1" applyProtection="1">
      <alignment horizontal="left" vertical="center" wrapText="1" shrinkToFit="1"/>
    </xf>
    <xf numFmtId="0" fontId="27" fillId="0" borderId="71" xfId="0" applyFont="1" applyFill="1" applyBorder="1" applyAlignment="1" applyProtection="1">
      <alignment horizontal="center" vertical="center"/>
    </xf>
    <xf numFmtId="0" fontId="27" fillId="0" borderId="80" xfId="0" applyFont="1" applyFill="1" applyBorder="1" applyAlignment="1" applyProtection="1">
      <alignment horizontal="center" vertical="center"/>
    </xf>
    <xf numFmtId="0" fontId="0" fillId="0" borderId="81" xfId="0" applyFill="1" applyBorder="1" applyAlignment="1" applyProtection="1">
      <alignment horizontal="center" vertical="center" shrinkToFit="1"/>
    </xf>
    <xf numFmtId="0" fontId="27" fillId="0" borderId="51" xfId="0" applyFont="1" applyFill="1" applyBorder="1" applyAlignment="1" applyProtection="1">
      <alignment horizontal="left" vertical="center" wrapText="1" shrinkToFit="1"/>
    </xf>
    <xf numFmtId="0" fontId="27" fillId="0" borderId="41" xfId="0" applyFont="1" applyFill="1" applyBorder="1" applyAlignment="1" applyProtection="1">
      <alignment horizontal="left" vertical="center" wrapText="1" shrinkToFit="1"/>
    </xf>
    <xf numFmtId="0" fontId="27" fillId="0" borderId="42" xfId="0" applyFont="1" applyFill="1" applyBorder="1" applyAlignment="1" applyProtection="1">
      <alignment horizontal="left" vertical="center" wrapText="1" shrinkToFit="1"/>
    </xf>
    <xf numFmtId="0" fontId="23" fillId="0" borderId="81" xfId="0" applyFont="1" applyFill="1" applyBorder="1" applyAlignment="1" applyProtection="1">
      <alignment horizontal="center" vertical="center" shrinkToFit="1"/>
    </xf>
    <xf numFmtId="0" fontId="27" fillId="0" borderId="142" xfId="0" applyNumberFormat="1" applyFont="1" applyFill="1" applyBorder="1" applyAlignment="1" applyProtection="1">
      <alignment horizontal="center" vertical="center" shrinkToFit="1"/>
    </xf>
    <xf numFmtId="0" fontId="107" fillId="0" borderId="0" xfId="0" applyFont="1" applyFill="1" applyBorder="1" applyAlignment="1" applyProtection="1">
      <alignment horizontal="left" vertical="center" wrapText="1"/>
    </xf>
    <xf numFmtId="0" fontId="97" fillId="0" borderId="0" xfId="0" applyFont="1" applyFill="1" applyBorder="1" applyAlignment="1" applyProtection="1">
      <alignment horizontal="left" vertical="center" wrapText="1"/>
    </xf>
    <xf numFmtId="0" fontId="27" fillId="0" borderId="0" xfId="0" applyFont="1" applyFill="1" applyBorder="1" applyAlignment="1" applyProtection="1">
      <alignment horizontal="left" vertical="center" wrapText="1"/>
    </xf>
    <xf numFmtId="0" fontId="161" fillId="0" borderId="0" xfId="0" applyFont="1" applyFill="1" applyAlignment="1" applyProtection="1">
      <alignment horizontal="right" vertical="center"/>
    </xf>
    <xf numFmtId="0" fontId="160" fillId="0" borderId="0" xfId="3" applyFont="1" applyFill="1" applyAlignment="1" applyProtection="1">
      <alignment horizontal="center" vertical="center"/>
    </xf>
    <xf numFmtId="0" fontId="41" fillId="0" borderId="1" xfId="3" applyFont="1" applyFill="1" applyBorder="1" applyAlignment="1" applyProtection="1">
      <alignment horizontal="center" vertical="center"/>
    </xf>
    <xf numFmtId="0" fontId="41" fillId="0" borderId="29" xfId="3" applyFont="1" applyFill="1" applyBorder="1" applyAlignment="1" applyProtection="1">
      <alignment horizontal="center" vertical="center"/>
    </xf>
    <xf numFmtId="0" fontId="41" fillId="0" borderId="31" xfId="3" applyFont="1" applyFill="1" applyBorder="1" applyAlignment="1" applyProtection="1">
      <alignment horizontal="center" vertical="center"/>
    </xf>
    <xf numFmtId="0" fontId="41" fillId="0" borderId="29" xfId="3" applyFont="1" applyFill="1" applyBorder="1" applyAlignment="1" applyProtection="1">
      <alignment horizontal="left" vertical="center" wrapText="1"/>
      <protection locked="0"/>
    </xf>
    <xf numFmtId="0" fontId="41" fillId="0" borderId="30" xfId="3" applyFont="1" applyFill="1" applyBorder="1" applyAlignment="1" applyProtection="1">
      <alignment horizontal="left" vertical="center" wrapText="1"/>
      <protection locked="0"/>
    </xf>
    <xf numFmtId="0" fontId="41" fillId="0" borderId="31" xfId="3" applyFont="1" applyFill="1" applyBorder="1" applyAlignment="1" applyProtection="1">
      <alignment horizontal="left" vertical="center" wrapText="1"/>
      <protection locked="0"/>
    </xf>
    <xf numFmtId="0" fontId="41" fillId="0" borderId="29" xfId="0" applyFont="1" applyFill="1" applyBorder="1" applyAlignment="1" applyProtection="1">
      <alignment horizontal="left" vertical="center"/>
    </xf>
    <xf numFmtId="0" fontId="41" fillId="0" borderId="30" xfId="0" applyFont="1" applyFill="1" applyBorder="1" applyAlignment="1" applyProtection="1">
      <alignment horizontal="left" vertical="center"/>
    </xf>
    <xf numFmtId="0" fontId="41" fillId="0" borderId="31" xfId="0" applyFont="1" applyFill="1" applyBorder="1" applyAlignment="1" applyProtection="1">
      <alignment horizontal="left" vertical="center"/>
    </xf>
    <xf numFmtId="0" fontId="41" fillId="0" borderId="3" xfId="3" applyFont="1" applyFill="1" applyBorder="1" applyAlignment="1" applyProtection="1">
      <alignment horizontal="left" vertical="center" wrapText="1"/>
      <protection locked="0"/>
    </xf>
    <xf numFmtId="0" fontId="41" fillId="0" borderId="10" xfId="3" applyFont="1" applyFill="1" applyBorder="1" applyAlignment="1" applyProtection="1">
      <alignment horizontal="left" vertical="center" wrapText="1"/>
      <protection locked="0"/>
    </xf>
    <xf numFmtId="0" fontId="41" fillId="0" borderId="3" xfId="0" applyFont="1" applyFill="1" applyBorder="1" applyAlignment="1" applyProtection="1">
      <alignment horizontal="center" vertical="center"/>
      <protection locked="0"/>
    </xf>
    <xf numFmtId="0" fontId="41" fillId="0" borderId="10" xfId="0" applyFont="1" applyFill="1" applyBorder="1" applyAlignment="1" applyProtection="1">
      <alignment horizontal="center" vertical="center"/>
      <protection locked="0"/>
    </xf>
    <xf numFmtId="0" fontId="41" fillId="0" borderId="4" xfId="3" applyFont="1" applyFill="1" applyBorder="1" applyAlignment="1" applyProtection="1">
      <alignment horizontal="left" vertical="center" wrapText="1"/>
      <protection locked="0"/>
    </xf>
    <xf numFmtId="0" fontId="41" fillId="0" borderId="27" xfId="3" applyFont="1" applyFill="1" applyBorder="1" applyAlignment="1" applyProtection="1">
      <alignment horizontal="center" vertical="center" textRotation="255"/>
    </xf>
    <xf numFmtId="0" fontId="41" fillId="0" borderId="3" xfId="3" applyFont="1" applyFill="1" applyBorder="1" applyAlignment="1" applyProtection="1">
      <alignment horizontal="center" vertical="center"/>
    </xf>
    <xf numFmtId="0" fontId="41" fillId="0" borderId="10" xfId="3" applyFont="1" applyFill="1" applyBorder="1" applyAlignment="1" applyProtection="1">
      <alignment horizontal="center" vertical="center"/>
    </xf>
    <xf numFmtId="0" fontId="41" fillId="0" borderId="4" xfId="3" applyFont="1" applyFill="1" applyBorder="1" applyAlignment="1" applyProtection="1">
      <alignment horizontal="center" vertical="center"/>
    </xf>
    <xf numFmtId="0" fontId="176" fillId="0" borderId="3" xfId="0" applyFont="1" applyFill="1" applyBorder="1" applyAlignment="1" applyProtection="1">
      <alignment horizontal="center" vertical="center" wrapText="1"/>
    </xf>
    <xf numFmtId="0" fontId="176" fillId="0" borderId="10" xfId="0" applyFont="1" applyFill="1" applyBorder="1" applyAlignment="1" applyProtection="1">
      <alignment horizontal="center" vertical="center"/>
    </xf>
    <xf numFmtId="0" fontId="41" fillId="0" borderId="0" xfId="0" applyFont="1" applyFill="1" applyAlignment="1" applyProtection="1">
      <alignment horizontal="center" vertical="center"/>
    </xf>
    <xf numFmtId="0" fontId="41" fillId="0" borderId="0" xfId="3" applyFont="1" applyFill="1" applyBorder="1" applyAlignment="1" applyProtection="1">
      <alignment horizontal="center" vertical="center"/>
    </xf>
    <xf numFmtId="0" fontId="41" fillId="0" borderId="7" xfId="3" applyFont="1" applyFill="1" applyBorder="1" applyAlignment="1" applyProtection="1">
      <alignment horizontal="center" vertical="center"/>
    </xf>
    <xf numFmtId="187" fontId="161" fillId="0" borderId="107" xfId="0" applyNumberFormat="1" applyFont="1" applyFill="1" applyBorder="1" applyAlignment="1" applyProtection="1">
      <alignment horizontal="distributed" vertical="center" indent="2"/>
      <protection locked="0"/>
    </xf>
    <xf numFmtId="187" fontId="161" fillId="0" borderId="14" xfId="0" applyNumberFormat="1" applyFont="1" applyFill="1" applyBorder="1" applyAlignment="1" applyProtection="1">
      <alignment horizontal="distributed" vertical="center" indent="2"/>
      <protection locked="0"/>
    </xf>
    <xf numFmtId="187" fontId="161" fillId="0" borderId="177" xfId="0" applyNumberFormat="1" applyFont="1" applyFill="1" applyBorder="1" applyAlignment="1" applyProtection="1">
      <alignment horizontal="distributed" vertical="center" indent="2"/>
      <protection locked="0"/>
    </xf>
    <xf numFmtId="187" fontId="161" fillId="0" borderId="6" xfId="0" applyNumberFormat="1" applyFont="1" applyFill="1" applyBorder="1" applyAlignment="1" applyProtection="1">
      <alignment horizontal="distributed" vertical="center" indent="2"/>
      <protection locked="0"/>
    </xf>
    <xf numFmtId="187" fontId="161" fillId="0" borderId="0" xfId="0" applyNumberFormat="1" applyFont="1" applyFill="1" applyBorder="1" applyAlignment="1" applyProtection="1">
      <alignment horizontal="distributed" vertical="center" indent="2"/>
      <protection locked="0"/>
    </xf>
    <xf numFmtId="187" fontId="161" fillId="0" borderId="7" xfId="0" applyNumberFormat="1" applyFont="1" applyFill="1" applyBorder="1" applyAlignment="1" applyProtection="1">
      <alignment horizontal="distributed" vertical="center" indent="2"/>
      <protection locked="0"/>
    </xf>
    <xf numFmtId="0" fontId="41" fillId="0" borderId="6" xfId="0" applyFont="1" applyFill="1" applyBorder="1" applyAlignment="1" applyProtection="1">
      <alignment horizontal="center" vertical="center"/>
    </xf>
    <xf numFmtId="0" fontId="41" fillId="0" borderId="107" xfId="3" applyFont="1" applyFill="1" applyBorder="1" applyAlignment="1" applyProtection="1">
      <alignment horizontal="center" vertical="center"/>
    </xf>
    <xf numFmtId="0" fontId="41" fillId="0" borderId="177" xfId="3" applyFont="1" applyFill="1" applyBorder="1" applyAlignment="1" applyProtection="1">
      <alignment horizontal="center" vertical="center"/>
    </xf>
    <xf numFmtId="0" fontId="41" fillId="0" borderId="6" xfId="3" applyFont="1" applyFill="1" applyBorder="1" applyAlignment="1" applyProtection="1">
      <alignment horizontal="center" vertical="center"/>
    </xf>
    <xf numFmtId="0" fontId="41" fillId="0" borderId="11" xfId="3" applyFont="1" applyFill="1" applyBorder="1" applyAlignment="1" applyProtection="1">
      <alignment horizontal="center" vertical="center"/>
    </xf>
    <xf numFmtId="0" fontId="41" fillId="0" borderId="12" xfId="3" applyFont="1" applyFill="1" applyBorder="1" applyAlignment="1" applyProtection="1">
      <alignment horizontal="center" vertical="center"/>
    </xf>
    <xf numFmtId="0" fontId="161" fillId="0" borderId="107" xfId="3" applyFont="1" applyFill="1" applyBorder="1" applyAlignment="1" applyProtection="1">
      <alignment horizontal="left" vertical="center" wrapText="1"/>
      <protection locked="0"/>
    </xf>
    <xf numFmtId="0" fontId="161" fillId="0" borderId="14" xfId="3" applyFont="1" applyFill="1" applyBorder="1" applyAlignment="1" applyProtection="1">
      <alignment horizontal="left" vertical="center" wrapText="1"/>
      <protection locked="0"/>
    </xf>
    <xf numFmtId="0" fontId="161" fillId="0" borderId="177" xfId="3" applyFont="1" applyFill="1" applyBorder="1" applyAlignment="1" applyProtection="1">
      <alignment horizontal="left" vertical="center" wrapText="1"/>
      <protection locked="0"/>
    </xf>
    <xf numFmtId="0" fontId="161" fillId="0" borderId="6" xfId="3" applyFont="1" applyFill="1" applyBorder="1" applyAlignment="1" applyProtection="1">
      <alignment horizontal="left" vertical="center" wrapText="1"/>
      <protection locked="0"/>
    </xf>
    <xf numFmtId="0" fontId="161" fillId="0" borderId="0" xfId="3" applyFont="1" applyFill="1" applyBorder="1" applyAlignment="1" applyProtection="1">
      <alignment horizontal="left" vertical="center" wrapText="1"/>
      <protection locked="0"/>
    </xf>
    <xf numFmtId="0" fontId="161" fillId="0" borderId="7" xfId="3" applyFont="1" applyFill="1" applyBorder="1" applyAlignment="1" applyProtection="1">
      <alignment horizontal="left" vertical="center" wrapText="1"/>
      <protection locked="0"/>
    </xf>
    <xf numFmtId="0" fontId="161" fillId="0" borderId="11" xfId="3" applyFont="1" applyFill="1" applyBorder="1" applyAlignment="1" applyProtection="1">
      <alignment horizontal="left" vertical="center" wrapText="1"/>
      <protection locked="0"/>
    </xf>
    <xf numFmtId="0" fontId="161" fillId="0" borderId="1" xfId="3" applyFont="1" applyFill="1" applyBorder="1" applyAlignment="1" applyProtection="1">
      <alignment horizontal="left" vertical="center" wrapText="1"/>
      <protection locked="0"/>
    </xf>
    <xf numFmtId="0" fontId="161" fillId="0" borderId="12" xfId="3" applyFont="1" applyFill="1" applyBorder="1" applyAlignment="1" applyProtection="1">
      <alignment horizontal="left" vertical="center" wrapText="1"/>
      <protection locked="0"/>
    </xf>
    <xf numFmtId="0" fontId="41" fillId="0" borderId="17" xfId="3" applyFont="1" applyFill="1" applyBorder="1" applyAlignment="1" applyProtection="1">
      <alignment horizontal="center" vertical="center"/>
    </xf>
    <xf numFmtId="0" fontId="161" fillId="0" borderId="16" xfId="3" applyFont="1" applyFill="1" applyBorder="1" applyAlignment="1" applyProtection="1">
      <alignment horizontal="center" vertical="center"/>
    </xf>
    <xf numFmtId="0" fontId="161" fillId="0" borderId="0" xfId="3" applyFont="1" applyFill="1" applyBorder="1" applyAlignment="1" applyProtection="1">
      <alignment horizontal="center" vertical="center"/>
    </xf>
    <xf numFmtId="0" fontId="165" fillId="0" borderId="107" xfId="3" applyFont="1" applyFill="1" applyBorder="1" applyAlignment="1" applyProtection="1">
      <alignment horizontal="left" vertical="center" wrapText="1"/>
      <protection locked="0"/>
    </xf>
    <xf numFmtId="0" fontId="165" fillId="0" borderId="14" xfId="3" applyFont="1" applyFill="1" applyBorder="1" applyAlignment="1" applyProtection="1">
      <alignment horizontal="left" vertical="center" wrapText="1"/>
      <protection locked="0"/>
    </xf>
    <xf numFmtId="0" fontId="161" fillId="0" borderId="16" xfId="3" applyFont="1" applyFill="1" applyBorder="1" applyAlignment="1" applyProtection="1">
      <alignment horizontal="center" vertical="center"/>
      <protection locked="0"/>
    </xf>
    <xf numFmtId="0" fontId="161" fillId="0" borderId="0" xfId="3" applyFont="1" applyFill="1" applyBorder="1" applyAlignment="1" applyProtection="1">
      <alignment horizontal="center" vertical="center"/>
      <protection locked="0"/>
    </xf>
    <xf numFmtId="187" fontId="186" fillId="0" borderId="107" xfId="0" applyNumberFormat="1" applyFont="1" applyFill="1" applyBorder="1" applyAlignment="1" applyProtection="1">
      <alignment horizontal="distributed" vertical="center" indent="2"/>
    </xf>
    <xf numFmtId="187" fontId="186" fillId="0" borderId="14" xfId="0" applyNumberFormat="1" applyFont="1" applyFill="1" applyBorder="1" applyAlignment="1" applyProtection="1">
      <alignment horizontal="distributed" vertical="center" indent="2"/>
    </xf>
    <xf numFmtId="187" fontId="186" fillId="0" borderId="177" xfId="0" applyNumberFormat="1" applyFont="1" applyFill="1" applyBorder="1" applyAlignment="1" applyProtection="1">
      <alignment horizontal="distributed" vertical="center" indent="2"/>
    </xf>
    <xf numFmtId="187" fontId="186" fillId="0" borderId="6" xfId="0" applyNumberFormat="1" applyFont="1" applyFill="1" applyBorder="1" applyAlignment="1" applyProtection="1">
      <alignment horizontal="distributed" vertical="center" indent="2"/>
    </xf>
    <xf numFmtId="187" fontId="186" fillId="0" borderId="0" xfId="0" applyNumberFormat="1" applyFont="1" applyFill="1" applyBorder="1" applyAlignment="1" applyProtection="1">
      <alignment horizontal="distributed" vertical="center" indent="2"/>
    </xf>
    <xf numFmtId="187" fontId="186" fillId="0" borderId="7" xfId="0" applyNumberFormat="1" applyFont="1" applyFill="1" applyBorder="1" applyAlignment="1" applyProtection="1">
      <alignment horizontal="distributed" vertical="center" indent="2"/>
    </xf>
    <xf numFmtId="0" fontId="41" fillId="0" borderId="3" xfId="0" applyFont="1" applyFill="1" applyBorder="1" applyAlignment="1" applyProtection="1">
      <alignment horizontal="center" vertical="center" wrapText="1"/>
    </xf>
    <xf numFmtId="0" fontId="41" fillId="0" borderId="10" xfId="0" applyFont="1" applyFill="1" applyBorder="1" applyAlignment="1" applyProtection="1">
      <alignment horizontal="center" vertical="center"/>
    </xf>
    <xf numFmtId="0" fontId="41" fillId="0" borderId="3" xfId="0" applyFont="1" applyFill="1" applyBorder="1" applyAlignment="1" applyProtection="1">
      <alignment horizontal="left" vertical="center"/>
    </xf>
    <xf numFmtId="0" fontId="41" fillId="0" borderId="10" xfId="0" applyFont="1" applyFill="1" applyBorder="1" applyAlignment="1" applyProtection="1">
      <alignment horizontal="left" vertical="center"/>
    </xf>
    <xf numFmtId="0" fontId="41" fillId="0" borderId="3" xfId="0" applyFont="1" applyFill="1" applyBorder="1" applyAlignment="1" applyProtection="1">
      <alignment horizontal="left" vertical="center" wrapText="1"/>
    </xf>
    <xf numFmtId="0" fontId="41" fillId="0" borderId="3" xfId="0" applyFont="1" applyFill="1" applyBorder="1" applyAlignment="1" applyProtection="1">
      <alignment horizontal="center" vertical="center"/>
    </xf>
    <xf numFmtId="0" fontId="43" fillId="0" borderId="0" xfId="0" applyFont="1" applyFill="1" applyAlignment="1">
      <alignment horizontal="center" vertical="center"/>
    </xf>
    <xf numFmtId="0" fontId="26" fillId="0" borderId="41" xfId="0" applyFont="1" applyFill="1" applyBorder="1" applyAlignment="1">
      <alignment horizontal="left"/>
    </xf>
    <xf numFmtId="0" fontId="26" fillId="0" borderId="53" xfId="0" applyFont="1" applyFill="1" applyBorder="1" applyAlignment="1">
      <alignment horizontal="center" vertical="center"/>
    </xf>
    <xf numFmtId="0" fontId="26" fillId="0" borderId="55" xfId="0" applyFont="1" applyFill="1" applyBorder="1" applyAlignment="1">
      <alignment horizontal="center" vertical="center"/>
    </xf>
    <xf numFmtId="0" fontId="44" fillId="0" borderId="56" xfId="0" applyFont="1" applyFill="1" applyBorder="1" applyAlignment="1">
      <alignment horizontal="center" vertical="center"/>
    </xf>
    <xf numFmtId="0" fontId="44" fillId="0" borderId="55" xfId="0" applyFont="1" applyFill="1" applyBorder="1" applyAlignment="1">
      <alignment horizontal="center" vertical="center"/>
    </xf>
    <xf numFmtId="0" fontId="26" fillId="0" borderId="35" xfId="0" applyFont="1" applyFill="1" applyBorder="1" applyAlignment="1" applyProtection="1">
      <alignment horizontal="left" vertical="center"/>
      <protection locked="0"/>
    </xf>
    <xf numFmtId="0" fontId="26" fillId="0" borderId="37" xfId="0" applyFont="1" applyFill="1" applyBorder="1" applyAlignment="1" applyProtection="1">
      <alignment horizontal="left" vertical="center"/>
      <protection locked="0"/>
    </xf>
    <xf numFmtId="0" fontId="26" fillId="0" borderId="45" xfId="0" applyFont="1" applyFill="1" applyBorder="1" applyAlignment="1" applyProtection="1">
      <alignment horizontal="left" vertical="center"/>
      <protection locked="0"/>
    </xf>
    <xf numFmtId="0" fontId="26" fillId="0" borderId="12" xfId="0" applyFont="1" applyFill="1" applyBorder="1" applyAlignment="1" applyProtection="1">
      <alignment horizontal="left" vertical="center"/>
      <protection locked="0"/>
    </xf>
    <xf numFmtId="0" fontId="26" fillId="0" borderId="6" xfId="0" applyFont="1" applyFill="1" applyBorder="1" applyAlignment="1" applyProtection="1">
      <alignment horizontal="left" vertical="center"/>
      <protection locked="0"/>
    </xf>
    <xf numFmtId="0" fontId="26" fillId="0" borderId="7" xfId="0" applyFont="1" applyFill="1" applyBorder="1" applyAlignment="1" applyProtection="1">
      <alignment horizontal="left"/>
      <protection locked="0"/>
    </xf>
    <xf numFmtId="0" fontId="26" fillId="0" borderId="11" xfId="0" applyFont="1" applyFill="1" applyBorder="1" applyAlignment="1" applyProtection="1">
      <alignment horizontal="left"/>
      <protection locked="0"/>
    </xf>
    <xf numFmtId="0" fontId="26" fillId="0" borderId="12" xfId="0" applyFont="1" applyFill="1" applyBorder="1" applyAlignment="1" applyProtection="1">
      <alignment horizontal="left"/>
      <protection locked="0"/>
    </xf>
    <xf numFmtId="178" fontId="26" fillId="0" borderId="78" xfId="0" applyNumberFormat="1" applyFont="1" applyFill="1" applyBorder="1" applyAlignment="1" applyProtection="1">
      <alignment horizontal="right" vertical="center" shrinkToFit="1"/>
      <protection locked="0"/>
    </xf>
    <xf numFmtId="178" fontId="26" fillId="0" borderId="28" xfId="0" applyNumberFormat="1" applyFont="1" applyFill="1" applyBorder="1" applyAlignment="1" applyProtection="1">
      <alignment horizontal="right" vertical="center" shrinkToFit="1"/>
      <protection locked="0"/>
    </xf>
    <xf numFmtId="0" fontId="26" fillId="0" borderId="67" xfId="0" applyFont="1" applyFill="1" applyBorder="1" applyAlignment="1" applyProtection="1">
      <alignment horizontal="left" vertical="center"/>
      <protection locked="0"/>
    </xf>
    <xf numFmtId="0" fontId="26" fillId="0" borderId="68" xfId="0" applyFont="1" applyFill="1" applyBorder="1" applyAlignment="1" applyProtection="1">
      <alignment horizontal="left" vertical="center"/>
      <protection locked="0"/>
    </xf>
    <xf numFmtId="0" fontId="26" fillId="0" borderId="48" xfId="0" applyFont="1" applyFill="1" applyBorder="1" applyAlignment="1" applyProtection="1">
      <alignment horizontal="left" vertical="center"/>
      <protection locked="0"/>
    </xf>
    <xf numFmtId="0" fontId="26" fillId="0" borderId="9" xfId="0" applyFont="1" applyFill="1" applyBorder="1" applyAlignment="1" applyProtection="1">
      <alignment horizontal="left" vertical="center"/>
      <protection locked="0"/>
    </xf>
    <xf numFmtId="0" fontId="26" fillId="0" borderId="8" xfId="0" applyFont="1" applyFill="1" applyBorder="1" applyAlignment="1" applyProtection="1">
      <alignment horizontal="left" vertical="center"/>
      <protection locked="0"/>
    </xf>
    <xf numFmtId="0" fontId="26" fillId="0" borderId="9" xfId="0" applyFont="1" applyFill="1" applyBorder="1" applyAlignment="1" applyProtection="1">
      <alignment horizontal="left"/>
      <protection locked="0"/>
    </xf>
    <xf numFmtId="178" fontId="26" fillId="0" borderId="26" xfId="0" applyNumberFormat="1" applyFont="1" applyFill="1" applyBorder="1" applyAlignment="1" applyProtection="1">
      <alignment horizontal="right" vertical="center" shrinkToFit="1"/>
      <protection locked="0"/>
    </xf>
    <xf numFmtId="0" fontId="26" fillId="0" borderId="40" xfId="0" applyFont="1" applyFill="1" applyBorder="1" applyAlignment="1" applyProtection="1">
      <alignment horizontal="left" vertical="center"/>
      <protection locked="0"/>
    </xf>
    <xf numFmtId="0" fontId="26" fillId="0" borderId="42" xfId="0" applyFont="1" applyFill="1" applyBorder="1" applyAlignment="1" applyProtection="1">
      <alignment horizontal="left" vertical="center"/>
      <protection locked="0"/>
    </xf>
    <xf numFmtId="0" fontId="26" fillId="0" borderId="51" xfId="0" applyFont="1" applyFill="1" applyBorder="1" applyAlignment="1" applyProtection="1">
      <alignment horizontal="left"/>
      <protection locked="0"/>
    </xf>
    <xf numFmtId="0" fontId="26" fillId="0" borderId="42" xfId="0" applyFont="1" applyFill="1" applyBorder="1" applyAlignment="1" applyProtection="1">
      <alignment horizontal="left"/>
      <protection locked="0"/>
    </xf>
    <xf numFmtId="178" fontId="26" fillId="0" borderId="81" xfId="0" applyNumberFormat="1" applyFont="1" applyFill="1" applyBorder="1" applyAlignment="1" applyProtection="1">
      <alignment horizontal="right" vertical="center" shrinkToFit="1"/>
      <protection locked="0"/>
    </xf>
    <xf numFmtId="0" fontId="26" fillId="0" borderId="65" xfId="0" applyFont="1" applyFill="1" applyBorder="1" applyAlignment="1" applyProtection="1">
      <alignment horizontal="left" vertical="center"/>
      <protection locked="0"/>
    </xf>
    <xf numFmtId="0" fontId="12" fillId="0" borderId="50" xfId="0" applyFont="1" applyFill="1" applyBorder="1" applyAlignment="1">
      <alignment horizontal="center" vertical="center"/>
    </xf>
    <xf numFmtId="0" fontId="12" fillId="0" borderId="0" xfId="0" applyFont="1" applyFill="1" applyBorder="1" applyAlignment="1">
      <alignment horizontal="center" vertical="center"/>
    </xf>
    <xf numFmtId="0" fontId="12" fillId="0" borderId="7" xfId="0" applyFont="1" applyFill="1" applyBorder="1" applyAlignment="1">
      <alignment horizontal="center" vertical="center"/>
    </xf>
    <xf numFmtId="0" fontId="12" fillId="0" borderId="40" xfId="0" applyFont="1" applyFill="1" applyBorder="1" applyAlignment="1">
      <alignment horizontal="center" vertical="center"/>
    </xf>
    <xf numFmtId="0" fontId="12" fillId="0" borderId="41" xfId="0" applyFont="1" applyFill="1" applyBorder="1" applyAlignment="1">
      <alignment horizontal="center" vertical="center"/>
    </xf>
    <xf numFmtId="0" fontId="12" fillId="0" borderId="42" xfId="0" applyFont="1" applyFill="1" applyBorder="1" applyAlignment="1">
      <alignment horizontal="center" vertical="center"/>
    </xf>
    <xf numFmtId="178" fontId="26" fillId="0" borderId="78" xfId="0" applyNumberFormat="1" applyFont="1" applyFill="1" applyBorder="1" applyAlignment="1">
      <alignment horizontal="right" vertical="center" shrinkToFit="1"/>
    </xf>
    <xf numFmtId="178" fontId="26" fillId="0" borderId="81" xfId="0" applyNumberFormat="1" applyFont="1" applyFill="1" applyBorder="1" applyAlignment="1">
      <alignment horizontal="right" vertical="center" shrinkToFit="1"/>
    </xf>
    <xf numFmtId="0" fontId="15" fillId="0" borderId="89" xfId="0" applyFont="1" applyFill="1" applyBorder="1" applyAlignment="1">
      <alignment horizontal="center" vertical="center"/>
    </xf>
    <xf numFmtId="0" fontId="15" fillId="0" borderId="90" xfId="0" applyFont="1" applyFill="1" applyBorder="1" applyAlignment="1">
      <alignment horizontal="center" vertical="center"/>
    </xf>
    <xf numFmtId="0" fontId="26" fillId="0" borderId="54" xfId="0" applyFont="1" applyFill="1" applyBorder="1" applyAlignment="1">
      <alignment horizontal="center" vertical="center"/>
    </xf>
    <xf numFmtId="0" fontId="26" fillId="0" borderId="36" xfId="0" applyFont="1" applyFill="1" applyBorder="1" applyAlignment="1" applyProtection="1">
      <alignment horizontal="left" vertical="center"/>
      <protection locked="0"/>
    </xf>
    <xf numFmtId="0" fontId="26" fillId="0" borderId="1" xfId="0" applyFont="1" applyFill="1" applyBorder="1" applyAlignment="1" applyProtection="1">
      <alignment horizontal="left" vertical="center"/>
      <protection locked="0"/>
    </xf>
    <xf numFmtId="0" fontId="26" fillId="0" borderId="5" xfId="0" applyFont="1" applyFill="1" applyBorder="1" applyAlignment="1" applyProtection="1">
      <alignment horizontal="left" vertical="center"/>
      <protection locked="0"/>
    </xf>
    <xf numFmtId="0" fontId="26" fillId="0" borderId="91" xfId="0" applyFont="1" applyFill="1" applyBorder="1" applyAlignment="1" applyProtection="1">
      <alignment horizontal="left" vertical="center"/>
      <protection locked="0"/>
    </xf>
    <xf numFmtId="0" fontId="26" fillId="0" borderId="61" xfId="0" applyFont="1" applyFill="1" applyBorder="1" applyAlignment="1" applyProtection="1">
      <alignment horizontal="left" vertical="center"/>
      <protection locked="0"/>
    </xf>
    <xf numFmtId="0" fontId="26" fillId="0" borderId="60" xfId="0" applyFont="1" applyFill="1" applyBorder="1" applyAlignment="1" applyProtection="1">
      <alignment horizontal="left" vertical="center"/>
      <protection locked="0"/>
    </xf>
    <xf numFmtId="0" fontId="26" fillId="0" borderId="63" xfId="0" applyFont="1" applyFill="1" applyBorder="1" applyAlignment="1" applyProtection="1">
      <alignment horizontal="left" vertical="center"/>
      <protection locked="0"/>
    </xf>
    <xf numFmtId="0" fontId="26" fillId="0" borderId="41" xfId="0" applyFont="1" applyFill="1" applyBorder="1" applyAlignment="1" applyProtection="1">
      <alignment horizontal="left" vertical="center"/>
      <protection locked="0"/>
    </xf>
    <xf numFmtId="0" fontId="44" fillId="0" borderId="53" xfId="0" applyFont="1" applyFill="1" applyBorder="1" applyAlignment="1">
      <alignment horizontal="center" vertical="center"/>
    </xf>
    <xf numFmtId="0" fontId="44" fillId="0" borderId="56" xfId="0" applyFont="1" applyFill="1" applyBorder="1" applyAlignment="1">
      <alignment horizontal="center" vertical="center" shrinkToFit="1"/>
    </xf>
    <xf numFmtId="0" fontId="44" fillId="0" borderId="54" xfId="0" applyFont="1" applyFill="1" applyBorder="1" applyAlignment="1">
      <alignment horizontal="center" vertical="center" shrinkToFit="1"/>
    </xf>
    <xf numFmtId="0" fontId="44" fillId="0" borderId="55" xfId="0" applyFont="1" applyFill="1" applyBorder="1" applyAlignment="1">
      <alignment horizontal="center" vertical="center" shrinkToFit="1"/>
    </xf>
    <xf numFmtId="0" fontId="26" fillId="0" borderId="93" xfId="0" applyFont="1" applyFill="1" applyBorder="1" applyAlignment="1" applyProtection="1">
      <alignment horizontal="left" vertical="center"/>
      <protection locked="0"/>
    </xf>
    <xf numFmtId="0" fontId="26" fillId="0" borderId="75" xfId="0" applyFont="1" applyFill="1" applyBorder="1" applyAlignment="1" applyProtection="1">
      <alignment horizontal="left" vertical="center"/>
      <protection locked="0"/>
    </xf>
    <xf numFmtId="0" fontId="26" fillId="0" borderId="73" xfId="0" applyFont="1" applyFill="1" applyBorder="1" applyAlignment="1" applyProtection="1">
      <alignment horizontal="left" vertical="center"/>
      <protection locked="0"/>
    </xf>
    <xf numFmtId="0" fontId="26" fillId="0" borderId="74" xfId="0" applyFont="1" applyFill="1" applyBorder="1" applyAlignment="1" applyProtection="1">
      <alignment horizontal="left" vertical="center"/>
      <protection locked="0"/>
    </xf>
    <xf numFmtId="0" fontId="26" fillId="0" borderId="92" xfId="0" applyFont="1" applyFill="1" applyBorder="1" applyAlignment="1" applyProtection="1">
      <alignment horizontal="left" vertical="center"/>
      <protection locked="0"/>
    </xf>
    <xf numFmtId="0" fontId="26" fillId="0" borderId="10" xfId="0" applyFont="1" applyFill="1" applyBorder="1" applyAlignment="1" applyProtection="1">
      <alignment horizontal="left" vertical="center"/>
      <protection locked="0"/>
    </xf>
    <xf numFmtId="0" fontId="26" fillId="0" borderId="3" xfId="0" applyFont="1" applyFill="1" applyBorder="1" applyAlignment="1" applyProtection="1">
      <alignment horizontal="left" vertical="center"/>
      <protection locked="0"/>
    </xf>
    <xf numFmtId="0" fontId="26" fillId="0" borderId="4" xfId="0" applyFont="1" applyFill="1" applyBorder="1" applyAlignment="1" applyProtection="1">
      <alignment horizontal="left" vertical="center"/>
      <protection locked="0"/>
    </xf>
    <xf numFmtId="0" fontId="26" fillId="0" borderId="93" xfId="0" applyFont="1" applyFill="1" applyBorder="1" applyAlignment="1">
      <alignment horizontal="left" vertical="center"/>
    </xf>
    <xf numFmtId="0" fontId="26" fillId="0" borderId="75" xfId="0" applyFont="1" applyFill="1" applyBorder="1" applyAlignment="1">
      <alignment horizontal="left" vertical="center"/>
    </xf>
    <xf numFmtId="0" fontId="26" fillId="0" borderId="73" xfId="0" applyFont="1" applyFill="1" applyBorder="1" applyAlignment="1">
      <alignment horizontal="left" vertical="center"/>
    </xf>
    <xf numFmtId="0" fontId="26" fillId="0" borderId="74" xfId="0" applyFont="1" applyFill="1" applyBorder="1" applyAlignment="1">
      <alignment horizontal="left" vertical="center"/>
    </xf>
    <xf numFmtId="0" fontId="26" fillId="0" borderId="92" xfId="0" applyFont="1" applyFill="1" applyBorder="1" applyAlignment="1">
      <alignment horizontal="left" vertical="center"/>
    </xf>
    <xf numFmtId="0" fontId="26" fillId="0" borderId="10" xfId="0" applyFont="1" applyFill="1" applyBorder="1" applyAlignment="1">
      <alignment horizontal="left" vertical="center"/>
    </xf>
    <xf numFmtId="0" fontId="26" fillId="0" borderId="3" xfId="0" applyFont="1" applyFill="1" applyBorder="1" applyAlignment="1">
      <alignment horizontal="left" vertical="center"/>
    </xf>
    <xf numFmtId="0" fontId="26" fillId="0" borderId="4" xfId="0" applyFont="1" applyFill="1" applyBorder="1" applyAlignment="1">
      <alignment horizontal="left" vertical="center"/>
    </xf>
    <xf numFmtId="0" fontId="26" fillId="0" borderId="91" xfId="0" applyFont="1" applyFill="1" applyBorder="1" applyAlignment="1">
      <alignment horizontal="left" vertical="center"/>
    </xf>
    <xf numFmtId="0" fontId="26" fillId="0" borderId="61" xfId="0" applyFont="1" applyFill="1" applyBorder="1" applyAlignment="1">
      <alignment horizontal="left" vertical="center"/>
    </xf>
    <xf numFmtId="0" fontId="26" fillId="0" borderId="60" xfId="0" applyFont="1" applyFill="1" applyBorder="1" applyAlignment="1">
      <alignment horizontal="left" vertical="center"/>
    </xf>
    <xf numFmtId="0" fontId="26" fillId="0" borderId="63" xfId="0" applyFont="1" applyFill="1" applyBorder="1" applyAlignment="1">
      <alignment horizontal="left" vertical="center"/>
    </xf>
    <xf numFmtId="0" fontId="54" fillId="0" borderId="48" xfId="0" applyFont="1" applyFill="1" applyBorder="1" applyAlignment="1">
      <alignment horizontal="left" vertical="center"/>
    </xf>
    <xf numFmtId="0" fontId="54" fillId="0" borderId="5" xfId="0" applyFont="1" applyFill="1" applyBorder="1" applyAlignment="1">
      <alignment horizontal="left" vertical="center"/>
    </xf>
    <xf numFmtId="0" fontId="54" fillId="0" borderId="9" xfId="0" applyFont="1" applyFill="1" applyBorder="1" applyAlignment="1">
      <alignment horizontal="left" vertical="center"/>
    </xf>
    <xf numFmtId="0" fontId="54" fillId="0" borderId="45" xfId="0" applyFont="1" applyFill="1" applyBorder="1" applyAlignment="1">
      <alignment horizontal="left" vertical="center"/>
    </xf>
    <xf numFmtId="0" fontId="54" fillId="0" borderId="1" xfId="0" applyFont="1" applyFill="1" applyBorder="1" applyAlignment="1">
      <alignment horizontal="left" vertical="center"/>
    </xf>
    <xf numFmtId="0" fontId="54" fillId="0" borderId="12" xfId="0" applyFont="1" applyFill="1" applyBorder="1" applyAlignment="1">
      <alignment horizontal="left" vertical="center"/>
    </xf>
    <xf numFmtId="178" fontId="54" fillId="0" borderId="26" xfId="0" applyNumberFormat="1" applyFont="1" applyFill="1" applyBorder="1" applyAlignment="1">
      <alignment horizontal="right" vertical="center" shrinkToFit="1"/>
    </xf>
    <xf numFmtId="178" fontId="54" fillId="0" borderId="28" xfId="0" applyNumberFormat="1" applyFont="1" applyFill="1" applyBorder="1" applyAlignment="1">
      <alignment horizontal="right" vertical="center" shrinkToFit="1"/>
    </xf>
    <xf numFmtId="0" fontId="54" fillId="0" borderId="68" xfId="0" applyFont="1" applyFill="1" applyBorder="1" applyAlignment="1">
      <alignment horizontal="left" vertical="center"/>
    </xf>
    <xf numFmtId="0" fontId="54" fillId="0" borderId="40" xfId="0" applyFont="1" applyFill="1" applyBorder="1" applyAlignment="1">
      <alignment horizontal="left" vertical="center"/>
    </xf>
    <xf numFmtId="0" fontId="54" fillId="0" borderId="41" xfId="0" applyFont="1" applyFill="1" applyBorder="1" applyAlignment="1">
      <alignment horizontal="left" vertical="center"/>
    </xf>
    <xf numFmtId="0" fontId="54" fillId="0" borderId="42" xfId="0" applyFont="1" applyFill="1" applyBorder="1" applyAlignment="1">
      <alignment horizontal="left" vertical="center"/>
    </xf>
    <xf numFmtId="178" fontId="54" fillId="0" borderId="81" xfId="0" applyNumberFormat="1" applyFont="1" applyFill="1" applyBorder="1" applyAlignment="1">
      <alignment horizontal="right" vertical="center" shrinkToFit="1"/>
    </xf>
    <xf numFmtId="0" fontId="54" fillId="0" borderId="65" xfId="0" applyFont="1" applyFill="1" applyBorder="1" applyAlignment="1">
      <alignment horizontal="left" vertical="center"/>
    </xf>
    <xf numFmtId="0" fontId="65" fillId="0" borderId="50" xfId="0" applyFont="1" applyFill="1" applyBorder="1" applyAlignment="1">
      <alignment horizontal="center" vertical="center"/>
    </xf>
    <xf numFmtId="0" fontId="65" fillId="0" borderId="0" xfId="0" applyFont="1" applyFill="1" applyBorder="1" applyAlignment="1">
      <alignment horizontal="center" vertical="center"/>
    </xf>
    <xf numFmtId="0" fontId="65" fillId="0" borderId="7" xfId="0" applyFont="1" applyFill="1" applyBorder="1" applyAlignment="1">
      <alignment horizontal="center" vertical="center"/>
    </xf>
    <xf numFmtId="0" fontId="65" fillId="0" borderId="40" xfId="0" applyFont="1" applyFill="1" applyBorder="1" applyAlignment="1">
      <alignment horizontal="center" vertical="center"/>
    </xf>
    <xf numFmtId="0" fontId="65" fillId="0" borderId="41" xfId="0" applyFont="1" applyFill="1" applyBorder="1" applyAlignment="1">
      <alignment horizontal="center" vertical="center"/>
    </xf>
    <xf numFmtId="0" fontId="65" fillId="0" borderId="42" xfId="0" applyFont="1" applyFill="1" applyBorder="1" applyAlignment="1">
      <alignment horizontal="center" vertical="center"/>
    </xf>
    <xf numFmtId="178" fontId="54" fillId="0" borderId="78" xfId="0" applyNumberFormat="1" applyFont="1" applyFill="1" applyBorder="1" applyAlignment="1">
      <alignment horizontal="right" vertical="center" shrinkToFit="1"/>
    </xf>
    <xf numFmtId="0" fontId="55" fillId="0" borderId="89" xfId="0" applyFont="1" applyFill="1" applyBorder="1" applyAlignment="1">
      <alignment horizontal="center" vertical="center"/>
    </xf>
    <xf numFmtId="0" fontId="55" fillId="0" borderId="90" xfId="0" applyFont="1" applyFill="1" applyBorder="1" applyAlignment="1">
      <alignment horizontal="center" vertical="center"/>
    </xf>
    <xf numFmtId="0" fontId="128" fillId="0" borderId="48" xfId="0" applyFont="1" applyFill="1" applyBorder="1" applyAlignment="1">
      <alignment horizontal="left" vertical="center"/>
    </xf>
    <xf numFmtId="0" fontId="128" fillId="0" borderId="5" xfId="0" applyFont="1" applyFill="1" applyBorder="1" applyAlignment="1">
      <alignment horizontal="left" vertical="center"/>
    </xf>
    <xf numFmtId="0" fontId="128" fillId="0" borderId="9" xfId="0" applyFont="1" applyFill="1" applyBorder="1" applyAlignment="1">
      <alignment horizontal="left" vertical="center"/>
    </xf>
    <xf numFmtId="0" fontId="128" fillId="0" borderId="45" xfId="0" applyFont="1" applyFill="1" applyBorder="1" applyAlignment="1">
      <alignment horizontal="left" vertical="center"/>
    </xf>
    <xf numFmtId="0" fontId="128" fillId="0" borderId="1" xfId="0" applyFont="1" applyFill="1" applyBorder="1" applyAlignment="1">
      <alignment horizontal="left" vertical="center"/>
    </xf>
    <xf numFmtId="0" fontId="128" fillId="0" borderId="12" xfId="0" applyFont="1" applyFill="1" applyBorder="1" applyAlignment="1">
      <alignment horizontal="left" vertical="center"/>
    </xf>
    <xf numFmtId="178" fontId="128" fillId="0" borderId="26" xfId="0" applyNumberFormat="1" applyFont="1" applyFill="1" applyBorder="1" applyAlignment="1">
      <alignment horizontal="right" vertical="center" shrinkToFit="1"/>
    </xf>
    <xf numFmtId="178" fontId="128" fillId="0" borderId="28" xfId="0" applyNumberFormat="1" applyFont="1" applyFill="1" applyBorder="1" applyAlignment="1">
      <alignment horizontal="right" vertical="center" shrinkToFit="1"/>
    </xf>
    <xf numFmtId="0" fontId="128" fillId="0" borderId="68" xfId="0" applyFont="1" applyFill="1" applyBorder="1" applyAlignment="1">
      <alignment horizontal="left" vertical="center"/>
    </xf>
    <xf numFmtId="0" fontId="146" fillId="0" borderId="48" xfId="0" applyFont="1" applyFill="1" applyBorder="1" applyAlignment="1">
      <alignment horizontal="left" vertical="center"/>
    </xf>
    <xf numFmtId="0" fontId="146" fillId="0" borderId="5" xfId="0" applyFont="1" applyFill="1" applyBorder="1" applyAlignment="1">
      <alignment horizontal="left" vertical="center"/>
    </xf>
    <xf numFmtId="0" fontId="146" fillId="0" borderId="9" xfId="0" applyFont="1" applyFill="1" applyBorder="1" applyAlignment="1">
      <alignment horizontal="left" vertical="center"/>
    </xf>
    <xf numFmtId="0" fontId="146" fillId="0" borderId="45" xfId="0" applyFont="1" applyFill="1" applyBorder="1" applyAlignment="1">
      <alignment horizontal="left" vertical="center"/>
    </xf>
    <xf numFmtId="0" fontId="146" fillId="0" borderId="1" xfId="0" applyFont="1" applyFill="1" applyBorder="1" applyAlignment="1">
      <alignment horizontal="left" vertical="center"/>
    </xf>
    <xf numFmtId="0" fontId="146" fillId="0" borderId="12" xfId="0" applyFont="1" applyFill="1" applyBorder="1" applyAlignment="1">
      <alignment horizontal="left" vertical="center"/>
    </xf>
    <xf numFmtId="178" fontId="146" fillId="0" borderId="26" xfId="0" applyNumberFormat="1" applyFont="1" applyFill="1" applyBorder="1" applyAlignment="1">
      <alignment horizontal="right" vertical="center" shrinkToFit="1"/>
    </xf>
    <xf numFmtId="178" fontId="146" fillId="0" borderId="28" xfId="0" applyNumberFormat="1" applyFont="1" applyFill="1" applyBorder="1" applyAlignment="1">
      <alignment horizontal="right" vertical="center" shrinkToFit="1"/>
    </xf>
    <xf numFmtId="0" fontId="146" fillId="0" borderId="68" xfId="0" applyFont="1" applyFill="1" applyBorder="1" applyAlignment="1">
      <alignment horizontal="left" vertical="center"/>
    </xf>
    <xf numFmtId="0" fontId="128" fillId="0" borderId="35" xfId="0" applyFont="1" applyFill="1" applyBorder="1" applyAlignment="1">
      <alignment horizontal="left" vertical="center"/>
    </xf>
    <xf numFmtId="0" fontId="128" fillId="0" borderId="36" xfId="0" applyFont="1" applyFill="1" applyBorder="1" applyAlignment="1">
      <alignment horizontal="left" vertical="center"/>
    </xf>
    <xf numFmtId="0" fontId="128" fillId="0" borderId="37" xfId="0" applyFont="1" applyFill="1" applyBorder="1" applyAlignment="1">
      <alignment horizontal="left" vertical="center"/>
    </xf>
    <xf numFmtId="178" fontId="128" fillId="0" borderId="78" xfId="0" applyNumberFormat="1" applyFont="1" applyFill="1" applyBorder="1" applyAlignment="1">
      <alignment horizontal="right" vertical="center" shrinkToFit="1"/>
    </xf>
    <xf numFmtId="0" fontId="128" fillId="0" borderId="173" xfId="0" applyFont="1" applyFill="1" applyBorder="1" applyAlignment="1">
      <alignment horizontal="left" vertical="center"/>
    </xf>
    <xf numFmtId="0" fontId="128" fillId="0" borderId="67" xfId="0" applyFont="1" applyFill="1" applyBorder="1" applyAlignment="1">
      <alignment horizontal="left" vertical="center"/>
    </xf>
    <xf numFmtId="0" fontId="26" fillId="0" borderId="48" xfId="0" applyFont="1" applyFill="1" applyBorder="1" applyAlignment="1">
      <alignment horizontal="left" vertical="center"/>
    </xf>
    <xf numFmtId="0" fontId="26" fillId="0" borderId="9" xfId="0" applyFont="1" applyFill="1" applyBorder="1" applyAlignment="1">
      <alignment horizontal="left" vertical="center"/>
    </xf>
    <xf numFmtId="0" fontId="26" fillId="0" borderId="45" xfId="0" applyFont="1" applyFill="1" applyBorder="1" applyAlignment="1">
      <alignment horizontal="left" vertical="center"/>
    </xf>
    <xf numFmtId="0" fontId="26" fillId="0" borderId="12" xfId="0" applyFont="1" applyFill="1" applyBorder="1" applyAlignment="1">
      <alignment horizontal="left" vertical="center"/>
    </xf>
    <xf numFmtId="0" fontId="26" fillId="0" borderId="8" xfId="0" applyFont="1" applyFill="1" applyBorder="1" applyAlignment="1">
      <alignment horizontal="left" vertical="center"/>
    </xf>
    <xf numFmtId="0" fontId="26" fillId="0" borderId="9" xfId="0" applyFont="1" applyFill="1" applyBorder="1" applyAlignment="1">
      <alignment horizontal="left"/>
    </xf>
    <xf numFmtId="0" fontId="26" fillId="0" borderId="11" xfId="0" applyFont="1" applyFill="1" applyBorder="1" applyAlignment="1">
      <alignment horizontal="left"/>
    </xf>
    <xf numFmtId="0" fontId="26" fillId="0" borderId="12" xfId="0" applyFont="1" applyFill="1" applyBorder="1" applyAlignment="1">
      <alignment horizontal="left"/>
    </xf>
    <xf numFmtId="178" fontId="26" fillId="0" borderId="26" xfId="0" applyNumberFormat="1" applyFont="1" applyFill="1" applyBorder="1" applyAlignment="1">
      <alignment horizontal="right" vertical="center" shrinkToFit="1"/>
    </xf>
    <xf numFmtId="178" fontId="26" fillId="0" borderId="28" xfId="0" applyNumberFormat="1" applyFont="1" applyFill="1" applyBorder="1" applyAlignment="1">
      <alignment horizontal="right" vertical="center" shrinkToFit="1"/>
    </xf>
    <xf numFmtId="0" fontId="26" fillId="0" borderId="68" xfId="0" applyFont="1" applyFill="1" applyBorder="1" applyAlignment="1">
      <alignment horizontal="left" vertical="center"/>
    </xf>
    <xf numFmtId="0" fontId="26" fillId="0" borderId="40" xfId="0" applyFont="1" applyFill="1" applyBorder="1" applyAlignment="1">
      <alignment horizontal="left" vertical="center"/>
    </xf>
    <xf numFmtId="0" fontId="26" fillId="0" borderId="42" xfId="0" applyFont="1" applyFill="1" applyBorder="1" applyAlignment="1">
      <alignment horizontal="left" vertical="center"/>
    </xf>
    <xf numFmtId="0" fontId="26" fillId="0" borderId="51" xfId="0" applyFont="1" applyFill="1" applyBorder="1" applyAlignment="1">
      <alignment horizontal="left"/>
    </xf>
    <xf numFmtId="0" fontId="26" fillId="0" borderId="42" xfId="0" applyFont="1" applyFill="1" applyBorder="1" applyAlignment="1">
      <alignment horizontal="left"/>
    </xf>
    <xf numFmtId="0" fontId="26" fillId="0" borderId="65" xfId="0" applyFont="1" applyFill="1" applyBorder="1" applyAlignment="1">
      <alignment horizontal="left" vertical="center"/>
    </xf>
    <xf numFmtId="0" fontId="26" fillId="0" borderId="35" xfId="0" applyFont="1" applyFill="1" applyBorder="1" applyAlignment="1">
      <alignment horizontal="left" vertical="center"/>
    </xf>
    <xf numFmtId="0" fontId="26" fillId="0" borderId="37" xfId="0" applyFont="1" applyFill="1" applyBorder="1" applyAlignment="1">
      <alignment horizontal="left" vertical="center"/>
    </xf>
    <xf numFmtId="0" fontId="26" fillId="0" borderId="6" xfId="0" applyFont="1" applyFill="1" applyBorder="1" applyAlignment="1">
      <alignment horizontal="left" vertical="center"/>
    </xf>
    <xf numFmtId="0" fontId="26" fillId="0" borderId="7" xfId="0" applyFont="1" applyFill="1" applyBorder="1" applyAlignment="1">
      <alignment horizontal="left"/>
    </xf>
    <xf numFmtId="0" fontId="26" fillId="0" borderId="67" xfId="0" applyFont="1" applyFill="1" applyBorder="1" applyAlignment="1">
      <alignment horizontal="left" vertical="center"/>
    </xf>
    <xf numFmtId="0" fontId="42" fillId="0" borderId="0" xfId="0" applyFont="1" applyFill="1" applyAlignment="1">
      <alignment horizontal="center" vertical="center"/>
    </xf>
    <xf numFmtId="0" fontId="26" fillId="0" borderId="0" xfId="0" applyFont="1" applyFill="1" applyAlignment="1">
      <alignment horizontal="center"/>
    </xf>
    <xf numFmtId="0" fontId="12" fillId="0" borderId="41" xfId="0" applyFont="1" applyFill="1" applyBorder="1" applyAlignment="1">
      <alignment horizontal="left" vertical="center" shrinkToFit="1"/>
    </xf>
    <xf numFmtId="0" fontId="12" fillId="0" borderId="41" xfId="0" applyFont="1" applyFill="1" applyBorder="1" applyAlignment="1">
      <alignment horizontal="center" vertical="center" shrinkToFit="1"/>
    </xf>
    <xf numFmtId="0" fontId="26" fillId="0" borderId="54" xfId="0" applyFont="1" applyFill="1" applyBorder="1" applyAlignment="1">
      <alignment horizontal="center"/>
    </xf>
    <xf numFmtId="0" fontId="26" fillId="0" borderId="0" xfId="0" applyFont="1" applyFill="1" applyBorder="1" applyAlignment="1">
      <alignment horizontal="left" vertical="center"/>
    </xf>
    <xf numFmtId="0" fontId="26" fillId="0" borderId="52" xfId="0" applyFont="1" applyFill="1" applyBorder="1" applyAlignment="1">
      <alignment horizontal="left" vertical="center"/>
    </xf>
    <xf numFmtId="0" fontId="26" fillId="0" borderId="5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26" fillId="0" borderId="0" xfId="0" applyFont="1" applyFill="1" applyBorder="1" applyAlignment="1" applyProtection="1">
      <alignment vertical="center" shrinkToFit="1"/>
      <protection locked="0"/>
    </xf>
    <xf numFmtId="0" fontId="26" fillId="0" borderId="36" xfId="0" applyFont="1" applyFill="1" applyBorder="1" applyAlignment="1">
      <alignment horizontal="left" vertical="center"/>
    </xf>
    <xf numFmtId="0" fontId="26" fillId="0" borderId="39" xfId="0" applyFont="1" applyFill="1" applyBorder="1" applyAlignment="1">
      <alignment horizontal="left" vertical="center"/>
    </xf>
    <xf numFmtId="0" fontId="26" fillId="0" borderId="0" xfId="0" applyFont="1" applyFill="1" applyBorder="1" applyAlignment="1">
      <alignment horizontal="center"/>
    </xf>
    <xf numFmtId="0" fontId="26" fillId="0" borderId="52" xfId="0" applyFont="1" applyFill="1" applyBorder="1" applyAlignment="1">
      <alignment horizontal="center"/>
    </xf>
    <xf numFmtId="0" fontId="26" fillId="0" borderId="50" xfId="0" applyFont="1" applyFill="1" applyBorder="1" applyAlignment="1">
      <alignment horizontal="left" vertical="center" wrapText="1"/>
    </xf>
    <xf numFmtId="0" fontId="26" fillId="0" borderId="0" xfId="0" applyFont="1" applyFill="1" applyBorder="1" applyAlignment="1">
      <alignment horizontal="left" vertical="center" wrapText="1"/>
    </xf>
    <xf numFmtId="0" fontId="26" fillId="0" borderId="52" xfId="0" applyFont="1" applyFill="1" applyBorder="1" applyAlignment="1">
      <alignment horizontal="left" vertical="center" wrapText="1"/>
    </xf>
    <xf numFmtId="0" fontId="26" fillId="0" borderId="50" xfId="0" applyFont="1" applyFill="1" applyBorder="1" applyAlignment="1" applyProtection="1">
      <alignment horizontal="center" vertical="center" shrinkToFit="1"/>
      <protection locked="0"/>
    </xf>
    <xf numFmtId="0" fontId="26" fillId="0" borderId="0" xfId="0" applyFont="1" applyFill="1" applyBorder="1" applyAlignment="1" applyProtection="1">
      <alignment horizontal="center" vertical="center" shrinkToFit="1"/>
      <protection locked="0"/>
    </xf>
    <xf numFmtId="0" fontId="26" fillId="0" borderId="0" xfId="0" applyFont="1" applyFill="1" applyBorder="1" applyAlignment="1" applyProtection="1">
      <alignment horizontal="right" vertical="center" wrapText="1"/>
      <protection locked="0"/>
    </xf>
    <xf numFmtId="1" fontId="26" fillId="0" borderId="0" xfId="0" applyNumberFormat="1" applyFont="1" applyFill="1" applyBorder="1" applyAlignment="1" applyProtection="1">
      <alignment horizontal="left" vertical="center" shrinkToFit="1"/>
      <protection locked="0"/>
    </xf>
    <xf numFmtId="1" fontId="26" fillId="0" borderId="52" xfId="0" applyNumberFormat="1" applyFont="1" applyFill="1" applyBorder="1" applyAlignment="1" applyProtection="1">
      <alignment horizontal="left" vertical="center" shrinkToFit="1"/>
      <protection locked="0"/>
    </xf>
    <xf numFmtId="0" fontId="54" fillId="0" borderId="0" xfId="0" applyFont="1" applyFill="1" applyBorder="1" applyAlignment="1">
      <alignment horizontal="left" vertical="center" wrapText="1"/>
    </xf>
    <xf numFmtId="0" fontId="100" fillId="0" borderId="0" xfId="0" applyFont="1" applyBorder="1" applyAlignment="1">
      <alignment horizontal="left" vertical="center" wrapText="1"/>
    </xf>
    <xf numFmtId="0" fontId="100" fillId="0" borderId="52" xfId="0" applyFont="1" applyBorder="1" applyAlignment="1">
      <alignment horizontal="left" vertical="center" wrapText="1"/>
    </xf>
    <xf numFmtId="0" fontId="54" fillId="0" borderId="50" xfId="0" applyFont="1" applyFill="1" applyBorder="1" applyAlignment="1">
      <alignment horizontal="left" vertical="center" wrapText="1"/>
    </xf>
    <xf numFmtId="0" fontId="26" fillId="0" borderId="1" xfId="0" applyFont="1" applyFill="1" applyBorder="1" applyAlignment="1">
      <alignment horizontal="center" vertical="center" wrapText="1"/>
    </xf>
    <xf numFmtId="0" fontId="26" fillId="0" borderId="52" xfId="0" applyFont="1" applyFill="1" applyBorder="1" applyAlignment="1">
      <alignment horizontal="center" vertical="center" wrapText="1"/>
    </xf>
    <xf numFmtId="0" fontId="26" fillId="0" borderId="2" xfId="0" applyFont="1" applyFill="1" applyBorder="1" applyAlignment="1">
      <alignment horizontal="center" vertical="center"/>
    </xf>
    <xf numFmtId="0" fontId="26" fillId="0" borderId="3" xfId="0" applyFont="1" applyFill="1" applyBorder="1" applyAlignment="1">
      <alignment horizontal="center" vertical="center" shrinkToFit="1"/>
    </xf>
    <xf numFmtId="0" fontId="26" fillId="0" borderId="4" xfId="0" applyFont="1" applyFill="1" applyBorder="1" applyAlignment="1">
      <alignment horizontal="center" vertical="center" shrinkToFit="1"/>
    </xf>
    <xf numFmtId="0" fontId="28" fillId="0" borderId="4" xfId="0" applyFont="1" applyFill="1" applyBorder="1" applyAlignment="1">
      <alignment vertical="center" wrapText="1" shrinkToFit="1"/>
    </xf>
    <xf numFmtId="0" fontId="28" fillId="0" borderId="10" xfId="0" applyFont="1" applyFill="1" applyBorder="1" applyAlignment="1">
      <alignment vertical="center" wrapText="1" shrinkToFit="1"/>
    </xf>
    <xf numFmtId="0" fontId="28" fillId="0" borderId="4" xfId="0" applyFont="1" applyFill="1" applyBorder="1" applyAlignment="1">
      <alignment horizontal="center" vertical="center" wrapText="1" shrinkToFit="1"/>
    </xf>
    <xf numFmtId="0" fontId="28" fillId="0" borderId="10" xfId="0" applyFont="1" applyFill="1" applyBorder="1" applyAlignment="1">
      <alignment horizontal="center" vertical="center" wrapText="1" shrinkToFit="1"/>
    </xf>
    <xf numFmtId="0" fontId="26" fillId="0" borderId="71" xfId="0" applyFont="1" applyFill="1" applyBorder="1" applyAlignment="1">
      <alignment horizontal="center" vertical="center" textRotation="255"/>
    </xf>
    <xf numFmtId="0" fontId="26" fillId="0" borderId="62" xfId="0" applyFont="1" applyFill="1" applyBorder="1" applyAlignment="1">
      <alignment horizontal="center" vertical="center" textRotation="255"/>
    </xf>
    <xf numFmtId="0" fontId="26" fillId="0" borderId="95" xfId="0" applyFont="1" applyFill="1" applyBorder="1" applyAlignment="1">
      <alignment horizontal="center" vertical="center" textRotation="255"/>
    </xf>
    <xf numFmtId="0" fontId="26" fillId="0" borderId="2" xfId="0" applyFont="1" applyFill="1" applyBorder="1" applyAlignment="1">
      <alignment horizontal="left" vertical="center"/>
    </xf>
    <xf numFmtId="0" fontId="12" fillId="0" borderId="3" xfId="0" applyFont="1" applyFill="1" applyBorder="1" applyAlignment="1" applyProtection="1">
      <alignment horizontal="center" vertical="center"/>
      <protection locked="0"/>
    </xf>
    <xf numFmtId="0" fontId="12" fillId="0" borderId="4" xfId="0" applyFont="1" applyFill="1" applyBorder="1" applyAlignment="1" applyProtection="1">
      <alignment horizontal="center" vertical="center"/>
      <protection locked="0"/>
    </xf>
    <xf numFmtId="0" fontId="12" fillId="0" borderId="10" xfId="0" applyFont="1" applyFill="1" applyBorder="1" applyAlignment="1" applyProtection="1">
      <alignment horizontal="center" vertical="center"/>
      <protection locked="0"/>
    </xf>
    <xf numFmtId="0" fontId="26" fillId="0" borderId="96" xfId="0" applyFont="1" applyFill="1" applyBorder="1" applyAlignment="1">
      <alignment horizontal="left" vertical="center"/>
    </xf>
    <xf numFmtId="0" fontId="26" fillId="0" borderId="70" xfId="0" applyFont="1" applyFill="1" applyBorder="1" applyAlignment="1">
      <alignment horizontal="center" vertical="center" textRotation="255"/>
    </xf>
    <xf numFmtId="0" fontId="26" fillId="0" borderId="79" xfId="0" applyFont="1" applyFill="1" applyBorder="1" applyAlignment="1">
      <alignment horizontal="center" vertical="center" textRotation="255"/>
    </xf>
    <xf numFmtId="0" fontId="26" fillId="0" borderId="28" xfId="0" applyFont="1" applyFill="1" applyBorder="1" applyAlignment="1">
      <alignment horizontal="left" vertical="center"/>
    </xf>
    <xf numFmtId="0" fontId="12" fillId="0" borderId="97" xfId="0" applyFont="1" applyFill="1" applyBorder="1" applyAlignment="1" applyProtection="1">
      <alignment horizontal="center" vertical="center"/>
      <protection locked="0"/>
    </xf>
    <xf numFmtId="0" fontId="12" fillId="0" borderId="98" xfId="0" applyFont="1" applyFill="1" applyBorder="1" applyAlignment="1" applyProtection="1">
      <alignment horizontal="center" vertical="center"/>
      <protection locked="0"/>
    </xf>
    <xf numFmtId="0" fontId="12" fillId="0" borderId="99" xfId="0" applyFont="1" applyFill="1" applyBorder="1" applyAlignment="1" applyProtection="1">
      <alignment horizontal="center" vertical="center"/>
      <protection locked="0"/>
    </xf>
    <xf numFmtId="0" fontId="26" fillId="0" borderId="93" xfId="0" applyFont="1" applyFill="1" applyBorder="1" applyAlignment="1">
      <alignment horizontal="center" vertical="center"/>
    </xf>
    <xf numFmtId="0" fontId="26" fillId="0" borderId="74" xfId="0" applyFont="1" applyFill="1" applyBorder="1" applyAlignment="1">
      <alignment horizontal="center" vertical="center"/>
    </xf>
    <xf numFmtId="0" fontId="26" fillId="0" borderId="41" xfId="0" applyFont="1" applyFill="1" applyBorder="1" applyAlignment="1">
      <alignment horizontal="center" vertical="center"/>
    </xf>
    <xf numFmtId="0" fontId="26" fillId="0" borderId="44" xfId="0" applyFont="1" applyFill="1" applyBorder="1" applyAlignment="1">
      <alignment horizontal="center" vertical="center"/>
    </xf>
    <xf numFmtId="0" fontId="26" fillId="0" borderId="53" xfId="0" applyFont="1" applyFill="1" applyBorder="1" applyAlignment="1">
      <alignment horizontal="left" vertical="center" wrapText="1"/>
    </xf>
    <xf numFmtId="0" fontId="26" fillId="0" borderId="54" xfId="0" applyFont="1" applyFill="1" applyBorder="1" applyAlignment="1">
      <alignment horizontal="left" vertical="center" wrapText="1"/>
    </xf>
    <xf numFmtId="0" fontId="26" fillId="0" borderId="57" xfId="0" applyFont="1" applyFill="1" applyBorder="1" applyAlignment="1">
      <alignment horizontal="left" vertical="center" wrapText="1"/>
    </xf>
    <xf numFmtId="0" fontId="20" fillId="0" borderId="35" xfId="0" applyFont="1" applyFill="1" applyBorder="1" applyAlignment="1" applyProtection="1">
      <alignment horizontal="left" vertical="top" wrapText="1"/>
      <protection locked="0"/>
    </xf>
    <xf numFmtId="0" fontId="20" fillId="0" borderId="36" xfId="0" applyFont="1" applyFill="1" applyBorder="1" applyAlignment="1" applyProtection="1">
      <alignment horizontal="left" vertical="top" wrapText="1"/>
      <protection locked="0"/>
    </xf>
    <xf numFmtId="0" fontId="20" fillId="0" borderId="39" xfId="0" applyFont="1" applyFill="1" applyBorder="1" applyAlignment="1" applyProtection="1">
      <alignment horizontal="left" vertical="top" wrapText="1"/>
      <protection locked="0"/>
    </xf>
    <xf numFmtId="0" fontId="20" fillId="0" borderId="50" xfId="0" applyFont="1" applyFill="1" applyBorder="1" applyAlignment="1" applyProtection="1">
      <alignment horizontal="left" vertical="top" wrapText="1"/>
      <protection locked="0"/>
    </xf>
    <xf numFmtId="0" fontId="20" fillId="0" borderId="0" xfId="0" applyFont="1" applyFill="1" applyBorder="1" applyAlignment="1" applyProtection="1">
      <alignment horizontal="left" vertical="top" wrapText="1"/>
      <protection locked="0"/>
    </xf>
    <xf numFmtId="0" fontId="20" fillId="0" borderId="52" xfId="0" applyFont="1" applyFill="1" applyBorder="1" applyAlignment="1" applyProtection="1">
      <alignment horizontal="left" vertical="top" wrapText="1"/>
      <protection locked="0"/>
    </xf>
    <xf numFmtId="0" fontId="20" fillId="0" borderId="40" xfId="0" applyFont="1" applyFill="1" applyBorder="1" applyAlignment="1" applyProtection="1">
      <alignment horizontal="left" vertical="top" wrapText="1"/>
      <protection locked="0"/>
    </xf>
    <xf numFmtId="0" fontId="20" fillId="0" borderId="41" xfId="0" applyFont="1" applyFill="1" applyBorder="1" applyAlignment="1" applyProtection="1">
      <alignment horizontal="left" vertical="top" wrapText="1"/>
      <protection locked="0"/>
    </xf>
    <xf numFmtId="0" fontId="20" fillId="0" borderId="44" xfId="0" applyFont="1" applyFill="1" applyBorder="1" applyAlignment="1" applyProtection="1">
      <alignment horizontal="left" vertical="top" wrapText="1"/>
      <protection locked="0"/>
    </xf>
    <xf numFmtId="0" fontId="27" fillId="0" borderId="100" xfId="0" applyFont="1" applyFill="1" applyBorder="1" applyAlignment="1">
      <alignment horizontal="center" vertical="center" wrapText="1"/>
    </xf>
    <xf numFmtId="0" fontId="27" fillId="0" borderId="102" xfId="0" applyFont="1" applyFill="1" applyBorder="1" applyAlignment="1">
      <alignment horizontal="center" vertical="center" wrapText="1"/>
    </xf>
    <xf numFmtId="0" fontId="27" fillId="0" borderId="103" xfId="0" applyFont="1" applyFill="1" applyBorder="1" applyAlignment="1">
      <alignment horizontal="center" vertical="center" wrapText="1"/>
    </xf>
    <xf numFmtId="0" fontId="26" fillId="0" borderId="53" xfId="0" applyFont="1" applyFill="1" applyBorder="1" applyAlignment="1" applyProtection="1">
      <alignment horizontal="center" vertical="center"/>
      <protection locked="0"/>
    </xf>
    <xf numFmtId="0" fontId="26" fillId="0" borderId="54" xfId="0" applyFont="1" applyFill="1" applyBorder="1" applyAlignment="1" applyProtection="1">
      <alignment horizontal="center" vertical="center"/>
      <protection locked="0"/>
    </xf>
    <xf numFmtId="0" fontId="26" fillId="0" borderId="54" xfId="0" applyFont="1" applyFill="1" applyBorder="1" applyAlignment="1" applyProtection="1">
      <alignment horizontal="left" vertical="center" shrinkToFit="1"/>
      <protection locked="0"/>
    </xf>
    <xf numFmtId="0" fontId="26" fillId="0" borderId="57" xfId="0" applyFont="1" applyFill="1" applyBorder="1" applyAlignment="1" applyProtection="1">
      <alignment horizontal="left" vertical="center" shrinkToFit="1"/>
      <protection locked="0"/>
    </xf>
    <xf numFmtId="0" fontId="12" fillId="0" borderId="53" xfId="0" applyFont="1" applyFill="1" applyBorder="1" applyAlignment="1" applyProtection="1">
      <alignment horizontal="left" vertical="top" wrapText="1"/>
      <protection locked="0"/>
    </xf>
    <xf numFmtId="0" fontId="12" fillId="0" borderId="54" xfId="0" applyFont="1" applyFill="1" applyBorder="1" applyAlignment="1" applyProtection="1">
      <alignment horizontal="left" vertical="top" wrapText="1"/>
      <protection locked="0"/>
    </xf>
    <xf numFmtId="0" fontId="12" fillId="0" borderId="57" xfId="0" applyFont="1" applyFill="1" applyBorder="1" applyAlignment="1" applyProtection="1">
      <alignment horizontal="left" vertical="top" wrapText="1"/>
      <protection locked="0"/>
    </xf>
    <xf numFmtId="0" fontId="26" fillId="0" borderId="57" xfId="0" applyFont="1" applyFill="1" applyBorder="1" applyAlignment="1">
      <alignment horizontal="center" vertical="center"/>
    </xf>
    <xf numFmtId="0" fontId="26" fillId="0" borderId="53" xfId="0" applyFont="1" applyFill="1" applyBorder="1" applyAlignment="1" applyProtection="1">
      <alignment horizontal="center" vertical="center"/>
    </xf>
    <xf numFmtId="0" fontId="26" fillId="0" borderId="54" xfId="0" applyFont="1" applyFill="1" applyBorder="1" applyAlignment="1" applyProtection="1">
      <alignment horizontal="center" vertical="center"/>
    </xf>
    <xf numFmtId="0" fontId="91" fillId="0" borderId="0" xfId="0" applyFont="1" applyFill="1" applyAlignment="1">
      <alignment horizontal="center" vertical="center"/>
    </xf>
    <xf numFmtId="0" fontId="20" fillId="0" borderId="1" xfId="0" applyFont="1" applyFill="1" applyBorder="1" applyAlignment="1">
      <alignment horizontal="center" vertical="center"/>
    </xf>
    <xf numFmtId="0" fontId="23" fillId="0" borderId="1" xfId="0" applyFont="1" applyFill="1" applyBorder="1" applyAlignment="1">
      <alignment horizontal="center" vertical="center"/>
    </xf>
    <xf numFmtId="0" fontId="27" fillId="7" borderId="3" xfId="0" applyFont="1" applyFill="1" applyBorder="1" applyAlignment="1">
      <alignment horizontal="center" vertical="center"/>
    </xf>
    <xf numFmtId="0" fontId="27" fillId="7" borderId="10" xfId="0" applyFont="1" applyFill="1" applyBorder="1" applyAlignment="1">
      <alignment horizontal="center" vertical="center"/>
    </xf>
    <xf numFmtId="0" fontId="27" fillId="7" borderId="4" xfId="0" applyFont="1" applyFill="1" applyBorder="1" applyAlignment="1">
      <alignment horizontal="center" vertical="center"/>
    </xf>
    <xf numFmtId="0" fontId="27" fillId="0" borderId="131" xfId="0" applyFont="1" applyFill="1" applyBorder="1" applyAlignment="1">
      <alignment horizontal="center" vertical="center" wrapText="1"/>
    </xf>
    <xf numFmtId="0" fontId="27" fillId="0" borderId="4" xfId="0" applyFont="1" applyFill="1" applyBorder="1" applyAlignment="1">
      <alignment horizontal="center" vertical="center" wrapText="1"/>
    </xf>
    <xf numFmtId="0" fontId="27" fillId="0" borderId="4" xfId="0" applyFont="1" applyFill="1" applyBorder="1" applyAlignment="1">
      <alignment horizontal="left" vertical="center" wrapText="1"/>
    </xf>
    <xf numFmtId="0" fontId="27" fillId="0" borderId="10" xfId="0" applyFont="1" applyFill="1" applyBorder="1" applyAlignment="1">
      <alignment horizontal="left" vertical="center" wrapText="1"/>
    </xf>
    <xf numFmtId="0" fontId="0" fillId="0" borderId="26" xfId="0" applyFont="1" applyFill="1" applyBorder="1" applyAlignment="1" applyProtection="1">
      <alignment horizontal="center" vertical="center"/>
      <protection locked="0"/>
    </xf>
    <xf numFmtId="0" fontId="0" fillId="0" borderId="28" xfId="0" applyFont="1" applyFill="1" applyBorder="1" applyAlignment="1" applyProtection="1">
      <alignment horizontal="center" vertical="center"/>
      <protection locked="0"/>
    </xf>
    <xf numFmtId="0" fontId="27" fillId="0" borderId="26" xfId="0" applyFont="1" applyFill="1" applyBorder="1" applyAlignment="1">
      <alignment vertical="center" wrapText="1"/>
    </xf>
    <xf numFmtId="0" fontId="27" fillId="0" borderId="28" xfId="0" applyFont="1" applyFill="1" applyBorder="1" applyAlignment="1">
      <alignment vertical="center" wrapText="1"/>
    </xf>
    <xf numFmtId="58" fontId="27" fillId="0" borderId="131" xfId="0" applyNumberFormat="1" applyFont="1" applyFill="1" applyBorder="1" applyAlignment="1" applyProtection="1">
      <alignment horizontal="center" vertical="center" wrapText="1"/>
      <protection locked="0"/>
    </xf>
    <xf numFmtId="58" fontId="27" fillId="0" borderId="4" xfId="0" applyNumberFormat="1" applyFont="1" applyFill="1" applyBorder="1" applyAlignment="1" applyProtection="1">
      <alignment horizontal="center" vertical="center" wrapText="1"/>
      <protection locked="0"/>
    </xf>
    <xf numFmtId="58" fontId="27" fillId="0" borderId="10" xfId="0" applyNumberFormat="1" applyFont="1" applyFill="1" applyBorder="1" applyAlignment="1" applyProtection="1">
      <alignment horizontal="center" vertical="center" wrapText="1"/>
      <protection locked="0"/>
    </xf>
    <xf numFmtId="0" fontId="27" fillId="7" borderId="26" xfId="0" applyFont="1" applyFill="1" applyBorder="1" applyAlignment="1">
      <alignment horizontal="center" vertical="center"/>
    </xf>
    <xf numFmtId="0" fontId="27" fillId="7" borderId="27" xfId="0" applyFont="1" applyFill="1" applyBorder="1" applyAlignment="1">
      <alignment horizontal="center" vertical="center"/>
    </xf>
    <xf numFmtId="0" fontId="27" fillId="7" borderId="81" xfId="0" applyFont="1" applyFill="1" applyBorder="1" applyAlignment="1">
      <alignment horizontal="center" vertical="center"/>
    </xf>
    <xf numFmtId="0" fontId="27" fillId="0" borderId="8" xfId="0" applyFont="1" applyFill="1" applyBorder="1" applyAlignment="1" applyProtection="1">
      <alignment vertical="center" wrapText="1"/>
      <protection locked="0"/>
    </xf>
    <xf numFmtId="0" fontId="27" fillId="0" borderId="9" xfId="0" applyFont="1" applyFill="1" applyBorder="1" applyAlignment="1" applyProtection="1">
      <alignment vertical="center" wrapText="1"/>
      <protection locked="0"/>
    </xf>
    <xf numFmtId="0" fontId="27" fillId="0" borderId="11" xfId="0" applyFont="1" applyFill="1" applyBorder="1" applyAlignment="1" applyProtection="1">
      <alignment vertical="center" wrapText="1"/>
      <protection locked="0"/>
    </xf>
    <xf numFmtId="0" fontId="27" fillId="0" borderId="12" xfId="0" applyFont="1" applyFill="1" applyBorder="1" applyAlignment="1" applyProtection="1">
      <alignment vertical="center" wrapText="1"/>
      <protection locked="0"/>
    </xf>
    <xf numFmtId="0" fontId="27" fillId="0" borderId="5" xfId="0" applyFont="1" applyFill="1" applyBorder="1" applyAlignment="1" applyProtection="1">
      <alignment vertical="center" wrapText="1"/>
      <protection locked="0"/>
    </xf>
    <xf numFmtId="0" fontId="27" fillId="0" borderId="124" xfId="0" applyFont="1" applyFill="1" applyBorder="1" applyAlignment="1" applyProtection="1">
      <alignment horizontal="center" vertical="center" wrapText="1"/>
      <protection locked="0"/>
    </xf>
    <xf numFmtId="0" fontId="27" fillId="0" borderId="33" xfId="0" applyFont="1" applyFill="1" applyBorder="1" applyAlignment="1" applyProtection="1">
      <alignment horizontal="center" vertical="center" wrapText="1"/>
      <protection locked="0"/>
    </xf>
    <xf numFmtId="0" fontId="27" fillId="7" borderId="33" xfId="0" applyFont="1" applyFill="1" applyBorder="1" applyAlignment="1">
      <alignment horizontal="center" vertical="center" wrapText="1"/>
    </xf>
    <xf numFmtId="0" fontId="27" fillId="7" borderId="123" xfId="0" applyFont="1" applyFill="1" applyBorder="1" applyAlignment="1">
      <alignment horizontal="center" vertical="center" wrapText="1"/>
    </xf>
    <xf numFmtId="0" fontId="27" fillId="0" borderId="34" xfId="0" applyFont="1" applyFill="1" applyBorder="1" applyAlignment="1" applyProtection="1">
      <alignment horizontal="center" vertical="center" wrapText="1"/>
      <protection locked="0"/>
    </xf>
    <xf numFmtId="0" fontId="0" fillId="0" borderId="81" xfId="0" applyFont="1" applyFill="1" applyBorder="1" applyAlignment="1" applyProtection="1">
      <alignment horizontal="center" vertical="center"/>
      <protection locked="0"/>
    </xf>
    <xf numFmtId="0" fontId="107" fillId="0" borderId="26" xfId="0" applyFont="1" applyFill="1" applyBorder="1" applyAlignment="1">
      <alignment vertical="center" wrapText="1"/>
    </xf>
    <xf numFmtId="0" fontId="107" fillId="0" borderId="81" xfId="0" applyFont="1" applyFill="1" applyBorder="1" applyAlignment="1">
      <alignment vertical="center" wrapText="1"/>
    </xf>
    <xf numFmtId="0" fontId="27" fillId="0" borderId="132" xfId="0" applyFont="1" applyFill="1" applyBorder="1" applyAlignment="1">
      <alignment horizontal="center" vertical="center" wrapText="1"/>
    </xf>
    <xf numFmtId="0" fontId="27" fillId="0" borderId="133" xfId="0" applyFont="1" applyFill="1" applyBorder="1" applyAlignment="1">
      <alignment horizontal="center" vertical="center" wrapText="1"/>
    </xf>
    <xf numFmtId="0" fontId="27" fillId="0" borderId="135" xfId="0" applyFont="1" applyFill="1" applyBorder="1" applyAlignment="1" applyProtection="1">
      <alignment horizontal="center" vertical="center" wrapText="1"/>
      <protection locked="0"/>
    </xf>
    <xf numFmtId="0" fontId="27" fillId="0" borderId="74" xfId="0" applyFont="1" applyFill="1" applyBorder="1" applyAlignment="1" applyProtection="1">
      <alignment horizontal="center" vertical="center" wrapText="1"/>
      <protection locked="0"/>
    </xf>
    <xf numFmtId="0" fontId="27" fillId="7" borderId="11" xfId="0" applyFont="1" applyFill="1" applyBorder="1" applyAlignment="1">
      <alignment horizontal="center" vertical="center"/>
    </xf>
    <xf numFmtId="0" fontId="27" fillId="7" borderId="12" xfId="0" applyFont="1" applyFill="1" applyBorder="1" applyAlignment="1">
      <alignment horizontal="center" vertical="center"/>
    </xf>
    <xf numFmtId="0" fontId="27" fillId="7" borderId="1" xfId="0" applyFont="1" applyFill="1" applyBorder="1" applyAlignment="1">
      <alignment horizontal="center" vertical="center"/>
    </xf>
    <xf numFmtId="0" fontId="27" fillId="0" borderId="136" xfId="0" applyFont="1" applyFill="1" applyBorder="1" applyAlignment="1">
      <alignment horizontal="center" vertical="center" wrapText="1"/>
    </xf>
    <xf numFmtId="0" fontId="27" fillId="0" borderId="137" xfId="0" applyFont="1" applyFill="1" applyBorder="1" applyAlignment="1">
      <alignment horizontal="center" vertical="center" wrapText="1"/>
    </xf>
    <xf numFmtId="0" fontId="27" fillId="0" borderId="139" xfId="0" applyFont="1" applyFill="1" applyBorder="1" applyAlignment="1" applyProtection="1">
      <alignment horizontal="center" vertical="center" wrapText="1"/>
      <protection locked="0"/>
    </xf>
    <xf numFmtId="0" fontId="27" fillId="0" borderId="5" xfId="0" applyFont="1" applyFill="1" applyBorder="1" applyAlignment="1" applyProtection="1">
      <alignment horizontal="center" vertical="center" wrapText="1"/>
      <protection locked="0"/>
    </xf>
    <xf numFmtId="0" fontId="27" fillId="7" borderId="78" xfId="0" applyFont="1" applyFill="1" applyBorder="1" applyAlignment="1">
      <alignment horizontal="center" vertical="center"/>
    </xf>
    <xf numFmtId="0" fontId="27" fillId="7" borderId="60" xfId="0" applyFont="1" applyFill="1" applyBorder="1" applyAlignment="1">
      <alignment horizontal="center" vertical="center"/>
    </xf>
    <xf numFmtId="0" fontId="27" fillId="7" borderId="61" xfId="0" applyFont="1" applyFill="1" applyBorder="1" applyAlignment="1">
      <alignment horizontal="center" vertical="center"/>
    </xf>
    <xf numFmtId="0" fontId="27" fillId="7" borderId="63" xfId="0" applyFont="1" applyFill="1" applyBorder="1" applyAlignment="1">
      <alignment horizontal="center" vertical="center"/>
    </xf>
    <xf numFmtId="0" fontId="107" fillId="7" borderId="78" xfId="0" applyFont="1" applyFill="1" applyBorder="1" applyAlignment="1">
      <alignment horizontal="center" vertical="center"/>
    </xf>
    <xf numFmtId="0" fontId="107" fillId="7" borderId="27" xfId="0" applyFont="1" applyFill="1" applyBorder="1" applyAlignment="1">
      <alignment horizontal="center" vertical="center"/>
    </xf>
    <xf numFmtId="0" fontId="107" fillId="7" borderId="81" xfId="0" applyFont="1" applyFill="1" applyBorder="1" applyAlignment="1">
      <alignment horizontal="center" vertical="center"/>
    </xf>
    <xf numFmtId="0" fontId="0" fillId="0" borderId="53" xfId="0" applyFill="1" applyBorder="1" applyAlignment="1">
      <alignment horizontal="center" vertical="center" wrapText="1"/>
    </xf>
    <xf numFmtId="0" fontId="0" fillId="0" borderId="54" xfId="0" applyFill="1" applyBorder="1" applyAlignment="1">
      <alignment horizontal="center" vertical="center" wrapText="1"/>
    </xf>
    <xf numFmtId="0" fontId="0" fillId="0" borderId="55" xfId="0" applyFill="1" applyBorder="1" applyAlignment="1">
      <alignment horizontal="center" vertical="center" wrapText="1"/>
    </xf>
    <xf numFmtId="0" fontId="20" fillId="0" borderId="0" xfId="0" applyFont="1" applyFill="1" applyAlignment="1">
      <alignment horizontal="center" vertical="center"/>
    </xf>
    <xf numFmtId="0" fontId="0" fillId="0" borderId="1" xfId="0" applyFill="1" applyBorder="1" applyAlignment="1">
      <alignment horizontal="center"/>
    </xf>
    <xf numFmtId="0" fontId="0" fillId="0" borderId="1" xfId="0" applyFill="1" applyBorder="1" applyAlignment="1">
      <alignment horizontal="left" shrinkToFit="1"/>
    </xf>
    <xf numFmtId="0" fontId="0" fillId="0" borderId="53" xfId="0" applyFill="1" applyBorder="1" applyAlignment="1">
      <alignment horizontal="center" vertical="center"/>
    </xf>
    <xf numFmtId="0" fontId="0" fillId="0" borderId="54" xfId="0" applyFill="1" applyBorder="1" applyAlignment="1">
      <alignment horizontal="center" vertical="center"/>
    </xf>
    <xf numFmtId="0" fontId="0" fillId="0" borderId="55" xfId="0" applyFill="1" applyBorder="1" applyAlignment="1">
      <alignment horizontal="center" vertical="center"/>
    </xf>
    <xf numFmtId="0" fontId="0" fillId="0" borderId="56" xfId="0" applyFill="1" applyBorder="1" applyAlignment="1" applyProtection="1">
      <alignment horizontal="left" vertical="top" wrapText="1"/>
      <protection locked="0"/>
    </xf>
    <xf numFmtId="0" fontId="0" fillId="0" borderId="54" xfId="0" applyFill="1" applyBorder="1" applyAlignment="1" applyProtection="1">
      <alignment horizontal="left" vertical="top" wrapText="1"/>
      <protection locked="0"/>
    </xf>
    <xf numFmtId="0" fontId="0" fillId="0" borderId="57" xfId="0" applyFill="1" applyBorder="1" applyAlignment="1" applyProtection="1">
      <alignment horizontal="left" vertical="top" wrapText="1"/>
      <protection locked="0"/>
    </xf>
    <xf numFmtId="0" fontId="0" fillId="0" borderId="56" xfId="0" applyBorder="1" applyAlignment="1">
      <alignment horizontal="left" vertical="center"/>
    </xf>
    <xf numFmtId="0" fontId="0" fillId="0" borderId="54" xfId="0" applyBorder="1" applyAlignment="1">
      <alignment horizontal="left" vertical="center"/>
    </xf>
    <xf numFmtId="0" fontId="0" fillId="0" borderId="57" xfId="0" applyBorder="1" applyAlignment="1">
      <alignment horizontal="left" vertical="center"/>
    </xf>
    <xf numFmtId="0" fontId="0" fillId="0" borderId="62" xfId="0" applyFill="1" applyBorder="1" applyAlignment="1">
      <alignment horizontal="center" vertical="center" textRotation="255"/>
    </xf>
    <xf numFmtId="0" fontId="0" fillId="0" borderId="72" xfId="0" applyFill="1" applyBorder="1" applyAlignment="1">
      <alignment horizontal="center" vertical="center" textRotation="255"/>
    </xf>
    <xf numFmtId="0" fontId="0" fillId="0" borderId="11" xfId="0" applyFill="1" applyBorder="1" applyAlignment="1">
      <alignment horizontal="center" vertical="center"/>
    </xf>
    <xf numFmtId="0" fontId="0" fillId="0" borderId="1" xfId="0" applyFill="1" applyBorder="1" applyAlignment="1">
      <alignment horizontal="center" vertical="center"/>
    </xf>
    <xf numFmtId="0" fontId="0" fillId="0" borderId="12" xfId="0" applyFill="1" applyBorder="1" applyAlignment="1">
      <alignment horizontal="center" vertical="center"/>
    </xf>
    <xf numFmtId="0" fontId="0" fillId="0" borderId="7" xfId="0" applyFill="1" applyBorder="1" applyAlignment="1">
      <alignment horizontal="center" vertical="center" textRotation="255"/>
    </xf>
    <xf numFmtId="0" fontId="0" fillId="0" borderId="8" xfId="0" applyFill="1" applyBorder="1" applyAlignment="1" applyProtection="1">
      <alignment horizontal="left" vertical="center" wrapText="1" shrinkToFit="1"/>
      <protection locked="0"/>
    </xf>
    <xf numFmtId="0" fontId="0" fillId="0" borderId="5" xfId="0" applyFill="1" applyBorder="1" applyAlignment="1" applyProtection="1">
      <alignment horizontal="left" vertical="center" wrapText="1" shrinkToFit="1"/>
      <protection locked="0"/>
    </xf>
    <xf numFmtId="0" fontId="0" fillId="0" borderId="9" xfId="0" applyFill="1" applyBorder="1" applyAlignment="1" applyProtection="1">
      <alignment horizontal="left" vertical="center" wrapText="1" shrinkToFit="1"/>
      <protection locked="0"/>
    </xf>
    <xf numFmtId="0" fontId="0" fillId="0" borderId="8" xfId="0" applyFill="1" applyBorder="1" applyAlignment="1" applyProtection="1">
      <alignment horizontal="left" vertical="center" wrapText="1"/>
      <protection locked="0"/>
    </xf>
    <xf numFmtId="0" fontId="0" fillId="0" borderId="5" xfId="0" applyFill="1" applyBorder="1" applyAlignment="1" applyProtection="1">
      <alignment horizontal="left" vertical="center" wrapText="1"/>
      <protection locked="0"/>
    </xf>
    <xf numFmtId="0" fontId="0" fillId="0" borderId="6" xfId="0" applyFill="1" applyBorder="1" applyAlignment="1" applyProtection="1">
      <alignment horizontal="left" vertical="center" wrapText="1" shrinkToFit="1"/>
      <protection locked="0"/>
    </xf>
    <xf numFmtId="0" fontId="0" fillId="0" borderId="0" xfId="0" applyFill="1" applyBorder="1" applyAlignment="1" applyProtection="1">
      <alignment horizontal="left" vertical="center" wrapText="1" shrinkToFit="1"/>
      <protection locked="0"/>
    </xf>
    <xf numFmtId="0" fontId="0" fillId="0" borderId="7" xfId="0" applyFill="1" applyBorder="1" applyAlignment="1" applyProtection="1">
      <alignment horizontal="left" vertical="center" wrapText="1" shrinkToFit="1"/>
      <protection locked="0"/>
    </xf>
    <xf numFmtId="0" fontId="0" fillId="0" borderId="6" xfId="0" applyFill="1" applyBorder="1" applyAlignment="1" applyProtection="1">
      <alignment horizontal="left" vertical="center" wrapText="1"/>
      <protection locked="0"/>
    </xf>
    <xf numFmtId="0" fontId="0" fillId="0" borderId="0" xfId="0" applyFill="1" applyBorder="1" applyAlignment="1" applyProtection="1">
      <alignment horizontal="left" vertical="center" wrapText="1"/>
      <protection locked="0"/>
    </xf>
    <xf numFmtId="0" fontId="0" fillId="0" borderId="7" xfId="0" applyFill="1" applyBorder="1" applyAlignment="1" applyProtection="1">
      <alignment horizontal="left" vertical="center" wrapText="1"/>
      <protection locked="0"/>
    </xf>
    <xf numFmtId="0" fontId="0" fillId="0" borderId="11" xfId="0" applyFill="1" applyBorder="1" applyAlignment="1" applyProtection="1">
      <alignment horizontal="left" vertical="center" wrapText="1" shrinkToFit="1"/>
      <protection locked="0"/>
    </xf>
    <xf numFmtId="0" fontId="0" fillId="0" borderId="1" xfId="0" applyFill="1" applyBorder="1" applyAlignment="1" applyProtection="1">
      <alignment horizontal="left" vertical="center" wrapText="1" shrinkToFit="1"/>
      <protection locked="0"/>
    </xf>
    <xf numFmtId="0" fontId="0" fillId="0" borderId="12" xfId="0" applyFill="1" applyBorder="1" applyAlignment="1" applyProtection="1">
      <alignment horizontal="left" vertical="center" wrapText="1" shrinkToFit="1"/>
      <protection locked="0"/>
    </xf>
    <xf numFmtId="0" fontId="0" fillId="0" borderId="11" xfId="0" applyFill="1" applyBorder="1" applyAlignment="1" applyProtection="1">
      <alignment horizontal="left" vertical="center" wrapText="1"/>
      <protection locked="0"/>
    </xf>
    <xf numFmtId="0" fontId="0" fillId="0" borderId="1" xfId="0" applyFill="1" applyBorder="1" applyAlignment="1" applyProtection="1">
      <alignment horizontal="left" vertical="center" wrapText="1"/>
      <protection locked="0"/>
    </xf>
    <xf numFmtId="0" fontId="0" fillId="0" borderId="9" xfId="0" applyFill="1" applyBorder="1" applyAlignment="1">
      <alignment horizontal="center" vertical="center" textRotation="255"/>
    </xf>
    <xf numFmtId="0" fontId="18" fillId="0" borderId="0" xfId="41" applyFont="1" applyAlignment="1">
      <alignment vertical="center" wrapText="1"/>
    </xf>
    <xf numFmtId="0" fontId="18" fillId="0" borderId="45" xfId="41" applyFont="1" applyBorder="1" applyAlignment="1" applyProtection="1">
      <alignment vertical="center" wrapText="1"/>
      <protection locked="0"/>
    </xf>
    <xf numFmtId="0" fontId="18" fillId="0" borderId="1" xfId="41" applyFont="1" applyBorder="1" applyAlignment="1" applyProtection="1">
      <alignment vertical="center" wrapText="1"/>
      <protection locked="0"/>
    </xf>
    <xf numFmtId="0" fontId="18" fillId="0" borderId="46" xfId="41" applyFont="1" applyBorder="1" applyAlignment="1" applyProtection="1">
      <alignment vertical="center" wrapText="1"/>
      <protection locked="0"/>
    </xf>
    <xf numFmtId="0" fontId="18" fillId="0" borderId="50" xfId="41" applyFont="1" applyBorder="1" applyAlignment="1" applyProtection="1">
      <alignment vertical="center" wrapText="1"/>
      <protection locked="0"/>
    </xf>
    <xf numFmtId="0" fontId="18" fillId="0" borderId="0" xfId="41" applyFont="1" applyBorder="1" applyAlignment="1" applyProtection="1">
      <alignment vertical="center" wrapText="1"/>
      <protection locked="0"/>
    </xf>
    <xf numFmtId="0" fontId="18" fillId="0" borderId="52" xfId="41" applyFont="1" applyBorder="1" applyAlignment="1" applyProtection="1">
      <alignment vertical="center" wrapText="1"/>
      <protection locked="0"/>
    </xf>
    <xf numFmtId="0" fontId="18" fillId="0" borderId="40" xfId="41" applyFont="1" applyBorder="1" applyAlignment="1" applyProtection="1">
      <alignment vertical="center" wrapText="1"/>
      <protection locked="0"/>
    </xf>
    <xf numFmtId="0" fontId="18" fillId="0" borderId="41" xfId="41" applyFont="1" applyBorder="1" applyAlignment="1" applyProtection="1">
      <alignment vertical="center" wrapText="1"/>
      <protection locked="0"/>
    </xf>
    <xf numFmtId="0" fontId="18" fillId="0" borderId="44" xfId="41" applyFont="1" applyBorder="1" applyAlignment="1" applyProtection="1">
      <alignment vertical="center" wrapText="1"/>
      <protection locked="0"/>
    </xf>
    <xf numFmtId="0" fontId="36" fillId="0" borderId="0" xfId="41" applyFont="1" applyProtection="1">
      <alignment vertical="center"/>
      <protection locked="0"/>
    </xf>
    <xf numFmtId="0" fontId="36" fillId="0" borderId="0" xfId="41" applyFont="1" applyAlignment="1" applyProtection="1">
      <alignment horizontal="center" vertical="center"/>
      <protection locked="0"/>
    </xf>
    <xf numFmtId="58" fontId="36" fillId="0" borderId="0" xfId="41" applyNumberFormat="1" applyFont="1" applyAlignment="1" applyProtection="1">
      <alignment horizontal="center" vertical="center"/>
      <protection locked="0"/>
    </xf>
    <xf numFmtId="0" fontId="18" fillId="0" borderId="29" xfId="41" applyFont="1" applyBorder="1" applyAlignment="1" applyProtection="1">
      <alignment horizontal="center" vertical="center" shrinkToFit="1"/>
      <protection locked="0"/>
    </xf>
    <xf numFmtId="0" fontId="18" fillId="0" borderId="30" xfId="41" applyFont="1" applyBorder="1" applyAlignment="1" applyProtection="1">
      <alignment horizontal="center" vertical="center" shrinkToFit="1"/>
      <protection locked="0"/>
    </xf>
    <xf numFmtId="0" fontId="18" fillId="0" borderId="126" xfId="41" applyFont="1" applyBorder="1" applyAlignment="1" applyProtection="1">
      <alignment horizontal="center" vertical="center" shrinkToFit="1"/>
      <protection locked="0"/>
    </xf>
    <xf numFmtId="0" fontId="18" fillId="0" borderId="22" xfId="41" applyFont="1" applyBorder="1" applyAlignment="1" applyProtection="1">
      <alignment vertical="center" wrapText="1"/>
      <protection locked="0"/>
    </xf>
    <xf numFmtId="0" fontId="18" fillId="0" borderId="120" xfId="41" applyFont="1" applyBorder="1" applyAlignment="1" applyProtection="1">
      <alignment vertical="center" wrapText="1"/>
      <protection locked="0"/>
    </xf>
    <xf numFmtId="0" fontId="18" fillId="0" borderId="116" xfId="41" applyFont="1" applyBorder="1" applyAlignment="1" applyProtection="1">
      <alignment horizontal="center" vertical="center" shrinkToFit="1"/>
      <protection locked="0"/>
    </xf>
    <xf numFmtId="0" fontId="18" fillId="0" borderId="22" xfId="41" applyFont="1" applyBorder="1" applyAlignment="1" applyProtection="1">
      <alignment horizontal="center" vertical="center" shrinkToFit="1"/>
      <protection locked="0"/>
    </xf>
    <xf numFmtId="0" fontId="18" fillId="0" borderId="125" xfId="41" applyFont="1" applyBorder="1" applyAlignment="1" applyProtection="1">
      <alignment horizontal="center" vertical="center" shrinkToFit="1"/>
      <protection locked="0"/>
    </xf>
    <xf numFmtId="0" fontId="18" fillId="0" borderId="30" xfId="41" applyFont="1" applyBorder="1" applyAlignment="1" applyProtection="1">
      <alignment vertical="center" wrapText="1"/>
      <protection locked="0"/>
    </xf>
    <xf numFmtId="0" fontId="18" fillId="0" borderId="31" xfId="41" applyFont="1" applyBorder="1" applyAlignment="1" applyProtection="1">
      <alignment vertical="center" wrapText="1"/>
      <protection locked="0"/>
    </xf>
    <xf numFmtId="0" fontId="18" fillId="0" borderId="33" xfId="41" applyFont="1" applyBorder="1" applyAlignment="1" applyProtection="1">
      <alignment vertical="center" wrapText="1"/>
      <protection locked="0"/>
    </xf>
    <xf numFmtId="0" fontId="18" fillId="0" borderId="34" xfId="41" applyFont="1" applyBorder="1" applyAlignment="1" applyProtection="1">
      <alignment vertical="center" wrapText="1"/>
      <protection locked="0"/>
    </xf>
    <xf numFmtId="0" fontId="18" fillId="0" borderId="32" xfId="41" applyFont="1" applyBorder="1" applyAlignment="1" applyProtection="1">
      <alignment horizontal="center" vertical="center" shrinkToFit="1"/>
      <protection locked="0"/>
    </xf>
    <xf numFmtId="0" fontId="18" fillId="0" borderId="33" xfId="41" applyFont="1" applyBorder="1" applyAlignment="1" applyProtection="1">
      <alignment horizontal="center" vertical="center" shrinkToFit="1"/>
      <protection locked="0"/>
    </xf>
    <xf numFmtId="0" fontId="18" fillId="0" borderId="127" xfId="41" applyFont="1" applyBorder="1" applyAlignment="1" applyProtection="1">
      <alignment horizontal="center" vertical="center" shrinkToFit="1"/>
      <protection locked="0"/>
    </xf>
    <xf numFmtId="58" fontId="36" fillId="0" borderId="48" xfId="15" applyNumberFormat="1" applyFont="1" applyBorder="1" applyAlignment="1">
      <alignment horizontal="center" vertical="center" wrapText="1"/>
    </xf>
    <xf numFmtId="58" fontId="36" fillId="0" borderId="5" xfId="15" applyNumberFormat="1" applyFont="1" applyBorder="1" applyAlignment="1">
      <alignment horizontal="center" vertical="center" wrapText="1"/>
    </xf>
    <xf numFmtId="58" fontId="36" fillId="0" borderId="9" xfId="15" applyNumberFormat="1" applyFont="1" applyBorder="1" applyAlignment="1">
      <alignment horizontal="center" vertical="center" wrapText="1"/>
    </xf>
    <xf numFmtId="177" fontId="36" fillId="0" borderId="6" xfId="41" applyNumberFormat="1" applyFont="1" applyBorder="1" applyAlignment="1">
      <alignment horizontal="center" vertical="center"/>
    </xf>
    <xf numFmtId="177" fontId="36" fillId="0" borderId="0" xfId="41" applyNumberFormat="1" applyFont="1" applyBorder="1" applyAlignment="1">
      <alignment horizontal="center" vertical="center"/>
    </xf>
    <xf numFmtId="177" fontId="36" fillId="0" borderId="7" xfId="41" applyNumberFormat="1" applyFont="1" applyBorder="1" applyAlignment="1">
      <alignment horizontal="center" vertical="center"/>
    </xf>
    <xf numFmtId="177" fontId="36" fillId="0" borderId="51" xfId="41" applyNumberFormat="1" applyFont="1" applyBorder="1" applyAlignment="1">
      <alignment horizontal="center" vertical="center"/>
    </xf>
    <xf numFmtId="177" fontId="36" fillId="0" borderId="41" xfId="41" applyNumberFormat="1" applyFont="1" applyBorder="1" applyAlignment="1">
      <alignment horizontal="center" vertical="center"/>
    </xf>
    <xf numFmtId="177" fontId="36" fillId="0" borderId="42" xfId="41" applyNumberFormat="1" applyFont="1" applyBorder="1" applyAlignment="1">
      <alignment horizontal="center" vertical="center"/>
    </xf>
    <xf numFmtId="0" fontId="36" fillId="0" borderId="8" xfId="41" applyFont="1" applyBorder="1" applyAlignment="1">
      <alignment vertical="center" wrapText="1"/>
    </xf>
    <xf numFmtId="0" fontId="36" fillId="0" borderId="5" xfId="41" applyFont="1" applyBorder="1" applyAlignment="1">
      <alignment vertical="center" wrapText="1"/>
    </xf>
    <xf numFmtId="0" fontId="36" fillId="0" borderId="49" xfId="41" applyFont="1" applyBorder="1" applyAlignment="1">
      <alignment vertical="center" wrapText="1"/>
    </xf>
    <xf numFmtId="0" fontId="36" fillId="0" borderId="6" xfId="41" applyFont="1" applyBorder="1" applyAlignment="1">
      <alignment vertical="center" wrapText="1"/>
    </xf>
    <xf numFmtId="0" fontId="36" fillId="0" borderId="0" xfId="41" applyFont="1" applyBorder="1" applyAlignment="1">
      <alignment vertical="center" wrapText="1"/>
    </xf>
    <xf numFmtId="0" fontId="36" fillId="0" borderId="52" xfId="41" applyFont="1" applyBorder="1" applyAlignment="1">
      <alignment vertical="center" wrapText="1"/>
    </xf>
    <xf numFmtId="0" fontId="36" fillId="0" borderId="51" xfId="41" applyFont="1" applyBorder="1" applyAlignment="1">
      <alignment vertical="center" wrapText="1"/>
    </xf>
    <xf numFmtId="0" fontId="36" fillId="0" borderId="41" xfId="41" applyFont="1" applyBorder="1" applyAlignment="1">
      <alignment vertical="center" wrapText="1"/>
    </xf>
    <xf numFmtId="0" fontId="36" fillId="0" borderId="44" xfId="41" applyFont="1" applyBorder="1" applyAlignment="1">
      <alignment vertical="center" wrapText="1"/>
    </xf>
    <xf numFmtId="0" fontId="36" fillId="0" borderId="35" xfId="41" applyFont="1" applyBorder="1" applyAlignment="1">
      <alignment horizontal="center" vertical="center"/>
    </xf>
    <xf numFmtId="0" fontId="36" fillId="0" borderId="36" xfId="41" applyFont="1" applyBorder="1" applyAlignment="1">
      <alignment horizontal="center" vertical="center"/>
    </xf>
    <xf numFmtId="0" fontId="36" fillId="0" borderId="37" xfId="41" applyFont="1" applyBorder="1" applyAlignment="1">
      <alignment horizontal="center" vertical="center"/>
    </xf>
    <xf numFmtId="0" fontId="36" fillId="0" borderId="45" xfId="41" applyFont="1" applyBorder="1" applyAlignment="1">
      <alignment horizontal="center" vertical="center"/>
    </xf>
    <xf numFmtId="0" fontId="36" fillId="0" borderId="1" xfId="41" applyFont="1" applyBorder="1" applyAlignment="1">
      <alignment horizontal="center" vertical="center"/>
    </xf>
    <xf numFmtId="0" fontId="36" fillId="0" borderId="12" xfId="41" applyFont="1" applyBorder="1" applyAlignment="1">
      <alignment horizontal="center" vertical="center"/>
    </xf>
    <xf numFmtId="0" fontId="36" fillId="0" borderId="60" xfId="41" applyFont="1" applyBorder="1" applyAlignment="1">
      <alignment horizontal="center" vertical="center"/>
    </xf>
    <xf numFmtId="0" fontId="36" fillId="0" borderId="63" xfId="41" applyFont="1" applyBorder="1" applyAlignment="1">
      <alignment horizontal="center" vertical="center"/>
    </xf>
    <xf numFmtId="0" fontId="36" fillId="0" borderId="61" xfId="41" applyFont="1" applyBorder="1" applyAlignment="1">
      <alignment horizontal="center" vertical="center"/>
    </xf>
    <xf numFmtId="0" fontId="36" fillId="0" borderId="47" xfId="41" applyFont="1" applyBorder="1" applyAlignment="1">
      <alignment horizontal="center" vertical="center"/>
    </xf>
    <xf numFmtId="0" fontId="36" fillId="0" borderId="11" xfId="41" applyFont="1" applyBorder="1" applyAlignment="1">
      <alignment horizontal="center" vertical="center"/>
    </xf>
    <xf numFmtId="0" fontId="36" fillId="0" borderId="39" xfId="41" applyFont="1" applyBorder="1" applyAlignment="1">
      <alignment horizontal="center" vertical="center"/>
    </xf>
    <xf numFmtId="0" fontId="36" fillId="0" borderId="46" xfId="41" applyFont="1" applyBorder="1" applyAlignment="1">
      <alignment horizontal="center" vertical="center"/>
    </xf>
    <xf numFmtId="0" fontId="36" fillId="0" borderId="50" xfId="15" applyFont="1" applyBorder="1" applyAlignment="1">
      <alignment horizontal="center" vertical="center" wrapText="1"/>
    </xf>
    <xf numFmtId="0" fontId="36" fillId="0" borderId="0" xfId="15" applyFont="1" applyBorder="1" applyAlignment="1">
      <alignment horizontal="center" vertical="center" wrapText="1"/>
    </xf>
    <xf numFmtId="0" fontId="36" fillId="0" borderId="7" xfId="15" applyFont="1" applyBorder="1" applyAlignment="1">
      <alignment horizontal="center" vertical="center" wrapText="1"/>
    </xf>
    <xf numFmtId="58" fontId="36" fillId="0" borderId="40" xfId="15" applyNumberFormat="1" applyFont="1" applyBorder="1" applyAlignment="1">
      <alignment horizontal="center" vertical="center" wrapText="1"/>
    </xf>
    <xf numFmtId="58" fontId="36" fillId="0" borderId="41" xfId="15" applyNumberFormat="1" applyFont="1" applyBorder="1" applyAlignment="1">
      <alignment horizontal="center" vertical="center" wrapText="1"/>
    </xf>
    <xf numFmtId="58" fontId="36" fillId="0" borderId="42" xfId="15" applyNumberFormat="1" applyFont="1" applyBorder="1" applyAlignment="1">
      <alignment horizontal="center" vertical="center" wrapText="1"/>
    </xf>
    <xf numFmtId="0" fontId="18" fillId="0" borderId="71" xfId="41" applyFont="1" applyBorder="1" applyAlignment="1" applyProtection="1">
      <alignment vertical="center" textRotation="255" shrinkToFit="1"/>
      <protection locked="0"/>
    </xf>
    <xf numFmtId="0" fontId="18" fillId="0" borderId="62" xfId="41" applyFont="1" applyBorder="1" applyAlignment="1" applyProtection="1">
      <alignment vertical="center" textRotation="255" shrinkToFit="1"/>
      <protection locked="0"/>
    </xf>
    <xf numFmtId="0" fontId="36" fillId="0" borderId="8" xfId="41" applyFont="1" applyBorder="1" applyProtection="1">
      <alignment vertical="center"/>
      <protection locked="0"/>
    </xf>
    <xf numFmtId="0" fontId="36" fillId="0" borderId="5" xfId="41" applyFont="1" applyBorder="1" applyProtection="1">
      <alignment vertical="center"/>
      <protection locked="0"/>
    </xf>
    <xf numFmtId="0" fontId="36" fillId="0" borderId="9" xfId="41" applyFont="1" applyBorder="1" applyProtection="1">
      <alignment vertical="center"/>
      <protection locked="0"/>
    </xf>
    <xf numFmtId="0" fontId="36" fillId="0" borderId="6" xfId="41" applyFont="1" applyBorder="1" applyProtection="1">
      <alignment vertical="center"/>
      <protection locked="0"/>
    </xf>
    <xf numFmtId="0" fontId="36" fillId="0" borderId="0" xfId="41" applyFont="1" applyBorder="1" applyProtection="1">
      <alignment vertical="center"/>
      <protection locked="0"/>
    </xf>
    <xf numFmtId="0" fontId="36" fillId="0" borderId="7" xfId="41" applyFont="1" applyBorder="1" applyProtection="1">
      <alignment vertical="center"/>
      <protection locked="0"/>
    </xf>
    <xf numFmtId="0" fontId="36" fillId="0" borderId="11" xfId="41" applyFont="1" applyBorder="1" applyProtection="1">
      <alignment vertical="center"/>
      <protection locked="0"/>
    </xf>
    <xf numFmtId="0" fontId="36" fillId="0" borderId="1" xfId="41" applyFont="1" applyBorder="1" applyProtection="1">
      <alignment vertical="center"/>
      <protection locked="0"/>
    </xf>
    <xf numFmtId="0" fontId="36" fillId="0" borderId="12" xfId="41" applyFont="1" applyBorder="1" applyProtection="1">
      <alignment vertical="center"/>
      <protection locked="0"/>
    </xf>
    <xf numFmtId="0" fontId="36" fillId="0" borderId="0" xfId="41" applyFont="1" applyAlignment="1">
      <alignment horizontal="center" vertical="center" wrapText="1"/>
    </xf>
    <xf numFmtId="0" fontId="36" fillId="0" borderId="0" xfId="41" applyFont="1" applyAlignment="1">
      <alignment horizontal="left" vertical="center" shrinkToFit="1"/>
    </xf>
    <xf numFmtId="0" fontId="36" fillId="0" borderId="0" xfId="41" applyFont="1" applyAlignment="1">
      <alignment horizontal="right" vertical="center" indent="1"/>
    </xf>
    <xf numFmtId="0" fontId="36" fillId="0" borderId="0" xfId="41" applyFont="1" applyAlignment="1">
      <alignment vertical="center" shrinkToFit="1"/>
    </xf>
    <xf numFmtId="0" fontId="36" fillId="0" borderId="91" xfId="41" applyFont="1" applyBorder="1" applyAlignment="1">
      <alignment horizontal="center" vertical="center"/>
    </xf>
    <xf numFmtId="0" fontId="36" fillId="0" borderId="104" xfId="41" applyFont="1" applyBorder="1" applyAlignment="1">
      <alignment horizontal="center" vertical="center"/>
    </xf>
    <xf numFmtId="0" fontId="36" fillId="0" borderId="0" xfId="41" applyFont="1" applyAlignment="1">
      <alignment horizontal="left" vertical="center" indent="1"/>
    </xf>
    <xf numFmtId="58" fontId="36" fillId="0" borderId="0" xfId="41" applyNumberFormat="1" applyFont="1" applyProtection="1">
      <alignment vertical="center"/>
      <protection locked="0"/>
    </xf>
    <xf numFmtId="0" fontId="36" fillId="0" borderId="0" xfId="41" applyFont="1" applyAlignment="1" applyProtection="1">
      <alignment horizontal="left" vertical="center"/>
      <protection locked="0"/>
    </xf>
    <xf numFmtId="0" fontId="40" fillId="0" borderId="0" xfId="41" applyFont="1" applyAlignment="1">
      <alignment horizontal="center" vertical="center" wrapText="1"/>
    </xf>
    <xf numFmtId="0" fontId="40" fillId="0" borderId="0" xfId="41" applyFont="1" applyAlignment="1">
      <alignment horizontal="center" vertical="center"/>
    </xf>
    <xf numFmtId="0" fontId="36" fillId="0" borderId="0" xfId="41" applyFont="1" applyAlignment="1">
      <alignment horizontal="center" vertical="center"/>
    </xf>
    <xf numFmtId="0" fontId="36" fillId="0" borderId="0" xfId="41" applyFont="1" applyAlignment="1">
      <alignment horizontal="left" vertical="center"/>
    </xf>
    <xf numFmtId="0" fontId="18" fillId="0" borderId="70" xfId="41" applyFont="1" applyBorder="1" applyAlignment="1" applyProtection="1">
      <alignment vertical="center" textRotation="255" shrinkToFit="1"/>
      <protection locked="0"/>
    </xf>
    <xf numFmtId="0" fontId="97" fillId="0" borderId="0" xfId="5" applyFont="1" applyAlignment="1">
      <alignment horizontal="left" vertical="center" wrapText="1"/>
    </xf>
    <xf numFmtId="0" fontId="16" fillId="0" borderId="109" xfId="5" applyFont="1" applyBorder="1" applyAlignment="1">
      <alignment horizontal="center" vertical="center"/>
    </xf>
    <xf numFmtId="0" fontId="27" fillId="0" borderId="109" xfId="9" applyFont="1" applyBorder="1" applyAlignment="1">
      <alignment horizontal="center" vertical="center"/>
    </xf>
    <xf numFmtId="0" fontId="27" fillId="0" borderId="110" xfId="9" applyFont="1" applyBorder="1" applyAlignment="1">
      <alignment horizontal="center" vertical="center"/>
    </xf>
    <xf numFmtId="0" fontId="16" fillId="0" borderId="97" xfId="5" applyFont="1" applyFill="1" applyBorder="1" applyAlignment="1">
      <alignment horizontal="right" vertical="center" shrinkToFit="1"/>
    </xf>
    <xf numFmtId="0" fontId="27" fillId="0" borderId="98" xfId="9" applyFont="1" applyBorder="1" applyAlignment="1">
      <alignment horizontal="right" vertical="center"/>
    </xf>
    <xf numFmtId="0" fontId="16" fillId="0" borderId="2" xfId="5" applyFont="1" applyFill="1" applyBorder="1" applyAlignment="1">
      <alignment horizontal="left" vertical="top" wrapText="1" shrinkToFit="1"/>
    </xf>
    <xf numFmtId="0" fontId="16" fillId="0" borderId="2" xfId="9" applyFont="1" applyBorder="1" applyAlignment="1">
      <alignment horizontal="left" vertical="top" wrapText="1" shrinkToFit="1"/>
    </xf>
    <xf numFmtId="0" fontId="16" fillId="0" borderId="26" xfId="5" applyFont="1" applyBorder="1" applyAlignment="1">
      <alignment horizontal="left" vertical="top" wrapText="1" shrinkToFit="1"/>
    </xf>
    <xf numFmtId="0" fontId="16" fillId="0" borderId="27" xfId="5" applyFont="1" applyBorder="1" applyAlignment="1">
      <alignment horizontal="left" vertical="top" shrinkToFit="1"/>
    </xf>
    <xf numFmtId="0" fontId="16" fillId="0" borderId="28" xfId="5" applyFont="1" applyBorder="1" applyAlignment="1">
      <alignment horizontal="left" vertical="top" shrinkToFit="1"/>
    </xf>
    <xf numFmtId="0" fontId="16" fillId="0" borderId="8" xfId="5" applyFont="1" applyFill="1" applyBorder="1" applyAlignment="1">
      <alignment horizontal="left" vertical="top" wrapText="1" shrinkToFit="1"/>
    </xf>
    <xf numFmtId="0" fontId="16" fillId="0" borderId="27" xfId="9" applyFont="1" applyBorder="1" applyAlignment="1">
      <alignment vertical="top" shrinkToFit="1"/>
    </xf>
    <xf numFmtId="0" fontId="16" fillId="0" borderId="28" xfId="9" applyFont="1" applyBorder="1" applyAlignment="1">
      <alignment vertical="top" shrinkToFit="1"/>
    </xf>
    <xf numFmtId="0" fontId="0" fillId="0" borderId="8" xfId="5" applyFont="1" applyFill="1" applyBorder="1" applyAlignment="1">
      <alignment horizontal="left" vertical="top" wrapText="1" shrinkToFit="1"/>
    </xf>
    <xf numFmtId="0" fontId="16" fillId="0" borderId="6" xfId="9" applyFont="1" applyBorder="1" applyAlignment="1">
      <alignment horizontal="left" vertical="top" shrinkToFit="1"/>
    </xf>
    <xf numFmtId="0" fontId="16" fillId="0" borderId="11" xfId="9" applyFont="1" applyBorder="1" applyAlignment="1">
      <alignment horizontal="left" vertical="top" shrinkToFit="1"/>
    </xf>
    <xf numFmtId="0" fontId="39" fillId="0" borderId="0" xfId="5" applyFont="1" applyAlignment="1">
      <alignment horizontal="center"/>
    </xf>
    <xf numFmtId="0" fontId="16" fillId="0" borderId="1" xfId="9" applyFont="1" applyFill="1" applyBorder="1" applyAlignment="1">
      <alignment horizontal="left" vertical="center" shrinkToFit="1"/>
    </xf>
    <xf numFmtId="0" fontId="16" fillId="0" borderId="1" xfId="7" applyFont="1" applyFill="1" applyBorder="1" applyAlignment="1">
      <alignment horizontal="left" vertical="center" shrinkToFit="1"/>
    </xf>
    <xf numFmtId="0" fontId="16" fillId="0" borderId="4" xfId="9" applyFont="1" applyFill="1" applyBorder="1" applyAlignment="1">
      <alignment horizontal="left" vertical="center" shrinkToFit="1"/>
    </xf>
    <xf numFmtId="0" fontId="16" fillId="0" borderId="4" xfId="7" applyFont="1" applyFill="1" applyBorder="1" applyAlignment="1">
      <alignment horizontal="left" vertical="center" shrinkToFit="1"/>
    </xf>
    <xf numFmtId="0" fontId="16" fillId="0" borderId="26" xfId="5" applyFont="1" applyFill="1" applyBorder="1" applyAlignment="1">
      <alignment horizontal="center" vertical="top" wrapText="1" shrinkToFit="1"/>
    </xf>
    <xf numFmtId="0" fontId="16" fillId="0" borderId="27" xfId="5" applyFont="1" applyFill="1" applyBorder="1" applyAlignment="1">
      <alignment horizontal="center" vertical="top" wrapText="1" shrinkToFit="1"/>
    </xf>
    <xf numFmtId="0" fontId="16" fillId="0" borderId="28" xfId="5" applyFont="1" applyFill="1" applyBorder="1" applyAlignment="1">
      <alignment horizontal="center" vertical="top" shrinkToFit="1"/>
    </xf>
    <xf numFmtId="0" fontId="0" fillId="0" borderId="26" xfId="5" applyFont="1" applyFill="1" applyBorder="1" applyAlignment="1">
      <alignment horizontal="center" vertical="top" wrapText="1" shrinkToFit="1"/>
    </xf>
    <xf numFmtId="0" fontId="27" fillId="0" borderId="27" xfId="9" applyFont="1" applyFill="1" applyBorder="1" applyAlignment="1">
      <alignment horizontal="center" vertical="top" shrinkToFit="1"/>
    </xf>
    <xf numFmtId="0" fontId="27" fillId="0" borderId="28" xfId="9" applyFont="1" applyFill="1" applyBorder="1" applyAlignment="1">
      <alignment horizontal="center" vertical="top" shrinkToFit="1"/>
    </xf>
    <xf numFmtId="0" fontId="27" fillId="0" borderId="27" xfId="9" applyFont="1" applyBorder="1" applyAlignment="1">
      <alignment horizontal="center" vertical="top" shrinkToFit="1"/>
    </xf>
    <xf numFmtId="0" fontId="27" fillId="0" borderId="28" xfId="9" applyFont="1" applyBorder="1" applyAlignment="1">
      <alignment horizontal="center" vertical="top" shrinkToFit="1"/>
    </xf>
    <xf numFmtId="0" fontId="16" fillId="0" borderId="8" xfId="5" applyFont="1" applyFill="1" applyBorder="1" applyAlignment="1">
      <alignment horizontal="center" vertical="top" wrapText="1"/>
    </xf>
    <xf numFmtId="0" fontId="27" fillId="0" borderId="5" xfId="9" applyFont="1" applyBorder="1" applyAlignment="1">
      <alignment horizontal="center" vertical="top"/>
    </xf>
    <xf numFmtId="0" fontId="27" fillId="0" borderId="9" xfId="9" applyFont="1" applyBorder="1" applyAlignment="1">
      <alignment horizontal="center" vertical="top"/>
    </xf>
    <xf numFmtId="0" fontId="16" fillId="0" borderId="6" xfId="5" applyFont="1" applyFill="1" applyBorder="1" applyAlignment="1">
      <alignment horizontal="center" vertical="top"/>
    </xf>
    <xf numFmtId="0" fontId="27" fillId="0" borderId="0" xfId="9" applyFont="1" applyBorder="1" applyAlignment="1">
      <alignment horizontal="center" vertical="top"/>
    </xf>
    <xf numFmtId="0" fontId="27" fillId="0" borderId="7" xfId="9" applyFont="1" applyBorder="1" applyAlignment="1">
      <alignment horizontal="center" vertical="top"/>
    </xf>
    <xf numFmtId="0" fontId="27" fillId="0" borderId="11" xfId="9" applyFont="1" applyBorder="1" applyAlignment="1">
      <alignment horizontal="center" vertical="top"/>
    </xf>
    <xf numFmtId="0" fontId="27" fillId="0" borderId="1" xfId="9" applyFont="1" applyBorder="1" applyAlignment="1">
      <alignment horizontal="center" vertical="top"/>
    </xf>
    <xf numFmtId="0" fontId="27" fillId="0" borderId="12" xfId="9" applyFont="1" applyBorder="1" applyAlignment="1">
      <alignment horizontal="center" vertical="top"/>
    </xf>
    <xf numFmtId="0" fontId="16" fillId="0" borderId="8" xfId="5" applyFont="1" applyFill="1" applyBorder="1" applyAlignment="1">
      <alignment horizontal="left" vertical="center" shrinkToFit="1"/>
    </xf>
    <xf numFmtId="0" fontId="16" fillId="0" borderId="5" xfId="5" applyFont="1" applyFill="1" applyBorder="1" applyAlignment="1">
      <alignment horizontal="left" vertical="center" shrinkToFit="1"/>
    </xf>
    <xf numFmtId="0" fontId="55" fillId="0" borderId="27" xfId="10" applyFont="1" applyBorder="1" applyAlignment="1">
      <alignment horizontal="center" vertical="center" textRotation="255"/>
    </xf>
    <xf numFmtId="0" fontId="55" fillId="0" borderId="28" xfId="10" applyFont="1" applyBorder="1" applyAlignment="1">
      <alignment horizontal="center" vertical="center" textRotation="255"/>
    </xf>
    <xf numFmtId="0" fontId="28" fillId="0" borderId="8" xfId="10" applyFont="1" applyBorder="1" applyAlignment="1">
      <alignment horizontal="left" vertical="center" wrapText="1"/>
    </xf>
    <xf numFmtId="0" fontId="28" fillId="0" borderId="5" xfId="10" applyFont="1" applyBorder="1" applyAlignment="1">
      <alignment horizontal="left" vertical="center" wrapText="1"/>
    </xf>
    <xf numFmtId="0" fontId="28" fillId="0" borderId="9" xfId="10" applyFont="1" applyBorder="1" applyAlignment="1">
      <alignment horizontal="left" vertical="center" wrapText="1"/>
    </xf>
    <xf numFmtId="0" fontId="57" fillId="0" borderId="11" xfId="10" applyFont="1" applyBorder="1" applyAlignment="1" applyProtection="1">
      <alignment horizontal="left" vertical="top"/>
      <protection locked="0"/>
    </xf>
    <xf numFmtId="0" fontId="57" fillId="0" borderId="1" xfId="10" applyFont="1" applyBorder="1" applyAlignment="1" applyProtection="1">
      <alignment horizontal="left" vertical="top"/>
      <protection locked="0"/>
    </xf>
    <xf numFmtId="0" fontId="57" fillId="0" borderId="12" xfId="10" applyFont="1" applyBorder="1" applyAlignment="1" applyProtection="1">
      <alignment horizontal="left" vertical="top"/>
      <protection locked="0"/>
    </xf>
    <xf numFmtId="0" fontId="12" fillId="0" borderId="0" xfId="10" applyFont="1" applyAlignment="1">
      <alignment horizontal="center" vertical="center"/>
    </xf>
    <xf numFmtId="0" fontId="55" fillId="0" borderId="1" xfId="10" applyFont="1" applyBorder="1" applyAlignment="1">
      <alignment horizontal="center" vertical="center"/>
    </xf>
    <xf numFmtId="0" fontId="57" fillId="0" borderId="1" xfId="10" applyFont="1" applyBorder="1" applyAlignment="1">
      <alignment horizontal="left" vertical="center" wrapText="1"/>
    </xf>
    <xf numFmtId="0" fontId="55" fillId="0" borderId="0" xfId="10" applyFont="1" applyBorder="1" applyAlignment="1">
      <alignment horizontal="center" vertical="center"/>
    </xf>
    <xf numFmtId="0" fontId="55" fillId="0" borderId="2" xfId="10" applyFont="1" applyBorder="1" applyAlignment="1">
      <alignment horizontal="center" vertical="center"/>
    </xf>
    <xf numFmtId="0" fontId="28" fillId="0" borderId="4" xfId="0" applyFont="1" applyFill="1" applyBorder="1" applyAlignment="1">
      <alignment horizontal="center" vertical="center" shrinkToFit="1"/>
    </xf>
    <xf numFmtId="58" fontId="45" fillId="0" borderId="3" xfId="10" applyNumberFormat="1" applyFont="1" applyBorder="1" applyAlignment="1">
      <alignment horizontal="center" vertical="center"/>
    </xf>
    <xf numFmtId="58" fontId="45" fillId="0" borderId="4" xfId="10" applyNumberFormat="1" applyFont="1" applyBorder="1" applyAlignment="1">
      <alignment horizontal="center" vertical="center"/>
    </xf>
    <xf numFmtId="58" fontId="45" fillId="0" borderId="10" xfId="10" applyNumberFormat="1" applyFont="1" applyBorder="1" applyAlignment="1">
      <alignment horizontal="center" vertical="center"/>
    </xf>
    <xf numFmtId="0" fontId="55" fillId="0" borderId="3" xfId="10" applyFont="1" applyBorder="1" applyAlignment="1">
      <alignment horizontal="center" vertical="center"/>
    </xf>
    <xf numFmtId="0" fontId="55" fillId="0" borderId="10" xfId="10" applyFont="1" applyBorder="1" applyAlignment="1">
      <alignment horizontal="center" vertical="center"/>
    </xf>
    <xf numFmtId="0" fontId="45" fillId="0" borderId="3" xfId="10" applyFont="1" applyBorder="1" applyAlignment="1">
      <alignment horizontal="center" vertical="center"/>
    </xf>
    <xf numFmtId="0" fontId="45" fillId="0" borderId="4" xfId="10" applyFont="1" applyBorder="1" applyAlignment="1">
      <alignment horizontal="center" vertical="center"/>
    </xf>
    <xf numFmtId="0" fontId="57" fillId="0" borderId="3" xfId="10" applyFont="1" applyBorder="1" applyAlignment="1">
      <alignment horizontal="left" vertical="center"/>
    </xf>
    <xf numFmtId="0" fontId="57" fillId="0" borderId="4" xfId="10" applyFont="1" applyBorder="1" applyAlignment="1">
      <alignment horizontal="left" vertical="center"/>
    </xf>
    <xf numFmtId="0" fontId="57" fillId="0" borderId="10" xfId="10" applyFont="1" applyBorder="1" applyAlignment="1">
      <alignment horizontal="left" vertical="center"/>
    </xf>
    <xf numFmtId="0" fontId="56" fillId="0" borderId="3" xfId="10" applyFont="1" applyBorder="1" applyAlignment="1" applyProtection="1">
      <alignment horizontal="center" vertical="center"/>
      <protection locked="0"/>
    </xf>
    <xf numFmtId="0" fontId="56" fillId="0" borderId="4" xfId="10" applyFont="1" applyBorder="1" applyAlignment="1" applyProtection="1">
      <alignment horizontal="center" vertical="center"/>
      <protection locked="0"/>
    </xf>
    <xf numFmtId="0" fontId="56" fillId="0" borderId="3" xfId="10" applyFont="1" applyBorder="1" applyAlignment="1">
      <alignment horizontal="center" vertical="center"/>
    </xf>
    <xf numFmtId="0" fontId="56" fillId="0" borderId="4" xfId="10" applyFont="1" applyBorder="1" applyAlignment="1">
      <alignment horizontal="center" vertical="center"/>
    </xf>
    <xf numFmtId="0" fontId="28" fillId="0" borderId="3" xfId="10" applyFont="1" applyBorder="1" applyAlignment="1">
      <alignment horizontal="left" vertical="center" wrapText="1"/>
    </xf>
    <xf numFmtId="0" fontId="28" fillId="0" borderId="4" xfId="10" applyFont="1" applyBorder="1" applyAlignment="1">
      <alignment horizontal="left" vertical="center" wrapText="1"/>
    </xf>
    <xf numFmtId="0" fontId="28" fillId="0" borderId="10" xfId="10" applyFont="1" applyBorder="1" applyAlignment="1">
      <alignment horizontal="left" vertical="center" wrapText="1"/>
    </xf>
    <xf numFmtId="0" fontId="55" fillId="3" borderId="1" xfId="10" applyFont="1" applyFill="1" applyBorder="1" applyAlignment="1">
      <alignment horizontal="left" vertical="center"/>
    </xf>
    <xf numFmtId="0" fontId="55" fillId="0" borderId="8" xfId="10" applyFont="1" applyBorder="1" applyAlignment="1">
      <alignment horizontal="left" vertical="center" wrapText="1"/>
    </xf>
    <xf numFmtId="0" fontId="55" fillId="0" borderId="4" xfId="10" applyFont="1" applyBorder="1" applyAlignment="1">
      <alignment horizontal="left" vertical="center" wrapText="1"/>
    </xf>
    <xf numFmtId="0" fontId="55" fillId="0" borderId="10" xfId="10" applyFont="1" applyBorder="1" applyAlignment="1">
      <alignment horizontal="left" vertical="center" wrapText="1"/>
    </xf>
    <xf numFmtId="0" fontId="57" fillId="0" borderId="11" xfId="10" applyFont="1" applyBorder="1" applyAlignment="1">
      <alignment horizontal="left" vertical="center" wrapText="1"/>
    </xf>
    <xf numFmtId="0" fontId="57" fillId="0" borderId="12" xfId="10" applyFont="1" applyBorder="1" applyAlignment="1">
      <alignment horizontal="left" vertical="center" wrapText="1"/>
    </xf>
    <xf numFmtId="0" fontId="28" fillId="0" borderId="3" xfId="10" applyFont="1" applyBorder="1" applyAlignment="1">
      <alignment horizontal="left" vertical="center"/>
    </xf>
    <xf numFmtId="0" fontId="28" fillId="0" borderId="4" xfId="10" applyFont="1" applyBorder="1" applyAlignment="1">
      <alignment horizontal="left" vertical="center"/>
    </xf>
    <xf numFmtId="0" fontId="28" fillId="0" borderId="10" xfId="10" applyFont="1" applyBorder="1" applyAlignment="1">
      <alignment horizontal="left" vertical="center"/>
    </xf>
    <xf numFmtId="0" fontId="15" fillId="0" borderId="8" xfId="10" applyFont="1" applyBorder="1" applyAlignment="1">
      <alignment horizontal="left" vertical="center" wrapText="1"/>
    </xf>
    <xf numFmtId="0" fontId="15" fillId="0" borderId="5" xfId="10" applyFont="1" applyBorder="1" applyAlignment="1">
      <alignment horizontal="left" vertical="center" wrapText="1"/>
    </xf>
    <xf numFmtId="0" fontId="15" fillId="0" borderId="9" xfId="10" applyFont="1" applyBorder="1" applyAlignment="1">
      <alignment horizontal="left" vertical="center" wrapText="1"/>
    </xf>
    <xf numFmtId="0" fontId="57" fillId="0" borderId="2" xfId="10" applyFont="1" applyBorder="1" applyAlignment="1" applyProtection="1">
      <alignment horizontal="center" vertical="center"/>
      <protection locked="0"/>
    </xf>
    <xf numFmtId="58" fontId="57" fillId="0" borderId="3" xfId="10" applyNumberFormat="1" applyFont="1" applyBorder="1" applyAlignment="1" applyProtection="1">
      <alignment horizontal="center" vertical="center"/>
      <protection locked="0"/>
    </xf>
    <xf numFmtId="58" fontId="17" fillId="0" borderId="4" xfId="0" applyNumberFormat="1" applyFont="1" applyBorder="1" applyProtection="1">
      <protection locked="0"/>
    </xf>
    <xf numFmtId="58" fontId="57" fillId="0" borderId="4" xfId="10" applyNumberFormat="1" applyFont="1" applyBorder="1" applyAlignment="1" applyProtection="1">
      <alignment horizontal="center" vertical="center"/>
      <protection locked="0"/>
    </xf>
    <xf numFmtId="58" fontId="57" fillId="0" borderId="10" xfId="10" applyNumberFormat="1" applyFont="1" applyBorder="1" applyAlignment="1" applyProtection="1">
      <alignment horizontal="center" vertical="center"/>
      <protection locked="0"/>
    </xf>
    <xf numFmtId="0" fontId="57" fillId="0" borderId="3" xfId="10" applyFont="1" applyBorder="1" applyAlignment="1" applyProtection="1">
      <alignment horizontal="center" vertical="center"/>
      <protection locked="0"/>
    </xf>
    <xf numFmtId="0" fontId="57" fillId="0" borderId="4" xfId="10" applyFont="1" applyBorder="1" applyAlignment="1" applyProtection="1">
      <alignment horizontal="center" vertical="center"/>
      <protection locked="0"/>
    </xf>
    <xf numFmtId="0" fontId="57" fillId="0" borderId="1" xfId="10" applyFont="1" applyBorder="1" applyAlignment="1">
      <alignment horizontal="center" vertical="center"/>
    </xf>
    <xf numFmtId="0" fontId="57" fillId="0" borderId="2" xfId="10" applyFont="1" applyBorder="1" applyAlignment="1">
      <alignment horizontal="center" vertical="center"/>
    </xf>
    <xf numFmtId="0" fontId="28" fillId="0" borderId="11" xfId="10" applyFont="1" applyFill="1" applyBorder="1" applyAlignment="1">
      <alignment horizontal="left" vertical="center" wrapText="1"/>
    </xf>
    <xf numFmtId="0" fontId="28" fillId="0" borderId="1" xfId="10" applyFont="1" applyFill="1" applyBorder="1" applyAlignment="1">
      <alignment horizontal="left" vertical="center" wrapText="1"/>
    </xf>
    <xf numFmtId="0" fontId="28" fillId="0" borderId="12" xfId="10" applyFont="1" applyFill="1" applyBorder="1" applyAlignment="1">
      <alignment horizontal="left" vertical="center" wrapText="1"/>
    </xf>
    <xf numFmtId="58" fontId="56" fillId="0" borderId="3" xfId="10" applyNumberFormat="1" applyFont="1" applyBorder="1" applyAlignment="1">
      <alignment horizontal="center" vertical="center"/>
    </xf>
    <xf numFmtId="58" fontId="56" fillId="0" borderId="4" xfId="10" applyNumberFormat="1" applyFont="1" applyBorder="1" applyAlignment="1">
      <alignment horizontal="center" vertical="center"/>
    </xf>
    <xf numFmtId="0" fontId="57" fillId="0" borderId="3" xfId="10" applyFont="1" applyBorder="1" applyAlignment="1">
      <alignment horizontal="center" vertical="center"/>
    </xf>
    <xf numFmtId="0" fontId="57" fillId="0" borderId="4" xfId="10" applyFont="1" applyBorder="1" applyAlignment="1">
      <alignment horizontal="center" vertical="center"/>
    </xf>
    <xf numFmtId="0" fontId="57" fillId="0" borderId="10" xfId="10" applyFont="1" applyBorder="1" applyAlignment="1">
      <alignment horizontal="center" vertical="center"/>
    </xf>
    <xf numFmtId="0" fontId="28" fillId="0" borderId="4" xfId="0" applyFont="1" applyFill="1" applyBorder="1" applyAlignment="1" applyProtection="1">
      <alignment horizontal="center" vertical="center" shrinkToFit="1"/>
      <protection locked="0"/>
    </xf>
    <xf numFmtId="0" fontId="56" fillId="0" borderId="10" xfId="10" applyFont="1" applyBorder="1" applyAlignment="1" applyProtection="1">
      <alignment horizontal="center" vertical="center"/>
      <protection locked="0"/>
    </xf>
    <xf numFmtId="58" fontId="56" fillId="0" borderId="3" xfId="10" applyNumberFormat="1" applyFont="1" applyBorder="1" applyAlignment="1" applyProtection="1">
      <alignment horizontal="center" vertical="center"/>
      <protection locked="0"/>
    </xf>
    <xf numFmtId="58" fontId="56" fillId="0" borderId="4" xfId="10" applyNumberFormat="1" applyFont="1" applyBorder="1" applyAlignment="1" applyProtection="1">
      <alignment horizontal="center" vertical="center"/>
      <protection locked="0"/>
    </xf>
    <xf numFmtId="0" fontId="57" fillId="0" borderId="8" xfId="10" applyFont="1" applyBorder="1" applyAlignment="1">
      <alignment horizontal="left" vertical="center"/>
    </xf>
    <xf numFmtId="0" fontId="57" fillId="0" borderId="5" xfId="10" applyFont="1" applyBorder="1" applyAlignment="1">
      <alignment horizontal="left" vertical="center"/>
    </xf>
    <xf numFmtId="0" fontId="57" fillId="0" borderId="9" xfId="10" applyFont="1" applyBorder="1" applyAlignment="1">
      <alignment horizontal="left" vertical="center"/>
    </xf>
    <xf numFmtId="0" fontId="56" fillId="0" borderId="3" xfId="2" applyNumberFormat="1" applyFont="1" applyBorder="1" applyAlignment="1" applyProtection="1">
      <alignment horizontal="center" vertical="center"/>
      <protection locked="0"/>
    </xf>
    <xf numFmtId="0" fontId="56" fillId="0" borderId="4" xfId="2" applyNumberFormat="1" applyFont="1" applyBorder="1" applyAlignment="1" applyProtection="1">
      <alignment horizontal="center" vertical="center"/>
      <protection locked="0"/>
    </xf>
    <xf numFmtId="0" fontId="56" fillId="0" borderId="3" xfId="10" applyFont="1" applyFill="1" applyBorder="1" applyAlignment="1" applyProtection="1">
      <alignment horizontal="center" vertical="center"/>
      <protection locked="0"/>
    </xf>
    <xf numFmtId="0" fontId="56" fillId="0" borderId="4" xfId="10" applyFont="1" applyFill="1" applyBorder="1" applyAlignment="1" applyProtection="1">
      <alignment horizontal="center" vertical="center"/>
      <protection locked="0"/>
    </xf>
    <xf numFmtId="0" fontId="56" fillId="0" borderId="3" xfId="10" applyFont="1" applyFill="1" applyBorder="1" applyAlignment="1">
      <alignment horizontal="center" vertical="center"/>
    </xf>
    <xf numFmtId="0" fontId="56" fillId="0" borderId="4" xfId="10" applyFont="1" applyFill="1" applyBorder="1" applyAlignment="1">
      <alignment horizontal="center" vertical="center"/>
    </xf>
    <xf numFmtId="0" fontId="28" fillId="0" borderId="6" xfId="10" applyFont="1" applyBorder="1" applyAlignment="1">
      <alignment horizontal="left" vertical="center" wrapText="1"/>
    </xf>
    <xf numFmtId="0" fontId="28" fillId="0" borderId="0" xfId="10" applyFont="1" applyBorder="1" applyAlignment="1">
      <alignment horizontal="left" vertical="center" wrapText="1"/>
    </xf>
    <xf numFmtId="0" fontId="28" fillId="0" borderId="7" xfId="10" applyFont="1" applyBorder="1" applyAlignment="1">
      <alignment horizontal="left" vertical="center" wrapText="1"/>
    </xf>
    <xf numFmtId="0" fontId="55" fillId="3" borderId="0" xfId="10" applyFont="1" applyFill="1" applyBorder="1" applyAlignment="1">
      <alignment horizontal="left"/>
    </xf>
    <xf numFmtId="0" fontId="55" fillId="0" borderId="2" xfId="10" applyFont="1" applyBorder="1" applyAlignment="1">
      <alignment horizontal="left" vertical="center" wrapText="1"/>
    </xf>
    <xf numFmtId="0" fontId="59" fillId="0" borderId="0" xfId="10" applyFont="1" applyAlignment="1">
      <alignment horizontal="left" vertical="center" wrapText="1"/>
    </xf>
    <xf numFmtId="0" fontId="28" fillId="0" borderId="0" xfId="10" applyFont="1" applyFill="1" applyAlignment="1">
      <alignment horizontal="left" vertical="center" wrapText="1"/>
    </xf>
    <xf numFmtId="0" fontId="28" fillId="0" borderId="0" xfId="10" applyFont="1" applyFill="1" applyAlignment="1">
      <alignment horizontal="left" vertical="center"/>
    </xf>
    <xf numFmtId="0" fontId="28" fillId="0" borderId="1" xfId="10" applyFont="1" applyFill="1" applyBorder="1" applyAlignment="1">
      <alignment horizontal="left" vertical="center"/>
    </xf>
    <xf numFmtId="0" fontId="22" fillId="0" borderId="0" xfId="0" applyFont="1" applyAlignment="1">
      <alignment horizontal="left" vertical="center"/>
    </xf>
    <xf numFmtId="0" fontId="22" fillId="0" borderId="0" xfId="0" applyFont="1" applyAlignment="1">
      <alignment horizontal="left" vertical="center" wrapText="1"/>
    </xf>
    <xf numFmtId="0" fontId="64" fillId="0" borderId="8" xfId="0" applyFont="1" applyBorder="1" applyAlignment="1" applyProtection="1">
      <alignment horizontal="left" vertical="top" wrapText="1"/>
      <protection locked="0"/>
    </xf>
    <xf numFmtId="0" fontId="64" fillId="0" borderId="5" xfId="0" applyFont="1" applyBorder="1" applyAlignment="1" applyProtection="1">
      <alignment horizontal="left" vertical="top" wrapText="1"/>
      <protection locked="0"/>
    </xf>
    <xf numFmtId="0" fontId="64" fillId="0" borderId="9" xfId="0" applyFont="1" applyBorder="1" applyAlignment="1" applyProtection="1">
      <alignment horizontal="left" vertical="top" wrapText="1"/>
      <protection locked="0"/>
    </xf>
    <xf numFmtId="0" fontId="64" fillId="0" borderId="6" xfId="0" applyFont="1" applyBorder="1" applyAlignment="1" applyProtection="1">
      <alignment horizontal="left" vertical="top" wrapText="1"/>
      <protection locked="0"/>
    </xf>
    <xf numFmtId="0" fontId="64" fillId="0" borderId="0" xfId="0" applyFont="1" applyBorder="1" applyAlignment="1" applyProtection="1">
      <alignment horizontal="left" vertical="top" wrapText="1"/>
      <protection locked="0"/>
    </xf>
    <xf numFmtId="0" fontId="64" fillId="0" borderId="7" xfId="0" applyFont="1" applyBorder="1" applyAlignment="1" applyProtection="1">
      <alignment horizontal="left" vertical="top" wrapText="1"/>
      <protection locked="0"/>
    </xf>
    <xf numFmtId="0" fontId="64" fillId="0" borderId="11" xfId="0" applyFont="1" applyBorder="1" applyAlignment="1" applyProtection="1">
      <alignment horizontal="left" vertical="top" wrapText="1"/>
      <protection locked="0"/>
    </xf>
    <xf numFmtId="0" fontId="64" fillId="0" borderId="1" xfId="0" applyFont="1" applyBorder="1" applyAlignment="1" applyProtection="1">
      <alignment horizontal="left" vertical="top" wrapText="1"/>
      <protection locked="0"/>
    </xf>
    <xf numFmtId="0" fontId="64" fillId="0" borderId="12" xfId="0" applyFont="1" applyBorder="1" applyAlignment="1" applyProtection="1">
      <alignment horizontal="left" vertical="top" wrapText="1"/>
      <protection locked="0"/>
    </xf>
    <xf numFmtId="0" fontId="63" fillId="0" borderId="0" xfId="0" applyFont="1" applyAlignment="1">
      <alignment horizontal="center" vertical="center"/>
    </xf>
    <xf numFmtId="0" fontId="64" fillId="0" borderId="1" xfId="0" applyFont="1" applyBorder="1" applyAlignment="1">
      <alignment horizontal="left" vertical="center" wrapText="1"/>
    </xf>
    <xf numFmtId="0" fontId="49" fillId="0" borderId="0" xfId="0" applyFont="1" applyAlignment="1">
      <alignment horizontal="left" vertical="center"/>
    </xf>
    <xf numFmtId="0" fontId="64" fillId="0" borderId="1" xfId="0" applyFont="1" applyBorder="1" applyAlignment="1" applyProtection="1">
      <alignment horizontal="left" vertical="center" wrapText="1"/>
      <protection locked="0"/>
    </xf>
    <xf numFmtId="0" fontId="167" fillId="0" borderId="1" xfId="0" applyFont="1" applyBorder="1" applyAlignment="1" applyProtection="1">
      <alignment horizontal="left" vertical="center" wrapText="1"/>
      <protection locked="0"/>
    </xf>
    <xf numFmtId="0" fontId="15" fillId="0" borderId="5" xfId="0" applyFont="1" applyFill="1" applyBorder="1" applyAlignment="1" applyProtection="1">
      <alignment horizontal="center" vertical="center"/>
      <protection locked="0"/>
    </xf>
    <xf numFmtId="0" fontId="15" fillId="0" borderId="41" xfId="0" applyFont="1" applyFill="1" applyBorder="1" applyAlignment="1" applyProtection="1">
      <alignment horizontal="center" vertical="center"/>
      <protection locked="0"/>
    </xf>
    <xf numFmtId="0" fontId="15" fillId="0" borderId="49" xfId="0" applyFont="1" applyFill="1" applyBorder="1" applyAlignment="1" applyProtection="1">
      <alignment horizontal="center" vertical="center"/>
      <protection locked="0"/>
    </xf>
    <xf numFmtId="0" fontId="15" fillId="0" borderId="44" xfId="0" applyFont="1" applyFill="1" applyBorder="1" applyAlignment="1" applyProtection="1">
      <alignment horizontal="center" vertical="center"/>
      <protection locked="0"/>
    </xf>
    <xf numFmtId="0" fontId="15" fillId="0" borderId="35" xfId="0" applyFont="1" applyFill="1" applyBorder="1" applyAlignment="1" applyProtection="1">
      <alignment horizontal="left" vertical="center"/>
      <protection locked="0"/>
    </xf>
    <xf numFmtId="0" fontId="15" fillId="0" borderId="36" xfId="0" applyFont="1" applyFill="1" applyBorder="1" applyAlignment="1" applyProtection="1">
      <alignment horizontal="left" vertical="center"/>
      <protection locked="0"/>
    </xf>
    <xf numFmtId="0" fontId="15" fillId="0" borderId="37" xfId="0" applyFont="1" applyFill="1" applyBorder="1" applyAlignment="1" applyProtection="1">
      <alignment horizontal="left" vertical="center"/>
      <protection locked="0"/>
    </xf>
    <xf numFmtId="0" fontId="15" fillId="0" borderId="50" xfId="0" applyFont="1" applyFill="1" applyBorder="1" applyAlignment="1" applyProtection="1">
      <alignment horizontal="left" vertical="center"/>
      <protection locked="0"/>
    </xf>
    <xf numFmtId="0" fontId="15" fillId="0" borderId="0" xfId="0" applyFont="1" applyFill="1" applyBorder="1" applyAlignment="1" applyProtection="1">
      <alignment horizontal="left" vertical="center"/>
      <protection locked="0"/>
    </xf>
    <xf numFmtId="0" fontId="15" fillId="0" borderId="7" xfId="0" applyFont="1" applyFill="1" applyBorder="1" applyAlignment="1" applyProtection="1">
      <alignment horizontal="left" vertical="center"/>
      <protection locked="0"/>
    </xf>
    <xf numFmtId="0" fontId="15" fillId="0" borderId="40" xfId="0" applyFont="1" applyFill="1" applyBorder="1" applyAlignment="1" applyProtection="1">
      <alignment horizontal="left" vertical="center"/>
      <protection locked="0"/>
    </xf>
    <xf numFmtId="0" fontId="15" fillId="0" borderId="41" xfId="0" applyFont="1" applyFill="1" applyBorder="1" applyAlignment="1" applyProtection="1">
      <alignment horizontal="left" vertical="center"/>
      <protection locked="0"/>
    </xf>
    <xf numFmtId="0" fontId="15" fillId="0" borderId="42" xfId="0" applyFont="1" applyFill="1" applyBorder="1" applyAlignment="1" applyProtection="1">
      <alignment horizontal="left" vertical="center"/>
      <protection locked="0"/>
    </xf>
    <xf numFmtId="0" fontId="15" fillId="0" borderId="47" xfId="0" applyFont="1" applyFill="1" applyBorder="1" applyAlignment="1" applyProtection="1">
      <alignment horizontal="left" vertical="center" wrapText="1"/>
      <protection locked="0"/>
    </xf>
    <xf numFmtId="0" fontId="15" fillId="0" borderId="36" xfId="0" applyFont="1" applyFill="1" applyBorder="1" applyAlignment="1" applyProtection="1">
      <alignment horizontal="left" vertical="center" wrapText="1"/>
      <protection locked="0"/>
    </xf>
    <xf numFmtId="0" fontId="15" fillId="0" borderId="37" xfId="0" applyFont="1" applyFill="1" applyBorder="1" applyAlignment="1" applyProtection="1">
      <alignment horizontal="left" vertical="center" wrapText="1"/>
      <protection locked="0"/>
    </xf>
    <xf numFmtId="0" fontId="15" fillId="0" borderId="6" xfId="0" applyFont="1" applyFill="1" applyBorder="1" applyAlignment="1" applyProtection="1">
      <alignment horizontal="left" vertical="center" wrapText="1"/>
      <protection locked="0"/>
    </xf>
    <xf numFmtId="0" fontId="15" fillId="0" borderId="0" xfId="0" applyFont="1" applyFill="1" applyBorder="1" applyAlignment="1" applyProtection="1">
      <alignment horizontal="left" vertical="center" wrapText="1"/>
      <protection locked="0"/>
    </xf>
    <xf numFmtId="0" fontId="15" fillId="0" borderId="7" xfId="0" applyFont="1" applyFill="1" applyBorder="1" applyAlignment="1" applyProtection="1">
      <alignment horizontal="left" vertical="center" wrapText="1"/>
      <protection locked="0"/>
    </xf>
    <xf numFmtId="0" fontId="15" fillId="0" borderId="51" xfId="0" applyFont="1" applyFill="1" applyBorder="1" applyAlignment="1" applyProtection="1">
      <alignment horizontal="left" vertical="center" wrapText="1"/>
      <protection locked="0"/>
    </xf>
    <xf numFmtId="0" fontId="15" fillId="0" borderId="41" xfId="0" applyFont="1" applyFill="1" applyBorder="1" applyAlignment="1" applyProtection="1">
      <alignment horizontal="left" vertical="center" wrapText="1"/>
      <protection locked="0"/>
    </xf>
    <xf numFmtId="0" fontId="15" fillId="0" borderId="42" xfId="0" applyFont="1" applyFill="1" applyBorder="1" applyAlignment="1" applyProtection="1">
      <alignment horizontal="left" vertical="center" wrapText="1"/>
      <protection locked="0"/>
    </xf>
    <xf numFmtId="0" fontId="15" fillId="0" borderId="47" xfId="0" applyFont="1" applyFill="1" applyBorder="1" applyAlignment="1" applyProtection="1">
      <alignment horizontal="center" vertical="center"/>
      <protection locked="0"/>
    </xf>
    <xf numFmtId="0" fontId="15" fillId="0" borderId="36" xfId="0" applyFont="1" applyFill="1" applyBorder="1" applyAlignment="1" applyProtection="1">
      <alignment horizontal="center" vertical="center"/>
      <protection locked="0"/>
    </xf>
    <xf numFmtId="0" fontId="15" fillId="0" borderId="11" xfId="0" applyFont="1" applyFill="1" applyBorder="1" applyAlignment="1" applyProtection="1">
      <alignment horizontal="center" vertical="center"/>
      <protection locked="0"/>
    </xf>
    <xf numFmtId="0" fontId="15" fillId="0" borderId="1" xfId="0" applyFont="1" applyFill="1" applyBorder="1" applyAlignment="1" applyProtection="1">
      <alignment horizontal="center" vertical="center"/>
      <protection locked="0"/>
    </xf>
    <xf numFmtId="0" fontId="15" fillId="0" borderId="37" xfId="0" applyFont="1" applyFill="1" applyBorder="1" applyAlignment="1" applyProtection="1">
      <alignment horizontal="center" vertical="center"/>
      <protection locked="0"/>
    </xf>
    <xf numFmtId="0" fontId="15" fillId="0" borderId="12" xfId="0" applyFont="1" applyFill="1" applyBorder="1" applyAlignment="1" applyProtection="1">
      <alignment horizontal="center" vertical="center"/>
      <protection locked="0"/>
    </xf>
    <xf numFmtId="0" fontId="15" fillId="0" borderId="39" xfId="0" applyFont="1" applyFill="1" applyBorder="1" applyAlignment="1" applyProtection="1">
      <alignment horizontal="left" vertical="center"/>
      <protection locked="0"/>
    </xf>
    <xf numFmtId="0" fontId="15" fillId="0" borderId="1" xfId="0" applyFont="1" applyFill="1" applyBorder="1" applyAlignment="1" applyProtection="1">
      <alignment horizontal="left" vertical="center"/>
      <protection locked="0"/>
    </xf>
    <xf numFmtId="0" fontId="15" fillId="0" borderId="46" xfId="0" applyFont="1" applyFill="1" applyBorder="1" applyAlignment="1" applyProtection="1">
      <alignment horizontal="left" vertical="center"/>
      <protection locked="0"/>
    </xf>
    <xf numFmtId="0" fontId="12" fillId="0" borderId="26" xfId="0" applyFont="1" applyFill="1" applyBorder="1" applyAlignment="1" applyProtection="1">
      <alignment horizontal="center" vertical="center"/>
      <protection locked="0"/>
    </xf>
    <xf numFmtId="0" fontId="12" fillId="0" borderId="28" xfId="0" applyFont="1" applyFill="1" applyBorder="1" applyAlignment="1" applyProtection="1">
      <alignment horizontal="center" vertical="center"/>
      <protection locked="0"/>
    </xf>
    <xf numFmtId="0" fontId="12" fillId="0" borderId="81" xfId="0" applyFont="1" applyFill="1" applyBorder="1" applyAlignment="1" applyProtection="1">
      <alignment horizontal="center" vertical="center"/>
      <protection locked="0"/>
    </xf>
    <xf numFmtId="0" fontId="15" fillId="0" borderId="8" xfId="0" applyFont="1" applyFill="1" applyBorder="1" applyAlignment="1" applyProtection="1">
      <alignment horizontal="center" vertical="center" wrapText="1"/>
      <protection locked="0"/>
    </xf>
    <xf numFmtId="0" fontId="15" fillId="0" borderId="5" xfId="0" applyFont="1" applyFill="1" applyBorder="1" applyAlignment="1" applyProtection="1">
      <alignment horizontal="center" vertical="center" wrapText="1"/>
      <protection locked="0"/>
    </xf>
    <xf numFmtId="0" fontId="15" fillId="0" borderId="9" xfId="0" applyFont="1" applyFill="1" applyBorder="1" applyAlignment="1" applyProtection="1">
      <alignment horizontal="center" vertical="center" wrapText="1"/>
      <protection locked="0"/>
    </xf>
    <xf numFmtId="0" fontId="15" fillId="0" borderId="51" xfId="0" applyFont="1" applyFill="1" applyBorder="1" applyAlignment="1" applyProtection="1">
      <alignment horizontal="center" vertical="center" wrapText="1"/>
      <protection locked="0"/>
    </xf>
    <xf numFmtId="0" fontId="15" fillId="0" borderId="41" xfId="0" applyFont="1" applyFill="1" applyBorder="1" applyAlignment="1" applyProtection="1">
      <alignment horizontal="center" vertical="center" wrapText="1"/>
      <protection locked="0"/>
    </xf>
    <xf numFmtId="0" fontId="15" fillId="0" borderId="42" xfId="0" applyFont="1" applyFill="1" applyBorder="1" applyAlignment="1" applyProtection="1">
      <alignment horizontal="center" vertical="center" wrapText="1"/>
      <protection locked="0"/>
    </xf>
    <xf numFmtId="0" fontId="15" fillId="0" borderId="8" xfId="0" applyFont="1" applyFill="1" applyBorder="1" applyAlignment="1" applyProtection="1">
      <alignment horizontal="center" vertical="center"/>
      <protection locked="0"/>
    </xf>
    <xf numFmtId="0" fontId="15" fillId="0" borderId="9" xfId="0" applyFont="1" applyFill="1" applyBorder="1" applyAlignment="1" applyProtection="1">
      <alignment horizontal="center" vertical="center"/>
      <protection locked="0"/>
    </xf>
    <xf numFmtId="0" fontId="15" fillId="0" borderId="51" xfId="0" applyFont="1" applyFill="1" applyBorder="1" applyAlignment="1" applyProtection="1">
      <alignment horizontal="center" vertical="center"/>
      <protection locked="0"/>
    </xf>
    <xf numFmtId="0" fontId="15" fillId="0" borderId="42" xfId="0" applyFont="1" applyFill="1" applyBorder="1" applyAlignment="1" applyProtection="1">
      <alignment horizontal="center" vertical="center"/>
      <protection locked="0"/>
    </xf>
    <xf numFmtId="0" fontId="15" fillId="0" borderId="78" xfId="0" applyFont="1" applyFill="1" applyBorder="1" applyAlignment="1" applyProtection="1">
      <alignment horizontal="center" vertical="center" wrapText="1"/>
      <protection locked="0"/>
    </xf>
    <xf numFmtId="0" fontId="15" fillId="0" borderId="27" xfId="0" applyFont="1" applyFill="1" applyBorder="1" applyAlignment="1" applyProtection="1">
      <alignment horizontal="center" vertical="center" wrapText="1"/>
      <protection locked="0"/>
    </xf>
    <xf numFmtId="0" fontId="15" fillId="0" borderId="81" xfId="0" applyFont="1" applyFill="1" applyBorder="1" applyAlignment="1" applyProtection="1">
      <alignment horizontal="center" vertical="center" wrapText="1"/>
      <protection locked="0"/>
    </xf>
    <xf numFmtId="0" fontId="15" fillId="0" borderId="47" xfId="0" applyFont="1" applyFill="1" applyBorder="1" applyAlignment="1" applyProtection="1">
      <alignment horizontal="left" vertical="center"/>
      <protection locked="0"/>
    </xf>
    <xf numFmtId="0" fontId="15" fillId="0" borderId="11" xfId="0" applyFont="1" applyFill="1" applyBorder="1" applyAlignment="1" applyProtection="1">
      <alignment horizontal="left" vertical="center"/>
      <protection locked="0"/>
    </xf>
    <xf numFmtId="0" fontId="12" fillId="0" borderId="8" xfId="0" applyFont="1" applyFill="1" applyBorder="1" applyAlignment="1" applyProtection="1">
      <alignment horizontal="center" vertical="center"/>
      <protection locked="0"/>
    </xf>
    <xf numFmtId="0" fontId="12" fillId="0" borderId="51" xfId="0" applyFont="1" applyFill="1" applyBorder="1" applyAlignment="1" applyProtection="1">
      <alignment horizontal="center" vertical="center"/>
      <protection locked="0"/>
    </xf>
    <xf numFmtId="0" fontId="15" fillId="0" borderId="0" xfId="0" applyFont="1" applyFill="1" applyBorder="1" applyAlignment="1" applyProtection="1">
      <alignment horizontal="center" vertical="center"/>
      <protection locked="0"/>
    </xf>
    <xf numFmtId="0" fontId="15" fillId="0" borderId="52" xfId="0" applyFont="1" applyFill="1" applyBorder="1" applyAlignment="1" applyProtection="1">
      <alignment horizontal="center" vertical="center"/>
      <protection locked="0"/>
    </xf>
    <xf numFmtId="0" fontId="12" fillId="0" borderId="27" xfId="0" applyFont="1" applyFill="1" applyBorder="1" applyAlignment="1" applyProtection="1">
      <alignment horizontal="center" vertical="center"/>
      <protection locked="0"/>
    </xf>
    <xf numFmtId="0" fontId="15" fillId="0" borderId="6" xfId="0" applyFont="1" applyFill="1" applyBorder="1" applyAlignment="1" applyProtection="1">
      <alignment horizontal="center" vertical="center" wrapText="1"/>
      <protection locked="0"/>
    </xf>
    <xf numFmtId="0" fontId="15" fillId="0" borderId="0" xfId="0" applyFont="1" applyFill="1" applyBorder="1" applyAlignment="1" applyProtection="1">
      <alignment horizontal="center" vertical="center" wrapText="1"/>
      <protection locked="0"/>
    </xf>
    <xf numFmtId="0" fontId="15" fillId="0" borderId="7" xfId="0" applyFont="1" applyFill="1" applyBorder="1" applyAlignment="1" applyProtection="1">
      <alignment horizontal="center" vertical="center" wrapText="1"/>
      <protection locked="0"/>
    </xf>
    <xf numFmtId="0" fontId="15" fillId="0" borderId="6" xfId="0" applyFont="1" applyFill="1" applyBorder="1" applyAlignment="1" applyProtection="1">
      <alignment horizontal="center" vertical="center"/>
      <protection locked="0"/>
    </xf>
    <xf numFmtId="0" fontId="15" fillId="0" borderId="7" xfId="0" applyFont="1" applyFill="1" applyBorder="1" applyAlignment="1" applyProtection="1">
      <alignment horizontal="center" vertical="center"/>
      <protection locked="0"/>
    </xf>
    <xf numFmtId="0" fontId="15" fillId="0" borderId="78" xfId="0" applyFont="1" applyFill="1" applyBorder="1" applyAlignment="1" applyProtection="1">
      <alignment horizontal="left" vertical="center" wrapText="1"/>
      <protection locked="0"/>
    </xf>
    <xf numFmtId="0" fontId="15" fillId="0" borderId="27" xfId="0" applyFont="1" applyFill="1" applyBorder="1" applyAlignment="1" applyProtection="1">
      <alignment horizontal="left" vertical="center" wrapText="1"/>
      <protection locked="0"/>
    </xf>
    <xf numFmtId="0" fontId="15" fillId="0" borderId="81" xfId="0" applyFont="1" applyFill="1" applyBorder="1" applyAlignment="1" applyProtection="1">
      <alignment horizontal="left" vertical="center" wrapText="1"/>
      <protection locked="0"/>
    </xf>
    <xf numFmtId="0" fontId="32" fillId="0" borderId="47" xfId="0" applyFont="1" applyFill="1" applyBorder="1" applyAlignment="1" applyProtection="1">
      <alignment horizontal="center" vertical="center" wrapText="1"/>
      <protection locked="0"/>
    </xf>
    <xf numFmtId="0" fontId="32" fillId="0" borderId="36" xfId="0" applyFont="1" applyFill="1" applyBorder="1" applyAlignment="1" applyProtection="1">
      <alignment horizontal="center" vertical="center" wrapText="1"/>
      <protection locked="0"/>
    </xf>
    <xf numFmtId="0" fontId="32" fillId="0" borderId="37" xfId="0" applyFont="1" applyFill="1" applyBorder="1" applyAlignment="1" applyProtection="1">
      <alignment horizontal="center" vertical="center" wrapText="1"/>
      <protection locked="0"/>
    </xf>
    <xf numFmtId="0" fontId="32" fillId="0" borderId="6" xfId="0" applyFont="1" applyFill="1" applyBorder="1" applyAlignment="1" applyProtection="1">
      <alignment horizontal="center" vertical="center" wrapText="1"/>
      <protection locked="0"/>
    </xf>
    <xf numFmtId="0" fontId="32" fillId="0" borderId="0" xfId="0" applyFont="1" applyFill="1" applyBorder="1" applyAlignment="1" applyProtection="1">
      <alignment horizontal="center" vertical="center" wrapText="1"/>
      <protection locked="0"/>
    </xf>
    <xf numFmtId="0" fontId="32" fillId="0" borderId="7" xfId="0" applyFont="1" applyFill="1" applyBorder="1" applyAlignment="1" applyProtection="1">
      <alignment horizontal="center" vertical="center" wrapText="1"/>
      <protection locked="0"/>
    </xf>
    <xf numFmtId="0" fontId="32" fillId="0" borderId="51" xfId="0" applyFont="1" applyFill="1" applyBorder="1" applyAlignment="1" applyProtection="1">
      <alignment horizontal="center" vertical="center" wrapText="1"/>
      <protection locked="0"/>
    </xf>
    <xf numFmtId="0" fontId="32" fillId="0" borderId="41" xfId="0" applyFont="1" applyFill="1" applyBorder="1" applyAlignment="1" applyProtection="1">
      <alignment horizontal="center" vertical="center" wrapText="1"/>
      <protection locked="0"/>
    </xf>
    <xf numFmtId="0" fontId="32" fillId="0" borderId="42" xfId="0" applyFont="1" applyFill="1" applyBorder="1" applyAlignment="1" applyProtection="1">
      <alignment horizontal="center" vertical="center" wrapText="1"/>
      <protection locked="0"/>
    </xf>
    <xf numFmtId="0" fontId="15" fillId="0" borderId="8" xfId="0" applyFont="1" applyFill="1" applyBorder="1" applyAlignment="1" applyProtection="1">
      <alignment horizontal="left" vertical="center" wrapText="1"/>
      <protection locked="0"/>
    </xf>
    <xf numFmtId="0" fontId="15" fillId="0" borderId="5" xfId="0" applyFont="1" applyFill="1" applyBorder="1" applyAlignment="1" applyProtection="1">
      <alignment horizontal="left" vertical="center" wrapText="1"/>
      <protection locked="0"/>
    </xf>
    <xf numFmtId="0" fontId="15" fillId="0" borderId="9" xfId="0" applyFont="1" applyFill="1" applyBorder="1" applyAlignment="1" applyProtection="1">
      <alignment horizontal="left" vertical="center" wrapText="1"/>
      <protection locked="0"/>
    </xf>
    <xf numFmtId="0" fontId="15" fillId="0" borderId="11" xfId="0" applyFont="1" applyFill="1" applyBorder="1" applyAlignment="1" applyProtection="1">
      <alignment horizontal="left" vertical="center" wrapText="1"/>
      <protection locked="0"/>
    </xf>
    <xf numFmtId="0" fontId="15" fillId="0" borderId="1" xfId="0" applyFont="1" applyFill="1" applyBorder="1" applyAlignment="1" applyProtection="1">
      <alignment horizontal="left" vertical="center" wrapText="1"/>
      <protection locked="0"/>
    </xf>
    <xf numFmtId="0" fontId="15" fillId="0" borderId="12" xfId="0" applyFont="1" applyFill="1" applyBorder="1" applyAlignment="1" applyProtection="1">
      <alignment horizontal="left" vertical="center" wrapText="1"/>
      <protection locked="0"/>
    </xf>
    <xf numFmtId="0" fontId="15" fillId="0" borderId="28" xfId="0" applyFont="1" applyFill="1" applyBorder="1" applyAlignment="1" applyProtection="1">
      <alignment horizontal="center" vertical="center"/>
      <protection locked="0"/>
    </xf>
    <xf numFmtId="0" fontId="15" fillId="0" borderId="28" xfId="0" applyFont="1" applyFill="1" applyBorder="1" applyAlignment="1" applyProtection="1">
      <alignment horizontal="left" vertical="center"/>
      <protection locked="0"/>
    </xf>
    <xf numFmtId="0" fontId="15" fillId="0" borderId="67" xfId="0" applyFont="1" applyFill="1" applyBorder="1" applyAlignment="1" applyProtection="1">
      <alignment horizontal="left" vertical="center"/>
      <protection locked="0"/>
    </xf>
    <xf numFmtId="0" fontId="15" fillId="0" borderId="8" xfId="0" applyFont="1" applyFill="1" applyBorder="1" applyAlignment="1" applyProtection="1">
      <alignment horizontal="left" vertical="center"/>
      <protection locked="0"/>
    </xf>
    <xf numFmtId="0" fontId="15" fillId="0" borderId="5" xfId="0" applyFont="1" applyFill="1" applyBorder="1" applyAlignment="1" applyProtection="1">
      <alignment horizontal="left" vertical="center"/>
      <protection locked="0"/>
    </xf>
    <xf numFmtId="0" fontId="15" fillId="0" borderId="9" xfId="0" applyFont="1" applyFill="1" applyBorder="1" applyAlignment="1" applyProtection="1">
      <alignment horizontal="left" vertical="center"/>
      <protection locked="0"/>
    </xf>
    <xf numFmtId="0" fontId="15" fillId="0" borderId="51" xfId="0" applyFont="1" applyFill="1" applyBorder="1" applyAlignment="1" applyProtection="1">
      <alignment horizontal="left" vertical="center"/>
      <protection locked="0"/>
    </xf>
    <xf numFmtId="0" fontId="15" fillId="0" borderId="3" xfId="0" applyFont="1" applyFill="1" applyBorder="1" applyAlignment="1" applyProtection="1">
      <alignment horizontal="center" vertical="center"/>
      <protection locked="0"/>
    </xf>
    <xf numFmtId="0" fontId="15" fillId="0" borderId="4" xfId="0" applyFont="1" applyFill="1" applyBorder="1" applyAlignment="1" applyProtection="1">
      <alignment horizontal="center" vertical="center"/>
      <protection locked="0"/>
    </xf>
    <xf numFmtId="0" fontId="15" fillId="0" borderId="10" xfId="0" applyFont="1" applyFill="1" applyBorder="1" applyAlignment="1" applyProtection="1">
      <alignment horizontal="center" vertical="center"/>
      <protection locked="0"/>
    </xf>
    <xf numFmtId="0" fontId="15" fillId="0" borderId="27" xfId="0" applyFont="1" applyFill="1" applyBorder="1" applyAlignment="1" applyProtection="1">
      <alignment horizontal="center" vertical="center" textRotation="255"/>
      <protection locked="0"/>
    </xf>
    <xf numFmtId="0" fontId="15" fillId="0" borderId="81" xfId="0" applyFont="1" applyFill="1" applyBorder="1" applyAlignment="1" applyProtection="1">
      <alignment horizontal="center" vertical="center" textRotation="255"/>
      <protection locked="0"/>
    </xf>
    <xf numFmtId="0" fontId="15" fillId="0" borderId="73" xfId="0" applyFont="1" applyFill="1" applyBorder="1" applyAlignment="1" applyProtection="1">
      <alignment horizontal="center" vertical="center"/>
      <protection locked="0"/>
    </xf>
    <xf numFmtId="0" fontId="15" fillId="0" borderId="74" xfId="0" applyFont="1" applyFill="1" applyBorder="1" applyAlignment="1" applyProtection="1">
      <alignment horizontal="center" vertical="center"/>
      <protection locked="0"/>
    </xf>
    <xf numFmtId="0" fontId="15" fillId="0" borderId="75" xfId="0" applyFont="1" applyFill="1" applyBorder="1" applyAlignment="1" applyProtection="1">
      <alignment horizontal="center" vertical="center"/>
      <protection locked="0"/>
    </xf>
    <xf numFmtId="0" fontId="15" fillId="0" borderId="2" xfId="0" applyFont="1" applyFill="1" applyBorder="1" applyAlignment="1" applyProtection="1">
      <alignment horizontal="center" vertical="center"/>
      <protection locked="0"/>
    </xf>
    <xf numFmtId="0" fontId="15" fillId="0" borderId="2" xfId="0" applyFont="1" applyFill="1" applyBorder="1" applyAlignment="1" applyProtection="1">
      <alignment horizontal="left" vertical="center"/>
      <protection locked="0"/>
    </xf>
    <xf numFmtId="0" fontId="15" fillId="0" borderId="68" xfId="0" applyFont="1" applyFill="1" applyBorder="1" applyAlignment="1" applyProtection="1">
      <alignment horizontal="left" vertical="center"/>
      <protection locked="0"/>
    </xf>
    <xf numFmtId="0" fontId="15" fillId="0" borderId="73" xfId="0" applyFont="1" applyFill="1" applyBorder="1" applyAlignment="1" applyProtection="1">
      <alignment horizontal="center" vertical="center" wrapText="1"/>
      <protection locked="0"/>
    </xf>
    <xf numFmtId="0" fontId="15" fillId="0" borderId="74" xfId="0" applyFont="1" applyFill="1" applyBorder="1" applyAlignment="1" applyProtection="1">
      <alignment horizontal="center" vertical="center" wrapText="1"/>
      <protection locked="0"/>
    </xf>
    <xf numFmtId="0" fontId="15" fillId="0" borderId="75" xfId="0" applyFont="1" applyFill="1" applyBorder="1" applyAlignment="1" applyProtection="1">
      <alignment horizontal="center" vertical="center" wrapText="1"/>
      <protection locked="0"/>
    </xf>
    <xf numFmtId="0" fontId="12" fillId="0" borderId="6" xfId="0" applyFont="1" applyFill="1" applyBorder="1" applyAlignment="1" applyProtection="1">
      <alignment horizontal="center" vertical="center"/>
      <protection locked="0"/>
    </xf>
    <xf numFmtId="0" fontId="51" fillId="0" borderId="35" xfId="0" applyFont="1" applyFill="1" applyBorder="1" applyAlignment="1" applyProtection="1">
      <alignment horizontal="left" vertical="center"/>
      <protection locked="0"/>
    </xf>
    <xf numFmtId="0" fontId="51" fillId="0" borderId="36" xfId="0" applyFont="1" applyFill="1" applyBorder="1" applyAlignment="1" applyProtection="1">
      <alignment horizontal="left" vertical="center"/>
      <protection locked="0"/>
    </xf>
    <xf numFmtId="0" fontId="15" fillId="0" borderId="49" xfId="0" applyFont="1" applyFill="1" applyBorder="1" applyAlignment="1" applyProtection="1">
      <alignment horizontal="left" vertical="center"/>
      <protection locked="0"/>
    </xf>
    <xf numFmtId="0" fontId="15" fillId="0" borderId="77" xfId="0" applyFont="1" applyFill="1" applyBorder="1" applyAlignment="1" applyProtection="1">
      <alignment horizontal="left" vertical="center"/>
      <protection locked="0"/>
    </xf>
    <xf numFmtId="0" fontId="15" fillId="0" borderId="38" xfId="0" applyFont="1" applyFill="1" applyBorder="1" applyAlignment="1" applyProtection="1">
      <alignment horizontal="left" vertical="center"/>
      <protection locked="0"/>
    </xf>
    <xf numFmtId="0" fontId="15" fillId="0" borderId="60" xfId="0" applyFont="1" applyFill="1" applyBorder="1" applyAlignment="1" applyProtection="1">
      <alignment horizontal="left" vertical="center"/>
      <protection locked="0"/>
    </xf>
    <xf numFmtId="0" fontId="15" fillId="0" borderId="63" xfId="0" applyFont="1" applyFill="1" applyBorder="1" applyAlignment="1" applyProtection="1">
      <alignment horizontal="left" vertical="center"/>
      <protection locked="0"/>
    </xf>
    <xf numFmtId="0" fontId="15" fillId="0" borderId="104" xfId="0" applyFont="1" applyFill="1" applyBorder="1" applyAlignment="1" applyProtection="1">
      <alignment horizontal="left" vertical="center"/>
      <protection locked="0"/>
    </xf>
    <xf numFmtId="0" fontId="15" fillId="0" borderId="92" xfId="0" applyFont="1" applyFill="1" applyBorder="1" applyAlignment="1" applyProtection="1">
      <alignment horizontal="left" vertical="center" wrapText="1"/>
      <protection locked="0"/>
    </xf>
    <xf numFmtId="0" fontId="15" fillId="0" borderId="4" xfId="0" applyFont="1" applyFill="1" applyBorder="1" applyAlignment="1" applyProtection="1">
      <alignment horizontal="left" vertical="center" wrapText="1"/>
      <protection locked="0"/>
    </xf>
    <xf numFmtId="0" fontId="15" fillId="0" borderId="10" xfId="0" applyFont="1" applyFill="1" applyBorder="1" applyAlignment="1" applyProtection="1">
      <alignment horizontal="left" vertical="center" wrapText="1"/>
      <protection locked="0"/>
    </xf>
    <xf numFmtId="0" fontId="15" fillId="0" borderId="3" xfId="0" applyFont="1" applyFill="1" applyBorder="1" applyAlignment="1" applyProtection="1">
      <alignment horizontal="left" vertical="center"/>
      <protection locked="0"/>
    </xf>
    <xf numFmtId="0" fontId="15" fillId="0" borderId="4" xfId="0" applyFont="1" applyFill="1" applyBorder="1" applyAlignment="1" applyProtection="1">
      <alignment horizontal="left" vertical="center"/>
      <protection locked="0"/>
    </xf>
    <xf numFmtId="0" fontId="15" fillId="0" borderId="69" xfId="0" applyFont="1" applyFill="1" applyBorder="1" applyAlignment="1" applyProtection="1">
      <alignment horizontal="left" vertical="center"/>
      <protection locked="0"/>
    </xf>
    <xf numFmtId="0" fontId="15" fillId="0" borderId="48" xfId="0" applyFont="1" applyFill="1" applyBorder="1" applyAlignment="1" applyProtection="1">
      <alignment horizontal="left" vertical="center"/>
      <protection locked="0"/>
    </xf>
    <xf numFmtId="0" fontId="0" fillId="0" borderId="35" xfId="0" applyFont="1" applyFill="1" applyBorder="1" applyAlignment="1" applyProtection="1">
      <alignment vertical="center"/>
      <protection locked="0"/>
    </xf>
    <xf numFmtId="0" fontId="0" fillId="0" borderId="36" xfId="0" applyFont="1" applyFill="1" applyBorder="1" applyAlignment="1" applyProtection="1">
      <alignment vertical="center"/>
      <protection locked="0"/>
    </xf>
    <xf numFmtId="0" fontId="0" fillId="0" borderId="37" xfId="0" applyFont="1" applyFill="1" applyBorder="1" applyAlignment="1" applyProtection="1">
      <alignment vertical="center"/>
      <protection locked="0"/>
    </xf>
    <xf numFmtId="0" fontId="0" fillId="0" borderId="50" xfId="0" applyFont="1" applyFill="1" applyBorder="1" applyAlignment="1" applyProtection="1">
      <alignment vertical="center"/>
      <protection locked="0"/>
    </xf>
    <xf numFmtId="0" fontId="0" fillId="0" borderId="0" xfId="0" applyFont="1" applyFill="1" applyBorder="1" applyAlignment="1" applyProtection="1">
      <alignment vertical="center"/>
      <protection locked="0"/>
    </xf>
    <xf numFmtId="0" fontId="0" fillId="0" borderId="7" xfId="0" applyFont="1" applyFill="1" applyBorder="1" applyAlignment="1" applyProtection="1">
      <alignment vertical="center"/>
      <protection locked="0"/>
    </xf>
    <xf numFmtId="0" fontId="0" fillId="0" borderId="40" xfId="0" applyFont="1" applyFill="1" applyBorder="1" applyAlignment="1" applyProtection="1">
      <alignment vertical="center"/>
      <protection locked="0"/>
    </xf>
    <xf numFmtId="0" fontId="0" fillId="0" borderId="41" xfId="0" applyFont="1" applyFill="1" applyBorder="1" applyAlignment="1" applyProtection="1">
      <alignment vertical="center"/>
      <protection locked="0"/>
    </xf>
    <xf numFmtId="0" fontId="0" fillId="0" borderId="42" xfId="0" applyFont="1" applyFill="1" applyBorder="1" applyAlignment="1" applyProtection="1">
      <alignment vertical="center"/>
      <protection locked="0"/>
    </xf>
    <xf numFmtId="0" fontId="12" fillId="0" borderId="78" xfId="0" applyFont="1" applyFill="1" applyBorder="1" applyAlignment="1" applyProtection="1">
      <alignment horizontal="center" vertical="center"/>
      <protection locked="0"/>
    </xf>
    <xf numFmtId="0" fontId="15" fillId="0" borderId="6" xfId="0" applyFont="1" applyFill="1" applyBorder="1" applyAlignment="1" applyProtection="1">
      <alignment horizontal="left" vertical="center"/>
      <protection locked="0"/>
    </xf>
    <xf numFmtId="0" fontId="51" fillId="0" borderId="35" xfId="0" applyFont="1" applyFill="1" applyBorder="1" applyAlignment="1" applyProtection="1">
      <alignment vertical="center"/>
      <protection locked="0"/>
    </xf>
    <xf numFmtId="0" fontId="51" fillId="0" borderId="36" xfId="0" applyFont="1" applyFill="1" applyBorder="1" applyAlignment="1" applyProtection="1">
      <alignment vertical="center"/>
      <protection locked="0"/>
    </xf>
    <xf numFmtId="0" fontId="15" fillId="0" borderId="3" xfId="0" applyFont="1" applyFill="1" applyBorder="1" applyAlignment="1" applyProtection="1">
      <alignment horizontal="center" vertical="center" wrapText="1"/>
      <protection locked="0"/>
    </xf>
    <xf numFmtId="0" fontId="15" fillId="0" borderId="3" xfId="0" applyFont="1" applyFill="1" applyBorder="1" applyAlignment="1" applyProtection="1">
      <alignment horizontal="left" vertical="center" wrapText="1"/>
      <protection locked="0"/>
    </xf>
    <xf numFmtId="0" fontId="15" fillId="0" borderId="46" xfId="0" applyFont="1" applyFill="1" applyBorder="1" applyAlignment="1" applyProtection="1">
      <alignment horizontal="center" vertical="center"/>
      <protection locked="0"/>
    </xf>
    <xf numFmtId="0" fontId="12" fillId="0" borderId="11" xfId="0" applyFont="1" applyFill="1" applyBorder="1" applyAlignment="1" applyProtection="1">
      <alignment horizontal="center" vertical="center"/>
      <protection locked="0"/>
    </xf>
    <xf numFmtId="0" fontId="15" fillId="0" borderId="11" xfId="0" applyFont="1" applyFill="1" applyBorder="1" applyAlignment="1" applyProtection="1">
      <alignment horizontal="center" vertical="center" wrapText="1"/>
      <protection locked="0"/>
    </xf>
    <xf numFmtId="0" fontId="15" fillId="0" borderId="1" xfId="0" applyFont="1" applyFill="1" applyBorder="1" applyAlignment="1" applyProtection="1">
      <alignment horizontal="center" vertical="center" wrapText="1"/>
      <protection locked="0"/>
    </xf>
    <xf numFmtId="0" fontId="15" fillId="0" borderId="12" xfId="0" applyFont="1" applyFill="1" applyBorder="1" applyAlignment="1" applyProtection="1">
      <alignment horizontal="center" vertical="center" wrapText="1"/>
      <protection locked="0"/>
    </xf>
    <xf numFmtId="0" fontId="15" fillId="0" borderId="91" xfId="0" applyFont="1" applyFill="1" applyBorder="1" applyAlignment="1" applyProtection="1">
      <alignment horizontal="left" vertical="center"/>
      <protection locked="0"/>
    </xf>
    <xf numFmtId="0" fontId="15" fillId="0" borderId="60" xfId="0" applyFont="1" applyFill="1" applyBorder="1" applyAlignment="1" applyProtection="1">
      <alignment horizontal="left" vertical="center" wrapText="1"/>
      <protection locked="0"/>
    </xf>
    <xf numFmtId="0" fontId="15" fillId="0" borderId="60" xfId="0" applyFont="1" applyFill="1" applyBorder="1" applyAlignment="1" applyProtection="1">
      <alignment horizontal="center" vertical="center"/>
      <protection locked="0"/>
    </xf>
    <xf numFmtId="0" fontId="15" fillId="0" borderId="63" xfId="0" applyFont="1" applyFill="1" applyBorder="1" applyAlignment="1" applyProtection="1">
      <alignment horizontal="center" vertical="center"/>
      <protection locked="0"/>
    </xf>
    <xf numFmtId="0" fontId="32" fillId="0" borderId="41" xfId="0" applyFont="1" applyFill="1" applyBorder="1" applyAlignment="1">
      <alignment horizontal="right" vertical="center"/>
    </xf>
    <xf numFmtId="0" fontId="26" fillId="0" borderId="41" xfId="0" applyFont="1" applyFill="1" applyBorder="1" applyAlignment="1">
      <alignment horizontal="left" vertical="center" wrapText="1"/>
    </xf>
    <xf numFmtId="0" fontId="15" fillId="0" borderId="35" xfId="0" applyFont="1" applyFill="1" applyBorder="1" applyAlignment="1">
      <alignment horizontal="left" vertical="center"/>
    </xf>
    <xf numFmtId="0" fontId="15" fillId="0" borderId="36" xfId="0" applyFont="1" applyFill="1" applyBorder="1" applyAlignment="1">
      <alignment horizontal="left" vertical="center"/>
    </xf>
    <xf numFmtId="0" fontId="15" fillId="0" borderId="50" xfId="0" applyFont="1" applyFill="1" applyBorder="1" applyAlignment="1">
      <alignment horizontal="left" vertical="center"/>
    </xf>
    <xf numFmtId="0" fontId="15" fillId="0" borderId="0" xfId="0" applyFont="1" applyFill="1" applyBorder="1" applyAlignment="1">
      <alignment horizontal="left" vertical="center"/>
    </xf>
    <xf numFmtId="0" fontId="15" fillId="0" borderId="60" xfId="0" applyFont="1" applyFill="1" applyBorder="1" applyAlignment="1">
      <alignment horizontal="left" vertical="center"/>
    </xf>
    <xf numFmtId="0" fontId="15" fillId="0" borderId="63" xfId="0" applyFont="1" applyFill="1" applyBorder="1" applyAlignment="1">
      <alignment horizontal="left" vertical="center"/>
    </xf>
    <xf numFmtId="0" fontId="15" fillId="0" borderId="61" xfId="0" applyFont="1" applyFill="1" applyBorder="1" applyAlignment="1">
      <alignment horizontal="left" vertical="center"/>
    </xf>
    <xf numFmtId="0" fontId="15" fillId="0" borderId="104" xfId="0" applyFont="1" applyFill="1" applyBorder="1" applyAlignment="1">
      <alignment horizontal="left" vertical="center"/>
    </xf>
    <xf numFmtId="0" fontId="15" fillId="0" borderId="73" xfId="0" applyFont="1" applyFill="1" applyBorder="1" applyAlignment="1">
      <alignment horizontal="left" vertical="center"/>
    </xf>
    <xf numFmtId="0" fontId="15" fillId="0" borderId="74" xfId="0" applyFont="1" applyFill="1" applyBorder="1" applyAlignment="1">
      <alignment horizontal="left" vertical="center"/>
    </xf>
    <xf numFmtId="0" fontId="15" fillId="0" borderId="75" xfId="0" applyFont="1" applyFill="1" applyBorder="1" applyAlignment="1">
      <alignment horizontal="left" vertical="center"/>
    </xf>
    <xf numFmtId="0" fontId="15" fillId="0" borderId="76" xfId="0" applyFont="1" applyFill="1" applyBorder="1" applyAlignment="1">
      <alignment horizontal="left" vertical="center"/>
    </xf>
    <xf numFmtId="0" fontId="175" fillId="0" borderId="0" xfId="0" applyFont="1" applyFill="1" applyAlignment="1">
      <alignment horizontal="center" vertical="center"/>
    </xf>
    <xf numFmtId="0" fontId="26" fillId="0" borderId="41" xfId="0" applyFont="1" applyFill="1" applyBorder="1" applyAlignment="1">
      <alignment horizontal="left" vertical="center"/>
    </xf>
    <xf numFmtId="0" fontId="124" fillId="3" borderId="3" xfId="3" applyFont="1" applyFill="1" applyBorder="1" applyAlignment="1">
      <alignment horizontal="left" vertical="center" wrapText="1"/>
    </xf>
    <xf numFmtId="0" fontId="124" fillId="3" borderId="4" xfId="3" applyFont="1" applyFill="1" applyBorder="1" applyAlignment="1">
      <alignment horizontal="left" vertical="center" wrapText="1"/>
    </xf>
    <xf numFmtId="0" fontId="124" fillId="3" borderId="10" xfId="3" applyFont="1" applyFill="1" applyBorder="1" applyAlignment="1">
      <alignment horizontal="left" vertical="center" wrapText="1"/>
    </xf>
    <xf numFmtId="0" fontId="16" fillId="3" borderId="3" xfId="55" applyFont="1" applyFill="1" applyBorder="1" applyAlignment="1">
      <alignment horizontal="center" vertical="center" shrinkToFit="1"/>
    </xf>
    <xf numFmtId="0" fontId="16" fillId="3" borderId="10" xfId="55" applyFont="1" applyFill="1" applyBorder="1" applyAlignment="1">
      <alignment horizontal="center" vertical="center" shrinkToFit="1"/>
    </xf>
    <xf numFmtId="0" fontId="144" fillId="3" borderId="0" xfId="3" applyFont="1" applyFill="1" applyAlignment="1">
      <alignment horizontal="center" vertical="center" wrapText="1"/>
    </xf>
    <xf numFmtId="0" fontId="144" fillId="3" borderId="0" xfId="3" applyFont="1" applyFill="1" applyAlignment="1">
      <alignment horizontal="center" vertical="center"/>
    </xf>
    <xf numFmtId="0" fontId="53" fillId="3" borderId="0" xfId="3" applyFont="1" applyFill="1" applyAlignment="1">
      <alignment vertical="center" wrapText="1"/>
    </xf>
    <xf numFmtId="0" fontId="11" fillId="3" borderId="0" xfId="3" applyFont="1" applyFill="1" applyAlignment="1">
      <alignment horizontal="left" vertical="center" wrapText="1"/>
    </xf>
    <xf numFmtId="0" fontId="143" fillId="3" borderId="3" xfId="3" applyFont="1" applyFill="1" applyBorder="1" applyAlignment="1">
      <alignment horizontal="left" vertical="center" wrapText="1"/>
    </xf>
    <xf numFmtId="0" fontId="143" fillId="3" borderId="4" xfId="3" applyFont="1" applyFill="1" applyBorder="1" applyAlignment="1">
      <alignment horizontal="left" vertical="center" wrapText="1"/>
    </xf>
    <xf numFmtId="0" fontId="143" fillId="3" borderId="10" xfId="3" applyFont="1" applyFill="1" applyBorder="1" applyAlignment="1">
      <alignment horizontal="left" vertical="center" wrapText="1"/>
    </xf>
    <xf numFmtId="0" fontId="142" fillId="3" borderId="0" xfId="3" applyFont="1" applyFill="1" applyAlignment="1">
      <alignment horizontal="left" vertical="center" wrapText="1"/>
    </xf>
    <xf numFmtId="0" fontId="86" fillId="3" borderId="5" xfId="3" applyFont="1" applyFill="1" applyBorder="1" applyAlignment="1">
      <alignment vertical="center" wrapText="1"/>
    </xf>
    <xf numFmtId="0" fontId="125" fillId="3" borderId="0" xfId="3" applyFont="1" applyFill="1" applyAlignment="1">
      <alignment horizontal="left" vertical="center" wrapText="1"/>
    </xf>
    <xf numFmtId="0" fontId="142" fillId="3" borderId="4" xfId="3" applyFont="1" applyFill="1" applyBorder="1" applyAlignment="1">
      <alignment horizontal="left" vertical="center" wrapText="1"/>
    </xf>
    <xf numFmtId="0" fontId="125" fillId="0" borderId="4" xfId="3" applyFont="1" applyFill="1" applyBorder="1" applyAlignment="1">
      <alignment horizontal="left" vertical="center" wrapText="1"/>
    </xf>
    <xf numFmtId="0" fontId="16" fillId="0" borderId="3" xfId="55" applyFont="1" applyBorder="1" applyAlignment="1">
      <alignment horizontal="center" vertical="center" shrinkToFit="1"/>
    </xf>
    <xf numFmtId="0" fontId="16" fillId="0" borderId="10" xfId="55" applyFont="1" applyBorder="1" applyAlignment="1">
      <alignment horizontal="center" vertical="center" shrinkToFit="1"/>
    </xf>
    <xf numFmtId="0" fontId="143" fillId="0" borderId="3" xfId="3" applyFont="1" applyBorder="1" applyAlignment="1">
      <alignment horizontal="left" vertical="center" wrapText="1"/>
    </xf>
    <xf numFmtId="0" fontId="143" fillId="0" borderId="4" xfId="3" applyFont="1" applyBorder="1" applyAlignment="1">
      <alignment horizontal="left" vertical="center" wrapText="1"/>
    </xf>
    <xf numFmtId="0" fontId="143" fillId="0" borderId="10" xfId="3" applyFont="1" applyBorder="1" applyAlignment="1">
      <alignment horizontal="left" vertical="center" wrapText="1"/>
    </xf>
    <xf numFmtId="0" fontId="53" fillId="0" borderId="0" xfId="3" applyFont="1" applyAlignment="1">
      <alignment horizontal="left" vertical="center" wrapText="1"/>
    </xf>
    <xf numFmtId="0" fontId="142" fillId="0" borderId="0" xfId="3" applyFont="1" applyAlignment="1">
      <alignment horizontal="left" vertical="center" wrapText="1"/>
    </xf>
    <xf numFmtId="0" fontId="123" fillId="0" borderId="0" xfId="3" applyFont="1" applyAlignment="1">
      <alignment horizontal="center" vertical="center" wrapText="1"/>
    </xf>
    <xf numFmtId="0" fontId="11" fillId="0" borderId="1" xfId="3" applyFont="1" applyBorder="1" applyAlignment="1">
      <alignment horizontal="left" vertical="center" wrapText="1"/>
    </xf>
    <xf numFmtId="0" fontId="11" fillId="0" borderId="1" xfId="3" applyFont="1" applyBorder="1" applyAlignment="1">
      <alignment horizontal="left" vertical="center"/>
    </xf>
    <xf numFmtId="0" fontId="11" fillId="0" borderId="0" xfId="3" applyFont="1" applyAlignment="1">
      <alignment horizontal="left" vertical="center" wrapText="1"/>
    </xf>
  </cellXfs>
  <cellStyles count="65">
    <cellStyle name="Calc Currency (0)" xfId="17" xr:uid="{00000000-0005-0000-0000-000000000000}"/>
    <cellStyle name="Grey" xfId="18" xr:uid="{00000000-0005-0000-0000-000001000000}"/>
    <cellStyle name="Header1" xfId="19" xr:uid="{00000000-0005-0000-0000-000002000000}"/>
    <cellStyle name="Header2" xfId="20" xr:uid="{00000000-0005-0000-0000-000003000000}"/>
    <cellStyle name="Input [yellow]" xfId="21" xr:uid="{00000000-0005-0000-0000-000004000000}"/>
    <cellStyle name="Normal - Style1" xfId="22" xr:uid="{00000000-0005-0000-0000-000005000000}"/>
    <cellStyle name="Normal_#18-Internet" xfId="23" xr:uid="{00000000-0005-0000-0000-000006000000}"/>
    <cellStyle name="Percent [2]" xfId="24" xr:uid="{00000000-0005-0000-0000-000007000000}"/>
    <cellStyle name="タイトル" xfId="56" builtinId="15"/>
    <cellStyle name="パーセント" xfId="2" builtinId="5"/>
    <cellStyle name="パーセント 2" xfId="25" xr:uid="{00000000-0005-0000-0000-00000A000000}"/>
    <cellStyle name="ハイパーリンク" xfId="6" builtinId="8"/>
    <cellStyle name="桁区切り" xfId="1" builtinId="6"/>
    <cellStyle name="桁区切り 2" xfId="26" xr:uid="{00000000-0005-0000-0000-00000D000000}"/>
    <cellStyle name="桁区切り 2 2" xfId="27" xr:uid="{00000000-0005-0000-0000-00000E000000}"/>
    <cellStyle name="桁区切り 2 3" xfId="42" xr:uid="{00000000-0005-0000-0000-00000F000000}"/>
    <cellStyle name="桁区切り 2 3 2" xfId="46" xr:uid="{00000000-0005-0000-0000-000010000000}"/>
    <cellStyle name="桁区切り 3" xfId="28" xr:uid="{00000000-0005-0000-0000-000011000000}"/>
    <cellStyle name="桁区切り 4" xfId="44" xr:uid="{00000000-0005-0000-0000-000012000000}"/>
    <cellStyle name="桁区切り 4 2" xfId="60" xr:uid="{00000000-0005-0000-0000-000013000000}"/>
    <cellStyle name="標準" xfId="0" builtinId="0"/>
    <cellStyle name="標準 10" xfId="11" xr:uid="{00000000-0005-0000-0000-000015000000}"/>
    <cellStyle name="標準 11" xfId="29" xr:uid="{00000000-0005-0000-0000-000016000000}"/>
    <cellStyle name="標準 11 2" xfId="41" xr:uid="{00000000-0005-0000-0000-000017000000}"/>
    <cellStyle name="標準 11 2 2" xfId="45" xr:uid="{00000000-0005-0000-0000-000018000000}"/>
    <cellStyle name="標準 12" xfId="30" xr:uid="{00000000-0005-0000-0000-000019000000}"/>
    <cellStyle name="標準 12 2" xfId="31" xr:uid="{00000000-0005-0000-0000-00001A000000}"/>
    <cellStyle name="標準 13" xfId="32" xr:uid="{00000000-0005-0000-0000-00001B000000}"/>
    <cellStyle name="標準 14" xfId="16" xr:uid="{00000000-0005-0000-0000-00001C000000}"/>
    <cellStyle name="標準 15" xfId="43" xr:uid="{00000000-0005-0000-0000-00001D000000}"/>
    <cellStyle name="標準 15 2" xfId="59" xr:uid="{00000000-0005-0000-0000-00001E000000}"/>
    <cellStyle name="標準 16" xfId="47" xr:uid="{00000000-0005-0000-0000-00001F000000}"/>
    <cellStyle name="標準 16 2" xfId="48" xr:uid="{00000000-0005-0000-0000-000020000000}"/>
    <cellStyle name="標準 16 2 2" xfId="52" xr:uid="{00000000-0005-0000-0000-000021000000}"/>
    <cellStyle name="標準 16 2 3" xfId="62" xr:uid="{00000000-0005-0000-0000-000022000000}"/>
    <cellStyle name="標準 16 3" xfId="53" xr:uid="{00000000-0005-0000-0000-000023000000}"/>
    <cellStyle name="標準 16 4" xfId="54" xr:uid="{00000000-0005-0000-0000-000024000000}"/>
    <cellStyle name="標準 16 5" xfId="61" xr:uid="{00000000-0005-0000-0000-000025000000}"/>
    <cellStyle name="標準 16 6" xfId="63" xr:uid="{00000000-0005-0000-0000-000026000000}"/>
    <cellStyle name="標準 17" xfId="49" xr:uid="{00000000-0005-0000-0000-000027000000}"/>
    <cellStyle name="標準 18" xfId="50" xr:uid="{00000000-0005-0000-0000-000028000000}"/>
    <cellStyle name="標準 19" xfId="51" xr:uid="{00000000-0005-0000-0000-000029000000}"/>
    <cellStyle name="標準 2" xfId="3" xr:uid="{00000000-0005-0000-0000-00002A000000}"/>
    <cellStyle name="標準 2 2" xfId="15" xr:uid="{00000000-0005-0000-0000-00002B000000}"/>
    <cellStyle name="標準 2 3" xfId="55" xr:uid="{00000000-0005-0000-0000-00002C000000}"/>
    <cellStyle name="標準 20" xfId="33" xr:uid="{00000000-0005-0000-0000-00002D000000}"/>
    <cellStyle name="標準 21" xfId="34" xr:uid="{00000000-0005-0000-0000-00002E000000}"/>
    <cellStyle name="標準 22" xfId="57" xr:uid="{00000000-0005-0000-0000-00002F000000}"/>
    <cellStyle name="標準 23" xfId="58" xr:uid="{00000000-0005-0000-0000-000030000000}"/>
    <cellStyle name="標準 24 9" xfId="64" xr:uid="{96DD6D02-3DA2-4761-B9D7-1C6B01DD78A4}"/>
    <cellStyle name="標準 3" xfId="7" xr:uid="{00000000-0005-0000-0000-000031000000}"/>
    <cellStyle name="標準 3 2" xfId="35" xr:uid="{00000000-0005-0000-0000-000032000000}"/>
    <cellStyle name="標準 3 3" xfId="36" xr:uid="{00000000-0005-0000-0000-000033000000}"/>
    <cellStyle name="標準 4" xfId="4" xr:uid="{00000000-0005-0000-0000-000034000000}"/>
    <cellStyle name="標準 5" xfId="9" xr:uid="{00000000-0005-0000-0000-000035000000}"/>
    <cellStyle name="標準 5 2" xfId="37" xr:uid="{00000000-0005-0000-0000-000036000000}"/>
    <cellStyle name="標準 6" xfId="8" xr:uid="{00000000-0005-0000-0000-000037000000}"/>
    <cellStyle name="標準 6 2" xfId="38" xr:uid="{00000000-0005-0000-0000-000038000000}"/>
    <cellStyle name="標準 7" xfId="12" xr:uid="{00000000-0005-0000-0000-000039000000}"/>
    <cellStyle name="標準 8" xfId="10" xr:uid="{00000000-0005-0000-0000-00003A000000}"/>
    <cellStyle name="標準 8 2" xfId="13" xr:uid="{00000000-0005-0000-0000-00003B000000}"/>
    <cellStyle name="標準 9" xfId="14" xr:uid="{00000000-0005-0000-0000-00003C000000}"/>
    <cellStyle name="標準_様式（P25～P38)" xfId="5" xr:uid="{00000000-0005-0000-0000-00003D000000}"/>
    <cellStyle name="標準KIKU" xfId="39" xr:uid="{00000000-0005-0000-0000-00003E000000}"/>
    <cellStyle name="未定義" xfId="40" xr:uid="{00000000-0005-0000-0000-00003F000000}"/>
  </cellStyles>
  <dxfs count="514">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solid">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FFCC"/>
        </patternFill>
      </fill>
    </dxf>
    <dxf>
      <fill>
        <patternFill>
          <bgColor rgb="FFCCFFCC"/>
        </patternFill>
      </fill>
    </dxf>
    <dxf>
      <fill>
        <patternFill>
          <bgColor rgb="FFCCECFF"/>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ont>
        <color theme="0"/>
      </font>
      <fill>
        <patternFill>
          <bgColor rgb="FFFF0000"/>
        </patternFill>
      </fill>
    </dxf>
    <dxf>
      <fill>
        <patternFill patternType="none">
          <bgColor auto="1"/>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patternType="none">
          <bgColor indexed="65"/>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patternType="none">
          <bgColor indexed="65"/>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FFCC"/>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none">
          <bgColor indexed="65"/>
        </patternFill>
      </fill>
    </dxf>
    <dxf>
      <fill>
        <patternFill>
          <bgColor rgb="FFCCEC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CCECFF"/>
        </patternFill>
      </fill>
    </dxf>
    <dxf>
      <fill>
        <patternFill>
          <bgColor rgb="FFCCECFF"/>
        </patternFill>
      </fill>
    </dxf>
    <dxf>
      <fill>
        <patternFill patternType="none">
          <bgColor indexed="65"/>
        </patternFill>
      </fill>
    </dxf>
    <dxf>
      <fill>
        <patternFill patternType="none">
          <bgColor indexed="65"/>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none">
          <bgColor indexed="65"/>
        </patternFill>
      </fill>
    </dxf>
    <dxf>
      <fill>
        <patternFill>
          <bgColor rgb="FFCCEC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CCECFF"/>
        </patternFill>
      </fill>
    </dxf>
    <dxf>
      <fill>
        <patternFill>
          <bgColor rgb="FFCCECFF"/>
        </patternFill>
      </fill>
    </dxf>
    <dxf>
      <fill>
        <patternFill>
          <bgColor rgb="FFFFC7CE"/>
        </patternFill>
      </fill>
    </dxf>
    <dxf>
      <font>
        <color auto="1"/>
      </font>
      <fill>
        <patternFill>
          <bgColor rgb="FFFF0000"/>
        </patternFill>
      </fill>
    </dxf>
    <dxf>
      <fill>
        <patternFill>
          <bgColor rgb="FFCCECFF"/>
        </patternFill>
      </fill>
    </dxf>
    <dxf>
      <fill>
        <patternFill>
          <bgColor rgb="FFFFC7CE"/>
        </patternFill>
      </fill>
    </dxf>
    <dxf>
      <font>
        <color auto="1"/>
      </font>
      <fill>
        <patternFill>
          <bgColor rgb="FFFF0000"/>
        </patternFill>
      </fill>
    </dxf>
    <dxf>
      <fill>
        <patternFill>
          <bgColor rgb="FFCCECFF"/>
        </patternFill>
      </fill>
    </dxf>
    <dxf>
      <font>
        <b/>
        <i/>
        <strike val="0"/>
      </font>
      <fill>
        <patternFill>
          <bgColor rgb="FFFF0000"/>
        </patternFill>
      </fill>
    </dxf>
    <dxf>
      <font>
        <b/>
        <i/>
        <strike val="0"/>
        <color auto="1"/>
      </font>
      <fill>
        <patternFill patternType="none">
          <bgColor auto="1"/>
        </patternFill>
      </fill>
    </dxf>
    <dxf>
      <fill>
        <patternFill>
          <bgColor rgb="FFCCECFF"/>
        </patternFill>
      </fill>
    </dxf>
    <dxf>
      <fill>
        <patternFill>
          <bgColor rgb="FFCCECFF"/>
        </patternFill>
      </fill>
    </dxf>
    <dxf>
      <fill>
        <patternFill>
          <bgColor rgb="FFCCECFF"/>
        </patternFill>
      </fill>
    </dxf>
    <dxf>
      <font>
        <b/>
        <i/>
        <strike val="0"/>
      </font>
      <fill>
        <patternFill>
          <bgColor rgb="FFFF0000"/>
        </patternFill>
      </fill>
    </dxf>
    <dxf>
      <font>
        <b/>
        <i/>
        <strike val="0"/>
        <color auto="1"/>
      </font>
      <fill>
        <patternFill patternType="none">
          <bgColor auto="1"/>
        </patternFill>
      </fill>
    </dxf>
    <dxf>
      <fill>
        <patternFill>
          <bgColor rgb="FFFF0000"/>
        </patternFill>
      </fill>
    </dxf>
    <dxf>
      <fill>
        <patternFill>
          <bgColor rgb="FFFF0000"/>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FF0000"/>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FF0000"/>
        </patternFill>
      </fill>
    </dxf>
    <dxf>
      <fill>
        <patternFill>
          <bgColor rgb="FFFF0000"/>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FF0000"/>
        </patternFill>
      </fill>
    </dxf>
    <dxf>
      <fill>
        <patternFill>
          <bgColor rgb="FFFF0000"/>
        </patternFill>
      </fill>
    </dxf>
    <dxf>
      <fill>
        <patternFill patternType="solid">
          <bgColor rgb="FFCCFFCC"/>
        </patternFill>
      </fill>
    </dxf>
    <dxf>
      <fill>
        <patternFill>
          <bgColor rgb="FFFF0000"/>
        </patternFill>
      </fill>
    </dxf>
    <dxf>
      <fill>
        <patternFill>
          <bgColor rgb="FFCCECFF"/>
        </patternFill>
      </fill>
    </dxf>
    <dxf>
      <fill>
        <patternFill patternType="solid">
          <bgColor rgb="FFCCFFCC"/>
        </patternFill>
      </fill>
    </dxf>
    <dxf>
      <fill>
        <patternFill>
          <bgColor rgb="FFCCECFF"/>
        </patternFill>
      </fill>
    </dxf>
    <dxf>
      <fill>
        <patternFill>
          <bgColor rgb="FFFF0000"/>
        </patternFill>
      </fill>
    </dxf>
    <dxf>
      <fill>
        <patternFill patternType="solid">
          <bgColor rgb="FFCCFFCC"/>
        </patternFill>
      </fill>
    </dxf>
    <dxf>
      <fill>
        <patternFill>
          <bgColor rgb="FFCCECFF"/>
        </patternFill>
      </fill>
    </dxf>
    <dxf>
      <fill>
        <patternFill patternType="solid">
          <bgColor rgb="FFCCFFCC"/>
        </patternFill>
      </fill>
    </dxf>
    <dxf>
      <fill>
        <patternFill>
          <bgColor rgb="FFCCECFF"/>
        </patternFill>
      </fill>
    </dxf>
    <dxf>
      <fill>
        <patternFill>
          <bgColor rgb="FFCCFFCC"/>
        </patternFill>
      </fill>
    </dxf>
    <dxf>
      <fill>
        <patternFill>
          <bgColor rgb="FFCCECFF"/>
        </patternFill>
      </fill>
    </dxf>
    <dxf>
      <fill>
        <patternFill patternType="solid">
          <bgColor rgb="FFCCFFCC"/>
        </patternFill>
      </fill>
    </dxf>
    <dxf>
      <fill>
        <patternFill>
          <bgColor rgb="FFCCFFCC"/>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ECFF"/>
        </patternFill>
      </fill>
    </dxf>
    <dxf>
      <fill>
        <patternFill>
          <bgColor rgb="FFFF0000"/>
        </patternFill>
      </fill>
    </dxf>
    <dxf>
      <fill>
        <patternFill patternType="solid">
          <bgColor rgb="FFCCFFCC"/>
        </patternFill>
      </fill>
    </dxf>
    <dxf>
      <fill>
        <patternFill>
          <bgColor rgb="FFFF0000"/>
        </patternFill>
      </fill>
    </dxf>
    <dxf>
      <fill>
        <patternFill>
          <bgColor rgb="FFCCECFF"/>
        </patternFill>
      </fill>
    </dxf>
    <dxf>
      <fill>
        <patternFill>
          <bgColor rgb="FFFF0000"/>
        </patternFill>
      </fill>
    </dxf>
    <dxf>
      <fill>
        <patternFill>
          <bgColor rgb="FFFF0000"/>
        </patternFill>
      </fill>
    </dxf>
    <dxf>
      <fill>
        <patternFill>
          <bgColor rgb="FFFF0000"/>
        </patternFill>
      </fill>
    </dxf>
    <dxf>
      <fill>
        <patternFill>
          <bgColor rgb="FFCCFFCC"/>
        </patternFill>
      </fill>
    </dxf>
    <dxf>
      <fill>
        <patternFill>
          <bgColor rgb="FFFF0000"/>
        </patternFill>
      </fill>
    </dxf>
    <dxf>
      <fill>
        <patternFill>
          <bgColor rgb="FFCCECFF"/>
        </patternFill>
      </fill>
    </dxf>
    <dxf>
      <fill>
        <patternFill>
          <bgColor rgb="FFFF0000"/>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ECFF"/>
        </patternFill>
      </fill>
    </dxf>
    <dxf>
      <font>
        <color auto="1"/>
      </font>
      <fill>
        <patternFill>
          <bgColor rgb="FFCCECFF"/>
        </patternFill>
      </fill>
    </dxf>
    <dxf>
      <fill>
        <patternFill>
          <bgColor rgb="FFCCECFF"/>
        </patternFill>
      </fill>
    </dxf>
    <dxf>
      <fill>
        <patternFill>
          <bgColor rgb="FFCCECFF"/>
        </patternFill>
      </fill>
    </dxf>
    <dxf>
      <fill>
        <patternFill>
          <bgColor rgb="FFCCECFF"/>
        </patternFill>
      </fill>
    </dxf>
    <dxf>
      <fill>
        <patternFill patternType="solid">
          <bgColor rgb="FFCCECFF"/>
        </patternFill>
      </fill>
    </dxf>
    <dxf>
      <fill>
        <patternFill>
          <bgColor rgb="FFCCFFCC"/>
        </patternFill>
      </fill>
    </dxf>
    <dxf>
      <fill>
        <patternFill patternType="solid">
          <bgColor rgb="FFCCFFCC"/>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solid">
          <bgColor rgb="FFCCECFF"/>
        </patternFill>
      </fill>
    </dxf>
    <dxf>
      <fill>
        <patternFill>
          <bgColor rgb="FFCCECFF"/>
        </patternFill>
      </fill>
    </dxf>
    <dxf>
      <fill>
        <patternFill>
          <bgColor rgb="FFCCECFF"/>
        </patternFill>
      </fill>
    </dxf>
    <dxf>
      <fill>
        <patternFill patternType="solid">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solid">
          <bgColor rgb="FFCCFFCC"/>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patternType="solid">
          <bgColor rgb="FFCCECFF"/>
        </patternFill>
      </fill>
    </dxf>
    <dxf>
      <fill>
        <patternFill>
          <bgColor rgb="FFCCFFCC"/>
        </patternFill>
      </fill>
    </dxf>
    <dxf>
      <fill>
        <patternFill patternType="solid">
          <bgColor rgb="FFCCECFF"/>
        </patternFill>
      </fill>
    </dxf>
    <dxf>
      <fill>
        <patternFill>
          <bgColor rgb="FFCCFFCC"/>
        </patternFill>
      </fill>
    </dxf>
    <dxf>
      <fill>
        <patternFill>
          <bgColor rgb="FFCCECFF"/>
        </patternFill>
      </fill>
    </dxf>
    <dxf>
      <fill>
        <patternFill patternType="solid">
          <bgColor rgb="FFCCECFF"/>
        </patternFill>
      </fill>
    </dxf>
    <dxf>
      <fill>
        <patternFill patternType="solid">
          <bgColor rgb="FFCCFFCC"/>
        </patternFill>
      </fill>
    </dxf>
    <dxf>
      <fill>
        <patternFill patternType="solid">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solid">
          <bgColor rgb="FFCCECFF"/>
        </patternFill>
      </fill>
    </dxf>
    <dxf>
      <fill>
        <patternFill>
          <bgColor rgb="FFCCFFCC"/>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patternType="solid">
          <bgColor rgb="FFCCECFF"/>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solid">
          <bgColor rgb="FFCCECFF"/>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FF0000"/>
        </patternFill>
      </fill>
    </dxf>
    <dxf>
      <fill>
        <patternFill>
          <bgColor rgb="FFFF0000"/>
        </patternFill>
      </fill>
    </dxf>
    <dxf>
      <fill>
        <patternFill>
          <bgColor rgb="FFCCECFF"/>
        </patternFill>
      </fill>
    </dxf>
    <dxf>
      <fill>
        <patternFill>
          <bgColor rgb="FFCCECFF"/>
        </patternFill>
      </fill>
    </dxf>
    <dxf>
      <fill>
        <patternFill patternType="solid">
          <bgColor rgb="FFCCFFCC"/>
        </patternFill>
      </fill>
    </dxf>
    <dxf>
      <fill>
        <patternFill>
          <bgColor rgb="FFCCFFCC"/>
        </patternFill>
      </fill>
    </dxf>
    <dxf>
      <fill>
        <patternFill>
          <bgColor rgb="FFCCECFF"/>
        </patternFill>
      </fill>
    </dxf>
    <dxf>
      <fill>
        <patternFill patternType="solid">
          <bgColor rgb="FFCCFFCC"/>
        </patternFill>
      </fill>
    </dxf>
    <dxf>
      <fill>
        <patternFill patternType="solid">
          <bgColor rgb="FFCCECFF"/>
        </patternFill>
      </fill>
    </dxf>
  </dxfs>
  <tableStyles count="0" defaultTableStyle="TableStyleMedium9" defaultPivotStyle="PivotStyleLight16"/>
  <colors>
    <mruColors>
      <color rgb="FFCCFFCC"/>
      <color rgb="FF0000FF"/>
      <color rgb="FFFFFFCC"/>
      <color rgb="FFCCECFF"/>
      <color rgb="FFCCFFFF"/>
      <color rgb="FF99FFCC"/>
      <color rgb="FFF79646"/>
      <color rgb="FF99CCFF"/>
      <color rgb="FF66FF99"/>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eetMetadata" Target="metadata.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8</xdr:col>
      <xdr:colOff>519546</xdr:colOff>
      <xdr:row>2</xdr:row>
      <xdr:rowOff>173182</xdr:rowOff>
    </xdr:from>
    <xdr:to>
      <xdr:col>13</xdr:col>
      <xdr:colOff>423718</xdr:colOff>
      <xdr:row>7</xdr:row>
      <xdr:rowOff>43873</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22253864" y="935182"/>
          <a:ext cx="3367809" cy="1689100"/>
          <a:chOff x="11949545" y="3238499"/>
          <a:chExt cx="4139045" cy="2008909"/>
        </a:xfrm>
      </xdr:grpSpPr>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9525</xdr:colOff>
      <xdr:row>13</xdr:row>
      <xdr:rowOff>1981200</xdr:rowOff>
    </xdr:from>
    <xdr:to>
      <xdr:col>10</xdr:col>
      <xdr:colOff>0</xdr:colOff>
      <xdr:row>13</xdr:row>
      <xdr:rowOff>3019425</xdr:rowOff>
    </xdr:to>
    <xdr:sp macro="" textlink="">
      <xdr:nvSpPr>
        <xdr:cNvPr id="2" name="ストライプ矢印 1">
          <a:extLst>
            <a:ext uri="{FF2B5EF4-FFF2-40B4-BE49-F238E27FC236}">
              <a16:creationId xmlns:a16="http://schemas.microsoft.com/office/drawing/2014/main" id="{00000000-0008-0000-0D00-000002000000}"/>
            </a:ext>
          </a:extLst>
        </xdr:cNvPr>
        <xdr:cNvSpPr/>
      </xdr:nvSpPr>
      <xdr:spPr>
        <a:xfrm>
          <a:off x="1571625" y="7991475"/>
          <a:ext cx="2438400" cy="1038225"/>
        </a:xfrm>
        <a:prstGeom prst="stripedRightArrow">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r>
            <a:rPr kumimoji="1" lang="ja-JP" altLang="en-US" sz="1100"/>
            <a:t>対面指導は１週間に１回（１時間）以上実施すること</a:t>
          </a:r>
        </a:p>
      </xdr:txBody>
    </xdr:sp>
    <xdr:clientData/>
  </xdr:twoCellAnchor>
  <xdr:twoCellAnchor>
    <xdr:from>
      <xdr:col>17</xdr:col>
      <xdr:colOff>28575</xdr:colOff>
      <xdr:row>13</xdr:row>
      <xdr:rowOff>1943100</xdr:rowOff>
    </xdr:from>
    <xdr:to>
      <xdr:col>23</xdr:col>
      <xdr:colOff>323850</xdr:colOff>
      <xdr:row>13</xdr:row>
      <xdr:rowOff>3038475</xdr:rowOff>
    </xdr:to>
    <xdr:sp macro="" textlink="">
      <xdr:nvSpPr>
        <xdr:cNvPr id="3" name="ストライプ矢印 2">
          <a:extLst>
            <a:ext uri="{FF2B5EF4-FFF2-40B4-BE49-F238E27FC236}">
              <a16:creationId xmlns:a16="http://schemas.microsoft.com/office/drawing/2014/main" id="{00000000-0008-0000-0D00-000003000000}"/>
            </a:ext>
          </a:extLst>
        </xdr:cNvPr>
        <xdr:cNvSpPr/>
      </xdr:nvSpPr>
      <xdr:spPr>
        <a:xfrm>
          <a:off x="6438900" y="7953375"/>
          <a:ext cx="2352675" cy="1095375"/>
        </a:xfrm>
        <a:prstGeom prst="stripedRightArrow">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lt1"/>
              </a:solidFill>
              <a:effectLst/>
              <a:latin typeface="+mn-lt"/>
              <a:ea typeface="+mn-ea"/>
              <a:cs typeface="+mn-cs"/>
            </a:rPr>
            <a:t>対面指導は１週間に１回（１時間）以上実施すること</a:t>
          </a:r>
          <a:endParaRPr lang="ja-JP" altLang="ja-JP">
            <a:effectLst/>
          </a:endParaRPr>
        </a:p>
        <a:p>
          <a:pPr algn="l"/>
          <a:endParaRPr kumimoji="1" lang="ja-JP" altLang="en-US" sz="1100"/>
        </a:p>
      </xdr:txBody>
    </xdr:sp>
    <xdr:clientData/>
  </xdr:twoCellAnchor>
  <xdr:twoCellAnchor>
    <xdr:from>
      <xdr:col>24</xdr:col>
      <xdr:colOff>19050</xdr:colOff>
      <xdr:row>13</xdr:row>
      <xdr:rowOff>1933576</xdr:rowOff>
    </xdr:from>
    <xdr:to>
      <xdr:col>31</xdr:col>
      <xdr:colOff>0</xdr:colOff>
      <xdr:row>13</xdr:row>
      <xdr:rowOff>3038476</xdr:rowOff>
    </xdr:to>
    <xdr:sp macro="" textlink="">
      <xdr:nvSpPr>
        <xdr:cNvPr id="4" name="ストライプ矢印 3">
          <a:extLst>
            <a:ext uri="{FF2B5EF4-FFF2-40B4-BE49-F238E27FC236}">
              <a16:creationId xmlns:a16="http://schemas.microsoft.com/office/drawing/2014/main" id="{00000000-0008-0000-0D00-000004000000}"/>
            </a:ext>
          </a:extLst>
        </xdr:cNvPr>
        <xdr:cNvSpPr/>
      </xdr:nvSpPr>
      <xdr:spPr>
        <a:xfrm>
          <a:off x="8829675" y="7943851"/>
          <a:ext cx="2381250" cy="1104900"/>
        </a:xfrm>
        <a:prstGeom prst="stripedRightArrow">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lt1"/>
              </a:solidFill>
              <a:effectLst/>
              <a:latin typeface="+mn-lt"/>
              <a:ea typeface="+mn-ea"/>
              <a:cs typeface="+mn-cs"/>
            </a:rPr>
            <a:t>対面指導は１週間に１回（１時間）以上実施すること</a:t>
          </a:r>
          <a:endParaRPr lang="ja-JP" altLang="ja-JP">
            <a:effectLst/>
          </a:endParaRPr>
        </a:p>
        <a:p>
          <a:pPr algn="l"/>
          <a:endParaRPr kumimoji="1" lang="ja-JP" altLang="en-US" sz="1100"/>
        </a:p>
      </xdr:txBody>
    </xdr:sp>
    <xdr:clientData/>
  </xdr:twoCellAnchor>
  <xdr:twoCellAnchor>
    <xdr:from>
      <xdr:col>10</xdr:col>
      <xdr:colOff>19050</xdr:colOff>
      <xdr:row>13</xdr:row>
      <xdr:rowOff>1943100</xdr:rowOff>
    </xdr:from>
    <xdr:to>
      <xdr:col>16</xdr:col>
      <xdr:colOff>295275</xdr:colOff>
      <xdr:row>13</xdr:row>
      <xdr:rowOff>3038475</xdr:rowOff>
    </xdr:to>
    <xdr:sp macro="" textlink="">
      <xdr:nvSpPr>
        <xdr:cNvPr id="5" name="ストライプ矢印 4">
          <a:extLst>
            <a:ext uri="{FF2B5EF4-FFF2-40B4-BE49-F238E27FC236}">
              <a16:creationId xmlns:a16="http://schemas.microsoft.com/office/drawing/2014/main" id="{00000000-0008-0000-0D00-000005000000}"/>
            </a:ext>
          </a:extLst>
        </xdr:cNvPr>
        <xdr:cNvSpPr/>
      </xdr:nvSpPr>
      <xdr:spPr>
        <a:xfrm>
          <a:off x="4029075" y="7953375"/>
          <a:ext cx="2333625" cy="1095375"/>
        </a:xfrm>
        <a:prstGeom prst="stripedRightArrow">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lt1"/>
              </a:solidFill>
              <a:effectLst/>
              <a:latin typeface="+mn-lt"/>
              <a:ea typeface="+mn-ea"/>
              <a:cs typeface="+mn-cs"/>
            </a:rPr>
            <a:t>対面指導は１週間に１回（１時間）以上実施すること</a:t>
          </a:r>
          <a:endParaRPr lang="ja-JP" altLang="ja-JP">
            <a:effectLst/>
          </a:endParaRPr>
        </a:p>
        <a:p>
          <a:pPr algn="l"/>
          <a:endParaRPr kumimoji="1" lang="ja-JP" altLang="en-US" sz="1100"/>
        </a:p>
      </xdr:txBody>
    </xdr:sp>
    <xdr:clientData/>
  </xdr:twoCellAnchor>
  <xdr:twoCellAnchor>
    <xdr:from>
      <xdr:col>13</xdr:col>
      <xdr:colOff>254793</xdr:colOff>
      <xdr:row>11</xdr:row>
      <xdr:rowOff>3033712</xdr:rowOff>
    </xdr:from>
    <xdr:to>
      <xdr:col>21</xdr:col>
      <xdr:colOff>254793</xdr:colOff>
      <xdr:row>13</xdr:row>
      <xdr:rowOff>1562100</xdr:rowOff>
    </xdr:to>
    <xdr:sp macro="" textlink="">
      <xdr:nvSpPr>
        <xdr:cNvPr id="6" name="線吹き出し 1 (枠付き) 5">
          <a:extLst>
            <a:ext uri="{FF2B5EF4-FFF2-40B4-BE49-F238E27FC236}">
              <a16:creationId xmlns:a16="http://schemas.microsoft.com/office/drawing/2014/main" id="{00000000-0008-0000-0D00-000006000000}"/>
            </a:ext>
          </a:extLst>
        </xdr:cNvPr>
        <xdr:cNvSpPr/>
      </xdr:nvSpPr>
      <xdr:spPr>
        <a:xfrm>
          <a:off x="5293518" y="5595937"/>
          <a:ext cx="2743200" cy="1976438"/>
        </a:xfrm>
        <a:prstGeom prst="borderCallout1">
          <a:avLst>
            <a:gd name="adj1" fmla="val 51134"/>
            <a:gd name="adj2" fmla="val 683"/>
            <a:gd name="adj3" fmla="val 194493"/>
            <a:gd name="adj4" fmla="val -47779"/>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r>
            <a:rPr kumimoji="1" lang="ja-JP" altLang="en-US" sz="1100" b="1" u="sng"/>
            <a:t>訓練実施機関が受講者ごとに行う科目については</a:t>
          </a:r>
          <a:r>
            <a:rPr kumimoji="1" lang="ja-JP" altLang="en-US" sz="1100" b="1"/>
            <a:t>、最初の回の開始時間と最後の回の終了時間を記載してください。</a:t>
          </a:r>
          <a:endParaRPr kumimoji="1" lang="en-US" altLang="ja-JP" sz="1100" b="1"/>
        </a:p>
        <a:p>
          <a:pPr algn="l"/>
          <a:r>
            <a:rPr kumimoji="1" lang="en-US" altLang="ja-JP" sz="1100" b="1"/>
            <a:t>※</a:t>
          </a:r>
          <a:r>
            <a:rPr kumimoji="1" lang="ja-JP" altLang="en-US" sz="1100" b="1"/>
            <a:t>各受講生が何時から受講するのか等の調整については、訓練実施機関が行ってください。</a:t>
          </a:r>
          <a:endParaRPr kumimoji="1" lang="en-US" altLang="ja-JP" sz="1100" b="1"/>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訓練実施機関と受講者との間で調整ができれ</a:t>
          </a:r>
          <a:r>
            <a:rPr kumimoji="1" lang="ja-JP" altLang="en-US" sz="1100" b="1">
              <a:solidFill>
                <a:schemeClr val="dk1"/>
              </a:solidFill>
              <a:effectLst/>
              <a:latin typeface="+mn-lt"/>
              <a:ea typeface="+mn-ea"/>
              <a:cs typeface="+mn-cs"/>
            </a:rPr>
            <a:t>ば</a:t>
          </a:r>
          <a:r>
            <a:rPr kumimoji="1" lang="ja-JP" altLang="ja-JP" sz="1100" b="1">
              <a:solidFill>
                <a:schemeClr val="dk1"/>
              </a:solidFill>
              <a:effectLst/>
              <a:latin typeface="+mn-lt"/>
              <a:ea typeface="+mn-ea"/>
              <a:cs typeface="+mn-cs"/>
            </a:rPr>
            <a:t>日程変更は認められ</a:t>
          </a:r>
          <a:r>
            <a:rPr kumimoji="1" lang="ja-JP" altLang="en-US" sz="1100" b="1">
              <a:solidFill>
                <a:schemeClr val="dk1"/>
              </a:solidFill>
              <a:effectLst/>
              <a:latin typeface="+mn-lt"/>
              <a:ea typeface="+mn-ea"/>
              <a:cs typeface="+mn-cs"/>
            </a:rPr>
            <a:t>ます</a:t>
          </a:r>
          <a:r>
            <a:rPr kumimoji="1" lang="ja-JP" altLang="ja-JP" sz="1100" b="1">
              <a:solidFill>
                <a:schemeClr val="dk1"/>
              </a:solidFill>
              <a:effectLst/>
              <a:latin typeface="+mn-lt"/>
              <a:ea typeface="+mn-ea"/>
              <a:cs typeface="+mn-cs"/>
            </a:rPr>
            <a:t>。</a:t>
          </a:r>
          <a:endParaRPr lang="ja-JP" altLang="ja-JP" b="1">
            <a:effectLst/>
          </a:endParaRPr>
        </a:p>
      </xdr:txBody>
    </xdr:sp>
    <xdr:clientData/>
  </xdr:twoCellAnchor>
  <xdr:twoCellAnchor>
    <xdr:from>
      <xdr:col>31</xdr:col>
      <xdr:colOff>34178</xdr:colOff>
      <xdr:row>13</xdr:row>
      <xdr:rowOff>1940718</xdr:rowOff>
    </xdr:from>
    <xdr:to>
      <xdr:col>33</xdr:col>
      <xdr:colOff>333376</xdr:colOff>
      <xdr:row>13</xdr:row>
      <xdr:rowOff>3019426</xdr:rowOff>
    </xdr:to>
    <xdr:sp macro="" textlink="">
      <xdr:nvSpPr>
        <xdr:cNvPr id="7" name="ストライプ矢印 6">
          <a:extLst>
            <a:ext uri="{FF2B5EF4-FFF2-40B4-BE49-F238E27FC236}">
              <a16:creationId xmlns:a16="http://schemas.microsoft.com/office/drawing/2014/main" id="{00000000-0008-0000-0D00-000007000000}"/>
            </a:ext>
          </a:extLst>
        </xdr:cNvPr>
        <xdr:cNvSpPr/>
      </xdr:nvSpPr>
      <xdr:spPr>
        <a:xfrm>
          <a:off x="11245103" y="7950993"/>
          <a:ext cx="984998" cy="1078708"/>
        </a:xfrm>
        <a:prstGeom prst="stripedRightArrow">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34177</xdr:colOff>
      <xdr:row>28</xdr:row>
      <xdr:rowOff>1964531</xdr:rowOff>
    </xdr:from>
    <xdr:to>
      <xdr:col>6</xdr:col>
      <xdr:colOff>314324</xdr:colOff>
      <xdr:row>28</xdr:row>
      <xdr:rowOff>3001496</xdr:rowOff>
    </xdr:to>
    <xdr:sp macro="" textlink="">
      <xdr:nvSpPr>
        <xdr:cNvPr id="8" name="ストライプ矢印 7">
          <a:extLst>
            <a:ext uri="{FF2B5EF4-FFF2-40B4-BE49-F238E27FC236}">
              <a16:creationId xmlns:a16="http://schemas.microsoft.com/office/drawing/2014/main" id="{00000000-0008-0000-0D00-000008000000}"/>
            </a:ext>
          </a:extLst>
        </xdr:cNvPr>
        <xdr:cNvSpPr/>
      </xdr:nvSpPr>
      <xdr:spPr>
        <a:xfrm>
          <a:off x="1596277" y="18233231"/>
          <a:ext cx="1308847" cy="1036965"/>
        </a:xfrm>
        <a:prstGeom prst="stripedRightArrow">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24652</xdr:colOff>
      <xdr:row>28</xdr:row>
      <xdr:rowOff>1952625</xdr:rowOff>
    </xdr:from>
    <xdr:to>
      <xdr:col>13</xdr:col>
      <xdr:colOff>314324</xdr:colOff>
      <xdr:row>28</xdr:row>
      <xdr:rowOff>3007658</xdr:rowOff>
    </xdr:to>
    <xdr:sp macro="" textlink="">
      <xdr:nvSpPr>
        <xdr:cNvPr id="9" name="ストライプ矢印 8">
          <a:extLst>
            <a:ext uri="{FF2B5EF4-FFF2-40B4-BE49-F238E27FC236}">
              <a16:creationId xmlns:a16="http://schemas.microsoft.com/office/drawing/2014/main" id="{00000000-0008-0000-0D00-000009000000}"/>
            </a:ext>
          </a:extLst>
        </xdr:cNvPr>
        <xdr:cNvSpPr/>
      </xdr:nvSpPr>
      <xdr:spPr>
        <a:xfrm>
          <a:off x="2958352" y="18221325"/>
          <a:ext cx="2394697" cy="1055033"/>
        </a:xfrm>
        <a:prstGeom prst="stripedRightArrow">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lt1"/>
              </a:solidFill>
              <a:effectLst/>
              <a:latin typeface="+mn-lt"/>
              <a:ea typeface="+mn-ea"/>
              <a:cs typeface="+mn-cs"/>
            </a:rPr>
            <a:t>対面指導は１週間に１回（１時間）以上実施すること</a:t>
          </a:r>
          <a:endParaRPr lang="ja-JP" altLang="ja-JP">
            <a:effectLst/>
          </a:endParaRPr>
        </a:p>
        <a:p>
          <a:pPr algn="l"/>
          <a:endParaRPr kumimoji="1" lang="ja-JP" altLang="en-US" sz="1100"/>
        </a:p>
      </xdr:txBody>
    </xdr:sp>
    <xdr:clientData/>
  </xdr:twoCellAnchor>
  <xdr:twoCellAnchor>
    <xdr:from>
      <xdr:col>14</xdr:col>
      <xdr:colOff>15126</xdr:colOff>
      <xdr:row>28</xdr:row>
      <xdr:rowOff>1952625</xdr:rowOff>
    </xdr:from>
    <xdr:to>
      <xdr:col>20</xdr:col>
      <xdr:colOff>323849</xdr:colOff>
      <xdr:row>28</xdr:row>
      <xdr:rowOff>3011021</xdr:rowOff>
    </xdr:to>
    <xdr:sp macro="" textlink="">
      <xdr:nvSpPr>
        <xdr:cNvPr id="10" name="ストライプ矢印 9">
          <a:extLst>
            <a:ext uri="{FF2B5EF4-FFF2-40B4-BE49-F238E27FC236}">
              <a16:creationId xmlns:a16="http://schemas.microsoft.com/office/drawing/2014/main" id="{00000000-0008-0000-0D00-00000A000000}"/>
            </a:ext>
          </a:extLst>
        </xdr:cNvPr>
        <xdr:cNvSpPr/>
      </xdr:nvSpPr>
      <xdr:spPr>
        <a:xfrm>
          <a:off x="5396751" y="18221325"/>
          <a:ext cx="2366123" cy="1058396"/>
        </a:xfrm>
        <a:prstGeom prst="stripedRightArrow">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lt1"/>
              </a:solidFill>
              <a:effectLst/>
              <a:latin typeface="+mn-lt"/>
              <a:ea typeface="+mn-ea"/>
              <a:cs typeface="+mn-cs"/>
            </a:rPr>
            <a:t>対面指導は１週間に１回（１時間）以上実施すること</a:t>
          </a:r>
          <a:endParaRPr lang="ja-JP" altLang="ja-JP">
            <a:effectLst/>
          </a:endParaRPr>
        </a:p>
        <a:p>
          <a:pPr algn="l"/>
          <a:endParaRPr kumimoji="1" lang="ja-JP" altLang="en-US" sz="1100"/>
        </a:p>
      </xdr:txBody>
    </xdr:sp>
    <xdr:clientData/>
  </xdr:twoCellAnchor>
  <xdr:twoCellAnchor>
    <xdr:from>
      <xdr:col>28</xdr:col>
      <xdr:colOff>238125</xdr:colOff>
      <xdr:row>28</xdr:row>
      <xdr:rowOff>1962150</xdr:rowOff>
    </xdr:from>
    <xdr:to>
      <xdr:col>32</xdr:col>
      <xdr:colOff>333374</xdr:colOff>
      <xdr:row>28</xdr:row>
      <xdr:rowOff>3030071</xdr:rowOff>
    </xdr:to>
    <xdr:sp macro="" textlink="">
      <xdr:nvSpPr>
        <xdr:cNvPr id="12" name="ストライプ矢印 11">
          <a:extLst>
            <a:ext uri="{FF2B5EF4-FFF2-40B4-BE49-F238E27FC236}">
              <a16:creationId xmlns:a16="http://schemas.microsoft.com/office/drawing/2014/main" id="{00000000-0008-0000-0D00-00000C000000}"/>
            </a:ext>
          </a:extLst>
        </xdr:cNvPr>
        <xdr:cNvSpPr/>
      </xdr:nvSpPr>
      <xdr:spPr>
        <a:xfrm>
          <a:off x="10420350" y="18230850"/>
          <a:ext cx="1466849" cy="1067921"/>
        </a:xfrm>
        <a:prstGeom prst="stripedRightArrow">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16668</xdr:colOff>
      <xdr:row>16</xdr:row>
      <xdr:rowOff>123263</xdr:rowOff>
    </xdr:from>
    <xdr:to>
      <xdr:col>8</xdr:col>
      <xdr:colOff>333374</xdr:colOff>
      <xdr:row>17</xdr:row>
      <xdr:rowOff>504264</xdr:rowOff>
    </xdr:to>
    <xdr:sp macro="" textlink="">
      <xdr:nvSpPr>
        <xdr:cNvPr id="13" name="線吹き出し 1 (枠付き) 12">
          <a:extLst>
            <a:ext uri="{FF2B5EF4-FFF2-40B4-BE49-F238E27FC236}">
              <a16:creationId xmlns:a16="http://schemas.microsoft.com/office/drawing/2014/main" id="{00000000-0008-0000-0D00-00000D000000}"/>
            </a:ext>
          </a:extLst>
        </xdr:cNvPr>
        <xdr:cNvSpPr/>
      </xdr:nvSpPr>
      <xdr:spPr>
        <a:xfrm>
          <a:off x="1921668" y="9861175"/>
          <a:ext cx="1751059" cy="728383"/>
        </a:xfrm>
        <a:prstGeom prst="borderCallout1">
          <a:avLst>
            <a:gd name="adj1" fmla="val 79994"/>
            <a:gd name="adj2" fmla="val 6325"/>
            <a:gd name="adj3" fmla="val 81986"/>
            <a:gd name="adj4" fmla="val -26286"/>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b="1"/>
            <a:t>８０時間算定</a:t>
          </a:r>
          <a:r>
            <a:rPr kumimoji="1" lang="ja-JP" altLang="en-US" sz="1100" b="1">
              <a:solidFill>
                <a:sysClr val="windowText" lastClr="000000"/>
              </a:solidFill>
            </a:rPr>
            <a:t>対象</a:t>
          </a:r>
          <a:r>
            <a:rPr kumimoji="1" lang="ja-JP" altLang="en-US" sz="1100" b="1"/>
            <a:t>訓練の時間を記載してください。</a:t>
          </a:r>
        </a:p>
      </xdr:txBody>
    </xdr:sp>
    <xdr:clientData/>
  </xdr:twoCellAnchor>
  <xdr:twoCellAnchor>
    <xdr:from>
      <xdr:col>2</xdr:col>
      <xdr:colOff>197551</xdr:colOff>
      <xdr:row>51</xdr:row>
      <xdr:rowOff>40928</xdr:rowOff>
    </xdr:from>
    <xdr:to>
      <xdr:col>8</xdr:col>
      <xdr:colOff>246529</xdr:colOff>
      <xdr:row>53</xdr:row>
      <xdr:rowOff>352859</xdr:rowOff>
    </xdr:to>
    <xdr:sp macro="" textlink="">
      <xdr:nvSpPr>
        <xdr:cNvPr id="14" name="線吹き出し 1 (枠付き) 13">
          <a:extLst>
            <a:ext uri="{FF2B5EF4-FFF2-40B4-BE49-F238E27FC236}">
              <a16:creationId xmlns:a16="http://schemas.microsoft.com/office/drawing/2014/main" id="{00000000-0008-0000-0D00-00000E000000}"/>
            </a:ext>
          </a:extLst>
        </xdr:cNvPr>
        <xdr:cNvSpPr/>
      </xdr:nvSpPr>
      <xdr:spPr>
        <a:xfrm>
          <a:off x="757845" y="32168193"/>
          <a:ext cx="2828037" cy="659313"/>
        </a:xfrm>
        <a:prstGeom prst="borderCallout1">
          <a:avLst>
            <a:gd name="adj1" fmla="val 83577"/>
            <a:gd name="adj2" fmla="val 1663"/>
            <a:gd name="adj3" fmla="val 210921"/>
            <a:gd name="adj4" fmla="val -9895"/>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b="1"/>
            <a:t>通所を設定する場合は、作成すること。</a:t>
          </a:r>
        </a:p>
      </xdr:txBody>
    </xdr:sp>
    <xdr:clientData/>
  </xdr:twoCellAnchor>
  <xdr:twoCellAnchor>
    <xdr:from>
      <xdr:col>21</xdr:col>
      <xdr:colOff>250031</xdr:colOff>
      <xdr:row>13</xdr:row>
      <xdr:rowOff>666749</xdr:rowOff>
    </xdr:from>
    <xdr:to>
      <xdr:col>30</xdr:col>
      <xdr:colOff>35719</xdr:colOff>
      <xdr:row>15</xdr:row>
      <xdr:rowOff>297656</xdr:rowOff>
    </xdr:to>
    <xdr:cxnSp macro="">
      <xdr:nvCxnSpPr>
        <xdr:cNvPr id="15" name="直線コネクタ 14">
          <a:extLst>
            <a:ext uri="{FF2B5EF4-FFF2-40B4-BE49-F238E27FC236}">
              <a16:creationId xmlns:a16="http://schemas.microsoft.com/office/drawing/2014/main" id="{00000000-0008-0000-0D00-00000F000000}"/>
            </a:ext>
          </a:extLst>
        </xdr:cNvPr>
        <xdr:cNvCxnSpPr/>
      </xdr:nvCxnSpPr>
      <xdr:spPr>
        <a:xfrm>
          <a:off x="8031956" y="6677024"/>
          <a:ext cx="2871788" cy="3012282"/>
        </a:xfrm>
        <a:prstGeom prst="line">
          <a:avLst/>
        </a:prstGeom>
        <a:ln w="19050">
          <a:solidFill>
            <a:srgbClr val="FF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154781</xdr:colOff>
      <xdr:row>29</xdr:row>
      <xdr:rowOff>142874</xdr:rowOff>
    </xdr:from>
    <xdr:to>
      <xdr:col>11</xdr:col>
      <xdr:colOff>333374</xdr:colOff>
      <xdr:row>32</xdr:row>
      <xdr:rowOff>71437</xdr:rowOff>
    </xdr:to>
    <xdr:sp macro="" textlink="">
      <xdr:nvSpPr>
        <xdr:cNvPr id="16" name="線吹き出し 1 (枠付き) 15">
          <a:extLst>
            <a:ext uri="{FF2B5EF4-FFF2-40B4-BE49-F238E27FC236}">
              <a16:creationId xmlns:a16="http://schemas.microsoft.com/office/drawing/2014/main" id="{00000000-0008-0000-0D00-000010000000}"/>
            </a:ext>
          </a:extLst>
        </xdr:cNvPr>
        <xdr:cNvSpPr/>
      </xdr:nvSpPr>
      <xdr:spPr>
        <a:xfrm>
          <a:off x="2407163" y="19484227"/>
          <a:ext cx="2307711" cy="937092"/>
        </a:xfrm>
        <a:prstGeom prst="borderCallout1">
          <a:avLst>
            <a:gd name="adj1" fmla="val 83001"/>
            <a:gd name="adj2" fmla="val 12895"/>
            <a:gd name="adj3" fmla="val 114169"/>
            <a:gd name="adj4" fmla="val -8814"/>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ja-JP" sz="1100" b="1" u="sng">
              <a:solidFill>
                <a:schemeClr val="dk1"/>
              </a:solidFill>
              <a:effectLst/>
              <a:latin typeface="+mn-lt"/>
              <a:ea typeface="+mn-ea"/>
              <a:cs typeface="+mn-cs"/>
            </a:rPr>
            <a:t>訓練実施機関が受講者ごとに行う科目については</a:t>
          </a:r>
          <a:r>
            <a:rPr kumimoji="1" lang="ja-JP"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受講者１人当たりの訓練時間を記載してください。</a:t>
          </a:r>
          <a:endParaRPr kumimoji="1" lang="ja-JP" altLang="en-US" sz="1100" b="1"/>
        </a:p>
      </xdr:txBody>
    </xdr:sp>
    <xdr:clientData/>
  </xdr:twoCellAnchor>
  <xdr:twoCellAnchor>
    <xdr:from>
      <xdr:col>11</xdr:col>
      <xdr:colOff>95251</xdr:colOff>
      <xdr:row>31</xdr:row>
      <xdr:rowOff>142874</xdr:rowOff>
    </xdr:from>
    <xdr:to>
      <xdr:col>13</xdr:col>
      <xdr:colOff>59531</xdr:colOff>
      <xdr:row>32</xdr:row>
      <xdr:rowOff>238125</xdr:rowOff>
    </xdr:to>
    <xdr:cxnSp macro="">
      <xdr:nvCxnSpPr>
        <xdr:cNvPr id="17" name="直線コネクタ 16">
          <a:extLst>
            <a:ext uri="{FF2B5EF4-FFF2-40B4-BE49-F238E27FC236}">
              <a16:creationId xmlns:a16="http://schemas.microsoft.com/office/drawing/2014/main" id="{00000000-0008-0000-0D00-000011000000}"/>
            </a:ext>
          </a:extLst>
        </xdr:cNvPr>
        <xdr:cNvCxnSpPr/>
      </xdr:nvCxnSpPr>
      <xdr:spPr>
        <a:xfrm>
          <a:off x="4448176" y="20135849"/>
          <a:ext cx="650080" cy="447676"/>
        </a:xfrm>
        <a:prstGeom prst="line">
          <a:avLst/>
        </a:prstGeom>
        <a:ln w="19050">
          <a:solidFill>
            <a:srgbClr val="FF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23812</xdr:colOff>
      <xdr:row>17</xdr:row>
      <xdr:rowOff>488155</xdr:rowOff>
    </xdr:from>
    <xdr:to>
      <xdr:col>29</xdr:col>
      <xdr:colOff>59531</xdr:colOff>
      <xdr:row>19</xdr:row>
      <xdr:rowOff>168088</xdr:rowOff>
    </xdr:to>
    <xdr:sp macro="" textlink="">
      <xdr:nvSpPr>
        <xdr:cNvPr id="18" name="角丸四角形吹き出し 17">
          <a:extLst>
            <a:ext uri="{FF2B5EF4-FFF2-40B4-BE49-F238E27FC236}">
              <a16:creationId xmlns:a16="http://schemas.microsoft.com/office/drawing/2014/main" id="{00000000-0008-0000-0D00-000012000000}"/>
            </a:ext>
          </a:extLst>
        </xdr:cNvPr>
        <xdr:cNvSpPr/>
      </xdr:nvSpPr>
      <xdr:spPr>
        <a:xfrm>
          <a:off x="7879136" y="10573449"/>
          <a:ext cx="2814777" cy="688463"/>
        </a:xfrm>
        <a:prstGeom prst="wedgeRoundRectCallout">
          <a:avLst>
            <a:gd name="adj1" fmla="val 73624"/>
            <a:gd name="adj2" fmla="val -72029"/>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成績考査はユニットとして設定ができないため、訓練時間を記載してください。</a:t>
          </a:r>
        </a:p>
      </xdr:txBody>
    </xdr:sp>
    <xdr:clientData/>
  </xdr:twoCellAnchor>
  <xdr:twoCellAnchor>
    <xdr:from>
      <xdr:col>14</xdr:col>
      <xdr:colOff>191201</xdr:colOff>
      <xdr:row>14</xdr:row>
      <xdr:rowOff>201704</xdr:rowOff>
    </xdr:from>
    <xdr:to>
      <xdr:col>21</xdr:col>
      <xdr:colOff>72137</xdr:colOff>
      <xdr:row>17</xdr:row>
      <xdr:rowOff>135868</xdr:rowOff>
    </xdr:to>
    <xdr:sp macro="" textlink="">
      <xdr:nvSpPr>
        <xdr:cNvPr id="19" name="線吹き出し 1 (枠付き) 18">
          <a:extLst>
            <a:ext uri="{FF2B5EF4-FFF2-40B4-BE49-F238E27FC236}">
              <a16:creationId xmlns:a16="http://schemas.microsoft.com/office/drawing/2014/main" id="{00000000-0008-0000-0D00-000013000000}"/>
            </a:ext>
          </a:extLst>
        </xdr:cNvPr>
        <xdr:cNvSpPr/>
      </xdr:nvSpPr>
      <xdr:spPr>
        <a:xfrm>
          <a:off x="5614848" y="9267263"/>
          <a:ext cx="2312613" cy="953899"/>
        </a:xfrm>
        <a:prstGeom prst="borderCallout1">
          <a:avLst>
            <a:gd name="adj1" fmla="val 85351"/>
            <a:gd name="adj2" fmla="val 3688"/>
            <a:gd name="adj3" fmla="val 99497"/>
            <a:gd name="adj4" fmla="val -11923"/>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ja-JP" sz="1100" b="1" u="sng">
              <a:solidFill>
                <a:schemeClr val="dk1"/>
              </a:solidFill>
              <a:effectLst/>
              <a:latin typeface="+mn-lt"/>
              <a:ea typeface="+mn-ea"/>
              <a:cs typeface="+mn-cs"/>
            </a:rPr>
            <a:t>訓練実施機関が受講者ごとに行う科目については</a:t>
          </a:r>
          <a:r>
            <a:rPr kumimoji="1" lang="ja-JP"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受講者１人当たりの訓練時間を記載してください。</a:t>
          </a:r>
          <a:endParaRPr kumimoji="1" lang="ja-JP" altLang="en-US" sz="1100" b="1"/>
        </a:p>
      </xdr:txBody>
    </xdr:sp>
    <xdr:clientData/>
  </xdr:twoCellAnchor>
  <xdr:twoCellAnchor>
    <xdr:from>
      <xdr:col>20</xdr:col>
      <xdr:colOff>280147</xdr:colOff>
      <xdr:row>16</xdr:row>
      <xdr:rowOff>313764</xdr:rowOff>
    </xdr:from>
    <xdr:to>
      <xdr:col>22</xdr:col>
      <xdr:colOff>130969</xdr:colOff>
      <xdr:row>17</xdr:row>
      <xdr:rowOff>250031</xdr:rowOff>
    </xdr:to>
    <xdr:cxnSp macro="">
      <xdr:nvCxnSpPr>
        <xdr:cNvPr id="20" name="直線コネクタ 19">
          <a:extLst>
            <a:ext uri="{FF2B5EF4-FFF2-40B4-BE49-F238E27FC236}">
              <a16:creationId xmlns:a16="http://schemas.microsoft.com/office/drawing/2014/main" id="{00000000-0008-0000-0D00-000014000000}"/>
            </a:ext>
          </a:extLst>
        </xdr:cNvPr>
        <xdr:cNvCxnSpPr/>
      </xdr:nvCxnSpPr>
      <xdr:spPr>
        <a:xfrm>
          <a:off x="7788088" y="10051676"/>
          <a:ext cx="545587" cy="283649"/>
        </a:xfrm>
        <a:prstGeom prst="line">
          <a:avLst/>
        </a:prstGeom>
        <a:ln w="19050">
          <a:solidFill>
            <a:srgbClr val="FF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7143</xdr:colOff>
      <xdr:row>11</xdr:row>
      <xdr:rowOff>1976437</xdr:rowOff>
    </xdr:from>
    <xdr:to>
      <xdr:col>10</xdr:col>
      <xdr:colOff>228600</xdr:colOff>
      <xdr:row>12</xdr:row>
      <xdr:rowOff>47625</xdr:rowOff>
    </xdr:to>
    <xdr:sp macro="" textlink="">
      <xdr:nvSpPr>
        <xdr:cNvPr id="21" name="線吹き出し 1 (枠付き) 20">
          <a:extLst>
            <a:ext uri="{FF2B5EF4-FFF2-40B4-BE49-F238E27FC236}">
              <a16:creationId xmlns:a16="http://schemas.microsoft.com/office/drawing/2014/main" id="{00000000-0008-0000-0D00-000015000000}"/>
            </a:ext>
          </a:extLst>
        </xdr:cNvPr>
        <xdr:cNvSpPr/>
      </xdr:nvSpPr>
      <xdr:spPr>
        <a:xfrm>
          <a:off x="2255043" y="4538662"/>
          <a:ext cx="1983582" cy="1128713"/>
        </a:xfrm>
        <a:prstGeom prst="borderCallout1">
          <a:avLst>
            <a:gd name="adj1" fmla="val 47543"/>
            <a:gd name="adj2" fmla="val 576"/>
            <a:gd name="adj3" fmla="val 103516"/>
            <a:gd name="adj4" fmla="val -28368"/>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b="1"/>
            <a:t>ユニットごとの受講時間を規定してください。</a:t>
          </a:r>
          <a:endParaRPr kumimoji="1" lang="en-US" altLang="ja-JP" sz="1100" b="1"/>
        </a:p>
        <a:p>
          <a:pPr algn="l"/>
          <a:r>
            <a:rPr kumimoji="1" lang="en-US" altLang="ja-JP" sz="1100" b="1"/>
            <a:t>※</a:t>
          </a:r>
          <a:r>
            <a:rPr kumimoji="1" lang="ja-JP" altLang="en-US" sz="1100" b="1"/>
            <a:t>各ユニットの初日の欄に記載してください。</a:t>
          </a:r>
        </a:p>
      </xdr:txBody>
    </xdr:sp>
    <xdr:clientData/>
  </xdr:twoCellAnchor>
  <xdr:twoCellAnchor>
    <xdr:from>
      <xdr:col>4</xdr:col>
      <xdr:colOff>16667</xdr:colOff>
      <xdr:row>18</xdr:row>
      <xdr:rowOff>291352</xdr:rowOff>
    </xdr:from>
    <xdr:to>
      <xdr:col>9</xdr:col>
      <xdr:colOff>166687</xdr:colOff>
      <xdr:row>20</xdr:row>
      <xdr:rowOff>201705</xdr:rowOff>
    </xdr:to>
    <xdr:sp macro="" textlink="">
      <xdr:nvSpPr>
        <xdr:cNvPr id="22" name="線吹き出し 1 (枠付き) 21">
          <a:extLst>
            <a:ext uri="{FF2B5EF4-FFF2-40B4-BE49-F238E27FC236}">
              <a16:creationId xmlns:a16="http://schemas.microsoft.com/office/drawing/2014/main" id="{00000000-0008-0000-0D00-000016000000}"/>
            </a:ext>
          </a:extLst>
        </xdr:cNvPr>
        <xdr:cNvSpPr/>
      </xdr:nvSpPr>
      <xdr:spPr>
        <a:xfrm>
          <a:off x="1921667" y="10880911"/>
          <a:ext cx="1931755" cy="694765"/>
        </a:xfrm>
        <a:prstGeom prst="borderCallout1">
          <a:avLst>
            <a:gd name="adj1" fmla="val 31789"/>
            <a:gd name="adj2" fmla="val 5348"/>
            <a:gd name="adj3" fmla="val 11473"/>
            <a:gd name="adj4" fmla="val -25604"/>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b="1"/>
            <a:t>８０時間算定</a:t>
          </a:r>
          <a:r>
            <a:rPr kumimoji="1" lang="ja-JP" altLang="en-US" sz="1100" b="1">
              <a:solidFill>
                <a:sysClr val="windowText" lastClr="000000"/>
              </a:solidFill>
            </a:rPr>
            <a:t>対象</a:t>
          </a:r>
          <a:r>
            <a:rPr kumimoji="1" lang="ja-JP" altLang="en-US" sz="1100" b="1"/>
            <a:t>訓練</a:t>
          </a:r>
          <a:r>
            <a:rPr kumimoji="1" lang="ja-JP" altLang="en-US" sz="1100" b="1">
              <a:solidFill>
                <a:schemeClr val="tx1"/>
              </a:solidFill>
            </a:rPr>
            <a:t>以外の時間を記載してください</a:t>
          </a:r>
          <a:r>
            <a:rPr kumimoji="1" lang="ja-JP" altLang="en-US" sz="1100" b="1"/>
            <a:t>。</a:t>
          </a:r>
        </a:p>
      </xdr:txBody>
    </xdr:sp>
    <xdr:clientData/>
  </xdr:twoCellAnchor>
  <xdr:twoCellAnchor>
    <xdr:from>
      <xdr:col>31</xdr:col>
      <xdr:colOff>257735</xdr:colOff>
      <xdr:row>1</xdr:row>
      <xdr:rowOff>238124</xdr:rowOff>
    </xdr:from>
    <xdr:to>
      <xdr:col>35</xdr:col>
      <xdr:colOff>726281</xdr:colOff>
      <xdr:row>6</xdr:row>
      <xdr:rowOff>35718</xdr:rowOff>
    </xdr:to>
    <xdr:sp macro="" textlink="">
      <xdr:nvSpPr>
        <xdr:cNvPr id="23" name="線吹き出し 1 (枠付き) 22">
          <a:extLst>
            <a:ext uri="{FF2B5EF4-FFF2-40B4-BE49-F238E27FC236}">
              <a16:creationId xmlns:a16="http://schemas.microsoft.com/office/drawing/2014/main" id="{00000000-0008-0000-0D00-000017000000}"/>
            </a:ext>
          </a:extLst>
        </xdr:cNvPr>
        <xdr:cNvSpPr/>
      </xdr:nvSpPr>
      <xdr:spPr>
        <a:xfrm>
          <a:off x="11586882" y="652742"/>
          <a:ext cx="2149428" cy="918182"/>
        </a:xfrm>
        <a:prstGeom prst="borderCallout1">
          <a:avLst>
            <a:gd name="adj1" fmla="val 77338"/>
            <a:gd name="adj2" fmla="val 2464"/>
            <a:gd name="adj3" fmla="val 85894"/>
            <a:gd name="adj4" fmla="val -30861"/>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b="1"/>
            <a:t>８０時間算定</a:t>
          </a:r>
          <a:r>
            <a:rPr kumimoji="1" lang="ja-JP" altLang="en-US" sz="1100" b="1">
              <a:solidFill>
                <a:sysClr val="windowText" lastClr="000000"/>
              </a:solidFill>
            </a:rPr>
            <a:t>対象</a:t>
          </a:r>
          <a:r>
            <a:rPr kumimoji="1" lang="ja-JP" altLang="en-US" sz="1100" b="1"/>
            <a:t>訓練の合計</a:t>
          </a:r>
          <a:endParaRPr kumimoji="1" lang="en-US" altLang="ja-JP" sz="1100" b="1"/>
        </a:p>
        <a:p>
          <a:pPr algn="l"/>
          <a:r>
            <a:rPr kumimoji="1" lang="ja-JP" altLang="en-US" sz="1100" b="1"/>
            <a:t>時間を記載してください。</a:t>
          </a:r>
          <a:endParaRPr kumimoji="1" lang="en-US" altLang="ja-JP" sz="1100" b="1"/>
        </a:p>
        <a:p>
          <a:pPr algn="l"/>
          <a:r>
            <a:rPr kumimoji="1" lang="ja-JP" altLang="en-US" sz="1800" b="1">
              <a:solidFill>
                <a:srgbClr val="FF0000"/>
              </a:solidFill>
            </a:rPr>
            <a:t>＝（①）</a:t>
          </a:r>
          <a:r>
            <a:rPr kumimoji="1" lang="en-US" altLang="ja-JP" sz="1800" b="1">
              <a:solidFill>
                <a:srgbClr val="FF0000"/>
              </a:solidFill>
            </a:rPr>
            <a:t>+</a:t>
          </a:r>
          <a:r>
            <a:rPr kumimoji="1" lang="ja-JP" altLang="en-US" sz="1800" b="1">
              <a:solidFill>
                <a:srgbClr val="FF0000"/>
              </a:solidFill>
            </a:rPr>
            <a:t>（②</a:t>
          </a:r>
          <a:r>
            <a:rPr kumimoji="1" lang="en-US" altLang="ja-JP" sz="1800" b="1">
              <a:solidFill>
                <a:srgbClr val="FF0000"/>
              </a:solidFill>
            </a:rPr>
            <a:t>-1</a:t>
          </a:r>
          <a:r>
            <a:rPr kumimoji="1" lang="ja-JP" altLang="en-US" sz="1800" b="1">
              <a:solidFill>
                <a:srgbClr val="FF0000"/>
              </a:solidFill>
            </a:rPr>
            <a:t>）</a:t>
          </a:r>
        </a:p>
      </xdr:txBody>
    </xdr:sp>
    <xdr:clientData/>
  </xdr:twoCellAnchor>
  <xdr:twoCellAnchor>
    <xdr:from>
      <xdr:col>31</xdr:col>
      <xdr:colOff>224118</xdr:colOff>
      <xdr:row>19</xdr:row>
      <xdr:rowOff>59529</xdr:rowOff>
    </xdr:from>
    <xdr:to>
      <xdr:col>35</xdr:col>
      <xdr:colOff>642938</xdr:colOff>
      <xdr:row>23</xdr:row>
      <xdr:rowOff>23811</xdr:rowOff>
    </xdr:to>
    <xdr:sp macro="" textlink="">
      <xdr:nvSpPr>
        <xdr:cNvPr id="24" name="線吹き出し 1 (枠付き) 23">
          <a:extLst>
            <a:ext uri="{FF2B5EF4-FFF2-40B4-BE49-F238E27FC236}">
              <a16:creationId xmlns:a16="http://schemas.microsoft.com/office/drawing/2014/main" id="{00000000-0008-0000-0D00-000018000000}"/>
            </a:ext>
          </a:extLst>
        </xdr:cNvPr>
        <xdr:cNvSpPr/>
      </xdr:nvSpPr>
      <xdr:spPr>
        <a:xfrm>
          <a:off x="11553265" y="11153353"/>
          <a:ext cx="2099702" cy="939193"/>
        </a:xfrm>
        <a:prstGeom prst="borderCallout1">
          <a:avLst>
            <a:gd name="adj1" fmla="val 29314"/>
            <a:gd name="adj2" fmla="val 131"/>
            <a:gd name="adj3" fmla="val 38396"/>
            <a:gd name="adj4" fmla="val -32257"/>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b="1"/>
            <a:t>８０時間算定</a:t>
          </a:r>
          <a:r>
            <a:rPr kumimoji="1" lang="ja-JP" altLang="en-US" sz="1100" b="1">
              <a:solidFill>
                <a:sysClr val="windowText" lastClr="000000"/>
              </a:solidFill>
            </a:rPr>
            <a:t>対象</a:t>
          </a:r>
          <a:r>
            <a:rPr kumimoji="1" lang="ja-JP" altLang="en-US" sz="1100" b="1"/>
            <a:t>訓練の合計時間を記載してください。</a:t>
          </a:r>
          <a:endParaRPr kumimoji="1" lang="en-US" altLang="ja-JP" sz="1100" b="1"/>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800" b="1">
              <a:solidFill>
                <a:srgbClr val="FF0000"/>
              </a:solidFill>
              <a:effectLst/>
              <a:latin typeface="+mn-lt"/>
              <a:ea typeface="+mn-ea"/>
              <a:cs typeface="+mn-cs"/>
            </a:rPr>
            <a:t>＝</a:t>
          </a:r>
          <a:r>
            <a:rPr kumimoji="1" lang="ja-JP" altLang="en-US" sz="1800" b="1">
              <a:solidFill>
                <a:srgbClr val="FF0000"/>
              </a:solidFill>
              <a:effectLst/>
              <a:latin typeface="+mn-lt"/>
              <a:ea typeface="+mn-ea"/>
              <a:cs typeface="+mn-cs"/>
            </a:rPr>
            <a:t>（</a:t>
          </a:r>
          <a:r>
            <a:rPr kumimoji="1" lang="ja-JP" altLang="ja-JP" sz="1800" b="1">
              <a:solidFill>
                <a:srgbClr val="FF0000"/>
              </a:solidFill>
              <a:effectLst/>
              <a:latin typeface="+mn-lt"/>
              <a:ea typeface="+mn-ea"/>
              <a:cs typeface="+mn-cs"/>
            </a:rPr>
            <a:t>①</a:t>
          </a:r>
          <a:r>
            <a:rPr kumimoji="1" lang="ja-JP" altLang="en-US" sz="1800" b="1">
              <a:solidFill>
                <a:srgbClr val="FF0000"/>
              </a:solidFill>
              <a:effectLst/>
              <a:latin typeface="+mn-lt"/>
              <a:ea typeface="+mn-ea"/>
              <a:cs typeface="+mn-cs"/>
            </a:rPr>
            <a:t>）</a:t>
          </a:r>
          <a:r>
            <a:rPr kumimoji="1" lang="en-US" altLang="ja-JP" sz="1800" b="1">
              <a:solidFill>
                <a:srgbClr val="FF0000"/>
              </a:solidFill>
              <a:effectLst/>
              <a:latin typeface="+mn-lt"/>
              <a:ea typeface="+mn-ea"/>
              <a:cs typeface="+mn-cs"/>
            </a:rPr>
            <a:t>+</a:t>
          </a:r>
          <a:r>
            <a:rPr kumimoji="1" lang="ja-JP" altLang="en-US" sz="1800" b="1">
              <a:solidFill>
                <a:srgbClr val="FF0000"/>
              </a:solidFill>
              <a:effectLst/>
              <a:latin typeface="+mn-lt"/>
              <a:ea typeface="+mn-ea"/>
              <a:cs typeface="+mn-cs"/>
            </a:rPr>
            <a:t>（</a:t>
          </a:r>
          <a:r>
            <a:rPr kumimoji="1" lang="ja-JP" altLang="ja-JP" sz="1800" b="1">
              <a:solidFill>
                <a:srgbClr val="FF0000"/>
              </a:solidFill>
              <a:effectLst/>
              <a:latin typeface="+mn-lt"/>
              <a:ea typeface="+mn-ea"/>
              <a:cs typeface="+mn-cs"/>
            </a:rPr>
            <a:t>②</a:t>
          </a:r>
          <a:r>
            <a:rPr kumimoji="1" lang="en-US" altLang="ja-JP" sz="1800" b="1">
              <a:solidFill>
                <a:srgbClr val="FF0000"/>
              </a:solidFill>
              <a:effectLst/>
              <a:latin typeface="+mn-lt"/>
              <a:ea typeface="+mn-ea"/>
              <a:cs typeface="+mn-cs"/>
            </a:rPr>
            <a:t>-1</a:t>
          </a:r>
          <a:r>
            <a:rPr kumimoji="1" lang="ja-JP" altLang="en-US" sz="1800" b="1">
              <a:solidFill>
                <a:srgbClr val="FF0000"/>
              </a:solidFill>
              <a:effectLst/>
              <a:latin typeface="+mn-lt"/>
              <a:ea typeface="+mn-ea"/>
              <a:cs typeface="+mn-cs"/>
            </a:rPr>
            <a:t>）</a:t>
          </a:r>
          <a:endParaRPr lang="ja-JP" altLang="ja-JP" sz="1800">
            <a:solidFill>
              <a:srgbClr val="FF0000"/>
            </a:solidFill>
            <a:effectLst/>
          </a:endParaRPr>
        </a:p>
      </xdr:txBody>
    </xdr:sp>
    <xdr:clientData/>
  </xdr:twoCellAnchor>
  <xdr:twoCellAnchor>
    <xdr:from>
      <xdr:col>33</xdr:col>
      <xdr:colOff>179294</xdr:colOff>
      <xdr:row>5</xdr:row>
      <xdr:rowOff>212912</xdr:rowOff>
    </xdr:from>
    <xdr:to>
      <xdr:col>34</xdr:col>
      <xdr:colOff>616324</xdr:colOff>
      <xdr:row>12</xdr:row>
      <xdr:rowOff>22412</xdr:rowOff>
    </xdr:to>
    <xdr:cxnSp macro="">
      <xdr:nvCxnSpPr>
        <xdr:cNvPr id="25" name="直線矢印コネクタ 24">
          <a:extLst>
            <a:ext uri="{FF2B5EF4-FFF2-40B4-BE49-F238E27FC236}">
              <a16:creationId xmlns:a16="http://schemas.microsoft.com/office/drawing/2014/main" id="{00000000-0008-0000-0D00-000019000000}"/>
            </a:ext>
          </a:extLst>
        </xdr:cNvPr>
        <xdr:cNvCxnSpPr/>
      </xdr:nvCxnSpPr>
      <xdr:spPr>
        <a:xfrm>
          <a:off x="12203206" y="1501588"/>
          <a:ext cx="784412" cy="4134971"/>
        </a:xfrm>
        <a:prstGeom prst="straightConnector1">
          <a:avLst/>
        </a:prstGeom>
        <a:ln w="1270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493059</xdr:colOff>
      <xdr:row>5</xdr:row>
      <xdr:rowOff>190500</xdr:rowOff>
    </xdr:from>
    <xdr:to>
      <xdr:col>35</xdr:col>
      <xdr:colOff>476249</xdr:colOff>
      <xdr:row>17</xdr:row>
      <xdr:rowOff>59531</xdr:rowOff>
    </xdr:to>
    <xdr:cxnSp macro="">
      <xdr:nvCxnSpPr>
        <xdr:cNvPr id="26" name="直線矢印コネクタ 25">
          <a:extLst>
            <a:ext uri="{FF2B5EF4-FFF2-40B4-BE49-F238E27FC236}">
              <a16:creationId xmlns:a16="http://schemas.microsoft.com/office/drawing/2014/main" id="{00000000-0008-0000-0D00-00001A000000}"/>
            </a:ext>
          </a:extLst>
        </xdr:cNvPr>
        <xdr:cNvCxnSpPr/>
      </xdr:nvCxnSpPr>
      <xdr:spPr>
        <a:xfrm>
          <a:off x="12864353" y="1479176"/>
          <a:ext cx="621925" cy="8665649"/>
        </a:xfrm>
        <a:prstGeom prst="straightConnector1">
          <a:avLst/>
        </a:prstGeom>
        <a:ln w="1270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112059</xdr:colOff>
      <xdr:row>22</xdr:row>
      <xdr:rowOff>89647</xdr:rowOff>
    </xdr:from>
    <xdr:to>
      <xdr:col>35</xdr:col>
      <xdr:colOff>47624</xdr:colOff>
      <xdr:row>27</xdr:row>
      <xdr:rowOff>71437</xdr:rowOff>
    </xdr:to>
    <xdr:cxnSp macro="">
      <xdr:nvCxnSpPr>
        <xdr:cNvPr id="27" name="直線矢印コネクタ 26">
          <a:extLst>
            <a:ext uri="{FF2B5EF4-FFF2-40B4-BE49-F238E27FC236}">
              <a16:creationId xmlns:a16="http://schemas.microsoft.com/office/drawing/2014/main" id="{00000000-0008-0000-0D00-00001B000000}"/>
            </a:ext>
          </a:extLst>
        </xdr:cNvPr>
        <xdr:cNvCxnSpPr/>
      </xdr:nvCxnSpPr>
      <xdr:spPr>
        <a:xfrm>
          <a:off x="12135971" y="11945471"/>
          <a:ext cx="921682" cy="3993495"/>
        </a:xfrm>
        <a:prstGeom prst="straightConnector1">
          <a:avLst/>
        </a:prstGeom>
        <a:ln w="1270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470647</xdr:colOff>
      <xdr:row>22</xdr:row>
      <xdr:rowOff>67235</xdr:rowOff>
    </xdr:from>
    <xdr:to>
      <xdr:col>35</xdr:col>
      <xdr:colOff>595312</xdr:colOff>
      <xdr:row>32</xdr:row>
      <xdr:rowOff>35718</xdr:rowOff>
    </xdr:to>
    <xdr:cxnSp macro="">
      <xdr:nvCxnSpPr>
        <xdr:cNvPr id="28" name="直線矢印コネクタ 27">
          <a:extLst>
            <a:ext uri="{FF2B5EF4-FFF2-40B4-BE49-F238E27FC236}">
              <a16:creationId xmlns:a16="http://schemas.microsoft.com/office/drawing/2014/main" id="{00000000-0008-0000-0D00-00001C000000}"/>
            </a:ext>
          </a:extLst>
        </xdr:cNvPr>
        <xdr:cNvCxnSpPr/>
      </xdr:nvCxnSpPr>
      <xdr:spPr>
        <a:xfrm>
          <a:off x="12841941" y="11923059"/>
          <a:ext cx="763400" cy="8462541"/>
        </a:xfrm>
        <a:prstGeom prst="straightConnector1">
          <a:avLst/>
        </a:prstGeom>
        <a:ln w="1270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34177</xdr:colOff>
      <xdr:row>43</xdr:row>
      <xdr:rowOff>1964531</xdr:rowOff>
    </xdr:from>
    <xdr:to>
      <xdr:col>6</xdr:col>
      <xdr:colOff>314324</xdr:colOff>
      <xdr:row>43</xdr:row>
      <xdr:rowOff>3001496</xdr:rowOff>
    </xdr:to>
    <xdr:sp macro="" textlink="">
      <xdr:nvSpPr>
        <xdr:cNvPr id="29" name="ストライプ矢印 28">
          <a:extLst>
            <a:ext uri="{FF2B5EF4-FFF2-40B4-BE49-F238E27FC236}">
              <a16:creationId xmlns:a16="http://schemas.microsoft.com/office/drawing/2014/main" id="{00000000-0008-0000-0D00-00001D000000}"/>
            </a:ext>
          </a:extLst>
        </xdr:cNvPr>
        <xdr:cNvSpPr/>
      </xdr:nvSpPr>
      <xdr:spPr>
        <a:xfrm>
          <a:off x="1596277" y="28644056"/>
          <a:ext cx="1308847" cy="1036965"/>
        </a:xfrm>
        <a:prstGeom prst="stripedRightArrow">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24652</xdr:colOff>
      <xdr:row>43</xdr:row>
      <xdr:rowOff>1952625</xdr:rowOff>
    </xdr:from>
    <xdr:to>
      <xdr:col>13</xdr:col>
      <xdr:colOff>314324</xdr:colOff>
      <xdr:row>43</xdr:row>
      <xdr:rowOff>3007658</xdr:rowOff>
    </xdr:to>
    <xdr:sp macro="" textlink="">
      <xdr:nvSpPr>
        <xdr:cNvPr id="30" name="ストライプ矢印 29">
          <a:extLst>
            <a:ext uri="{FF2B5EF4-FFF2-40B4-BE49-F238E27FC236}">
              <a16:creationId xmlns:a16="http://schemas.microsoft.com/office/drawing/2014/main" id="{00000000-0008-0000-0D00-00001E000000}"/>
            </a:ext>
          </a:extLst>
        </xdr:cNvPr>
        <xdr:cNvSpPr/>
      </xdr:nvSpPr>
      <xdr:spPr>
        <a:xfrm>
          <a:off x="2958352" y="28632150"/>
          <a:ext cx="2394697" cy="1055033"/>
        </a:xfrm>
        <a:prstGeom prst="stripedRightArrow">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lt1"/>
              </a:solidFill>
              <a:effectLst/>
              <a:latin typeface="+mn-lt"/>
              <a:ea typeface="+mn-ea"/>
              <a:cs typeface="+mn-cs"/>
            </a:rPr>
            <a:t>対面指導は１週間に１回（１時間）以上実施すること</a:t>
          </a:r>
          <a:endParaRPr lang="ja-JP" altLang="ja-JP">
            <a:effectLst/>
          </a:endParaRPr>
        </a:p>
        <a:p>
          <a:pPr algn="l"/>
          <a:endParaRPr kumimoji="1" lang="ja-JP" altLang="en-US" sz="1100"/>
        </a:p>
      </xdr:txBody>
    </xdr:sp>
    <xdr:clientData/>
  </xdr:twoCellAnchor>
  <xdr:twoCellAnchor>
    <xdr:from>
      <xdr:col>14</xdr:col>
      <xdr:colOff>0</xdr:colOff>
      <xdr:row>43</xdr:row>
      <xdr:rowOff>1952625</xdr:rowOff>
    </xdr:from>
    <xdr:to>
      <xdr:col>21</xdr:col>
      <xdr:colOff>13608</xdr:colOff>
      <xdr:row>43</xdr:row>
      <xdr:rowOff>3011021</xdr:rowOff>
    </xdr:to>
    <xdr:sp macro="" textlink="">
      <xdr:nvSpPr>
        <xdr:cNvPr id="31" name="右矢印 30">
          <a:extLst>
            <a:ext uri="{FF2B5EF4-FFF2-40B4-BE49-F238E27FC236}">
              <a16:creationId xmlns:a16="http://schemas.microsoft.com/office/drawing/2014/main" id="{00000000-0008-0000-0D00-00001F000000}"/>
            </a:ext>
          </a:extLst>
        </xdr:cNvPr>
        <xdr:cNvSpPr/>
      </xdr:nvSpPr>
      <xdr:spPr>
        <a:xfrm>
          <a:off x="5374821" y="28636232"/>
          <a:ext cx="2394858" cy="1058396"/>
        </a:xfrm>
        <a:prstGeom prst="rightArrow">
          <a:avLst/>
        </a:prstGeom>
        <a:solidFill>
          <a:srgbClr val="F79646">
            <a:alpha val="50196"/>
          </a:srgbClr>
        </a:solidFill>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a:solidFill>
                <a:sysClr val="windowText" lastClr="000000"/>
              </a:solidFill>
              <a:effectLst/>
              <a:latin typeface="+mn-lt"/>
              <a:ea typeface="+mn-ea"/>
              <a:cs typeface="+mn-cs"/>
            </a:rPr>
            <a:t>　　　</a:t>
          </a:r>
          <a:r>
            <a:rPr kumimoji="1" lang="ja-JP" altLang="ja-JP" sz="1050" b="1">
              <a:solidFill>
                <a:sysClr val="windowText" lastClr="000000"/>
              </a:solidFill>
              <a:effectLst/>
              <a:latin typeface="+mn-lt"/>
              <a:ea typeface="+mn-ea"/>
              <a:cs typeface="+mn-cs"/>
            </a:rPr>
            <a:t>対面指導は１週間に１回</a:t>
          </a:r>
          <a:endParaRPr kumimoji="1" lang="en-US" altLang="ja-JP" sz="1050" b="1">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a:solidFill>
                <a:sysClr val="windowText" lastClr="000000"/>
              </a:solidFill>
              <a:effectLst/>
              <a:latin typeface="+mn-lt"/>
              <a:ea typeface="+mn-ea"/>
              <a:cs typeface="+mn-cs"/>
            </a:rPr>
            <a:t>　　　</a:t>
          </a:r>
          <a:r>
            <a:rPr kumimoji="1" lang="ja-JP" altLang="ja-JP" sz="1050" b="1">
              <a:solidFill>
                <a:sysClr val="windowText" lastClr="000000"/>
              </a:solidFill>
              <a:effectLst/>
              <a:latin typeface="+mn-lt"/>
              <a:ea typeface="+mn-ea"/>
              <a:cs typeface="+mn-cs"/>
            </a:rPr>
            <a:t>（１時間）以上実施すること</a:t>
          </a:r>
          <a:endParaRPr lang="ja-JP" altLang="ja-JP" sz="1050" b="1">
            <a:solidFill>
              <a:sysClr val="windowText" lastClr="000000"/>
            </a:solidFill>
            <a:effectLst/>
          </a:endParaRPr>
        </a:p>
        <a:p>
          <a:pPr algn="l"/>
          <a:endParaRPr kumimoji="1" lang="ja-JP" altLang="en-US" sz="1050">
            <a:solidFill>
              <a:sysClr val="windowText" lastClr="000000"/>
            </a:solidFill>
          </a:endParaRPr>
        </a:p>
      </xdr:txBody>
    </xdr:sp>
    <xdr:clientData/>
  </xdr:twoCellAnchor>
  <xdr:twoCellAnchor>
    <xdr:from>
      <xdr:col>21</xdr:col>
      <xdr:colOff>15128</xdr:colOff>
      <xdr:row>43</xdr:row>
      <xdr:rowOff>1924050</xdr:rowOff>
    </xdr:from>
    <xdr:to>
      <xdr:col>28</xdr:col>
      <xdr:colOff>0</xdr:colOff>
      <xdr:row>43</xdr:row>
      <xdr:rowOff>2998133</xdr:rowOff>
    </xdr:to>
    <xdr:sp macro="" textlink="">
      <xdr:nvSpPr>
        <xdr:cNvPr id="32" name="ストライプ矢印 31">
          <a:extLst>
            <a:ext uri="{FF2B5EF4-FFF2-40B4-BE49-F238E27FC236}">
              <a16:creationId xmlns:a16="http://schemas.microsoft.com/office/drawing/2014/main" id="{00000000-0008-0000-0D00-000020000000}"/>
            </a:ext>
          </a:extLst>
        </xdr:cNvPr>
        <xdr:cNvSpPr/>
      </xdr:nvSpPr>
      <xdr:spPr>
        <a:xfrm>
          <a:off x="7771199" y="28607657"/>
          <a:ext cx="2366122" cy="1074083"/>
        </a:xfrm>
        <a:prstGeom prst="stripedRightArrow">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lt1"/>
              </a:solidFill>
              <a:effectLst/>
              <a:latin typeface="+mn-lt"/>
              <a:ea typeface="+mn-ea"/>
              <a:cs typeface="+mn-cs"/>
            </a:rPr>
            <a:t>対面指導は１週間に１回（１時間）以上実施すること</a:t>
          </a:r>
          <a:endParaRPr lang="ja-JP" altLang="ja-JP">
            <a:effectLst/>
          </a:endParaRPr>
        </a:p>
        <a:p>
          <a:pPr algn="l"/>
          <a:endParaRPr kumimoji="1" lang="ja-JP" altLang="en-US" sz="1100"/>
        </a:p>
      </xdr:txBody>
    </xdr:sp>
    <xdr:clientData/>
  </xdr:twoCellAnchor>
  <xdr:twoCellAnchor>
    <xdr:from>
      <xdr:col>28</xdr:col>
      <xdr:colOff>38101</xdr:colOff>
      <xdr:row>43</xdr:row>
      <xdr:rowOff>1962150</xdr:rowOff>
    </xdr:from>
    <xdr:to>
      <xdr:col>32</xdr:col>
      <xdr:colOff>0</xdr:colOff>
      <xdr:row>43</xdr:row>
      <xdr:rowOff>3030071</xdr:rowOff>
    </xdr:to>
    <xdr:sp macro="" textlink="">
      <xdr:nvSpPr>
        <xdr:cNvPr id="33" name="ストライプ矢印 32">
          <a:extLst>
            <a:ext uri="{FF2B5EF4-FFF2-40B4-BE49-F238E27FC236}">
              <a16:creationId xmlns:a16="http://schemas.microsoft.com/office/drawing/2014/main" id="{00000000-0008-0000-0D00-000021000000}"/>
            </a:ext>
          </a:extLst>
        </xdr:cNvPr>
        <xdr:cNvSpPr/>
      </xdr:nvSpPr>
      <xdr:spPr>
        <a:xfrm>
          <a:off x="10220326" y="28641675"/>
          <a:ext cx="1333499" cy="1067921"/>
        </a:xfrm>
        <a:prstGeom prst="stripedRightArrow">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309562</xdr:colOff>
      <xdr:row>41</xdr:row>
      <xdr:rowOff>2797968</xdr:rowOff>
    </xdr:from>
    <xdr:to>
      <xdr:col>34</xdr:col>
      <xdr:colOff>202406</xdr:colOff>
      <xdr:row>43</xdr:row>
      <xdr:rowOff>488156</xdr:rowOff>
    </xdr:to>
    <xdr:sp macro="" textlink="">
      <xdr:nvSpPr>
        <xdr:cNvPr id="34" name="線吹き出し 1 (枠付き) 33">
          <a:extLst>
            <a:ext uri="{FF2B5EF4-FFF2-40B4-BE49-F238E27FC236}">
              <a16:creationId xmlns:a16="http://schemas.microsoft.com/office/drawing/2014/main" id="{00000000-0008-0000-0D00-000022000000}"/>
            </a:ext>
          </a:extLst>
        </xdr:cNvPr>
        <xdr:cNvSpPr/>
      </xdr:nvSpPr>
      <xdr:spPr>
        <a:xfrm>
          <a:off x="9805987" y="26019918"/>
          <a:ext cx="2636044" cy="1147763"/>
        </a:xfrm>
        <a:prstGeom prst="borderCallout1">
          <a:avLst>
            <a:gd name="adj1" fmla="val 93001"/>
            <a:gd name="adj2" fmla="val 31134"/>
            <a:gd name="adj3" fmla="val 264814"/>
            <a:gd name="adj4" fmla="val 45391"/>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b="1"/>
            <a:t>訓練最終週において、１週間の期間がない場合は、必ずしも対面指導を実施する必要がないが、実施した方が望ましいこと。</a:t>
          </a:r>
        </a:p>
      </xdr:txBody>
    </xdr:sp>
    <xdr:clientData/>
  </xdr:twoCellAnchor>
  <xdr:twoCellAnchor>
    <xdr:from>
      <xdr:col>5</xdr:col>
      <xdr:colOff>154781</xdr:colOff>
      <xdr:row>44</xdr:row>
      <xdr:rowOff>142874</xdr:rowOff>
    </xdr:from>
    <xdr:to>
      <xdr:col>11</xdr:col>
      <xdr:colOff>333374</xdr:colOff>
      <xdr:row>47</xdr:row>
      <xdr:rowOff>71437</xdr:rowOff>
    </xdr:to>
    <xdr:sp macro="" textlink="">
      <xdr:nvSpPr>
        <xdr:cNvPr id="35" name="線吹き出し 1 (枠付き) 34">
          <a:extLst>
            <a:ext uri="{FF2B5EF4-FFF2-40B4-BE49-F238E27FC236}">
              <a16:creationId xmlns:a16="http://schemas.microsoft.com/office/drawing/2014/main" id="{00000000-0008-0000-0D00-000023000000}"/>
            </a:ext>
          </a:extLst>
        </xdr:cNvPr>
        <xdr:cNvSpPr/>
      </xdr:nvSpPr>
      <xdr:spPr>
        <a:xfrm>
          <a:off x="2407163" y="29905698"/>
          <a:ext cx="2307711" cy="948298"/>
        </a:xfrm>
        <a:prstGeom prst="borderCallout1">
          <a:avLst>
            <a:gd name="adj1" fmla="val 85364"/>
            <a:gd name="adj2" fmla="val 4154"/>
            <a:gd name="adj3" fmla="val 114169"/>
            <a:gd name="adj4" fmla="val -8814"/>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ja-JP" sz="1100" b="1" u="sng">
              <a:solidFill>
                <a:schemeClr val="dk1"/>
              </a:solidFill>
              <a:effectLst/>
              <a:latin typeface="+mn-lt"/>
              <a:ea typeface="+mn-ea"/>
              <a:cs typeface="+mn-cs"/>
            </a:rPr>
            <a:t>訓練実施機関が受講者ごとに行う科目については</a:t>
          </a:r>
          <a:r>
            <a:rPr kumimoji="1" lang="ja-JP"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受講者１人当たりの訓練時間を記載してください。</a:t>
          </a:r>
          <a:endParaRPr kumimoji="1" lang="ja-JP" altLang="en-US" sz="1100" b="1"/>
        </a:p>
      </xdr:txBody>
    </xdr:sp>
    <xdr:clientData/>
  </xdr:twoCellAnchor>
  <xdr:twoCellAnchor>
    <xdr:from>
      <xdr:col>11</xdr:col>
      <xdr:colOff>95251</xdr:colOff>
      <xdr:row>46</xdr:row>
      <xdr:rowOff>142874</xdr:rowOff>
    </xdr:from>
    <xdr:to>
      <xdr:col>13</xdr:col>
      <xdr:colOff>59531</xdr:colOff>
      <xdr:row>47</xdr:row>
      <xdr:rowOff>238125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4448176" y="30546674"/>
          <a:ext cx="650080" cy="457201"/>
        </a:xfrm>
        <a:prstGeom prst="line">
          <a:avLst/>
        </a:prstGeom>
        <a:ln w="19050">
          <a:solidFill>
            <a:srgbClr val="FF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78442</xdr:colOff>
      <xdr:row>35</xdr:row>
      <xdr:rowOff>166685</xdr:rowOff>
    </xdr:from>
    <xdr:to>
      <xdr:col>35</xdr:col>
      <xdr:colOff>785813</xdr:colOff>
      <xdr:row>40</xdr:row>
      <xdr:rowOff>119061</xdr:rowOff>
    </xdr:to>
    <xdr:sp macro="" textlink="">
      <xdr:nvSpPr>
        <xdr:cNvPr id="37" name="線吹き出し 1 (枠付き) 36">
          <a:extLst>
            <a:ext uri="{FF2B5EF4-FFF2-40B4-BE49-F238E27FC236}">
              <a16:creationId xmlns:a16="http://schemas.microsoft.com/office/drawing/2014/main" id="{00000000-0008-0000-0D00-000025000000}"/>
            </a:ext>
          </a:extLst>
        </xdr:cNvPr>
        <xdr:cNvSpPr/>
      </xdr:nvSpPr>
      <xdr:spPr>
        <a:xfrm>
          <a:off x="11754971" y="21939714"/>
          <a:ext cx="2040871" cy="1106582"/>
        </a:xfrm>
        <a:prstGeom prst="borderCallout1">
          <a:avLst>
            <a:gd name="adj1" fmla="val 30507"/>
            <a:gd name="adj2" fmla="val 3333"/>
            <a:gd name="adj3" fmla="val 8396"/>
            <a:gd name="adj4" fmla="val -52004"/>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b="1"/>
            <a:t>８０時間算定</a:t>
          </a:r>
          <a:r>
            <a:rPr kumimoji="1" lang="ja-JP" altLang="en-US" sz="1100" b="1">
              <a:solidFill>
                <a:sysClr val="windowText" lastClr="000000"/>
              </a:solidFill>
            </a:rPr>
            <a:t>対象</a:t>
          </a:r>
          <a:r>
            <a:rPr kumimoji="1" lang="ja-JP" altLang="en-US" sz="1100" b="1"/>
            <a:t>訓練の合計時間を記載してください。</a:t>
          </a:r>
          <a:endParaRPr kumimoji="1" lang="en-US" altLang="ja-JP" sz="1100" b="1"/>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800" b="1">
              <a:solidFill>
                <a:srgbClr val="FF0000"/>
              </a:solidFill>
              <a:effectLst/>
              <a:latin typeface="+mn-lt"/>
              <a:ea typeface="+mn-ea"/>
              <a:cs typeface="+mn-cs"/>
            </a:rPr>
            <a:t>＝</a:t>
          </a:r>
          <a:r>
            <a:rPr kumimoji="1" lang="ja-JP" altLang="en-US" sz="1800" b="1">
              <a:solidFill>
                <a:srgbClr val="FF0000"/>
              </a:solidFill>
              <a:effectLst/>
              <a:latin typeface="+mn-lt"/>
              <a:ea typeface="+mn-ea"/>
              <a:cs typeface="+mn-cs"/>
            </a:rPr>
            <a:t>（</a:t>
          </a:r>
          <a:r>
            <a:rPr kumimoji="1" lang="ja-JP" altLang="ja-JP" sz="1800" b="1">
              <a:solidFill>
                <a:srgbClr val="FF0000"/>
              </a:solidFill>
              <a:effectLst/>
              <a:latin typeface="+mn-lt"/>
              <a:ea typeface="+mn-ea"/>
              <a:cs typeface="+mn-cs"/>
            </a:rPr>
            <a:t>①</a:t>
          </a:r>
          <a:r>
            <a:rPr kumimoji="1" lang="ja-JP" altLang="en-US" sz="1800" b="1">
              <a:solidFill>
                <a:srgbClr val="FF0000"/>
              </a:solidFill>
              <a:effectLst/>
              <a:latin typeface="+mn-lt"/>
              <a:ea typeface="+mn-ea"/>
              <a:cs typeface="+mn-cs"/>
            </a:rPr>
            <a:t>）</a:t>
          </a:r>
          <a:r>
            <a:rPr kumimoji="1" lang="en-US" altLang="ja-JP" sz="1800" b="1">
              <a:solidFill>
                <a:srgbClr val="FF0000"/>
              </a:solidFill>
              <a:effectLst/>
              <a:latin typeface="+mn-lt"/>
              <a:ea typeface="+mn-ea"/>
              <a:cs typeface="+mn-cs"/>
            </a:rPr>
            <a:t>+</a:t>
          </a:r>
          <a:r>
            <a:rPr kumimoji="1" lang="ja-JP" altLang="en-US" sz="1800" b="1">
              <a:solidFill>
                <a:srgbClr val="FF0000"/>
              </a:solidFill>
              <a:effectLst/>
              <a:latin typeface="+mn-lt"/>
              <a:ea typeface="+mn-ea"/>
              <a:cs typeface="+mn-cs"/>
            </a:rPr>
            <a:t>（</a:t>
          </a:r>
          <a:r>
            <a:rPr kumimoji="1" lang="ja-JP" altLang="ja-JP" sz="1800" b="1">
              <a:solidFill>
                <a:srgbClr val="FF0000"/>
              </a:solidFill>
              <a:effectLst/>
              <a:latin typeface="+mn-lt"/>
              <a:ea typeface="+mn-ea"/>
              <a:cs typeface="+mn-cs"/>
            </a:rPr>
            <a:t>②</a:t>
          </a:r>
          <a:r>
            <a:rPr kumimoji="1" lang="en-US" altLang="ja-JP" sz="1800" b="1">
              <a:solidFill>
                <a:srgbClr val="FF0000"/>
              </a:solidFill>
              <a:effectLst/>
              <a:latin typeface="+mn-lt"/>
              <a:ea typeface="+mn-ea"/>
              <a:cs typeface="+mn-cs"/>
            </a:rPr>
            <a:t>-1</a:t>
          </a:r>
          <a:r>
            <a:rPr kumimoji="1" lang="ja-JP" altLang="en-US" sz="1800" b="1">
              <a:solidFill>
                <a:srgbClr val="FF0000"/>
              </a:solidFill>
              <a:effectLst/>
              <a:latin typeface="+mn-lt"/>
              <a:ea typeface="+mn-ea"/>
              <a:cs typeface="+mn-cs"/>
            </a:rPr>
            <a:t>）</a:t>
          </a:r>
          <a:endParaRPr lang="ja-JP" altLang="ja-JP" sz="1800">
            <a:solidFill>
              <a:srgbClr val="FF0000"/>
            </a:solidFill>
            <a:effectLst/>
          </a:endParaRPr>
        </a:p>
      </xdr:txBody>
    </xdr:sp>
    <xdr:clientData/>
  </xdr:twoCellAnchor>
  <xdr:twoCellAnchor>
    <xdr:from>
      <xdr:col>33</xdr:col>
      <xdr:colOff>336176</xdr:colOff>
      <xdr:row>39</xdr:row>
      <xdr:rowOff>212911</xdr:rowOff>
    </xdr:from>
    <xdr:to>
      <xdr:col>35</xdr:col>
      <xdr:colOff>47624</xdr:colOff>
      <xdr:row>42</xdr:row>
      <xdr:rowOff>71437</xdr:rowOff>
    </xdr:to>
    <xdr:cxnSp macro="">
      <xdr:nvCxnSpPr>
        <xdr:cNvPr id="38" name="直線矢印コネクタ 37">
          <a:extLst>
            <a:ext uri="{FF2B5EF4-FFF2-40B4-BE49-F238E27FC236}">
              <a16:creationId xmlns:a16="http://schemas.microsoft.com/office/drawing/2014/main" id="{00000000-0008-0000-0D00-000026000000}"/>
            </a:ext>
          </a:extLst>
        </xdr:cNvPr>
        <xdr:cNvCxnSpPr/>
      </xdr:nvCxnSpPr>
      <xdr:spPr>
        <a:xfrm>
          <a:off x="12360088" y="22916029"/>
          <a:ext cx="697565" cy="3455614"/>
        </a:xfrm>
        <a:prstGeom prst="straightConnector1">
          <a:avLst/>
        </a:prstGeom>
        <a:ln w="1270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44824</xdr:colOff>
      <xdr:row>39</xdr:row>
      <xdr:rowOff>201706</xdr:rowOff>
    </xdr:from>
    <xdr:to>
      <xdr:col>35</xdr:col>
      <xdr:colOff>595312</xdr:colOff>
      <xdr:row>47</xdr:row>
      <xdr:rowOff>35718</xdr:rowOff>
    </xdr:to>
    <xdr:cxnSp macro="">
      <xdr:nvCxnSpPr>
        <xdr:cNvPr id="39" name="直線矢印コネクタ 38">
          <a:extLst>
            <a:ext uri="{FF2B5EF4-FFF2-40B4-BE49-F238E27FC236}">
              <a16:creationId xmlns:a16="http://schemas.microsoft.com/office/drawing/2014/main" id="{00000000-0008-0000-0D00-000027000000}"/>
            </a:ext>
          </a:extLst>
        </xdr:cNvPr>
        <xdr:cNvCxnSpPr/>
      </xdr:nvCxnSpPr>
      <xdr:spPr>
        <a:xfrm>
          <a:off x="13054853" y="22904824"/>
          <a:ext cx="550488" cy="7913453"/>
        </a:xfrm>
        <a:prstGeom prst="straightConnector1">
          <a:avLst/>
        </a:prstGeom>
        <a:ln w="1270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132566</xdr:colOff>
      <xdr:row>82</xdr:row>
      <xdr:rowOff>25812</xdr:rowOff>
    </xdr:from>
    <xdr:to>
      <xdr:col>35</xdr:col>
      <xdr:colOff>721278</xdr:colOff>
      <xdr:row>106</xdr:row>
      <xdr:rowOff>156883</xdr:rowOff>
    </xdr:to>
    <xdr:sp macro="" textlink="">
      <xdr:nvSpPr>
        <xdr:cNvPr id="40" name="フローチャート: 処理 39">
          <a:extLst>
            <a:ext uri="{FF2B5EF4-FFF2-40B4-BE49-F238E27FC236}">
              <a16:creationId xmlns:a16="http://schemas.microsoft.com/office/drawing/2014/main" id="{00000000-0008-0000-0D00-000028000000}"/>
            </a:ext>
          </a:extLst>
        </xdr:cNvPr>
        <xdr:cNvSpPr/>
      </xdr:nvSpPr>
      <xdr:spPr>
        <a:xfrm>
          <a:off x="132566" y="38361136"/>
          <a:ext cx="13598741" cy="4165188"/>
        </a:xfrm>
        <a:prstGeom prst="flowChartProcess">
          <a:avLst/>
        </a:prstGeom>
      </xdr:spPr>
      <xdr:style>
        <a:lnRef idx="2">
          <a:schemeClr val="dk1"/>
        </a:lnRef>
        <a:fillRef idx="1">
          <a:schemeClr val="lt1"/>
        </a:fillRef>
        <a:effectRef idx="0">
          <a:schemeClr val="dk1"/>
        </a:effectRef>
        <a:fontRef idx="minor">
          <a:schemeClr val="dk1"/>
        </a:fontRef>
      </xdr:style>
      <xdr:txBody>
        <a:bodyPr vertOverflow="clip" horzOverflow="clip" bIns="0" rtlCol="0" anchor="t"/>
        <a:lstStyle/>
        <a:p>
          <a:pPr algn="l"/>
          <a:r>
            <a:rPr kumimoji="1" lang="en-US" altLang="ja-JP" sz="1200" b="1" u="sng">
              <a:latin typeface="+mn-ea"/>
              <a:ea typeface="+mn-ea"/>
            </a:rPr>
            <a:t>【</a:t>
          </a:r>
          <a:r>
            <a:rPr kumimoji="1" lang="ja-JP" altLang="en-US" sz="1200" b="1" u="sng">
              <a:latin typeface="+mn-ea"/>
              <a:ea typeface="+mn-ea"/>
            </a:rPr>
            <a:t>成績考査（修了考査を含む）の記載方法について</a:t>
          </a:r>
          <a:r>
            <a:rPr kumimoji="1" lang="en-US" altLang="ja-JP" sz="1200" b="1" u="sng">
              <a:latin typeface="+mn-ea"/>
              <a:ea typeface="+mn-ea"/>
            </a:rPr>
            <a:t>】</a:t>
          </a:r>
        </a:p>
        <a:p>
          <a:pPr algn="l"/>
          <a:r>
            <a:rPr kumimoji="1" lang="ja-JP" altLang="en-US" sz="1200">
              <a:latin typeface="+mn-ea"/>
              <a:ea typeface="+mn-ea"/>
            </a:rPr>
            <a:t>成績考査については、通所、通信（同時双方向型）又は実施日時を特定しない方法により実施が可能です。</a:t>
          </a:r>
          <a:endParaRPr kumimoji="1" lang="en-US" altLang="ja-JP" sz="1200">
            <a:latin typeface="+mn-ea"/>
            <a:ea typeface="+mn-ea"/>
          </a:endParaRPr>
        </a:p>
        <a:p>
          <a:pPr algn="l"/>
          <a:r>
            <a:rPr kumimoji="1" lang="ja-JP" altLang="en-US" sz="1200">
              <a:latin typeface="+mn-ea"/>
              <a:ea typeface="+mn-ea"/>
            </a:rPr>
            <a:t>実施方法によって、認定様式第６号への記載方法が変わりますので、以下を参考に記載してください。</a:t>
          </a:r>
          <a:endParaRPr kumimoji="1" lang="en-US" altLang="ja-JP" sz="1200">
            <a:latin typeface="+mn-ea"/>
            <a:ea typeface="+mn-ea"/>
          </a:endParaRPr>
        </a:p>
        <a:p>
          <a:pPr algn="l"/>
          <a:r>
            <a:rPr kumimoji="1" lang="ja-JP" altLang="en-US" sz="1200">
              <a:solidFill>
                <a:schemeClr val="tx1"/>
              </a:solidFill>
              <a:latin typeface="+mn-ea"/>
              <a:ea typeface="+mn-ea"/>
            </a:rPr>
            <a:t>なお、以下の参考の以外を検討していましたら、事前に機構支部へご相談ください。</a:t>
          </a:r>
          <a:endParaRPr kumimoji="1" lang="en-US" altLang="ja-JP" sz="1200">
            <a:solidFill>
              <a:schemeClr val="tx1"/>
            </a:solidFill>
            <a:latin typeface="+mn-ea"/>
            <a:ea typeface="+mn-ea"/>
          </a:endParaRPr>
        </a:p>
        <a:p>
          <a:pPr algn="l"/>
          <a:endParaRPr kumimoji="1" lang="en-US" altLang="ja-JP" sz="1200">
            <a:latin typeface="+mn-ea"/>
            <a:ea typeface="+mn-ea"/>
          </a:endParaRPr>
        </a:p>
        <a:p>
          <a:pPr algn="l"/>
          <a:r>
            <a:rPr kumimoji="1" lang="ja-JP" altLang="en-US" sz="1200">
              <a:latin typeface="+mn-ea"/>
              <a:ea typeface="+mn-ea"/>
            </a:rPr>
            <a:t>（参考）</a:t>
          </a:r>
          <a:endParaRPr kumimoji="1" lang="en-US" altLang="ja-JP" sz="1200">
            <a:latin typeface="+mn-ea"/>
            <a:ea typeface="+mn-ea"/>
          </a:endParaRPr>
        </a:p>
        <a:p>
          <a:r>
            <a:rPr kumimoji="1" lang="ja-JP" altLang="en-US" sz="1200" b="1" i="0" u="sng" strike="noStrike" baseline="0">
              <a:solidFill>
                <a:schemeClr val="dk1"/>
              </a:solidFill>
              <a:latin typeface="+mn-ea"/>
              <a:ea typeface="+mn-ea"/>
              <a:cs typeface="+mn-cs"/>
            </a:rPr>
            <a:t>１．</a:t>
          </a:r>
          <a:r>
            <a:rPr lang="ja-JP" altLang="ja-JP" sz="1200" b="1" i="0" u="sng" baseline="0">
              <a:solidFill>
                <a:schemeClr val="dk1"/>
              </a:solidFill>
              <a:effectLst/>
              <a:latin typeface="+mn-ea"/>
              <a:ea typeface="+mn-ea"/>
              <a:cs typeface="+mn-cs"/>
            </a:rPr>
            <a:t>あらかじめ実施日を定めて通所形式により実施する</a:t>
          </a:r>
          <a:r>
            <a:rPr lang="ja-JP" altLang="en-US" sz="1200" b="1" i="0" u="sng" baseline="0">
              <a:solidFill>
                <a:schemeClr val="dk1"/>
              </a:solidFill>
              <a:effectLst/>
              <a:latin typeface="+mn-ea"/>
              <a:ea typeface="+mn-ea"/>
              <a:cs typeface="+mn-cs"/>
            </a:rPr>
            <a:t>方法</a:t>
          </a:r>
          <a:endParaRPr lang="en-US" altLang="ja-JP" sz="1200" b="1" i="0" u="sng" baseline="0">
            <a:solidFill>
              <a:schemeClr val="dk1"/>
            </a:solidFill>
            <a:effectLst/>
            <a:latin typeface="+mn-ea"/>
            <a:ea typeface="+mn-ea"/>
            <a:cs typeface="+mn-cs"/>
          </a:endParaRPr>
        </a:p>
        <a:p>
          <a:r>
            <a:rPr kumimoji="1" lang="ja-JP" altLang="en-US" sz="1200" b="0" i="0" u="none" strike="noStrike" baseline="0">
              <a:solidFill>
                <a:schemeClr val="dk1"/>
              </a:solidFill>
              <a:effectLst/>
              <a:latin typeface="+mn-ea"/>
              <a:ea typeface="+mn-ea"/>
              <a:cs typeface="+mn-cs"/>
            </a:rPr>
            <a:t>「②実施日が特定されている科目」欄に「成績考査」と記載し、「②開始時間」及び「②終了時間」、「②－１ユニットに含めない訓練時間」欄に、それぞれ記載をお願いいたします。</a:t>
          </a:r>
          <a:r>
            <a:rPr kumimoji="1" lang="ja-JP" altLang="en-US" sz="1200" b="1" i="0" u="none" strike="noStrike" baseline="0">
              <a:solidFill>
                <a:srgbClr val="FF0000"/>
              </a:solidFill>
              <a:effectLst/>
              <a:latin typeface="+mn-ea"/>
              <a:ea typeface="+mn-ea"/>
              <a:cs typeface="+mn-cs"/>
            </a:rPr>
            <a:t>→記載例１か月目を参照</a:t>
          </a:r>
          <a:endParaRPr kumimoji="1" lang="en-US" altLang="ja-JP" sz="1200" b="1" i="0" u="none" strike="noStrike" baseline="0">
            <a:solidFill>
              <a:srgbClr val="FF0000"/>
            </a:solidFill>
            <a:latin typeface="+mn-ea"/>
            <a:ea typeface="+mn-ea"/>
            <a:cs typeface="+mn-cs"/>
          </a:endParaRPr>
        </a:p>
        <a:p>
          <a:r>
            <a:rPr kumimoji="1" lang="en-US" altLang="ja-JP" sz="1200" b="0" i="0" u="none" strike="noStrike" baseline="0">
              <a:solidFill>
                <a:schemeClr val="dk1"/>
              </a:solidFill>
              <a:latin typeface="+mn-ea"/>
              <a:ea typeface="+mn-ea"/>
              <a:cs typeface="+mn-cs"/>
            </a:rPr>
            <a:t>※</a:t>
          </a:r>
          <a:r>
            <a:rPr kumimoji="1" lang="ja-JP" altLang="en-US" sz="1200" b="0" i="0" u="none" strike="noStrike" baseline="0">
              <a:solidFill>
                <a:schemeClr val="dk1"/>
              </a:solidFill>
              <a:latin typeface="+mn-ea"/>
              <a:ea typeface="+mn-ea"/>
              <a:cs typeface="+mn-cs"/>
            </a:rPr>
            <a:t>同時双方向型の通信を用いて実施する場合も同様の記載となります（「②オンライン」欄に「〇」を記載してください。）。</a:t>
          </a:r>
          <a:endParaRPr kumimoji="1" lang="en-US" altLang="ja-JP" sz="1200" b="0" i="0" u="none" strike="noStrike" baseline="0">
            <a:solidFill>
              <a:schemeClr val="dk1"/>
            </a:solidFill>
            <a:latin typeface="+mn-ea"/>
            <a:ea typeface="+mn-ea"/>
            <a:cs typeface="+mn-cs"/>
          </a:endParaRPr>
        </a:p>
        <a:p>
          <a:endParaRPr kumimoji="1" lang="en-US" altLang="ja-JP" sz="1200" b="0" i="0" u="none" strike="noStrike" baseline="0">
            <a:solidFill>
              <a:schemeClr val="dk1"/>
            </a:solidFill>
            <a:latin typeface="+mn-ea"/>
            <a:ea typeface="+mn-ea"/>
            <a:cs typeface="+mn-cs"/>
          </a:endParaRPr>
        </a:p>
        <a:p>
          <a:r>
            <a:rPr kumimoji="1" lang="ja-JP" altLang="en-US" sz="1200" b="1" i="0" u="sng" strike="noStrike" baseline="0">
              <a:solidFill>
                <a:schemeClr val="dk1"/>
              </a:solidFill>
              <a:latin typeface="+mn-ea"/>
              <a:ea typeface="+mn-ea"/>
              <a:cs typeface="+mn-cs"/>
            </a:rPr>
            <a:t>２．</a:t>
          </a:r>
          <a:r>
            <a:rPr lang="ja-JP" altLang="en-US" sz="1200" b="1" i="0" u="sng" strike="noStrike" baseline="0">
              <a:solidFill>
                <a:schemeClr val="dk1"/>
              </a:solidFill>
              <a:latin typeface="+mn-ea"/>
              <a:ea typeface="+mn-ea"/>
              <a:cs typeface="+mn-cs"/>
            </a:rPr>
            <a:t>ＬＭＳで成績考査用の教材を掲載し、</a:t>
          </a:r>
          <a:r>
            <a:rPr lang="ja-JP" altLang="en-US" sz="1200" b="1" i="0" u="sng" strike="noStrike" baseline="0">
              <a:solidFill>
                <a:schemeClr val="tx1"/>
              </a:solidFill>
              <a:latin typeface="+mn-ea"/>
              <a:ea typeface="+mn-ea"/>
              <a:cs typeface="+mn-cs"/>
            </a:rPr>
            <a:t>期限</a:t>
          </a:r>
          <a:r>
            <a:rPr lang="ja-JP" altLang="en-US" sz="1200" b="1" i="0" u="sng" strike="noStrike" baseline="0">
              <a:solidFill>
                <a:schemeClr val="dk1"/>
              </a:solidFill>
              <a:latin typeface="+mn-ea"/>
              <a:ea typeface="+mn-ea"/>
              <a:cs typeface="+mn-cs"/>
            </a:rPr>
            <a:t>を設けて受講させる方法</a:t>
          </a:r>
          <a:endParaRPr lang="en-US" altLang="ja-JP" sz="1200" b="1" i="0" u="sng" strike="noStrike" baseline="0">
            <a:solidFill>
              <a:schemeClr val="dk1"/>
            </a:solidFill>
            <a:latin typeface="+mn-ea"/>
            <a:ea typeface="+mn-ea"/>
            <a:cs typeface="+mn-cs"/>
          </a:endParaRPr>
        </a:p>
        <a:p>
          <a:r>
            <a:rPr lang="ja-JP" altLang="en-US" sz="1200" b="0" i="0" u="none" strike="noStrike" baseline="0">
              <a:solidFill>
                <a:schemeClr val="dk1"/>
              </a:solidFill>
              <a:latin typeface="+mn-ea"/>
              <a:ea typeface="+mn-ea"/>
              <a:cs typeface="+mn-cs"/>
            </a:rPr>
            <a:t>「①実施日が特定されていない科目」欄に「成績考査」と記載し、「②－１ユニットに含めない訓練時間」欄に、訓練時間の記載をお願いいたします。</a:t>
          </a:r>
          <a:r>
            <a:rPr lang="ja-JP" altLang="en-US" sz="1200" b="1" i="0" u="none" strike="noStrike" baseline="0">
              <a:solidFill>
                <a:srgbClr val="FF0000"/>
              </a:solidFill>
              <a:latin typeface="+mn-ea"/>
              <a:ea typeface="+mn-ea"/>
              <a:cs typeface="+mn-cs"/>
            </a:rPr>
            <a:t>→記載例２か月目を参照</a:t>
          </a:r>
          <a:endParaRPr lang="en-US" altLang="ja-JP" sz="1200" b="1" i="0" u="none" strike="noStrike" baseline="0">
            <a:solidFill>
              <a:srgbClr val="FF0000"/>
            </a:solidFill>
            <a:latin typeface="+mn-ea"/>
            <a:ea typeface="+mn-ea"/>
            <a:cs typeface="+mn-cs"/>
          </a:endParaRPr>
        </a:p>
        <a:p>
          <a:endParaRPr lang="en-US" altLang="ja-JP" sz="1200" b="0" i="0" u="none" strike="noStrike" baseline="0">
            <a:solidFill>
              <a:schemeClr val="dk1"/>
            </a:solidFill>
            <a:latin typeface="+mn-ea"/>
            <a:ea typeface="+mn-ea"/>
            <a:cs typeface="+mn-cs"/>
          </a:endParaRPr>
        </a:p>
        <a:p>
          <a:r>
            <a:rPr lang="ja-JP" altLang="en-US" sz="1200" b="1" i="0" u="sng" strike="noStrike" baseline="0">
              <a:solidFill>
                <a:schemeClr val="dk1"/>
              </a:solidFill>
              <a:latin typeface="+mn-ea"/>
              <a:ea typeface="+mn-ea"/>
              <a:cs typeface="+mn-cs"/>
            </a:rPr>
            <a:t>３．</a:t>
          </a:r>
          <a:r>
            <a:rPr lang="ja-JP" altLang="ja-JP" sz="1200" b="1" u="sng">
              <a:solidFill>
                <a:schemeClr val="dk1"/>
              </a:solidFill>
              <a:effectLst/>
              <a:latin typeface="+mn-ea"/>
              <a:ea typeface="+mn-ea"/>
              <a:cs typeface="+mn-cs"/>
            </a:rPr>
            <a:t>成果物の提出をもって成績考査とする</a:t>
          </a:r>
          <a:r>
            <a:rPr lang="ja-JP" altLang="en-US" sz="1200" b="1" u="sng">
              <a:solidFill>
                <a:schemeClr val="dk1"/>
              </a:solidFill>
              <a:effectLst/>
              <a:latin typeface="+mn-ea"/>
              <a:ea typeface="+mn-ea"/>
              <a:cs typeface="+mn-cs"/>
            </a:rPr>
            <a:t>方法</a:t>
          </a:r>
          <a:endParaRPr lang="en-US" altLang="ja-JP" sz="1200" b="1" u="sng">
            <a:solidFill>
              <a:schemeClr val="dk1"/>
            </a:solidFill>
            <a:effectLst/>
            <a:latin typeface="+mn-ea"/>
            <a:ea typeface="+mn-ea"/>
            <a:cs typeface="+mn-cs"/>
          </a:endParaRPr>
        </a:p>
        <a:p>
          <a:r>
            <a:rPr lang="ja-JP" altLang="ja-JP" sz="1200">
              <a:solidFill>
                <a:schemeClr val="dk1"/>
              </a:solidFill>
              <a:effectLst/>
              <a:latin typeface="+mn-ea"/>
              <a:ea typeface="+mn-ea"/>
              <a:cs typeface="+mn-cs"/>
            </a:rPr>
            <a:t>「①実施日が特定されていない科目」</a:t>
          </a:r>
          <a:r>
            <a:rPr lang="ja-JP" altLang="en-US" sz="1200">
              <a:solidFill>
                <a:schemeClr val="dk1"/>
              </a:solidFill>
              <a:effectLst/>
              <a:latin typeface="+mn-ea"/>
              <a:ea typeface="+mn-ea"/>
              <a:cs typeface="+mn-cs"/>
            </a:rPr>
            <a:t>欄</a:t>
          </a:r>
          <a:r>
            <a:rPr lang="ja-JP" altLang="ja-JP" sz="1200">
              <a:solidFill>
                <a:schemeClr val="dk1"/>
              </a:solidFill>
              <a:effectLst/>
              <a:latin typeface="+mn-ea"/>
              <a:ea typeface="+mn-ea"/>
              <a:cs typeface="+mn-cs"/>
            </a:rPr>
            <a:t>に、修了制作を行う科目を「実技科目」として記載し、その最終日に「修了考査</a:t>
          </a:r>
          <a:r>
            <a:rPr lang="ja-JP" altLang="en-US" sz="1200">
              <a:solidFill>
                <a:schemeClr val="dk1"/>
              </a:solidFill>
              <a:effectLst/>
              <a:latin typeface="+mn-ea"/>
              <a:ea typeface="+mn-ea"/>
              <a:cs typeface="+mn-cs"/>
            </a:rPr>
            <a:t>（又は成績考査）</a:t>
          </a:r>
          <a:r>
            <a:rPr lang="ja-JP" altLang="ja-JP" sz="1200">
              <a:solidFill>
                <a:schemeClr val="dk1"/>
              </a:solidFill>
              <a:effectLst/>
              <a:latin typeface="+mn-ea"/>
              <a:ea typeface="+mn-ea"/>
              <a:cs typeface="+mn-cs"/>
            </a:rPr>
            <a:t>」の科目を計上</a:t>
          </a:r>
          <a:r>
            <a:rPr lang="ja-JP" altLang="en-US" sz="1200">
              <a:solidFill>
                <a:schemeClr val="dk1"/>
              </a:solidFill>
              <a:effectLst/>
              <a:latin typeface="+mn-ea"/>
              <a:ea typeface="+mn-ea"/>
              <a:cs typeface="+mn-cs"/>
            </a:rPr>
            <a:t>してください。</a:t>
          </a:r>
          <a:endParaRPr lang="en-US" altLang="ja-JP" sz="12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200">
              <a:solidFill>
                <a:schemeClr val="dk1"/>
              </a:solidFill>
              <a:effectLst/>
              <a:latin typeface="+mn-ea"/>
              <a:ea typeface="+mn-ea"/>
              <a:cs typeface="+mn-cs"/>
            </a:rPr>
            <a:t>なお、修了考査</a:t>
          </a:r>
          <a:r>
            <a:rPr lang="ja-JP" altLang="en-US" sz="1200">
              <a:solidFill>
                <a:schemeClr val="dk1"/>
              </a:solidFill>
              <a:effectLst/>
              <a:latin typeface="+mn-ea"/>
              <a:ea typeface="+mn-ea"/>
              <a:cs typeface="+mn-cs"/>
            </a:rPr>
            <a:t>（又は成績考査）</a:t>
          </a:r>
          <a:r>
            <a:rPr lang="ja-JP" altLang="ja-JP" sz="1200">
              <a:solidFill>
                <a:schemeClr val="dk1"/>
              </a:solidFill>
              <a:effectLst/>
              <a:latin typeface="+mn-ea"/>
              <a:ea typeface="+mn-ea"/>
              <a:cs typeface="+mn-cs"/>
            </a:rPr>
            <a:t>の訓練時間については、「②</a:t>
          </a:r>
          <a:r>
            <a:rPr lang="en-US" altLang="ja-JP" sz="1200">
              <a:solidFill>
                <a:schemeClr val="dk1"/>
              </a:solidFill>
              <a:effectLst/>
              <a:latin typeface="+mn-ea"/>
              <a:ea typeface="+mn-ea"/>
              <a:cs typeface="+mn-cs"/>
            </a:rPr>
            <a:t>-1</a:t>
          </a:r>
          <a:r>
            <a:rPr lang="ja-JP" altLang="ja-JP" sz="1200">
              <a:solidFill>
                <a:schemeClr val="dk1"/>
              </a:solidFill>
              <a:effectLst/>
              <a:latin typeface="+mn-ea"/>
              <a:ea typeface="+mn-ea"/>
              <a:cs typeface="+mn-cs"/>
            </a:rPr>
            <a:t>ユニットに含めない訓練時間」欄に</a:t>
          </a:r>
          <a:r>
            <a:rPr lang="ja-JP" altLang="en-US" sz="1200">
              <a:solidFill>
                <a:schemeClr val="dk1"/>
              </a:solidFill>
              <a:effectLst/>
              <a:latin typeface="+mn-ea"/>
              <a:ea typeface="+mn-ea"/>
              <a:cs typeface="+mn-cs"/>
            </a:rPr>
            <a:t>、</a:t>
          </a:r>
          <a:r>
            <a:rPr lang="ja-JP" altLang="ja-JP" sz="1200">
              <a:solidFill>
                <a:schemeClr val="dk1"/>
              </a:solidFill>
              <a:effectLst/>
              <a:latin typeface="+mn-ea"/>
              <a:ea typeface="+mn-ea"/>
              <a:cs typeface="+mn-cs"/>
            </a:rPr>
            <a:t>記載しな</a:t>
          </a:r>
          <a:r>
            <a:rPr lang="ja-JP" altLang="en-US" sz="1200">
              <a:solidFill>
                <a:schemeClr val="dk1"/>
              </a:solidFill>
              <a:effectLst/>
              <a:latin typeface="+mn-ea"/>
              <a:ea typeface="+mn-ea"/>
              <a:cs typeface="+mn-cs"/>
            </a:rPr>
            <a:t>いでください</a:t>
          </a:r>
          <a:r>
            <a:rPr lang="en-US" altLang="ja-JP" sz="1200">
              <a:solidFill>
                <a:schemeClr val="dk1"/>
              </a:solidFill>
              <a:effectLst/>
              <a:latin typeface="+mn-ea"/>
              <a:ea typeface="+mn-ea"/>
              <a:cs typeface="+mn-cs"/>
            </a:rPr>
            <a:t>(</a:t>
          </a:r>
          <a:r>
            <a:rPr lang="ja-JP" altLang="ja-JP" sz="1200">
              <a:solidFill>
                <a:schemeClr val="dk1"/>
              </a:solidFill>
              <a:effectLst/>
              <a:latin typeface="+mn-ea"/>
              <a:ea typeface="+mn-ea"/>
              <a:cs typeface="+mn-cs"/>
            </a:rPr>
            <a:t>制作物を提出する時間については記載できないため</a:t>
          </a:r>
          <a:r>
            <a:rPr lang="en-US" altLang="ja-JP" sz="1200">
              <a:solidFill>
                <a:schemeClr val="dk1"/>
              </a:solidFill>
              <a:effectLst/>
              <a:latin typeface="+mn-ea"/>
              <a:ea typeface="+mn-ea"/>
              <a:cs typeface="+mn-cs"/>
            </a:rPr>
            <a:t>)</a:t>
          </a:r>
          <a:r>
            <a:rPr lang="ja-JP" altLang="ja-JP" sz="1200">
              <a:solidFill>
                <a:schemeClr val="dk1"/>
              </a:solidFill>
              <a:effectLst/>
              <a:latin typeface="+mn-ea"/>
              <a:ea typeface="+mn-ea"/>
              <a:cs typeface="+mn-cs"/>
            </a:rPr>
            <a:t>。</a:t>
          </a:r>
          <a:r>
            <a:rPr lang="ja-JP" altLang="ja-JP" sz="1200" b="1" i="0" baseline="0">
              <a:solidFill>
                <a:srgbClr val="FF0000"/>
              </a:solidFill>
              <a:effectLst/>
              <a:latin typeface="+mn-ea"/>
              <a:ea typeface="+mn-ea"/>
              <a:cs typeface="+mn-cs"/>
            </a:rPr>
            <a:t>→記載例</a:t>
          </a:r>
          <a:r>
            <a:rPr lang="ja-JP" altLang="en-US" sz="1200" b="1" i="0" baseline="0">
              <a:solidFill>
                <a:srgbClr val="FF0000"/>
              </a:solidFill>
              <a:effectLst/>
              <a:latin typeface="+mn-ea"/>
              <a:ea typeface="+mn-ea"/>
              <a:cs typeface="+mn-cs"/>
            </a:rPr>
            <a:t>３</a:t>
          </a:r>
          <a:r>
            <a:rPr lang="ja-JP" altLang="ja-JP" sz="1200" b="1" i="0" baseline="0">
              <a:solidFill>
                <a:srgbClr val="FF0000"/>
              </a:solidFill>
              <a:effectLst/>
              <a:latin typeface="+mn-ea"/>
              <a:ea typeface="+mn-ea"/>
              <a:cs typeface="+mn-cs"/>
            </a:rPr>
            <a:t>か月目を参照</a:t>
          </a:r>
          <a:endParaRPr lang="ja-JP" altLang="ja-JP" sz="1200" b="1">
            <a:solidFill>
              <a:srgbClr val="FF0000"/>
            </a:solidFill>
            <a:effectLst/>
            <a:latin typeface="+mn-ea"/>
            <a:ea typeface="+mn-ea"/>
          </a:endParaRPr>
        </a:p>
        <a:p>
          <a:endParaRPr lang="en-US" altLang="ja-JP" sz="1100" b="0" i="0" u="none" strike="noStrike" baseline="0">
            <a:solidFill>
              <a:schemeClr val="dk1"/>
            </a:solidFill>
            <a:latin typeface="+mn-lt"/>
            <a:ea typeface="+mn-ea"/>
            <a:cs typeface="+mn-cs"/>
          </a:endParaRPr>
        </a:p>
        <a:p>
          <a:endParaRPr lang="en-US" altLang="ja-JP" sz="1100" b="0" i="0" u="none" strike="noStrike" baseline="0">
            <a:solidFill>
              <a:schemeClr val="dk1"/>
            </a:solidFill>
            <a:latin typeface="+mn-lt"/>
            <a:ea typeface="+mn-ea"/>
            <a:cs typeface="+mn-cs"/>
          </a:endParaRPr>
        </a:p>
        <a:p>
          <a:endParaRPr lang="en-US" altLang="ja-JP" sz="1100" b="0" i="0" u="none" strike="noStrike" baseline="0">
            <a:solidFill>
              <a:schemeClr val="dk1"/>
            </a:solidFill>
            <a:latin typeface="+mn-lt"/>
            <a:ea typeface="+mn-ea"/>
            <a:cs typeface="+mn-cs"/>
          </a:endParaRPr>
        </a:p>
      </xdr:txBody>
    </xdr:sp>
    <xdr:clientData/>
  </xdr:twoCellAnchor>
  <xdr:twoCellAnchor>
    <xdr:from>
      <xdr:col>32</xdr:col>
      <xdr:colOff>333376</xdr:colOff>
      <xdr:row>55</xdr:row>
      <xdr:rowOff>47625</xdr:rowOff>
    </xdr:from>
    <xdr:to>
      <xdr:col>35</xdr:col>
      <xdr:colOff>797719</xdr:colOff>
      <xdr:row>60</xdr:row>
      <xdr:rowOff>59531</xdr:rowOff>
    </xdr:to>
    <xdr:sp macro="" textlink="">
      <xdr:nvSpPr>
        <xdr:cNvPr id="41" name="線吹き出し 1 (枠付き) 40">
          <a:extLst>
            <a:ext uri="{FF2B5EF4-FFF2-40B4-BE49-F238E27FC236}">
              <a16:creationId xmlns:a16="http://schemas.microsoft.com/office/drawing/2014/main" id="{00000000-0008-0000-0D00-000029000000}"/>
            </a:ext>
          </a:extLst>
        </xdr:cNvPr>
        <xdr:cNvSpPr/>
      </xdr:nvSpPr>
      <xdr:spPr>
        <a:xfrm>
          <a:off x="11887201" y="33604200"/>
          <a:ext cx="1788318" cy="869156"/>
        </a:xfrm>
        <a:prstGeom prst="borderCallout1">
          <a:avLst>
            <a:gd name="adj1" fmla="val 16785"/>
            <a:gd name="adj2" fmla="val 11007"/>
            <a:gd name="adj3" fmla="val -50696"/>
            <a:gd name="adj4" fmla="val -13063"/>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b="1" u="sng">
              <a:solidFill>
                <a:schemeClr val="dk1"/>
              </a:solidFill>
              <a:effectLst/>
              <a:latin typeface="+mn-lt"/>
              <a:ea typeface="+mn-ea"/>
              <a:cs typeface="+mn-cs"/>
            </a:rPr>
            <a:t>整数としてください。</a:t>
          </a:r>
          <a:endParaRPr kumimoji="1" lang="en-US" altLang="ja-JP" sz="1100" b="1" u="none">
            <a:solidFill>
              <a:schemeClr val="dk1"/>
            </a:solidFill>
            <a:effectLst/>
            <a:latin typeface="+mn-lt"/>
            <a:ea typeface="+mn-ea"/>
            <a:cs typeface="+mn-cs"/>
          </a:endParaRPr>
        </a:p>
        <a:p>
          <a:pPr algn="ctr"/>
          <a:r>
            <a:rPr kumimoji="1" lang="ja-JP" altLang="en-US" sz="1100" b="1" u="none">
              <a:solidFill>
                <a:schemeClr val="dk1"/>
              </a:solidFill>
              <a:effectLst/>
              <a:latin typeface="+mn-lt"/>
              <a:ea typeface="+mn-ea"/>
              <a:cs typeface="+mn-cs"/>
            </a:rPr>
            <a:t>（認められない例</a:t>
          </a:r>
          <a:endParaRPr kumimoji="1" lang="en-US" altLang="ja-JP" sz="1100" b="1" u="none">
            <a:solidFill>
              <a:schemeClr val="dk1"/>
            </a:solidFill>
            <a:effectLst/>
            <a:latin typeface="+mn-lt"/>
            <a:ea typeface="+mn-ea"/>
            <a:cs typeface="+mn-cs"/>
          </a:endParaRPr>
        </a:p>
        <a:p>
          <a:pPr algn="ctr"/>
          <a:r>
            <a:rPr kumimoji="1" lang="ja-JP" altLang="en-US" sz="1100" b="1" u="none">
              <a:solidFill>
                <a:schemeClr val="dk1"/>
              </a:solidFill>
              <a:effectLst/>
              <a:latin typeface="+mn-lt"/>
              <a:ea typeface="+mn-ea"/>
              <a:cs typeface="+mn-cs"/>
            </a:rPr>
            <a:t>：</a:t>
          </a:r>
          <a:r>
            <a:rPr kumimoji="1" lang="en-US" altLang="ja-JP" sz="1100" b="1" u="none">
              <a:solidFill>
                <a:schemeClr val="dk1"/>
              </a:solidFill>
              <a:effectLst/>
              <a:latin typeface="+mn-lt"/>
              <a:ea typeface="+mn-ea"/>
              <a:cs typeface="+mn-cs"/>
            </a:rPr>
            <a:t>262.5H</a:t>
          </a:r>
          <a:r>
            <a:rPr kumimoji="1" lang="ja-JP" altLang="en-US" sz="1100" b="1" u="none">
              <a:solidFill>
                <a:schemeClr val="dk1"/>
              </a:solidFill>
              <a:effectLst/>
              <a:latin typeface="+mn-lt"/>
              <a:ea typeface="+mn-ea"/>
              <a:cs typeface="+mn-cs"/>
            </a:rPr>
            <a:t>）</a:t>
          </a:r>
          <a:endParaRPr kumimoji="1" lang="en-US" altLang="ja-JP" sz="1100" b="1" u="sng">
            <a:solidFill>
              <a:schemeClr val="dk1"/>
            </a:solidFill>
            <a:effectLst/>
            <a:latin typeface="+mn-lt"/>
            <a:ea typeface="+mn-ea"/>
            <a:cs typeface="+mn-cs"/>
          </a:endParaRPr>
        </a:p>
      </xdr:txBody>
    </xdr:sp>
    <xdr:clientData/>
  </xdr:twoCellAnchor>
  <xdr:twoCellAnchor>
    <xdr:from>
      <xdr:col>25</xdr:col>
      <xdr:colOff>250031</xdr:colOff>
      <xdr:row>53</xdr:row>
      <xdr:rowOff>750094</xdr:rowOff>
    </xdr:from>
    <xdr:to>
      <xdr:col>33</xdr:col>
      <xdr:colOff>47624</xdr:colOff>
      <xdr:row>57</xdr:row>
      <xdr:rowOff>23813</xdr:rowOff>
    </xdr:to>
    <xdr:cxnSp macro="">
      <xdr:nvCxnSpPr>
        <xdr:cNvPr id="42" name="直線コネクタ 41">
          <a:extLst>
            <a:ext uri="{FF2B5EF4-FFF2-40B4-BE49-F238E27FC236}">
              <a16:creationId xmlns:a16="http://schemas.microsoft.com/office/drawing/2014/main" id="{00000000-0008-0000-0D00-00002A000000}"/>
            </a:ext>
          </a:extLst>
        </xdr:cNvPr>
        <xdr:cNvCxnSpPr/>
      </xdr:nvCxnSpPr>
      <xdr:spPr>
        <a:xfrm>
          <a:off x="9403556" y="33220819"/>
          <a:ext cx="2540793" cy="702469"/>
        </a:xfrm>
        <a:prstGeom prst="line">
          <a:avLst/>
        </a:prstGeom>
        <a:ln>
          <a:solidFill>
            <a:srgbClr val="FF0000"/>
          </a:solidFill>
          <a:headEnd type="none" w="med" len="med"/>
          <a:tailEnd type="triangle" w="med" len="med"/>
        </a:ln>
      </xdr:spPr>
      <xdr:style>
        <a:lnRef idx="2">
          <a:schemeClr val="accent2"/>
        </a:lnRef>
        <a:fillRef idx="0">
          <a:schemeClr val="accent2"/>
        </a:fillRef>
        <a:effectRef idx="1">
          <a:schemeClr val="accent2"/>
        </a:effectRef>
        <a:fontRef idx="minor">
          <a:schemeClr val="tx1"/>
        </a:fontRef>
      </xdr:style>
    </xdr:cxnSp>
    <xdr:clientData/>
  </xdr:twoCellAnchor>
  <xdr:twoCellAnchor>
    <xdr:from>
      <xdr:col>19</xdr:col>
      <xdr:colOff>257736</xdr:colOff>
      <xdr:row>60</xdr:row>
      <xdr:rowOff>81643</xdr:rowOff>
    </xdr:from>
    <xdr:to>
      <xdr:col>34</xdr:col>
      <xdr:colOff>362699</xdr:colOff>
      <xdr:row>63</xdr:row>
      <xdr:rowOff>25895</xdr:rowOff>
    </xdr:to>
    <xdr:sp macro="" textlink="">
      <xdr:nvSpPr>
        <xdr:cNvPr id="43" name="線吹き出し 1 (枠付き) 42">
          <a:extLst>
            <a:ext uri="{FF2B5EF4-FFF2-40B4-BE49-F238E27FC236}">
              <a16:creationId xmlns:a16="http://schemas.microsoft.com/office/drawing/2014/main" id="{00000000-0008-0000-0D00-00002B000000}"/>
            </a:ext>
          </a:extLst>
        </xdr:cNvPr>
        <xdr:cNvSpPr/>
      </xdr:nvSpPr>
      <xdr:spPr>
        <a:xfrm>
          <a:off x="7333450" y="34548536"/>
          <a:ext cx="5207642" cy="474930"/>
        </a:xfrm>
        <a:prstGeom prst="borderCallout1">
          <a:avLst>
            <a:gd name="adj1" fmla="val 96552"/>
            <a:gd name="adj2" fmla="val 12943"/>
            <a:gd name="adj3" fmla="val 174384"/>
            <a:gd name="adj4" fmla="val -3519"/>
          </a:avLst>
        </a:prstGeom>
        <a:solidFill>
          <a:sysClr val="window" lastClr="FFFFFF"/>
        </a:solidFill>
        <a:ln w="25400" cap="flat" cmpd="sng" algn="ctr">
          <a:solidFill>
            <a:srgbClr val="FF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chemeClr val="tx1"/>
              </a:solidFill>
              <a:effectLst/>
              <a:uLnTx/>
              <a:uFillTx/>
              <a:latin typeface="Calibri"/>
              <a:ea typeface="ＭＳ Ｐゴシック" panose="020B0600070205080204" pitchFamily="50" charset="-128"/>
              <a:cs typeface="+mn-cs"/>
            </a:rPr>
            <a:t>具体的な実施方法を記載してください。</a:t>
          </a:r>
        </a:p>
      </xdr:txBody>
    </xdr:sp>
    <xdr:clientData/>
  </xdr:twoCellAnchor>
  <xdr:twoCellAnchor>
    <xdr:from>
      <xdr:col>15</xdr:col>
      <xdr:colOff>27315</xdr:colOff>
      <xdr:row>52</xdr:row>
      <xdr:rowOff>137973</xdr:rowOff>
    </xdr:from>
    <xdr:to>
      <xdr:col>20</xdr:col>
      <xdr:colOff>88246</xdr:colOff>
      <xdr:row>53</xdr:row>
      <xdr:rowOff>811026</xdr:rowOff>
    </xdr:to>
    <xdr:sp macro="" textlink="">
      <xdr:nvSpPr>
        <xdr:cNvPr id="46" name="線吹き出し 1 (枠付き) 45">
          <a:extLst>
            <a:ext uri="{FF2B5EF4-FFF2-40B4-BE49-F238E27FC236}">
              <a16:creationId xmlns:a16="http://schemas.microsoft.com/office/drawing/2014/main" id="{00000000-0008-0000-0D00-00002E000000}"/>
            </a:ext>
          </a:extLst>
        </xdr:cNvPr>
        <xdr:cNvSpPr/>
      </xdr:nvSpPr>
      <xdr:spPr>
        <a:xfrm>
          <a:off x="5798344" y="32433326"/>
          <a:ext cx="1797843" cy="852347"/>
        </a:xfrm>
        <a:prstGeom prst="borderCallout1">
          <a:avLst>
            <a:gd name="adj1" fmla="val 19414"/>
            <a:gd name="adj2" fmla="val 100138"/>
            <a:gd name="adj3" fmla="val 29501"/>
            <a:gd name="adj4" fmla="val 199480"/>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b="1" u="none">
              <a:solidFill>
                <a:schemeClr val="tx1"/>
              </a:solidFill>
              <a:effectLst/>
              <a:latin typeface="+mn-lt"/>
              <a:ea typeface="+mn-ea"/>
              <a:cs typeface="+mn-cs"/>
            </a:rPr>
            <a:t>認定様式第５号の訓練時間総合計（ｈ）と同じ時間になります。</a:t>
          </a:r>
          <a:endParaRPr kumimoji="1" lang="en-US" altLang="ja-JP" sz="1100" b="1" u="none">
            <a:solidFill>
              <a:schemeClr val="tx1"/>
            </a:solidFill>
            <a:effectLst/>
            <a:latin typeface="+mn-lt"/>
            <a:ea typeface="+mn-ea"/>
            <a:cs typeface="+mn-cs"/>
          </a:endParaRPr>
        </a:p>
      </xdr:txBody>
    </xdr:sp>
    <xdr:clientData/>
  </xdr:twoCellAnchor>
  <xdr:twoCellAnchor>
    <xdr:from>
      <xdr:col>18</xdr:col>
      <xdr:colOff>217714</xdr:colOff>
      <xdr:row>28</xdr:row>
      <xdr:rowOff>122462</xdr:rowOff>
    </xdr:from>
    <xdr:to>
      <xdr:col>27</xdr:col>
      <xdr:colOff>136071</xdr:colOff>
      <xdr:row>28</xdr:row>
      <xdr:rowOff>1047749</xdr:rowOff>
    </xdr:to>
    <xdr:sp macro="" textlink="">
      <xdr:nvSpPr>
        <xdr:cNvPr id="47" name="線吹き出し 1 (枠付き) 46">
          <a:extLst>
            <a:ext uri="{FF2B5EF4-FFF2-40B4-BE49-F238E27FC236}">
              <a16:creationId xmlns:a16="http://schemas.microsoft.com/office/drawing/2014/main" id="{00000000-0008-0000-0D00-00002F000000}"/>
            </a:ext>
          </a:extLst>
        </xdr:cNvPr>
        <xdr:cNvSpPr/>
      </xdr:nvSpPr>
      <xdr:spPr>
        <a:xfrm>
          <a:off x="6953250" y="16396605"/>
          <a:ext cx="2979964" cy="925287"/>
        </a:xfrm>
        <a:prstGeom prst="borderCallout1">
          <a:avLst>
            <a:gd name="adj1" fmla="val 3998"/>
            <a:gd name="adj2" fmla="val 65440"/>
            <a:gd name="adj3" fmla="val -78308"/>
            <a:gd name="adj4" fmla="val 73839"/>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b="1">
              <a:solidFill>
                <a:schemeClr val="tx1"/>
              </a:solidFill>
            </a:rPr>
            <a:t>職業人講話を</a:t>
          </a:r>
          <a:r>
            <a:rPr kumimoji="1" lang="en-US" altLang="ja-JP" sz="1100" b="1">
              <a:solidFill>
                <a:schemeClr val="tx1"/>
              </a:solidFill>
            </a:rPr>
            <a:t>e</a:t>
          </a:r>
          <a:r>
            <a:rPr kumimoji="1" lang="ja-JP" altLang="en-US" sz="1100" b="1">
              <a:solidFill>
                <a:schemeClr val="tx1"/>
              </a:solidFill>
            </a:rPr>
            <a:t>ラーニングにより実施する場合の記載例です。なお、職業人講話を</a:t>
          </a:r>
          <a:r>
            <a:rPr kumimoji="1" lang="en-US" altLang="ja-JP" sz="1100" b="1">
              <a:solidFill>
                <a:schemeClr val="tx1"/>
              </a:solidFill>
            </a:rPr>
            <a:t>e</a:t>
          </a:r>
          <a:r>
            <a:rPr kumimoji="1" lang="ja-JP" altLang="en-US" sz="1100" b="1">
              <a:solidFill>
                <a:schemeClr val="tx1"/>
              </a:solidFill>
            </a:rPr>
            <a:t>ラーニングにより実施したとしても、①ユニット規定時間に含めることはできません。</a:t>
          </a:r>
        </a:p>
      </xdr:txBody>
    </xdr:sp>
    <xdr:clientData/>
  </xdr:twoCellAnchor>
  <xdr:twoCellAnchor>
    <xdr:from>
      <xdr:col>21</xdr:col>
      <xdr:colOff>15128</xdr:colOff>
      <xdr:row>28</xdr:row>
      <xdr:rowOff>1924050</xdr:rowOff>
    </xdr:from>
    <xdr:to>
      <xdr:col>28</xdr:col>
      <xdr:colOff>0</xdr:colOff>
      <xdr:row>28</xdr:row>
      <xdr:rowOff>2998133</xdr:rowOff>
    </xdr:to>
    <xdr:sp macro="" textlink="">
      <xdr:nvSpPr>
        <xdr:cNvPr id="11" name="ストライプ矢印 10">
          <a:extLst>
            <a:ext uri="{FF2B5EF4-FFF2-40B4-BE49-F238E27FC236}">
              <a16:creationId xmlns:a16="http://schemas.microsoft.com/office/drawing/2014/main" id="{00000000-0008-0000-0D00-00000B000000}"/>
            </a:ext>
          </a:extLst>
        </xdr:cNvPr>
        <xdr:cNvSpPr/>
      </xdr:nvSpPr>
      <xdr:spPr>
        <a:xfrm>
          <a:off x="7797053" y="18192750"/>
          <a:ext cx="2385172" cy="1074083"/>
        </a:xfrm>
        <a:prstGeom prst="stripedRightArrow">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lt1"/>
              </a:solidFill>
              <a:effectLst/>
              <a:latin typeface="+mn-lt"/>
              <a:ea typeface="+mn-ea"/>
              <a:cs typeface="+mn-cs"/>
            </a:rPr>
            <a:t>対面指導は１週間に１回（１時間）以上実施すること</a:t>
          </a:r>
          <a:endParaRPr lang="ja-JP" altLang="ja-JP">
            <a:effectLst/>
          </a:endParaRPr>
        </a:p>
        <a:p>
          <a:pPr algn="l"/>
          <a:endParaRPr kumimoji="1" lang="ja-JP" altLang="en-US" sz="1100"/>
        </a:p>
      </xdr:txBody>
    </xdr:sp>
    <xdr:clientData/>
  </xdr:twoCellAnchor>
  <xdr:twoCellAnchor>
    <xdr:from>
      <xdr:col>22</xdr:col>
      <xdr:colOff>216355</xdr:colOff>
      <xdr:row>28</xdr:row>
      <xdr:rowOff>1004206</xdr:rowOff>
    </xdr:from>
    <xdr:to>
      <xdr:col>25</xdr:col>
      <xdr:colOff>68035</xdr:colOff>
      <xdr:row>32</xdr:row>
      <xdr:rowOff>68035</xdr:rowOff>
    </xdr:to>
    <xdr:cxnSp macro="">
      <xdr:nvCxnSpPr>
        <xdr:cNvPr id="48" name="直線コネクタ 47">
          <a:extLst>
            <a:ext uri="{FF2B5EF4-FFF2-40B4-BE49-F238E27FC236}">
              <a16:creationId xmlns:a16="http://schemas.microsoft.com/office/drawing/2014/main" id="{00000000-0008-0000-0D00-000030000000}"/>
            </a:ext>
          </a:extLst>
        </xdr:cNvPr>
        <xdr:cNvCxnSpPr/>
      </xdr:nvCxnSpPr>
      <xdr:spPr>
        <a:xfrm>
          <a:off x="8312605" y="17278349"/>
          <a:ext cx="872216" cy="3145972"/>
        </a:xfrm>
        <a:prstGeom prst="line">
          <a:avLst/>
        </a:prstGeom>
        <a:ln w="28575">
          <a:solidFill>
            <a:srgbClr val="FF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79279</xdr:colOff>
      <xdr:row>41</xdr:row>
      <xdr:rowOff>1501448</xdr:rowOff>
    </xdr:from>
    <xdr:to>
      <xdr:col>17</xdr:col>
      <xdr:colOff>56029</xdr:colOff>
      <xdr:row>41</xdr:row>
      <xdr:rowOff>2654254</xdr:rowOff>
    </xdr:to>
    <xdr:sp macro="" textlink="">
      <xdr:nvSpPr>
        <xdr:cNvPr id="49" name="線吹き出し 1 (枠付き) 48">
          <a:extLst>
            <a:ext uri="{FF2B5EF4-FFF2-40B4-BE49-F238E27FC236}">
              <a16:creationId xmlns:a16="http://schemas.microsoft.com/office/drawing/2014/main" id="{00000000-0008-0000-0D00-000031000000}"/>
            </a:ext>
          </a:extLst>
        </xdr:cNvPr>
        <xdr:cNvSpPr/>
      </xdr:nvSpPr>
      <xdr:spPr>
        <a:xfrm>
          <a:off x="2679044" y="24742448"/>
          <a:ext cx="3842779" cy="1152806"/>
        </a:xfrm>
        <a:prstGeom prst="borderCallout1">
          <a:avLst>
            <a:gd name="adj1" fmla="val 98833"/>
            <a:gd name="adj2" fmla="val 46881"/>
            <a:gd name="adj3" fmla="val 209408"/>
            <a:gd name="adj4" fmla="val 71495"/>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b="1">
              <a:solidFill>
                <a:schemeClr val="tx1"/>
              </a:solidFill>
            </a:rPr>
            <a:t>キャリアコンサルティング実施日を複数日設ける場合は、実施予定日の一番最初の日に記入してくだい。</a:t>
          </a:r>
          <a:endParaRPr kumimoji="1" lang="en-US" altLang="ja-JP" sz="1100" b="1">
            <a:solidFill>
              <a:schemeClr val="tx1"/>
            </a:solidFill>
          </a:endParaRPr>
        </a:p>
        <a:p>
          <a:pPr algn="l"/>
          <a:r>
            <a:rPr kumimoji="1" lang="ja-JP" altLang="en-US" sz="1100" b="1">
              <a:solidFill>
                <a:schemeClr val="tx1"/>
              </a:solidFill>
            </a:rPr>
            <a:t>＜記載例の説明＞</a:t>
          </a:r>
          <a:endParaRPr kumimoji="1" lang="en-US" altLang="ja-JP" sz="1100" b="1">
            <a:solidFill>
              <a:schemeClr val="tx1"/>
            </a:solidFill>
          </a:endParaRPr>
        </a:p>
        <a:p>
          <a:pPr algn="l"/>
          <a:r>
            <a:rPr kumimoji="1" lang="ja-JP" altLang="en-US" sz="1100" b="1">
              <a:solidFill>
                <a:schemeClr val="tx1"/>
              </a:solidFill>
            </a:rPr>
            <a:t>実施予定日</a:t>
          </a:r>
          <a:r>
            <a:rPr kumimoji="1" lang="en-US" altLang="ja-JP" sz="1100" b="1">
              <a:solidFill>
                <a:schemeClr val="tx1"/>
              </a:solidFill>
            </a:rPr>
            <a:t>12</a:t>
          </a:r>
          <a:r>
            <a:rPr kumimoji="1" lang="ja-JP" altLang="en-US" sz="1100" b="1">
              <a:solidFill>
                <a:schemeClr val="tx1"/>
              </a:solidFill>
            </a:rPr>
            <a:t>月</a:t>
          </a:r>
          <a:r>
            <a:rPr kumimoji="1" lang="en-US" altLang="ja-JP" sz="1100" b="1">
              <a:solidFill>
                <a:schemeClr val="tx1"/>
              </a:solidFill>
            </a:rPr>
            <a:t>12</a:t>
          </a:r>
          <a:r>
            <a:rPr kumimoji="1" lang="ja-JP" altLang="en-US" sz="1100" b="1">
              <a:solidFill>
                <a:schemeClr val="tx1"/>
              </a:solidFill>
            </a:rPr>
            <a:t>日～</a:t>
          </a:r>
          <a:r>
            <a:rPr kumimoji="1" lang="en-US" altLang="ja-JP" sz="1100" b="1">
              <a:solidFill>
                <a:schemeClr val="tx1"/>
              </a:solidFill>
            </a:rPr>
            <a:t>23</a:t>
          </a:r>
          <a:r>
            <a:rPr kumimoji="1" lang="ja-JP" altLang="en-US" sz="1100" b="1">
              <a:solidFill>
                <a:schemeClr val="tx1"/>
              </a:solidFill>
            </a:rPr>
            <a:t>日のいずれかの日にキャリアコンサルティング１人１時間実施する。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11</xdr:col>
      <xdr:colOff>85725</xdr:colOff>
      <xdr:row>12</xdr:row>
      <xdr:rowOff>428625</xdr:rowOff>
    </xdr:from>
    <xdr:to>
      <xdr:col>15</xdr:col>
      <xdr:colOff>180976</xdr:colOff>
      <xdr:row>105</xdr:row>
      <xdr:rowOff>247650</xdr:rowOff>
    </xdr:to>
    <xdr:sp macro="" textlink="">
      <xdr:nvSpPr>
        <xdr:cNvPr id="10" name="線吹き出し 1 (枠付き) 9">
          <a:extLst>
            <a:ext uri="{FF2B5EF4-FFF2-40B4-BE49-F238E27FC236}">
              <a16:creationId xmlns:a16="http://schemas.microsoft.com/office/drawing/2014/main" id="{00000000-0008-0000-0F00-00000A000000}"/>
            </a:ext>
          </a:extLst>
        </xdr:cNvPr>
        <xdr:cNvSpPr/>
      </xdr:nvSpPr>
      <xdr:spPr>
        <a:xfrm>
          <a:off x="7105650" y="6343650"/>
          <a:ext cx="2838451" cy="1362075"/>
        </a:xfrm>
        <a:prstGeom prst="borderCallout1">
          <a:avLst>
            <a:gd name="adj1" fmla="val 41128"/>
            <a:gd name="adj2" fmla="val -615"/>
            <a:gd name="adj3" fmla="val 73206"/>
            <a:gd name="adj4" fmla="val -35648"/>
          </a:avLst>
        </a:prstGeom>
        <a:ln w="28575">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u="none">
              <a:solidFill>
                <a:sysClr val="windowText" lastClr="000000"/>
              </a:solidFill>
            </a:rPr>
            <a:t>５．</a:t>
          </a:r>
          <a:endParaRPr kumimoji="1" lang="en-US" altLang="ja-JP" sz="1100" u="none">
            <a:solidFill>
              <a:sysClr val="windowText" lastClr="000000"/>
            </a:solidFill>
          </a:endParaRPr>
        </a:p>
        <a:p>
          <a:pPr algn="l"/>
          <a:r>
            <a:rPr kumimoji="1" lang="ja-JP" altLang="en-US" sz="1100">
              <a:solidFill>
                <a:sysClr val="windowText" lastClr="000000"/>
              </a:solidFill>
            </a:rPr>
            <a:t>映像教材が１０本を超える場合は、行の再表示を行い、行を増やしてください。</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最大</a:t>
          </a:r>
          <a:r>
            <a:rPr kumimoji="1" lang="en-US" altLang="ja-JP" sz="1100">
              <a:solidFill>
                <a:sysClr val="windowText" lastClr="000000"/>
              </a:solidFill>
            </a:rPr>
            <a:t>100</a:t>
          </a:r>
          <a:r>
            <a:rPr kumimoji="1" lang="ja-JP" altLang="en-US" sz="1100">
              <a:solidFill>
                <a:sysClr val="windowText" lastClr="000000"/>
              </a:solidFill>
            </a:rPr>
            <a:t>本の映像教材まで記載できます。</a:t>
          </a:r>
        </a:p>
      </xdr:txBody>
    </xdr:sp>
    <xdr:clientData/>
  </xdr:twoCellAnchor>
  <xdr:twoCellAnchor>
    <xdr:from>
      <xdr:col>11</xdr:col>
      <xdr:colOff>419101</xdr:colOff>
      <xdr:row>2</xdr:row>
      <xdr:rowOff>333375</xdr:rowOff>
    </xdr:from>
    <xdr:to>
      <xdr:col>14</xdr:col>
      <xdr:colOff>619126</xdr:colOff>
      <xdr:row>3</xdr:row>
      <xdr:rowOff>419100</xdr:rowOff>
    </xdr:to>
    <xdr:sp macro="" textlink="">
      <xdr:nvSpPr>
        <xdr:cNvPr id="11" name="線吹き出し 1 (枠付き) 10">
          <a:extLst>
            <a:ext uri="{FF2B5EF4-FFF2-40B4-BE49-F238E27FC236}">
              <a16:creationId xmlns:a16="http://schemas.microsoft.com/office/drawing/2014/main" id="{00000000-0008-0000-0F00-00000B000000}"/>
            </a:ext>
          </a:extLst>
        </xdr:cNvPr>
        <xdr:cNvSpPr/>
      </xdr:nvSpPr>
      <xdr:spPr>
        <a:xfrm>
          <a:off x="7439026" y="828675"/>
          <a:ext cx="2257425" cy="609600"/>
        </a:xfrm>
        <a:prstGeom prst="borderCallout1">
          <a:avLst>
            <a:gd name="adj1" fmla="val 54688"/>
            <a:gd name="adj2" fmla="val -1160"/>
            <a:gd name="adj3" fmla="val 104762"/>
            <a:gd name="adj4" fmla="val -37197"/>
          </a:avLst>
        </a:prstGeom>
        <a:ln w="28575">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１．</a:t>
          </a:r>
          <a:endParaRPr kumimoji="1" lang="en-US" altLang="ja-JP" sz="1100"/>
        </a:p>
        <a:p>
          <a:pPr algn="l"/>
          <a:r>
            <a:rPr kumimoji="1" lang="ja-JP" altLang="en-US" sz="1100"/>
            <a:t>青い箇所に、入力をしてください。</a:t>
          </a:r>
        </a:p>
      </xdr:txBody>
    </xdr:sp>
    <xdr:clientData/>
  </xdr:twoCellAnchor>
  <xdr:twoCellAnchor>
    <xdr:from>
      <xdr:col>3</xdr:col>
      <xdr:colOff>316007</xdr:colOff>
      <xdr:row>3</xdr:row>
      <xdr:rowOff>648260</xdr:rowOff>
    </xdr:from>
    <xdr:to>
      <xdr:col>8</xdr:col>
      <xdr:colOff>439832</xdr:colOff>
      <xdr:row>5</xdr:row>
      <xdr:rowOff>286310</xdr:rowOff>
    </xdr:to>
    <xdr:sp macro="" textlink="">
      <xdr:nvSpPr>
        <xdr:cNvPr id="12" name="線吹き出し 1 (枠付き) 11">
          <a:extLst>
            <a:ext uri="{FF2B5EF4-FFF2-40B4-BE49-F238E27FC236}">
              <a16:creationId xmlns:a16="http://schemas.microsoft.com/office/drawing/2014/main" id="{00000000-0008-0000-0F00-00000C000000}"/>
            </a:ext>
          </a:extLst>
        </xdr:cNvPr>
        <xdr:cNvSpPr/>
      </xdr:nvSpPr>
      <xdr:spPr>
        <a:xfrm>
          <a:off x="2691654" y="1667995"/>
          <a:ext cx="3037354" cy="937933"/>
        </a:xfrm>
        <a:prstGeom prst="borderCallout1">
          <a:avLst>
            <a:gd name="adj1" fmla="val 22832"/>
            <a:gd name="adj2" fmla="val -1100"/>
            <a:gd name="adj3" fmla="val 335"/>
            <a:gd name="adj4" fmla="val -30714"/>
          </a:avLst>
        </a:prstGeom>
        <a:ln w="28575">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solidFill>
                <a:schemeClr val="tx1"/>
              </a:solidFill>
            </a:rPr>
            <a:t>２．</a:t>
          </a:r>
          <a:endParaRPr kumimoji="1" lang="en-US" altLang="ja-JP" sz="1100">
            <a:solidFill>
              <a:schemeClr val="tx1"/>
            </a:solidFill>
          </a:endParaRPr>
        </a:p>
        <a:p>
          <a:pPr algn="l"/>
          <a:r>
            <a:rPr kumimoji="1" lang="ja-JP" altLang="en-US" sz="1100">
              <a:solidFill>
                <a:schemeClr val="tx1"/>
              </a:solidFill>
            </a:rPr>
            <a:t>認定様式第６号の「①ユニット受講時間」に入力した、時間数</a:t>
          </a:r>
          <a:r>
            <a:rPr kumimoji="1" lang="ja-JP" altLang="en-US" sz="1100" u="sng">
              <a:solidFill>
                <a:schemeClr val="tx1"/>
              </a:solidFill>
            </a:rPr>
            <a:t>（ｈ）</a:t>
          </a:r>
          <a:r>
            <a:rPr kumimoji="1" lang="ja-JP" altLang="en-US" sz="1100">
              <a:solidFill>
                <a:schemeClr val="tx1"/>
              </a:solidFill>
            </a:rPr>
            <a:t>を転記してください。</a:t>
          </a:r>
        </a:p>
      </xdr:txBody>
    </xdr:sp>
    <xdr:clientData/>
  </xdr:twoCellAnchor>
  <xdr:twoCellAnchor>
    <xdr:from>
      <xdr:col>3</xdr:col>
      <xdr:colOff>357469</xdr:colOff>
      <xdr:row>6</xdr:row>
      <xdr:rowOff>217954</xdr:rowOff>
    </xdr:from>
    <xdr:to>
      <xdr:col>8</xdr:col>
      <xdr:colOff>481294</xdr:colOff>
      <xdr:row>8</xdr:row>
      <xdr:rowOff>414618</xdr:rowOff>
    </xdr:to>
    <xdr:sp macro="" textlink="">
      <xdr:nvSpPr>
        <xdr:cNvPr id="13" name="線吹き出し 1 (枠付き) 12">
          <a:extLst>
            <a:ext uri="{FF2B5EF4-FFF2-40B4-BE49-F238E27FC236}">
              <a16:creationId xmlns:a16="http://schemas.microsoft.com/office/drawing/2014/main" id="{00000000-0008-0000-0F00-00000D000000}"/>
            </a:ext>
          </a:extLst>
        </xdr:cNvPr>
        <xdr:cNvSpPr/>
      </xdr:nvSpPr>
      <xdr:spPr>
        <a:xfrm>
          <a:off x="2733116" y="3053042"/>
          <a:ext cx="3037354" cy="1227605"/>
        </a:xfrm>
        <a:prstGeom prst="borderCallout1">
          <a:avLst>
            <a:gd name="adj1" fmla="val 23840"/>
            <a:gd name="adj2" fmla="val -1100"/>
            <a:gd name="adj3" fmla="val 19633"/>
            <a:gd name="adj4" fmla="val -30714"/>
          </a:avLst>
        </a:prstGeom>
        <a:ln w="28575">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u="none">
              <a:solidFill>
                <a:schemeClr val="tx1"/>
              </a:solidFill>
            </a:rPr>
            <a:t>３．</a:t>
          </a:r>
          <a:endParaRPr kumimoji="1" lang="en-US" altLang="ja-JP" sz="1100" u="none">
            <a:solidFill>
              <a:schemeClr val="tx1"/>
            </a:solidFill>
          </a:endParaRPr>
        </a:p>
        <a:p>
          <a:pPr algn="l"/>
          <a:r>
            <a:rPr kumimoji="1" lang="ja-JP" altLang="en-US" sz="1100" u="none">
              <a:solidFill>
                <a:schemeClr val="tx1"/>
              </a:solidFill>
            </a:rPr>
            <a:t>各映像教材の収録時間</a:t>
          </a:r>
          <a:r>
            <a:rPr kumimoji="1" lang="ja-JP" altLang="en-US" sz="1100" u="sng">
              <a:solidFill>
                <a:schemeClr val="tx1"/>
              </a:solidFill>
            </a:rPr>
            <a:t>（分）</a:t>
          </a:r>
          <a:r>
            <a:rPr kumimoji="1" lang="ja-JP" altLang="en-US" sz="1100" u="none">
              <a:solidFill>
                <a:schemeClr val="tx1"/>
              </a:solidFill>
            </a:rPr>
            <a:t>を記入してください。</a:t>
          </a:r>
          <a:endParaRPr kumimoji="1" lang="en-US" altLang="ja-JP" sz="1100" u="none">
            <a:solidFill>
              <a:schemeClr val="tx1"/>
            </a:solidFill>
          </a:endParaRPr>
        </a:p>
        <a:p>
          <a:pPr algn="l"/>
          <a:r>
            <a:rPr kumimoji="1" lang="ja-JP" altLang="en-US" sz="1100" u="none">
              <a:solidFill>
                <a:srgbClr val="FF0000"/>
              </a:solidFill>
            </a:rPr>
            <a:t>（各ユニットの規定時間と収録時間（合計）との差が</a:t>
          </a:r>
          <a:r>
            <a:rPr kumimoji="1" lang="en-US" altLang="ja-JP" sz="1100" u="none">
              <a:solidFill>
                <a:srgbClr val="FF0000"/>
              </a:solidFill>
            </a:rPr>
            <a:t>30</a:t>
          </a:r>
          <a:r>
            <a:rPr kumimoji="1" lang="ja-JP" altLang="en-US" sz="1100" u="none">
              <a:solidFill>
                <a:srgbClr val="FF0000"/>
              </a:solidFill>
            </a:rPr>
            <a:t>分以内となるようにしてください。）</a:t>
          </a:r>
          <a:endParaRPr kumimoji="1" lang="en-US" altLang="ja-JP" sz="1100" u="none">
            <a:solidFill>
              <a:srgbClr val="FF0000"/>
            </a:solidFill>
          </a:endParaRPr>
        </a:p>
      </xdr:txBody>
    </xdr:sp>
    <xdr:clientData/>
  </xdr:twoCellAnchor>
  <xdr:twoCellAnchor>
    <xdr:from>
      <xdr:col>3</xdr:col>
      <xdr:colOff>47625</xdr:colOff>
      <xdr:row>12</xdr:row>
      <xdr:rowOff>19050</xdr:rowOff>
    </xdr:from>
    <xdr:to>
      <xdr:col>7</xdr:col>
      <xdr:colOff>561976</xdr:colOff>
      <xdr:row>104</xdr:row>
      <xdr:rowOff>457200</xdr:rowOff>
    </xdr:to>
    <xdr:sp macro="" textlink="">
      <xdr:nvSpPr>
        <xdr:cNvPr id="6" name="線吹き出し 1 (枠付き) 5">
          <a:extLst>
            <a:ext uri="{FF2B5EF4-FFF2-40B4-BE49-F238E27FC236}">
              <a16:creationId xmlns:a16="http://schemas.microsoft.com/office/drawing/2014/main" id="{00000000-0008-0000-0F00-000006000000}"/>
            </a:ext>
          </a:extLst>
        </xdr:cNvPr>
        <xdr:cNvSpPr/>
      </xdr:nvSpPr>
      <xdr:spPr>
        <a:xfrm>
          <a:off x="2419350" y="5934075"/>
          <a:ext cx="2838451" cy="1466850"/>
        </a:xfrm>
        <a:prstGeom prst="borderCallout1">
          <a:avLst>
            <a:gd name="adj1" fmla="val 64205"/>
            <a:gd name="adj2" fmla="val -615"/>
            <a:gd name="adj3" fmla="val 82098"/>
            <a:gd name="adj4" fmla="val -42695"/>
          </a:avLst>
        </a:prstGeom>
        <a:ln w="28575">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u="none">
              <a:solidFill>
                <a:sysClr val="windowText" lastClr="000000"/>
              </a:solidFill>
            </a:rPr>
            <a:t>４．</a:t>
          </a:r>
          <a:endParaRPr kumimoji="1" lang="en-US" altLang="ja-JP" sz="1100" u="none">
            <a:solidFill>
              <a:sysClr val="windowText" lastClr="000000"/>
            </a:solidFill>
          </a:endParaRPr>
        </a:p>
        <a:p>
          <a:pPr algn="l"/>
          <a:r>
            <a:rPr kumimoji="1" lang="ja-JP" altLang="en-US" sz="1100" u="none">
              <a:solidFill>
                <a:sysClr val="windowText" lastClr="000000"/>
              </a:solidFill>
            </a:rPr>
            <a:t>「習得度確認テスト」の収録時間</a:t>
          </a:r>
          <a:r>
            <a:rPr kumimoji="1" lang="ja-JP" altLang="en-US" sz="1100" u="sng">
              <a:solidFill>
                <a:sysClr val="windowText" lastClr="000000"/>
              </a:solidFill>
            </a:rPr>
            <a:t>（分）</a:t>
          </a:r>
          <a:r>
            <a:rPr kumimoji="1" lang="ja-JP" altLang="en-US" sz="1100" u="none">
              <a:solidFill>
                <a:sysClr val="windowText" lastClr="000000"/>
              </a:solidFill>
            </a:rPr>
            <a:t>を記入してください（習得度確認テストに収録時間がない場合は、習得度確認テストに取り組む標準時間（分）を記入してください。）。</a:t>
          </a:r>
          <a:endParaRPr kumimoji="1" lang="en-US" altLang="ja-JP" sz="1100" u="none">
            <a:solidFill>
              <a:sysClr val="windowText" lastClr="000000"/>
            </a:solidFill>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338667</xdr:colOff>
      <xdr:row>52</xdr:row>
      <xdr:rowOff>159154</xdr:rowOff>
    </xdr:from>
    <xdr:to>
      <xdr:col>11</xdr:col>
      <xdr:colOff>1735667</xdr:colOff>
      <xdr:row>58</xdr:row>
      <xdr:rowOff>31751</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757767" y="17675629"/>
          <a:ext cx="11312525" cy="106322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0000FF"/>
            </a:solidFill>
          </a:endParaRPr>
        </a:p>
      </xdr:txBody>
    </xdr:sp>
    <xdr:clientData/>
  </xdr:twoCellAnchor>
  <xdr:twoCellAnchor>
    <xdr:from>
      <xdr:col>12</xdr:col>
      <xdr:colOff>489857</xdr:colOff>
      <xdr:row>13</xdr:row>
      <xdr:rowOff>108857</xdr:rowOff>
    </xdr:from>
    <xdr:to>
      <xdr:col>17</xdr:col>
      <xdr:colOff>143422</xdr:colOff>
      <xdr:row>17</xdr:row>
      <xdr:rowOff>218879</xdr:rowOff>
    </xdr:to>
    <xdr:grpSp>
      <xdr:nvGrpSpPr>
        <xdr:cNvPr id="3" name="グループ化 2">
          <a:extLst>
            <a:ext uri="{FF2B5EF4-FFF2-40B4-BE49-F238E27FC236}">
              <a16:creationId xmlns:a16="http://schemas.microsoft.com/office/drawing/2014/main" id="{00000000-0008-0000-1000-000003000000}"/>
            </a:ext>
          </a:extLst>
        </xdr:cNvPr>
        <xdr:cNvGrpSpPr/>
      </xdr:nvGrpSpPr>
      <xdr:grpSpPr>
        <a:xfrm>
          <a:off x="12681857" y="4476750"/>
          <a:ext cx="3368315" cy="1688450"/>
          <a:chOff x="11949545" y="3238499"/>
          <a:chExt cx="4139045" cy="2008909"/>
        </a:xfrm>
      </xdr:grpSpPr>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テキスト ボックス 4">
            <a:extLst>
              <a:ext uri="{FF2B5EF4-FFF2-40B4-BE49-F238E27FC236}">
                <a16:creationId xmlns:a16="http://schemas.microsoft.com/office/drawing/2014/main" id="{00000000-0008-0000-1000-000005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6" name="正方形/長方形 5">
            <a:extLst>
              <a:ext uri="{FF2B5EF4-FFF2-40B4-BE49-F238E27FC236}">
                <a16:creationId xmlns:a16="http://schemas.microsoft.com/office/drawing/2014/main" id="{00000000-0008-0000-1000-000006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1000-000007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1000-000008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9" name="正方形/長方形 8">
            <a:extLst>
              <a:ext uri="{FF2B5EF4-FFF2-40B4-BE49-F238E27FC236}">
                <a16:creationId xmlns:a16="http://schemas.microsoft.com/office/drawing/2014/main" id="{00000000-0008-0000-1000-000009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テキスト ボックス 9">
            <a:extLst>
              <a:ext uri="{FF2B5EF4-FFF2-40B4-BE49-F238E27FC236}">
                <a16:creationId xmlns:a16="http://schemas.microsoft.com/office/drawing/2014/main" id="{00000000-0008-0000-1000-00000A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210672</xdr:colOff>
      <xdr:row>15</xdr:row>
      <xdr:rowOff>378768</xdr:rowOff>
    </xdr:from>
    <xdr:to>
      <xdr:col>1</xdr:col>
      <xdr:colOff>591672</xdr:colOff>
      <xdr:row>17</xdr:row>
      <xdr:rowOff>65003</xdr:rowOff>
    </xdr:to>
    <xdr:sp macro="" textlink="">
      <xdr:nvSpPr>
        <xdr:cNvPr id="2" name="右矢印 1">
          <a:extLst>
            <a:ext uri="{FF2B5EF4-FFF2-40B4-BE49-F238E27FC236}">
              <a16:creationId xmlns:a16="http://schemas.microsoft.com/office/drawing/2014/main" id="{00000000-0008-0000-1100-000002000000}"/>
            </a:ext>
          </a:extLst>
        </xdr:cNvPr>
        <xdr:cNvSpPr/>
      </xdr:nvSpPr>
      <xdr:spPr>
        <a:xfrm rot="5400000">
          <a:off x="577104" y="5632086"/>
          <a:ext cx="486335"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203951</xdr:colOff>
      <xdr:row>14</xdr:row>
      <xdr:rowOff>372039</xdr:rowOff>
    </xdr:from>
    <xdr:to>
      <xdr:col>1</xdr:col>
      <xdr:colOff>584951</xdr:colOff>
      <xdr:row>16</xdr:row>
      <xdr:rowOff>58274</xdr:rowOff>
    </xdr:to>
    <xdr:sp macro="" textlink="">
      <xdr:nvSpPr>
        <xdr:cNvPr id="3" name="右矢印 2">
          <a:extLst>
            <a:ext uri="{FF2B5EF4-FFF2-40B4-BE49-F238E27FC236}">
              <a16:creationId xmlns:a16="http://schemas.microsoft.com/office/drawing/2014/main" id="{00000000-0008-0000-1100-000003000000}"/>
            </a:ext>
          </a:extLst>
        </xdr:cNvPr>
        <xdr:cNvSpPr/>
      </xdr:nvSpPr>
      <xdr:spPr>
        <a:xfrm rot="16200000">
          <a:off x="570383" y="5225307"/>
          <a:ext cx="486335"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29139</xdr:colOff>
      <xdr:row>34</xdr:row>
      <xdr:rowOff>96380</xdr:rowOff>
    </xdr:from>
    <xdr:to>
      <xdr:col>11</xdr:col>
      <xdr:colOff>410139</xdr:colOff>
      <xdr:row>35</xdr:row>
      <xdr:rowOff>186028</xdr:rowOff>
    </xdr:to>
    <xdr:sp macro="" textlink="">
      <xdr:nvSpPr>
        <xdr:cNvPr id="4" name="右矢印 3">
          <a:extLst>
            <a:ext uri="{FF2B5EF4-FFF2-40B4-BE49-F238E27FC236}">
              <a16:creationId xmlns:a16="http://schemas.microsoft.com/office/drawing/2014/main" id="{00000000-0008-0000-1100-000004000000}"/>
            </a:ext>
          </a:extLst>
        </xdr:cNvPr>
        <xdr:cNvSpPr/>
      </xdr:nvSpPr>
      <xdr:spPr>
        <a:xfrm rot="5400000">
          <a:off x="10366565" y="12952329"/>
          <a:ext cx="489698"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324975</xdr:colOff>
      <xdr:row>30</xdr:row>
      <xdr:rowOff>336187</xdr:rowOff>
    </xdr:from>
    <xdr:to>
      <xdr:col>4</xdr:col>
      <xdr:colOff>705975</xdr:colOff>
      <xdr:row>32</xdr:row>
      <xdr:rowOff>22423</xdr:rowOff>
    </xdr:to>
    <xdr:sp macro="" textlink="">
      <xdr:nvSpPr>
        <xdr:cNvPr id="5" name="右矢印 4">
          <a:extLst>
            <a:ext uri="{FF2B5EF4-FFF2-40B4-BE49-F238E27FC236}">
              <a16:creationId xmlns:a16="http://schemas.microsoft.com/office/drawing/2014/main" id="{00000000-0008-0000-1100-000005000000}"/>
            </a:ext>
          </a:extLst>
        </xdr:cNvPr>
        <xdr:cNvSpPr/>
      </xdr:nvSpPr>
      <xdr:spPr>
        <a:xfrm rot="5400000">
          <a:off x="3215532" y="11590255"/>
          <a:ext cx="486336"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38104</xdr:colOff>
      <xdr:row>24</xdr:row>
      <xdr:rowOff>295846</xdr:rowOff>
    </xdr:from>
    <xdr:to>
      <xdr:col>10</xdr:col>
      <xdr:colOff>419104</xdr:colOff>
      <xdr:row>25</xdr:row>
      <xdr:rowOff>385493</xdr:rowOff>
    </xdr:to>
    <xdr:sp macro="" textlink="">
      <xdr:nvSpPr>
        <xdr:cNvPr id="6" name="右矢印 5">
          <a:extLst>
            <a:ext uri="{FF2B5EF4-FFF2-40B4-BE49-F238E27FC236}">
              <a16:creationId xmlns:a16="http://schemas.microsoft.com/office/drawing/2014/main" id="{00000000-0008-0000-1100-000006000000}"/>
            </a:ext>
          </a:extLst>
        </xdr:cNvPr>
        <xdr:cNvSpPr/>
      </xdr:nvSpPr>
      <xdr:spPr>
        <a:xfrm rot="5400000">
          <a:off x="9937380" y="9151295"/>
          <a:ext cx="489697"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674595</xdr:colOff>
      <xdr:row>27</xdr:row>
      <xdr:rowOff>125515</xdr:rowOff>
    </xdr:from>
    <xdr:to>
      <xdr:col>3</xdr:col>
      <xdr:colOff>203949</xdr:colOff>
      <xdr:row>28</xdr:row>
      <xdr:rowOff>103103</xdr:rowOff>
    </xdr:to>
    <xdr:sp macro="" textlink="">
      <xdr:nvSpPr>
        <xdr:cNvPr id="8" name="右矢印 7">
          <a:extLst>
            <a:ext uri="{FF2B5EF4-FFF2-40B4-BE49-F238E27FC236}">
              <a16:creationId xmlns:a16="http://schemas.microsoft.com/office/drawing/2014/main" id="{00000000-0008-0000-1100-000008000000}"/>
            </a:ext>
          </a:extLst>
        </xdr:cNvPr>
        <xdr:cNvSpPr/>
      </xdr:nvSpPr>
      <xdr:spPr>
        <a:xfrm rot="8604815">
          <a:off x="2055720" y="10126765"/>
          <a:ext cx="491379" cy="377638"/>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600637</xdr:colOff>
      <xdr:row>26</xdr:row>
      <xdr:rowOff>6728</xdr:rowOff>
    </xdr:from>
    <xdr:to>
      <xdr:col>3</xdr:col>
      <xdr:colOff>129991</xdr:colOff>
      <xdr:row>26</xdr:row>
      <xdr:rowOff>387728</xdr:rowOff>
    </xdr:to>
    <xdr:sp macro="" textlink="">
      <xdr:nvSpPr>
        <xdr:cNvPr id="9" name="右矢印 8">
          <a:extLst>
            <a:ext uri="{FF2B5EF4-FFF2-40B4-BE49-F238E27FC236}">
              <a16:creationId xmlns:a16="http://schemas.microsoft.com/office/drawing/2014/main" id="{00000000-0008-0000-1100-000009000000}"/>
            </a:ext>
          </a:extLst>
        </xdr:cNvPr>
        <xdr:cNvSpPr/>
      </xdr:nvSpPr>
      <xdr:spPr>
        <a:xfrm rot="10800000">
          <a:off x="1981762" y="9607928"/>
          <a:ext cx="491379"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78441</xdr:colOff>
      <xdr:row>9</xdr:row>
      <xdr:rowOff>33619</xdr:rowOff>
    </xdr:from>
    <xdr:to>
      <xdr:col>8</xdr:col>
      <xdr:colOff>112059</xdr:colOff>
      <xdr:row>10</xdr:row>
      <xdr:rowOff>11207</xdr:rowOff>
    </xdr:to>
    <xdr:sp macro="" textlink="">
      <xdr:nvSpPr>
        <xdr:cNvPr id="10" name="右矢印 9">
          <a:extLst>
            <a:ext uri="{FF2B5EF4-FFF2-40B4-BE49-F238E27FC236}">
              <a16:creationId xmlns:a16="http://schemas.microsoft.com/office/drawing/2014/main" id="{00000000-0008-0000-1100-00000A000000}"/>
            </a:ext>
          </a:extLst>
        </xdr:cNvPr>
        <xdr:cNvSpPr/>
      </xdr:nvSpPr>
      <xdr:spPr>
        <a:xfrm>
          <a:off x="7507941" y="2833969"/>
          <a:ext cx="490818" cy="377638"/>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338667</xdr:colOff>
      <xdr:row>52</xdr:row>
      <xdr:rowOff>159154</xdr:rowOff>
    </xdr:from>
    <xdr:to>
      <xdr:col>11</xdr:col>
      <xdr:colOff>1735667</xdr:colOff>
      <xdr:row>58</xdr:row>
      <xdr:rowOff>31751</xdr:rowOff>
    </xdr:to>
    <xdr:sp macro="" textlink="">
      <xdr:nvSpPr>
        <xdr:cNvPr id="11" name="正方形/長方形 10">
          <a:extLst>
            <a:ext uri="{FF2B5EF4-FFF2-40B4-BE49-F238E27FC236}">
              <a16:creationId xmlns:a16="http://schemas.microsoft.com/office/drawing/2014/main" id="{00000000-0008-0000-1100-00000B000000}"/>
            </a:ext>
          </a:extLst>
        </xdr:cNvPr>
        <xdr:cNvSpPr/>
      </xdr:nvSpPr>
      <xdr:spPr>
        <a:xfrm>
          <a:off x="757767" y="17675629"/>
          <a:ext cx="11369675" cy="106322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0000FF"/>
            </a:solidFill>
          </a:endParaRPr>
        </a:p>
      </xdr:txBody>
    </xdr:sp>
    <xdr:clientData/>
  </xdr:twoCellAnchor>
  <xdr:twoCellAnchor>
    <xdr:from>
      <xdr:col>11</xdr:col>
      <xdr:colOff>640772</xdr:colOff>
      <xdr:row>1</xdr:row>
      <xdr:rowOff>103909</xdr:rowOff>
    </xdr:from>
    <xdr:to>
      <xdr:col>11</xdr:col>
      <xdr:colOff>1728193</xdr:colOff>
      <xdr:row>2</xdr:row>
      <xdr:rowOff>152648</xdr:rowOff>
    </xdr:to>
    <xdr:sp macro="" textlink="">
      <xdr:nvSpPr>
        <xdr:cNvPr id="12" name="正方形/長方形 11">
          <a:extLst>
            <a:ext uri="{FF2B5EF4-FFF2-40B4-BE49-F238E27FC236}">
              <a16:creationId xmlns:a16="http://schemas.microsoft.com/office/drawing/2014/main" id="{00000000-0008-0000-1100-00000C000000}"/>
            </a:ext>
          </a:extLst>
        </xdr:cNvPr>
        <xdr:cNvSpPr/>
      </xdr:nvSpPr>
      <xdr:spPr bwMode="auto">
        <a:xfrm>
          <a:off x="11032547" y="351559"/>
          <a:ext cx="1087421" cy="296389"/>
        </a:xfrm>
        <a:prstGeom prst="rect">
          <a:avLst/>
        </a:prstGeom>
        <a:solidFill>
          <a:schemeClr val="bg1"/>
        </a:solidFill>
        <a:ln w="25400" cap="flat" cmpd="dbl" algn="ctr">
          <a:solidFill>
            <a:srgbClr val="FF0000"/>
          </a:solidFill>
          <a:prstDash val="solid"/>
          <a:round/>
          <a:headEnd type="none" w="med" len="med"/>
          <a:tailEnd type="none" w="med" len="med"/>
        </a:ln>
        <a:effectLst>
          <a:outerShdw sx="1000" sy="1000" algn="ctr" rotWithShape="0">
            <a:srgbClr val="000000"/>
          </a:outerShdw>
        </a:effectLst>
      </xdr:spPr>
      <xdr:txBody>
        <a:bodyPr vertOverflow="clip" wrap="square" lIns="18288" tIns="0" rIns="0" bIns="0" rtlCol="0" anchor="ctr" upright="1"/>
        <a:lstStyle/>
        <a:p>
          <a:pPr algn="ctr"/>
          <a:r>
            <a:rPr kumimoji="1" lang="ja-JP" altLang="en-US" sz="1200" b="1">
              <a:solidFill>
                <a:srgbClr val="FF0000"/>
              </a:solidFill>
            </a:rPr>
            <a:t>記　入　例</a:t>
          </a:r>
        </a:p>
      </xdr:txBody>
    </xdr:sp>
    <xdr:clientData/>
  </xdr:twoCellAnchor>
  <xdr:twoCellAnchor>
    <xdr:from>
      <xdr:col>0</xdr:col>
      <xdr:colOff>285749</xdr:colOff>
      <xdr:row>0</xdr:row>
      <xdr:rowOff>149678</xdr:rowOff>
    </xdr:from>
    <xdr:to>
      <xdr:col>5</xdr:col>
      <xdr:colOff>888305</xdr:colOff>
      <xdr:row>6</xdr:row>
      <xdr:rowOff>345833</xdr:rowOff>
    </xdr:to>
    <xdr:sp macro="" textlink="">
      <xdr:nvSpPr>
        <xdr:cNvPr id="13" name="角丸四角形 12">
          <a:extLst>
            <a:ext uri="{FF2B5EF4-FFF2-40B4-BE49-F238E27FC236}">
              <a16:creationId xmlns:a16="http://schemas.microsoft.com/office/drawing/2014/main" id="{00000000-0008-0000-1100-00000D000000}"/>
            </a:ext>
          </a:extLst>
        </xdr:cNvPr>
        <xdr:cNvSpPr/>
      </xdr:nvSpPr>
      <xdr:spPr bwMode="auto">
        <a:xfrm>
          <a:off x="285749" y="149678"/>
          <a:ext cx="5052092" cy="1788191"/>
        </a:xfrm>
        <a:prstGeom prst="roundRect">
          <a:avLst>
            <a:gd name="adj" fmla="val 10579"/>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strike="noStrike" baseline="0">
              <a:solidFill>
                <a:srgbClr val="0000FF"/>
              </a:solidFill>
              <a:latin typeface="Meiryo UI" panose="020B0604030504040204" pitchFamily="50" charset="-128"/>
              <a:ea typeface="Meiryo UI" panose="020B0604030504040204" pitchFamily="50" charset="-128"/>
              <a:cs typeface="+mn-cs"/>
            </a:rPr>
            <a:t>　</a:t>
          </a:r>
          <a:r>
            <a:rPr kumimoji="1" lang="ja-JP" altLang="en-US" sz="1200" strike="noStrike" baseline="0">
              <a:solidFill>
                <a:sysClr val="windowText" lastClr="000000"/>
              </a:solidFill>
              <a:latin typeface="Meiryo UI" panose="020B0604030504040204" pitchFamily="50" charset="-128"/>
              <a:ea typeface="Meiryo UI" panose="020B0604030504040204" pitchFamily="50" charset="-128"/>
              <a:cs typeface="+mn-cs"/>
            </a:rPr>
            <a:t>訓練を担当される全ての講師及び助手の方を記入してください。（</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集団形式で行う就職支援</a:t>
          </a:r>
          <a:r>
            <a:rPr kumimoji="1" lang="ja-JP" altLang="en-US" sz="1200" strike="noStrike" baseline="0">
              <a:solidFill>
                <a:sysClr val="windowText" lastClr="000000"/>
              </a:solidFill>
              <a:effectLst/>
              <a:latin typeface="Meiryo UI" panose="020B0604030504040204" pitchFamily="50" charset="-128"/>
              <a:ea typeface="Meiryo UI" panose="020B0604030504040204" pitchFamily="50" charset="-128"/>
              <a:cs typeface="+mn-cs"/>
            </a:rPr>
            <a:t>、</a:t>
          </a:r>
          <a:r>
            <a:rPr kumimoji="1" lang="ja-JP" altLang="en-US" sz="1200" strike="noStrike" baseline="0">
              <a:solidFill>
                <a:sysClr val="windowText" lastClr="000000"/>
              </a:solidFill>
              <a:latin typeface="Meiryo UI" panose="020B0604030504040204" pitchFamily="50" charset="-128"/>
              <a:ea typeface="Meiryo UI" panose="020B0604030504040204" pitchFamily="50" charset="-128"/>
              <a:cs typeface="+mn-cs"/>
            </a:rPr>
            <a:t>算定対象訓練以外を担当する講師を含む。）</a:t>
          </a:r>
          <a:endParaRPr kumimoji="1" lang="en-US" altLang="ja-JP" sz="1200" strike="noStrike" baseline="0">
            <a:solidFill>
              <a:sysClr val="windowText" lastClr="000000"/>
            </a:solidFill>
            <a:latin typeface="Meiryo UI" panose="020B0604030504040204" pitchFamily="50" charset="-128"/>
            <a:ea typeface="Meiryo UI" panose="020B0604030504040204"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200" strike="noStrike"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strike="noStrike" baseline="0">
              <a:solidFill>
                <a:sysClr val="windowText" lastClr="000000"/>
              </a:solidFill>
              <a:effectLst/>
              <a:latin typeface="Meiryo UI" panose="020B0604030504040204" pitchFamily="50" charset="-128"/>
              <a:ea typeface="Meiryo UI" panose="020B0604030504040204" pitchFamily="50" charset="-128"/>
              <a:cs typeface="+mn-cs"/>
            </a:rPr>
            <a:t>ただし、以下</a:t>
          </a:r>
          <a:r>
            <a:rPr kumimoji="1" lang="ja-JP" altLang="ja-JP" sz="1200">
              <a:solidFill>
                <a:sysClr val="windowText" lastClr="000000"/>
              </a:solidFill>
              <a:effectLst/>
              <a:latin typeface="Meiryo UI" panose="020B0604030504040204" pitchFamily="50" charset="-128"/>
              <a:ea typeface="Meiryo UI" panose="020B0604030504040204" pitchFamily="50" charset="-128"/>
              <a:cs typeface="+mn-cs"/>
            </a:rPr>
            <a:t>の方について</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は記入不要です</a:t>
          </a:r>
          <a:r>
            <a:rPr kumimoji="1" lang="ja-JP" altLang="ja-JP" sz="1200">
              <a:solidFill>
                <a:sysClr val="windowText" lastClr="000000"/>
              </a:solidFill>
              <a:effectLst/>
              <a:latin typeface="Meiryo UI" panose="020B0604030504040204" pitchFamily="50" charset="-128"/>
              <a:ea typeface="Meiryo UI" panose="020B0604030504040204" pitchFamily="50" charset="-128"/>
              <a:cs typeface="+mn-cs"/>
            </a:rPr>
            <a:t>。</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a:p>
          <a:pPr eaLnBrk="1" fontAlgn="auto" latinLnBrk="0" hangingPunct="1"/>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・職場見学、職場体験、職業人講話を担当する講師</a:t>
          </a:r>
          <a:endParaRPr kumimoji="1" lang="en-US" altLang="ja-JP" sz="1200" baseline="0">
            <a:solidFill>
              <a:sysClr val="windowText" lastClr="000000"/>
            </a:solidFill>
            <a:effectLst/>
            <a:latin typeface="Meiryo UI" panose="020B0604030504040204" pitchFamily="50" charset="-128"/>
            <a:ea typeface="Meiryo UI" panose="020B0604030504040204" pitchFamily="50" charset="-128"/>
            <a:cs typeface="+mn-cs"/>
          </a:endParaRPr>
        </a:p>
        <a:p>
          <a:pPr eaLnBrk="1" fontAlgn="auto" latinLnBrk="0" hangingPunct="1"/>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・企業実習の講師</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a:p>
          <a:pPr eaLnBrk="1" fontAlgn="auto" latinLnBrk="0" hangingPunct="1"/>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chemeClr val="tx1"/>
              </a:solidFill>
              <a:effectLst/>
              <a:latin typeface="Meiryo UI" panose="020B0604030504040204" pitchFamily="50" charset="-128"/>
              <a:ea typeface="Meiryo UI" panose="020B0604030504040204" pitchFamily="50" charset="-128"/>
              <a:cs typeface="+mn-cs"/>
            </a:rPr>
            <a:t>・キャリアコンサルティング担当者</a:t>
          </a:r>
          <a:endParaRPr lang="ja-JP" altLang="ja-JP" sz="1200">
            <a:solidFill>
              <a:schemeClr val="tx1"/>
            </a:solidFill>
            <a:effectLst/>
            <a:latin typeface="Meiryo UI" panose="020B0604030504040204" pitchFamily="50" charset="-128"/>
            <a:ea typeface="Meiryo UI" panose="020B0604030504040204" pitchFamily="50" charset="-128"/>
          </a:endParaRPr>
        </a:p>
      </xdr:txBody>
    </xdr:sp>
    <xdr:clientData/>
  </xdr:twoCellAnchor>
  <xdr:twoCellAnchor>
    <xdr:from>
      <xdr:col>2</xdr:col>
      <xdr:colOff>817021</xdr:colOff>
      <xdr:row>7</xdr:row>
      <xdr:rowOff>238737</xdr:rowOff>
    </xdr:from>
    <xdr:to>
      <xdr:col>7</xdr:col>
      <xdr:colOff>74544</xdr:colOff>
      <xdr:row>11</xdr:row>
      <xdr:rowOff>273326</xdr:rowOff>
    </xdr:to>
    <xdr:sp macro="" textlink="">
      <xdr:nvSpPr>
        <xdr:cNvPr id="14" name="角丸四角形 13">
          <a:extLst>
            <a:ext uri="{FF2B5EF4-FFF2-40B4-BE49-F238E27FC236}">
              <a16:creationId xmlns:a16="http://schemas.microsoft.com/office/drawing/2014/main" id="{00000000-0008-0000-1100-00000E000000}"/>
            </a:ext>
          </a:extLst>
        </xdr:cNvPr>
        <xdr:cNvSpPr/>
      </xdr:nvSpPr>
      <xdr:spPr bwMode="auto">
        <a:xfrm>
          <a:off x="2200217" y="2234846"/>
          <a:ext cx="5312110" cy="1624850"/>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ja-JP" sz="1200">
              <a:solidFill>
                <a:sysClr val="windowText" lastClr="000000"/>
              </a:solidFill>
              <a:latin typeface="Meiryo UI" panose="020B0604030504040204" pitchFamily="50" charset="-128"/>
              <a:ea typeface="Meiryo UI" panose="020B0604030504040204" pitchFamily="50" charset="-128"/>
              <a:cs typeface="+mn-cs"/>
            </a:rPr>
            <a:t>職務経歴書、資格・免許</a:t>
          </a: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証以外に、記入した類型に該当することを証明する書類があれば、「その他」欄にチェックを入れ、</a:t>
          </a:r>
          <a:r>
            <a:rPr kumimoji="1" lang="ja-JP" altLang="ja-JP" sz="1200">
              <a:solidFill>
                <a:sysClr val="windowText" lastClr="000000"/>
              </a:solidFill>
              <a:latin typeface="Meiryo UI" panose="020B0604030504040204" pitchFamily="50" charset="-128"/>
              <a:ea typeface="Meiryo UI" panose="020B0604030504040204" pitchFamily="50" charset="-128"/>
              <a:cs typeface="+mn-cs"/>
            </a:rPr>
            <a:t>その写しを提出してください。</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a:p>
          <a:pPr eaLnBrk="1" fontAlgn="auto" latinLnBrk="0" hangingPunct="1"/>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（例）介護職員養成研修などの法定講習において指定権者等に提出した講師に係る経歴等の確認書類、医療的ケア教員講習会の修了証　等</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xdr:txBody>
    </xdr:sp>
    <xdr:clientData/>
  </xdr:twoCellAnchor>
  <xdr:twoCellAnchor>
    <xdr:from>
      <xdr:col>3</xdr:col>
      <xdr:colOff>89647</xdr:colOff>
      <xdr:row>25</xdr:row>
      <xdr:rowOff>360990</xdr:rowOff>
    </xdr:from>
    <xdr:to>
      <xdr:col>8</xdr:col>
      <xdr:colOff>408214</xdr:colOff>
      <xdr:row>27</xdr:row>
      <xdr:rowOff>224116</xdr:rowOff>
    </xdr:to>
    <xdr:sp macro="" textlink="">
      <xdr:nvSpPr>
        <xdr:cNvPr id="15" name="角丸四角形 14">
          <a:extLst>
            <a:ext uri="{FF2B5EF4-FFF2-40B4-BE49-F238E27FC236}">
              <a16:creationId xmlns:a16="http://schemas.microsoft.com/office/drawing/2014/main" id="{00000000-0008-0000-1100-00000F000000}"/>
            </a:ext>
          </a:extLst>
        </xdr:cNvPr>
        <xdr:cNvSpPr/>
      </xdr:nvSpPr>
      <xdr:spPr bwMode="auto">
        <a:xfrm>
          <a:off x="2443683" y="9464169"/>
          <a:ext cx="5870281" cy="652340"/>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en-US" sz="1200">
              <a:solidFill>
                <a:schemeClr val="tx1"/>
              </a:solidFill>
              <a:latin typeface="Meiryo UI" panose="020B0604030504040204" pitchFamily="50" charset="-128"/>
              <a:ea typeface="Meiryo UI" panose="020B0604030504040204" pitchFamily="50" charset="-128"/>
              <a:cs typeface="+mn-cs"/>
            </a:rPr>
            <a:t>同一の者が</a:t>
          </a: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講師と助手を兼務する場合は、それぞれ別々に記入してください。</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xdr:txBody>
    </xdr:sp>
    <xdr:clientData/>
  </xdr:twoCellAnchor>
  <xdr:twoCellAnchor>
    <xdr:from>
      <xdr:col>9</xdr:col>
      <xdr:colOff>208379</xdr:colOff>
      <xdr:row>22</xdr:row>
      <xdr:rowOff>226770</xdr:rowOff>
    </xdr:from>
    <xdr:to>
      <xdr:col>11</xdr:col>
      <xdr:colOff>1822027</xdr:colOff>
      <xdr:row>24</xdr:row>
      <xdr:rowOff>389553</xdr:rowOff>
    </xdr:to>
    <xdr:sp macro="" textlink="">
      <xdr:nvSpPr>
        <xdr:cNvPr id="17" name="角丸四角形 16">
          <a:extLst>
            <a:ext uri="{FF2B5EF4-FFF2-40B4-BE49-F238E27FC236}">
              <a16:creationId xmlns:a16="http://schemas.microsoft.com/office/drawing/2014/main" id="{00000000-0008-0000-1100-000011000000}"/>
            </a:ext>
          </a:extLst>
        </xdr:cNvPr>
        <xdr:cNvSpPr/>
      </xdr:nvSpPr>
      <xdr:spPr bwMode="auto">
        <a:xfrm>
          <a:off x="8523704" y="8227770"/>
          <a:ext cx="3690098" cy="962883"/>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en-US" sz="1200">
              <a:solidFill>
                <a:schemeClr val="tx1"/>
              </a:solidFill>
              <a:latin typeface="Meiryo UI" panose="020B0604030504040204" pitchFamily="50" charset="-128"/>
              <a:ea typeface="Meiryo UI" panose="020B0604030504040204" pitchFamily="50" charset="-128"/>
              <a:cs typeface="+mn-cs"/>
            </a:rPr>
            <a:t>助手については</a:t>
          </a:r>
          <a:r>
            <a:rPr kumimoji="1" lang="ja-JP" altLang="en-US" sz="1200" strike="noStrike" baseline="0">
              <a:solidFill>
                <a:schemeClr val="tx1"/>
              </a:solidFill>
              <a:latin typeface="Meiryo UI" panose="020B0604030504040204" pitchFamily="50" charset="-128"/>
              <a:ea typeface="Meiryo UI" panose="020B0604030504040204" pitchFamily="50" charset="-128"/>
              <a:cs typeface="+mn-cs"/>
            </a:rPr>
            <a:t>、類型及び証明書類</a:t>
          </a:r>
          <a:r>
            <a:rPr kumimoji="1" lang="ja-JP" altLang="en-US" sz="1200">
              <a:solidFill>
                <a:schemeClr val="tx1"/>
              </a:solidFill>
              <a:latin typeface="Meiryo UI" panose="020B0604030504040204" pitchFamily="50" charset="-128"/>
              <a:ea typeface="Meiryo UI" panose="020B0604030504040204" pitchFamily="50" charset="-128"/>
              <a:cs typeface="+mn-cs"/>
            </a:rPr>
            <a:t>の記載（提出）は不要です</a:t>
          </a:r>
          <a:r>
            <a:rPr kumimoji="1" lang="ja-JP" altLang="en-US" sz="1200">
              <a:solidFill>
                <a:schemeClr val="tx1"/>
              </a:solidFill>
              <a:latin typeface="ＭＳ ゴシック" pitchFamily="49" charset="-128"/>
              <a:ea typeface="ＭＳ ゴシック" pitchFamily="49" charset="-128"/>
              <a:cs typeface="+mn-cs"/>
            </a:rPr>
            <a:t>。</a:t>
          </a:r>
          <a:endParaRPr kumimoji="1" lang="en-US" altLang="ja-JP" sz="1200">
            <a:solidFill>
              <a:schemeClr val="tx1"/>
            </a:solidFill>
            <a:latin typeface="ＭＳ ゴシック" pitchFamily="49" charset="-128"/>
            <a:ea typeface="ＭＳ ゴシック" pitchFamily="49" charset="-128"/>
            <a:cs typeface="+mn-cs"/>
          </a:endParaRPr>
        </a:p>
      </xdr:txBody>
    </xdr:sp>
    <xdr:clientData/>
  </xdr:twoCellAnchor>
  <xdr:twoCellAnchor>
    <xdr:from>
      <xdr:col>0</xdr:col>
      <xdr:colOff>82444</xdr:colOff>
      <xdr:row>32</xdr:row>
      <xdr:rowOff>381561</xdr:rowOff>
    </xdr:from>
    <xdr:to>
      <xdr:col>7</xdr:col>
      <xdr:colOff>212912</xdr:colOff>
      <xdr:row>36</xdr:row>
      <xdr:rowOff>306720</xdr:rowOff>
    </xdr:to>
    <xdr:sp macro="" textlink="">
      <xdr:nvSpPr>
        <xdr:cNvPr id="18" name="角丸四角形 17">
          <a:extLst>
            <a:ext uri="{FF2B5EF4-FFF2-40B4-BE49-F238E27FC236}">
              <a16:creationId xmlns:a16="http://schemas.microsoft.com/office/drawing/2014/main" id="{00000000-0008-0000-1100-000012000000}"/>
            </a:ext>
          </a:extLst>
        </xdr:cNvPr>
        <xdr:cNvSpPr/>
      </xdr:nvSpPr>
      <xdr:spPr bwMode="auto">
        <a:xfrm>
          <a:off x="82444" y="12383061"/>
          <a:ext cx="7559968" cy="1525359"/>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lang="ja-JP" altLang="ja-JP" sz="1200">
              <a:solidFill>
                <a:sysClr val="windowText" lastClr="000000"/>
              </a:solidFill>
              <a:latin typeface="Meiryo UI" panose="020B0604030504040204" pitchFamily="50" charset="-128"/>
              <a:ea typeface="Meiryo UI" panose="020B0604030504040204" pitchFamily="50" charset="-128"/>
              <a:cs typeface="+mn-cs"/>
            </a:rPr>
            <a:t>同一年度内に開講する訓練科の申請で、すでに提出している訓練科の講師の経歴等確認書等（認定様式第７の３号、職務経歴書等）について、過去の申請時から、①講師の担当科目、②講師要件の類型、③講師の類型に該当することを確認できる書類等の記載内容に変更が生じてい</a:t>
          </a:r>
          <a:r>
            <a:rPr lang="ja-JP" altLang="en-US" sz="1200">
              <a:solidFill>
                <a:sysClr val="windowText" lastClr="000000"/>
              </a:solidFill>
              <a:latin typeface="Meiryo UI" panose="020B0604030504040204" pitchFamily="50" charset="-128"/>
              <a:ea typeface="Meiryo UI" panose="020B0604030504040204" pitchFamily="50" charset="-128"/>
              <a:cs typeface="+mn-cs"/>
            </a:rPr>
            <a:t>ない</a:t>
          </a:r>
          <a:r>
            <a:rPr lang="ja-JP" altLang="ja-JP" sz="1200">
              <a:solidFill>
                <a:sysClr val="windowText" lastClr="000000"/>
              </a:solidFill>
              <a:latin typeface="Meiryo UI" panose="020B0604030504040204" pitchFamily="50" charset="-128"/>
              <a:ea typeface="Meiryo UI" panose="020B0604030504040204" pitchFamily="50" charset="-128"/>
              <a:cs typeface="+mn-cs"/>
            </a:rPr>
            <a:t>場合</a:t>
          </a:r>
          <a:r>
            <a:rPr lang="ja-JP" altLang="en-US" sz="1200">
              <a:solidFill>
                <a:sysClr val="windowText" lastClr="000000"/>
              </a:solidFill>
              <a:latin typeface="Meiryo UI" panose="020B0604030504040204" pitchFamily="50" charset="-128"/>
              <a:ea typeface="Meiryo UI" panose="020B0604030504040204" pitchFamily="50" charset="-128"/>
              <a:cs typeface="+mn-cs"/>
            </a:rPr>
            <a:t>、提出を</a:t>
          </a:r>
          <a:r>
            <a:rPr lang="ja-JP" altLang="ja-JP" sz="1200">
              <a:solidFill>
                <a:sysClr val="windowText" lastClr="000000"/>
              </a:solidFill>
              <a:latin typeface="Meiryo UI" panose="020B0604030504040204" pitchFamily="50" charset="-128"/>
              <a:ea typeface="Meiryo UI" panose="020B0604030504040204" pitchFamily="50" charset="-128"/>
              <a:cs typeface="+mn-cs"/>
            </a:rPr>
            <a:t>省略することができ</a:t>
          </a:r>
          <a:r>
            <a:rPr lang="ja-JP" altLang="en-US" sz="1200">
              <a:solidFill>
                <a:sysClr val="windowText" lastClr="000000"/>
              </a:solidFill>
              <a:latin typeface="Meiryo UI" panose="020B0604030504040204" pitchFamily="50" charset="-128"/>
              <a:ea typeface="Meiryo UI" panose="020B0604030504040204" pitchFamily="50" charset="-128"/>
              <a:cs typeface="+mn-cs"/>
            </a:rPr>
            <a:t>ます</a:t>
          </a:r>
          <a:r>
            <a:rPr lang="ja-JP" altLang="ja-JP" sz="1200">
              <a:solidFill>
                <a:sysClr val="windowText" lastClr="000000"/>
              </a:solidFill>
              <a:latin typeface="Meiryo UI" panose="020B0604030504040204" pitchFamily="50" charset="-128"/>
              <a:ea typeface="Meiryo UI" panose="020B0604030504040204" pitchFamily="50" charset="-128"/>
              <a:cs typeface="+mn-cs"/>
            </a:rPr>
            <a:t>。</a:t>
          </a:r>
          <a:endParaRPr lang="en-US" altLang="ja-JP" sz="1200">
            <a:solidFill>
              <a:sysClr val="windowText" lastClr="000000"/>
            </a:solidFill>
            <a:latin typeface="Meiryo UI" panose="020B0604030504040204" pitchFamily="50" charset="-128"/>
            <a:ea typeface="Meiryo UI" panose="020B0604030504040204" pitchFamily="50" charset="-128"/>
            <a:cs typeface="+mn-cs"/>
          </a:endParaRPr>
        </a:p>
        <a:p>
          <a:pPr eaLnBrk="1" fontAlgn="auto" latinLnBrk="0" hangingPunct="1"/>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提出を省略する場合は、</a:t>
          </a:r>
          <a:r>
            <a:rPr kumimoji="1" lang="en-US" altLang="ja-JP" sz="1200">
              <a:solidFill>
                <a:sysClr val="windowText" lastClr="000000"/>
              </a:solidFill>
              <a:latin typeface="Meiryo UI" panose="020B0604030504040204" pitchFamily="50" charset="-128"/>
              <a:ea typeface="Meiryo UI" panose="020B0604030504040204" pitchFamily="50" charset="-128"/>
              <a:cs typeface="+mn-cs"/>
            </a:rPr>
            <a:t>《</a:t>
          </a: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省</a:t>
          </a:r>
          <a:r>
            <a:rPr kumimoji="1" lang="en-US" altLang="ja-JP" sz="1200">
              <a:solidFill>
                <a:sysClr val="windowText" lastClr="000000"/>
              </a:solidFill>
              <a:latin typeface="Meiryo UI" panose="020B0604030504040204" pitchFamily="50" charset="-128"/>
              <a:ea typeface="Meiryo UI" panose="020B0604030504040204" pitchFamily="50" charset="-128"/>
              <a:cs typeface="+mn-cs"/>
            </a:rPr>
            <a:t>》</a:t>
          </a: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のチェックを選択してください。</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xdr:txBody>
    </xdr:sp>
    <xdr:clientData/>
  </xdr:twoCellAnchor>
  <xdr:twoCellAnchor>
    <xdr:from>
      <xdr:col>9</xdr:col>
      <xdr:colOff>358266</xdr:colOff>
      <xdr:row>31</xdr:row>
      <xdr:rowOff>248534</xdr:rowOff>
    </xdr:from>
    <xdr:to>
      <xdr:col>11</xdr:col>
      <xdr:colOff>910400</xdr:colOff>
      <xdr:row>34</xdr:row>
      <xdr:rowOff>232204</xdr:rowOff>
    </xdr:to>
    <xdr:sp macro="" textlink="">
      <xdr:nvSpPr>
        <xdr:cNvPr id="19" name="角丸四角形 18">
          <a:extLst>
            <a:ext uri="{FF2B5EF4-FFF2-40B4-BE49-F238E27FC236}">
              <a16:creationId xmlns:a16="http://schemas.microsoft.com/office/drawing/2014/main" id="{00000000-0008-0000-1100-000013000000}"/>
            </a:ext>
          </a:extLst>
        </xdr:cNvPr>
        <xdr:cNvSpPr/>
      </xdr:nvSpPr>
      <xdr:spPr bwMode="auto">
        <a:xfrm>
          <a:off x="8673591" y="11849984"/>
          <a:ext cx="2628584" cy="1183820"/>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省略する書類を以前提出した際の申請書の「受理番号」を記入してください。</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xdr:txBody>
    </xdr:sp>
    <xdr:clientData/>
  </xdr:twoCellAnchor>
  <xdr:twoCellAnchor>
    <xdr:from>
      <xdr:col>3</xdr:col>
      <xdr:colOff>95250</xdr:colOff>
      <xdr:row>28</xdr:row>
      <xdr:rowOff>332172</xdr:rowOff>
    </xdr:from>
    <xdr:to>
      <xdr:col>8</xdr:col>
      <xdr:colOff>421821</xdr:colOff>
      <xdr:row>31</xdr:row>
      <xdr:rowOff>56029</xdr:rowOff>
    </xdr:to>
    <xdr:sp macro="" textlink="">
      <xdr:nvSpPr>
        <xdr:cNvPr id="20" name="角丸四角形 19">
          <a:extLst>
            <a:ext uri="{FF2B5EF4-FFF2-40B4-BE49-F238E27FC236}">
              <a16:creationId xmlns:a16="http://schemas.microsoft.com/office/drawing/2014/main" id="{00000000-0008-0000-1100-000014000000}"/>
            </a:ext>
          </a:extLst>
        </xdr:cNvPr>
        <xdr:cNvSpPr/>
      </xdr:nvSpPr>
      <xdr:spPr bwMode="auto">
        <a:xfrm>
          <a:off x="2449286" y="10619172"/>
          <a:ext cx="5878285" cy="907678"/>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baseline="0">
              <a:solidFill>
                <a:sysClr val="windowText" lastClr="000000"/>
              </a:solidFill>
              <a:latin typeface="Meiryo UI" panose="020B0604030504040204" pitchFamily="50" charset="-128"/>
              <a:ea typeface="Meiryo UI" panose="020B0604030504040204" pitchFamily="50" charset="-128"/>
              <a:cs typeface="+mn-cs"/>
            </a:rPr>
            <a:t>以下の講師については、類型及び証明書類の記載（提出）は不要です。 </a:t>
          </a: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　</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effectLst/>
              <a:latin typeface="Meiryo UI" panose="020B0604030504040204" pitchFamily="50" charset="-128"/>
              <a:ea typeface="Meiryo UI" panose="020B0604030504040204" pitchFamily="50" charset="-128"/>
              <a:cs typeface="+mn-cs"/>
            </a:rPr>
            <a:t>・</a:t>
          </a:r>
          <a:r>
            <a:rPr kumimoji="1" lang="ja-JP" altLang="ja-JP" sz="1200">
              <a:solidFill>
                <a:sysClr val="windowText" lastClr="000000"/>
              </a:solidFill>
              <a:effectLst/>
              <a:latin typeface="Meiryo UI" panose="020B0604030504040204" pitchFamily="50" charset="-128"/>
              <a:ea typeface="Meiryo UI" panose="020B0604030504040204" pitchFamily="50" charset="-128"/>
              <a:cs typeface="+mn-cs"/>
            </a:rPr>
            <a:t>集団形式で行う就職支援の講師</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a:p>
          <a:pPr algn="l" eaLnBrk="1" fontAlgn="auto" latinLnBrk="0" hangingPunct="1"/>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・算定対象訓練以外を担当する講師</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a:p>
          <a:pPr algn="l" eaLnBrk="1" fontAlgn="auto" latinLnBrk="0" hangingPunct="1"/>
          <a:r>
            <a:rPr kumimoji="1" lang="en-US" altLang="ja-JP" sz="1100">
              <a:solidFill>
                <a:srgbClr val="0000FF"/>
              </a:solidFill>
              <a:latin typeface="ＭＳ ゴシック" pitchFamily="49" charset="-128"/>
              <a:ea typeface="ＭＳ ゴシック" pitchFamily="49" charset="-128"/>
              <a:cs typeface="+mn-cs"/>
            </a:rPr>
            <a:t>   </a:t>
          </a:r>
        </a:p>
      </xdr:txBody>
    </xdr:sp>
    <xdr:clientData/>
  </xdr:twoCellAnchor>
  <xdr:twoCellAnchor>
    <xdr:from>
      <xdr:col>0</xdr:col>
      <xdr:colOff>197224</xdr:colOff>
      <xdr:row>15</xdr:row>
      <xdr:rowOff>233244</xdr:rowOff>
    </xdr:from>
    <xdr:to>
      <xdr:col>7</xdr:col>
      <xdr:colOff>369795</xdr:colOff>
      <xdr:row>16</xdr:row>
      <xdr:rowOff>145676</xdr:rowOff>
    </xdr:to>
    <xdr:sp macro="" textlink="">
      <xdr:nvSpPr>
        <xdr:cNvPr id="21" name="角丸四角形 20">
          <a:extLst>
            <a:ext uri="{FF2B5EF4-FFF2-40B4-BE49-F238E27FC236}">
              <a16:creationId xmlns:a16="http://schemas.microsoft.com/office/drawing/2014/main" id="{00000000-0008-0000-1100-000015000000}"/>
            </a:ext>
          </a:extLst>
        </xdr:cNvPr>
        <xdr:cNvSpPr/>
      </xdr:nvSpPr>
      <xdr:spPr bwMode="auto">
        <a:xfrm>
          <a:off x="197224" y="5390351"/>
          <a:ext cx="7615678" cy="307039"/>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ja-JP" sz="1200">
              <a:effectLst/>
              <a:latin typeface="Meiryo UI" panose="020B0604030504040204" pitchFamily="50" charset="-128"/>
              <a:ea typeface="Meiryo UI" panose="020B0604030504040204" pitchFamily="50" charset="-128"/>
              <a:cs typeface="+mn-cs"/>
            </a:rPr>
            <a:t>それぞれ異なる講師要件の類型に該当する場合は、該当する類型ごとに行を分けて記入してください。</a:t>
          </a:r>
          <a:endParaRPr lang="ja-JP" altLang="ja-JP" sz="1200">
            <a:effectLst/>
            <a:latin typeface="Meiryo UI" panose="020B0604030504040204" pitchFamily="50" charset="-128"/>
            <a:ea typeface="Meiryo UI" panose="020B0604030504040204" pitchFamily="50" charset="-128"/>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28</xdr:col>
      <xdr:colOff>49482</xdr:colOff>
      <xdr:row>0</xdr:row>
      <xdr:rowOff>190498</xdr:rowOff>
    </xdr:from>
    <xdr:to>
      <xdr:col>30</xdr:col>
      <xdr:colOff>1211035</xdr:colOff>
      <xdr:row>8</xdr:row>
      <xdr:rowOff>40821</xdr:rowOff>
    </xdr:to>
    <xdr:grpSp>
      <xdr:nvGrpSpPr>
        <xdr:cNvPr id="2" name="グループ化 1">
          <a:extLst>
            <a:ext uri="{FF2B5EF4-FFF2-40B4-BE49-F238E27FC236}">
              <a16:creationId xmlns:a16="http://schemas.microsoft.com/office/drawing/2014/main" id="{00000000-0008-0000-1200-000002000000}"/>
            </a:ext>
          </a:extLst>
        </xdr:cNvPr>
        <xdr:cNvGrpSpPr/>
      </xdr:nvGrpSpPr>
      <xdr:grpSpPr>
        <a:xfrm>
          <a:off x="20011161" y="190498"/>
          <a:ext cx="3733303" cy="1945823"/>
          <a:chOff x="11949545" y="3238499"/>
          <a:chExt cx="4139045" cy="2008909"/>
        </a:xfrm>
      </xdr:grpSpPr>
      <xdr:sp macro="" textlink="">
        <xdr:nvSpPr>
          <xdr:cNvPr id="3" name="正方形/長方形 2">
            <a:extLst>
              <a:ext uri="{FF2B5EF4-FFF2-40B4-BE49-F238E27FC236}">
                <a16:creationId xmlns:a16="http://schemas.microsoft.com/office/drawing/2014/main" id="{00000000-0008-0000-1200-000003000000}"/>
              </a:ext>
            </a:extLst>
          </xdr:cNvPr>
          <xdr:cNvSpPr/>
        </xdr:nvSpPr>
        <xdr:spPr>
          <a:xfrm>
            <a:off x="11949545" y="3238499"/>
            <a:ext cx="4139045" cy="2008909"/>
          </a:xfrm>
          <a:prstGeom prst="rect">
            <a:avLst/>
          </a:prstGeom>
          <a:solidFill>
            <a:srgbClr val="FFFFFF"/>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2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2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2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2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2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2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oneCellAnchor>
    <xdr:from>
      <xdr:col>0</xdr:col>
      <xdr:colOff>326571</xdr:colOff>
      <xdr:row>23</xdr:row>
      <xdr:rowOff>68035</xdr:rowOff>
    </xdr:from>
    <xdr:ext cx="16776000" cy="720000"/>
    <xdr:sp macro="" textlink="">
      <xdr:nvSpPr>
        <xdr:cNvPr id="10" name="テキスト ボックス 5">
          <a:extLst>
            <a:ext uri="{FF2B5EF4-FFF2-40B4-BE49-F238E27FC236}">
              <a16:creationId xmlns:a16="http://schemas.microsoft.com/office/drawing/2014/main" id="{76615B7B-1DC6-45F2-B336-DA31BAE14EFA}"/>
            </a:ext>
          </a:extLst>
        </xdr:cNvPr>
        <xdr:cNvSpPr txBox="1">
          <a:spLocks noChangeArrowheads="1"/>
        </xdr:cNvSpPr>
      </xdr:nvSpPr>
      <xdr:spPr bwMode="auto">
        <a:xfrm>
          <a:off x="326571" y="9688285"/>
          <a:ext cx="16776000" cy="720000"/>
        </a:xfrm>
        <a:prstGeom prst="rect">
          <a:avLst/>
        </a:prstGeom>
        <a:solidFill>
          <a:srgbClr val="FFFFFF"/>
        </a:solidFill>
        <a:ln w="9525">
          <a:solidFill>
            <a:srgbClr val="FF0000"/>
          </a:solidFill>
          <a:miter lim="800000"/>
          <a:headEnd/>
          <a:tailEnd/>
        </a:ln>
      </xdr:spPr>
      <xdr:txBody>
        <a:bodyPr wrap="square" lIns="91440" tIns="45720" rIns="91440" bIns="45720" anchor="ctr" upright="1">
          <a:noAutofit/>
        </a:bodyPr>
        <a:lstStyle/>
        <a:p>
          <a:pPr algn="l" rtl="0">
            <a:defRPr sz="1000"/>
          </a:pPr>
          <a:r>
            <a:rPr lang="ja-JP" altLang="en-US" sz="1200" b="0" i="0" u="none" strike="noStrike" baseline="0">
              <a:solidFill>
                <a:srgbClr val="FF0000"/>
              </a:solidFill>
              <a:latin typeface="ＭＳ Ｐゴシック" panose="020B0600070205080204" pitchFamily="50" charset="-128"/>
              <a:ea typeface="ＭＳ Ｐゴシック" panose="020B0600070205080204" pitchFamily="50" charset="-128"/>
            </a:rPr>
            <a:t>個人情報の取り扱いについて</a:t>
          </a:r>
        </a:p>
        <a:p>
          <a:pPr algn="l" rtl="0">
            <a:defRPr sz="1000"/>
          </a:pPr>
          <a:r>
            <a:rPr lang="ja-JP" altLang="en-US" sz="1200" b="0" i="0" u="none" strike="noStrike" baseline="0">
              <a:solidFill>
                <a:srgbClr val="FF0000"/>
              </a:solidFill>
              <a:latin typeface="ＭＳ Ｐゴシック" panose="020B0600070205080204" pitchFamily="50" charset="-128"/>
              <a:ea typeface="+mn-ea"/>
            </a:rPr>
            <a:t>独立行政法人高齢・障害・求職者雇用支援機構は、「個人情報の保護に関する法律」（平成</a:t>
          </a:r>
          <a:r>
            <a:rPr lang="en-US" altLang="ja-JP" sz="1200" b="0" i="0" u="none" strike="noStrike" baseline="0">
              <a:solidFill>
                <a:srgbClr val="FF0000"/>
              </a:solidFill>
              <a:latin typeface="ＭＳ Ｐゴシック" panose="020B0600070205080204" pitchFamily="50" charset="-128"/>
              <a:ea typeface="+mn-ea"/>
            </a:rPr>
            <a:t>15</a:t>
          </a:r>
          <a:r>
            <a:rPr lang="ja-JP" altLang="en-US" sz="1200" b="0" i="0" u="none" strike="noStrike" baseline="0">
              <a:solidFill>
                <a:srgbClr val="FF0000"/>
              </a:solidFill>
              <a:latin typeface="ＭＳ Ｐゴシック" panose="020B0600070205080204" pitchFamily="50" charset="-128"/>
              <a:ea typeface="+mn-ea"/>
            </a:rPr>
            <a:t>年法律第</a:t>
          </a:r>
          <a:r>
            <a:rPr lang="en-US" altLang="ja-JP" sz="1200" b="0" i="0" u="none" strike="noStrike" baseline="0">
              <a:solidFill>
                <a:srgbClr val="FF0000"/>
              </a:solidFill>
              <a:latin typeface="ＭＳ Ｐゴシック" panose="020B0600070205080204" pitchFamily="50" charset="-128"/>
              <a:ea typeface="+mn-ea"/>
            </a:rPr>
            <a:t>57</a:t>
          </a:r>
          <a:r>
            <a:rPr lang="ja-JP" altLang="en-US" sz="1200" b="0" i="0" u="none" strike="noStrike" baseline="0">
              <a:solidFill>
                <a:srgbClr val="FF0000"/>
              </a:solidFill>
              <a:latin typeface="ＭＳ Ｐゴシック" panose="020B0600070205080204" pitchFamily="50" charset="-128"/>
              <a:ea typeface="+mn-ea"/>
            </a:rPr>
            <a:t>号）を遵守し、保有個人情報を適切に管理し、個人の権利利益を保護いたします。ご記入いただいた個人情報は、求職者支援制度における訓練科の審査・認定及び訓練科の認定内容に係る事実確認等に使用するほか、関係法令に基づいて実施される調査・報告その他の行政上必要な手続において使用する場合があります。これらの目的以外で使用することはありません。</a:t>
          </a:r>
        </a:p>
      </xdr:txBody>
    </xdr:sp>
    <xdr:clientData/>
  </xdr:oneCellAnchor>
</xdr:wsDr>
</file>

<file path=xl/drawings/drawing15.xml><?xml version="1.0" encoding="utf-8"?>
<xdr:wsDr xmlns:xdr="http://schemas.openxmlformats.org/drawingml/2006/spreadsheetDrawing" xmlns:a="http://schemas.openxmlformats.org/drawingml/2006/main">
  <xdr:twoCellAnchor>
    <xdr:from>
      <xdr:col>25</xdr:col>
      <xdr:colOff>1197428</xdr:colOff>
      <xdr:row>1</xdr:row>
      <xdr:rowOff>0</xdr:rowOff>
    </xdr:from>
    <xdr:to>
      <xdr:col>26</xdr:col>
      <xdr:colOff>896920</xdr:colOff>
      <xdr:row>1</xdr:row>
      <xdr:rowOff>295269</xdr:rowOff>
    </xdr:to>
    <xdr:sp macro="" textlink="">
      <xdr:nvSpPr>
        <xdr:cNvPr id="10" name="正方形/長方形 9">
          <a:extLst>
            <a:ext uri="{FF2B5EF4-FFF2-40B4-BE49-F238E27FC236}">
              <a16:creationId xmlns:a16="http://schemas.microsoft.com/office/drawing/2014/main" id="{00000000-0008-0000-1300-00000A000000}"/>
            </a:ext>
          </a:extLst>
        </xdr:cNvPr>
        <xdr:cNvSpPr/>
      </xdr:nvSpPr>
      <xdr:spPr bwMode="auto">
        <a:xfrm>
          <a:off x="18399578" y="314325"/>
          <a:ext cx="1090142" cy="295269"/>
        </a:xfrm>
        <a:prstGeom prst="rect">
          <a:avLst/>
        </a:prstGeom>
        <a:solidFill>
          <a:schemeClr val="bg1"/>
        </a:solidFill>
        <a:ln w="25400" cap="flat" cmpd="dbl" algn="ctr">
          <a:solidFill>
            <a:srgbClr val="FF0000"/>
          </a:solidFill>
          <a:prstDash val="solid"/>
          <a:round/>
          <a:headEnd type="none" w="med" len="med"/>
          <a:tailEnd type="none" w="med" len="med"/>
        </a:ln>
        <a:effectLst>
          <a:outerShdw sx="1000" sy="1000" algn="ctr" rotWithShape="0">
            <a:srgbClr val="000000"/>
          </a:outerShdw>
        </a:effectLst>
      </xdr:spPr>
      <xdr:txBody>
        <a:bodyPr vertOverflow="clip" wrap="square" lIns="18288" tIns="0" rIns="0" bIns="0" rtlCol="0" anchor="ctr" upright="1"/>
        <a:lstStyle/>
        <a:p>
          <a:pPr algn="ctr"/>
          <a:r>
            <a:rPr kumimoji="1" lang="ja-JP" altLang="en-US" sz="1200" b="1">
              <a:solidFill>
                <a:srgbClr val="FF0000"/>
              </a:solidFill>
            </a:rPr>
            <a:t>記　入　例</a:t>
          </a:r>
        </a:p>
      </xdr:txBody>
    </xdr:sp>
    <xdr:clientData/>
  </xdr:twoCellAnchor>
  <xdr:twoCellAnchor>
    <xdr:from>
      <xdr:col>2</xdr:col>
      <xdr:colOff>356259</xdr:colOff>
      <xdr:row>15</xdr:row>
      <xdr:rowOff>571503</xdr:rowOff>
    </xdr:from>
    <xdr:to>
      <xdr:col>3</xdr:col>
      <xdr:colOff>152152</xdr:colOff>
      <xdr:row>16</xdr:row>
      <xdr:rowOff>203309</xdr:rowOff>
    </xdr:to>
    <xdr:sp macro="" textlink="">
      <xdr:nvSpPr>
        <xdr:cNvPr id="22" name="右矢印 21">
          <a:extLst>
            <a:ext uri="{FF2B5EF4-FFF2-40B4-BE49-F238E27FC236}">
              <a16:creationId xmlns:a16="http://schemas.microsoft.com/office/drawing/2014/main" id="{00000000-0008-0000-1300-000016000000}"/>
            </a:ext>
          </a:extLst>
        </xdr:cNvPr>
        <xdr:cNvSpPr/>
      </xdr:nvSpPr>
      <xdr:spPr>
        <a:xfrm rot="16200000" flipV="1">
          <a:off x="1846641" y="7259014"/>
          <a:ext cx="475449"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2206829</xdr:colOff>
      <xdr:row>11</xdr:row>
      <xdr:rowOff>163292</xdr:rowOff>
    </xdr:from>
    <xdr:to>
      <xdr:col>6</xdr:col>
      <xdr:colOff>16079</xdr:colOff>
      <xdr:row>12</xdr:row>
      <xdr:rowOff>121670</xdr:rowOff>
    </xdr:to>
    <xdr:sp macro="" textlink="">
      <xdr:nvSpPr>
        <xdr:cNvPr id="24" name="右矢印 23">
          <a:extLst>
            <a:ext uri="{FF2B5EF4-FFF2-40B4-BE49-F238E27FC236}">
              <a16:creationId xmlns:a16="http://schemas.microsoft.com/office/drawing/2014/main" id="{00000000-0008-0000-1300-000018000000}"/>
            </a:ext>
          </a:extLst>
        </xdr:cNvPr>
        <xdr:cNvSpPr/>
      </xdr:nvSpPr>
      <xdr:spPr>
        <a:xfrm rot="5400000">
          <a:off x="9044818" y="4074946"/>
          <a:ext cx="475449"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2832759</xdr:colOff>
      <xdr:row>10</xdr:row>
      <xdr:rowOff>217716</xdr:rowOff>
    </xdr:from>
    <xdr:to>
      <xdr:col>10</xdr:col>
      <xdr:colOff>315436</xdr:colOff>
      <xdr:row>11</xdr:row>
      <xdr:rowOff>285752</xdr:rowOff>
    </xdr:to>
    <xdr:sp macro="" textlink="">
      <xdr:nvSpPr>
        <xdr:cNvPr id="25" name="角丸四角形 24">
          <a:extLst>
            <a:ext uri="{FF2B5EF4-FFF2-40B4-BE49-F238E27FC236}">
              <a16:creationId xmlns:a16="http://schemas.microsoft.com/office/drawing/2014/main" id="{00000000-0008-0000-1300-000019000000}"/>
            </a:ext>
          </a:extLst>
        </xdr:cNvPr>
        <xdr:cNvSpPr/>
      </xdr:nvSpPr>
      <xdr:spPr bwMode="auto">
        <a:xfrm>
          <a:off x="6465866" y="3415395"/>
          <a:ext cx="5089070" cy="734786"/>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ja-JP" sz="1200">
              <a:effectLst/>
              <a:latin typeface="Meiryo UI" panose="020B0604030504040204" pitchFamily="50" charset="-128"/>
              <a:ea typeface="Meiryo UI" panose="020B0604030504040204" pitchFamily="50" charset="-128"/>
              <a:cs typeface="+mn-cs"/>
            </a:rPr>
            <a:t>それぞれ異なる講師要件の類型に該当する場合</a:t>
          </a:r>
          <a:r>
            <a:rPr kumimoji="1" lang="ja-JP" altLang="en-US" sz="1200">
              <a:effectLst/>
              <a:latin typeface="Meiryo UI" panose="020B0604030504040204" pitchFamily="50" charset="-128"/>
              <a:ea typeface="Meiryo UI" panose="020B0604030504040204" pitchFamily="50" charset="-128"/>
              <a:cs typeface="+mn-cs"/>
            </a:rPr>
            <a:t>でも、講師の経歴等確認書１枚でまとめることができます。</a:t>
          </a:r>
          <a:endParaRPr lang="ja-JP" altLang="ja-JP" sz="1200">
            <a:effectLst/>
            <a:latin typeface="Meiryo UI" panose="020B0604030504040204" pitchFamily="50" charset="-128"/>
            <a:ea typeface="Meiryo UI" panose="020B0604030504040204" pitchFamily="50" charset="-128"/>
          </a:endParaRPr>
        </a:p>
      </xdr:txBody>
    </xdr:sp>
    <xdr:clientData/>
  </xdr:twoCellAnchor>
  <xdr:twoCellAnchor>
    <xdr:from>
      <xdr:col>5</xdr:col>
      <xdr:colOff>1063831</xdr:colOff>
      <xdr:row>8</xdr:row>
      <xdr:rowOff>95253</xdr:rowOff>
    </xdr:from>
    <xdr:to>
      <xdr:col>5</xdr:col>
      <xdr:colOff>1444831</xdr:colOff>
      <xdr:row>9</xdr:row>
      <xdr:rowOff>135273</xdr:rowOff>
    </xdr:to>
    <xdr:sp macro="" textlink="">
      <xdr:nvSpPr>
        <xdr:cNvPr id="26" name="右矢印 25">
          <a:extLst>
            <a:ext uri="{FF2B5EF4-FFF2-40B4-BE49-F238E27FC236}">
              <a16:creationId xmlns:a16="http://schemas.microsoft.com/office/drawing/2014/main" id="{00000000-0008-0000-1300-00001A000000}"/>
            </a:ext>
          </a:extLst>
        </xdr:cNvPr>
        <xdr:cNvSpPr/>
      </xdr:nvSpPr>
      <xdr:spPr>
        <a:xfrm rot="5400000">
          <a:off x="7901820" y="2237978"/>
          <a:ext cx="475449"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16078</xdr:colOff>
      <xdr:row>5</xdr:row>
      <xdr:rowOff>95251</xdr:rowOff>
    </xdr:from>
    <xdr:to>
      <xdr:col>9</xdr:col>
      <xdr:colOff>111327</xdr:colOff>
      <xdr:row>8</xdr:row>
      <xdr:rowOff>190501</xdr:rowOff>
    </xdr:to>
    <xdr:sp macro="" textlink="">
      <xdr:nvSpPr>
        <xdr:cNvPr id="27" name="角丸四角形 26">
          <a:extLst>
            <a:ext uri="{FF2B5EF4-FFF2-40B4-BE49-F238E27FC236}">
              <a16:creationId xmlns:a16="http://schemas.microsoft.com/office/drawing/2014/main" id="{00000000-0008-0000-1300-00001B000000}"/>
            </a:ext>
          </a:extLst>
        </xdr:cNvPr>
        <xdr:cNvSpPr/>
      </xdr:nvSpPr>
      <xdr:spPr bwMode="auto">
        <a:xfrm>
          <a:off x="6901292" y="1442358"/>
          <a:ext cx="4027714" cy="843643"/>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chemeClr val="tx1"/>
              </a:solidFill>
              <a:effectLst/>
              <a:latin typeface="Meiryo UI" panose="020B0604030504040204" pitchFamily="50" charset="-128"/>
              <a:ea typeface="Meiryo UI" panose="020B0604030504040204" pitchFamily="50" charset="-128"/>
            </a:rPr>
            <a:t>類型１又は類型４の場合は、担当することが確認できる資格名称を記入してください。</a:t>
          </a:r>
          <a:endParaRPr lang="ja-JP" altLang="ja-JP" sz="1200">
            <a:solidFill>
              <a:schemeClr val="tx1"/>
            </a:solidFill>
            <a:effectLst/>
            <a:latin typeface="Meiryo UI" panose="020B0604030504040204" pitchFamily="50" charset="-128"/>
            <a:ea typeface="Meiryo UI" panose="020B0604030504040204" pitchFamily="50" charset="-128"/>
          </a:endParaRPr>
        </a:p>
      </xdr:txBody>
    </xdr:sp>
    <xdr:clientData/>
  </xdr:twoCellAnchor>
  <xdr:twoCellAnchor>
    <xdr:from>
      <xdr:col>14</xdr:col>
      <xdr:colOff>164152</xdr:colOff>
      <xdr:row>2</xdr:row>
      <xdr:rowOff>34272</xdr:rowOff>
    </xdr:from>
    <xdr:to>
      <xdr:col>15</xdr:col>
      <xdr:colOff>191366</xdr:colOff>
      <xdr:row>4</xdr:row>
      <xdr:rowOff>43367</xdr:rowOff>
    </xdr:to>
    <xdr:sp macro="" textlink="">
      <xdr:nvSpPr>
        <xdr:cNvPr id="28" name="右矢印 27">
          <a:extLst>
            <a:ext uri="{FF2B5EF4-FFF2-40B4-BE49-F238E27FC236}">
              <a16:creationId xmlns:a16="http://schemas.microsoft.com/office/drawing/2014/main" id="{00000000-0008-0000-1300-00001C000000}"/>
            </a:ext>
          </a:extLst>
        </xdr:cNvPr>
        <xdr:cNvSpPr/>
      </xdr:nvSpPr>
      <xdr:spPr>
        <a:xfrm rot="5400000">
          <a:off x="13135871" y="761235"/>
          <a:ext cx="476686" cy="373577"/>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17318</xdr:colOff>
      <xdr:row>1</xdr:row>
      <xdr:rowOff>116281</xdr:rowOff>
    </xdr:from>
    <xdr:to>
      <xdr:col>18</xdr:col>
      <xdr:colOff>0</xdr:colOff>
      <xdr:row>3</xdr:row>
      <xdr:rowOff>11135</xdr:rowOff>
    </xdr:to>
    <xdr:sp macro="" textlink="">
      <xdr:nvSpPr>
        <xdr:cNvPr id="29" name="角丸四角形 28">
          <a:extLst>
            <a:ext uri="{FF2B5EF4-FFF2-40B4-BE49-F238E27FC236}">
              <a16:creationId xmlns:a16="http://schemas.microsoft.com/office/drawing/2014/main" id="{00000000-0008-0000-1300-00001D000000}"/>
            </a:ext>
          </a:extLst>
        </xdr:cNvPr>
        <xdr:cNvSpPr/>
      </xdr:nvSpPr>
      <xdr:spPr bwMode="auto">
        <a:xfrm>
          <a:off x="10841182" y="428008"/>
          <a:ext cx="3706091" cy="431718"/>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a:solidFill>
                <a:schemeClr val="tx1"/>
              </a:solidFill>
              <a:effectLst/>
              <a:latin typeface="Meiryo UI" panose="020B0604030504040204" pitchFamily="50" charset="-128"/>
              <a:ea typeface="Meiryo UI" panose="020B0604030504040204" pitchFamily="50" charset="-128"/>
            </a:rPr>
            <a:t>経歴確認書作成時の年齢</a:t>
          </a:r>
          <a:r>
            <a:rPr lang="ja-JP" altLang="en-US" sz="1200">
              <a:solidFill>
                <a:srgbClr val="FF0000"/>
              </a:solidFill>
              <a:effectLst/>
              <a:latin typeface="Meiryo UI" panose="020B0604030504040204" pitchFamily="50" charset="-128"/>
              <a:ea typeface="Meiryo UI" panose="020B0604030504040204" pitchFamily="50" charset="-128"/>
            </a:rPr>
            <a:t>が自動で表示されます。</a:t>
          </a:r>
          <a:endParaRPr lang="ja-JP" altLang="ja-JP" sz="1200">
            <a:solidFill>
              <a:srgbClr val="FF0000"/>
            </a:solidFill>
            <a:effectLst/>
            <a:latin typeface="Meiryo UI" panose="020B0604030504040204" pitchFamily="50" charset="-128"/>
            <a:ea typeface="Meiryo UI" panose="020B0604030504040204" pitchFamily="50" charset="-128"/>
          </a:endParaRPr>
        </a:p>
      </xdr:txBody>
    </xdr:sp>
    <xdr:clientData/>
  </xdr:twoCellAnchor>
  <xdr:twoCellAnchor>
    <xdr:from>
      <xdr:col>25</xdr:col>
      <xdr:colOff>835232</xdr:colOff>
      <xdr:row>15</xdr:row>
      <xdr:rowOff>628653</xdr:rowOff>
    </xdr:from>
    <xdr:to>
      <xdr:col>25</xdr:col>
      <xdr:colOff>1216232</xdr:colOff>
      <xdr:row>16</xdr:row>
      <xdr:rowOff>260459</xdr:rowOff>
    </xdr:to>
    <xdr:sp macro="" textlink="">
      <xdr:nvSpPr>
        <xdr:cNvPr id="30" name="右矢印 29">
          <a:extLst>
            <a:ext uri="{FF2B5EF4-FFF2-40B4-BE49-F238E27FC236}">
              <a16:creationId xmlns:a16="http://schemas.microsoft.com/office/drawing/2014/main" id="{00000000-0008-0000-1300-00001E000000}"/>
            </a:ext>
          </a:extLst>
        </xdr:cNvPr>
        <xdr:cNvSpPr/>
      </xdr:nvSpPr>
      <xdr:spPr>
        <a:xfrm rot="16200000" flipV="1">
          <a:off x="18055471" y="7316164"/>
          <a:ext cx="475449"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305919</xdr:colOff>
      <xdr:row>11</xdr:row>
      <xdr:rowOff>247658</xdr:rowOff>
    </xdr:from>
    <xdr:to>
      <xdr:col>21</xdr:col>
      <xdr:colOff>333133</xdr:colOff>
      <xdr:row>12</xdr:row>
      <xdr:rowOff>206036</xdr:rowOff>
    </xdr:to>
    <xdr:sp macro="" textlink="">
      <xdr:nvSpPr>
        <xdr:cNvPr id="31" name="右矢印 30">
          <a:extLst>
            <a:ext uri="{FF2B5EF4-FFF2-40B4-BE49-F238E27FC236}">
              <a16:creationId xmlns:a16="http://schemas.microsoft.com/office/drawing/2014/main" id="{00000000-0008-0000-1300-00001F000000}"/>
            </a:ext>
          </a:extLst>
        </xdr:cNvPr>
        <xdr:cNvSpPr/>
      </xdr:nvSpPr>
      <xdr:spPr>
        <a:xfrm rot="5400000">
          <a:off x="15621158" y="4159312"/>
          <a:ext cx="475449"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288223</xdr:colOff>
      <xdr:row>10</xdr:row>
      <xdr:rowOff>367392</xdr:rowOff>
    </xdr:from>
    <xdr:to>
      <xdr:col>25</xdr:col>
      <xdr:colOff>1323727</xdr:colOff>
      <xdr:row>11</xdr:row>
      <xdr:rowOff>364671</xdr:rowOff>
    </xdr:to>
    <xdr:sp macro="" textlink="">
      <xdr:nvSpPr>
        <xdr:cNvPr id="32" name="角丸四角形 31">
          <a:extLst>
            <a:ext uri="{FF2B5EF4-FFF2-40B4-BE49-F238E27FC236}">
              <a16:creationId xmlns:a16="http://schemas.microsoft.com/office/drawing/2014/main" id="{00000000-0008-0000-1300-000020000000}"/>
            </a:ext>
          </a:extLst>
        </xdr:cNvPr>
        <xdr:cNvSpPr/>
      </xdr:nvSpPr>
      <xdr:spPr bwMode="auto">
        <a:xfrm>
          <a:off x="14875080" y="3565071"/>
          <a:ext cx="3716111" cy="664029"/>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chemeClr val="tx1"/>
              </a:solidFill>
              <a:effectLst/>
              <a:latin typeface="Meiryo UI" panose="020B0604030504040204" pitchFamily="50" charset="-128"/>
              <a:ea typeface="Meiryo UI" panose="020B0604030504040204" pitchFamily="50" charset="-128"/>
            </a:rPr>
            <a:t>実務経験の年数には、指導（等）業務の経験年数を含めることができます。</a:t>
          </a:r>
          <a:endParaRPr lang="ja-JP" altLang="ja-JP" sz="1200">
            <a:solidFill>
              <a:schemeClr val="tx1"/>
            </a:solidFill>
            <a:effectLst/>
            <a:latin typeface="Meiryo UI" panose="020B0604030504040204" pitchFamily="50" charset="-128"/>
            <a:ea typeface="Meiryo UI" panose="020B0604030504040204" pitchFamily="50" charset="-128"/>
          </a:endParaRPr>
        </a:p>
      </xdr:txBody>
    </xdr:sp>
    <xdr:clientData/>
  </xdr:twoCellAnchor>
  <xdr:twoCellAnchor>
    <xdr:from>
      <xdr:col>1</xdr:col>
      <xdr:colOff>340178</xdr:colOff>
      <xdr:row>16</xdr:row>
      <xdr:rowOff>81643</xdr:rowOff>
    </xdr:from>
    <xdr:to>
      <xdr:col>4</xdr:col>
      <xdr:colOff>2873952</xdr:colOff>
      <xdr:row>19</xdr:row>
      <xdr:rowOff>112941</xdr:rowOff>
    </xdr:to>
    <xdr:sp macro="" textlink="">
      <xdr:nvSpPr>
        <xdr:cNvPr id="34" name="角丸四角形 33">
          <a:extLst>
            <a:ext uri="{FF2B5EF4-FFF2-40B4-BE49-F238E27FC236}">
              <a16:creationId xmlns:a16="http://schemas.microsoft.com/office/drawing/2014/main" id="{00000000-0008-0000-1300-000022000000}"/>
            </a:ext>
          </a:extLst>
        </xdr:cNvPr>
        <xdr:cNvSpPr/>
      </xdr:nvSpPr>
      <xdr:spPr bwMode="auto">
        <a:xfrm>
          <a:off x="680357" y="7565572"/>
          <a:ext cx="5826702" cy="1283155"/>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latin typeface="Meiryo UI" panose="020B0604030504040204" pitchFamily="50" charset="-128"/>
              <a:ea typeface="Meiryo UI" panose="020B0604030504040204" pitchFamily="50" charset="-128"/>
            </a:rPr>
            <a:t>所属（企業名・部署名）については、詳細に記入してください。</a:t>
          </a:r>
          <a:endParaRPr lang="en-US" altLang="ja-JP" sz="1200">
            <a:solidFill>
              <a:sysClr val="windowText" lastClr="000000"/>
            </a:solidFill>
            <a:effectLst/>
            <a:latin typeface="Meiryo UI" panose="020B0604030504040204" pitchFamily="50" charset="-128"/>
            <a:ea typeface="Meiryo UI" panose="020B060403050404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latin typeface="Meiryo UI" panose="020B0604030504040204" pitchFamily="50" charset="-128"/>
              <a:ea typeface="Meiryo UI" panose="020B0604030504040204" pitchFamily="50" charset="-128"/>
            </a:rPr>
            <a:t>（所属部署がない場合は、部署名欄は「なし」と記入してください。）</a:t>
          </a:r>
          <a:endParaRPr lang="en-US" altLang="ja-JP" sz="1200">
            <a:solidFill>
              <a:sysClr val="windowText" lastClr="000000"/>
            </a:solidFill>
            <a:effectLst/>
            <a:latin typeface="Meiryo UI" panose="020B0604030504040204" pitchFamily="50" charset="-128"/>
            <a:ea typeface="Meiryo UI" panose="020B060403050404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en-US" altLang="ja-JP" sz="1200">
              <a:solidFill>
                <a:sysClr val="windowText" lastClr="000000"/>
              </a:solidFill>
              <a:effectLst/>
              <a:latin typeface="Meiryo UI" panose="020B0604030504040204" pitchFamily="50" charset="-128"/>
              <a:ea typeface="Meiryo UI" panose="020B0604030504040204" pitchFamily="50" charset="-128"/>
            </a:rPr>
            <a:t>※</a:t>
          </a:r>
          <a:r>
            <a:rPr lang="ja-JP" altLang="en-US" sz="1200">
              <a:solidFill>
                <a:sysClr val="windowText" lastClr="000000"/>
              </a:solidFill>
              <a:effectLst/>
              <a:latin typeface="Meiryo UI" panose="020B0604030504040204" pitchFamily="50" charset="-128"/>
              <a:ea typeface="Meiryo UI" panose="020B0604030504040204" pitchFamily="50" charset="-128"/>
            </a:rPr>
            <a:t>　フリーランス・個人事業主等、企業に所属していない場合は、受託元の会社名を記入してください。（部署名欄は「なし」と記入してください。）</a:t>
          </a:r>
          <a:endParaRPr lang="en-US" altLang="ja-JP" sz="1200">
            <a:solidFill>
              <a:sysClr val="windowText" lastClr="000000"/>
            </a:solidFill>
            <a:effectLst/>
            <a:latin typeface="Meiryo UI" panose="020B0604030504040204" pitchFamily="50" charset="-128"/>
            <a:ea typeface="Meiryo UI" panose="020B0604030504040204" pitchFamily="50" charset="-128"/>
          </a:endParaRPr>
        </a:p>
      </xdr:txBody>
    </xdr:sp>
    <xdr:clientData/>
  </xdr:twoCellAnchor>
  <xdr:oneCellAnchor>
    <xdr:from>
      <xdr:col>0</xdr:col>
      <xdr:colOff>312964</xdr:colOff>
      <xdr:row>23</xdr:row>
      <xdr:rowOff>27215</xdr:rowOff>
    </xdr:from>
    <xdr:ext cx="16776000" cy="720000"/>
    <xdr:sp macro="" textlink="">
      <xdr:nvSpPr>
        <xdr:cNvPr id="12" name="テキスト ボックス 5">
          <a:extLst>
            <a:ext uri="{FF2B5EF4-FFF2-40B4-BE49-F238E27FC236}">
              <a16:creationId xmlns:a16="http://schemas.microsoft.com/office/drawing/2014/main" id="{C47075AA-848C-42B8-8C68-FB07D74A1966}"/>
            </a:ext>
          </a:extLst>
        </xdr:cNvPr>
        <xdr:cNvSpPr txBox="1">
          <a:spLocks noChangeArrowheads="1"/>
        </xdr:cNvSpPr>
      </xdr:nvSpPr>
      <xdr:spPr bwMode="auto">
        <a:xfrm>
          <a:off x="312964" y="9688286"/>
          <a:ext cx="16776000" cy="720000"/>
        </a:xfrm>
        <a:prstGeom prst="rect">
          <a:avLst/>
        </a:prstGeom>
        <a:solidFill>
          <a:srgbClr val="FFFFFF"/>
        </a:solidFill>
        <a:ln w="9525">
          <a:solidFill>
            <a:srgbClr val="FF0000"/>
          </a:solidFill>
          <a:miter lim="800000"/>
          <a:headEnd/>
          <a:tailEnd/>
        </a:ln>
      </xdr:spPr>
      <xdr:txBody>
        <a:bodyPr wrap="square" lIns="91440" tIns="45720" rIns="91440" bIns="45720" anchor="ctr" upright="1">
          <a:noAutofit/>
        </a:bodyPr>
        <a:lstStyle/>
        <a:p>
          <a:pPr algn="l" rtl="0">
            <a:defRPr sz="1000"/>
          </a:pPr>
          <a:r>
            <a:rPr lang="ja-JP" altLang="en-US" sz="1200" b="0" i="0" u="none" strike="noStrike" baseline="0">
              <a:solidFill>
                <a:srgbClr val="FF0000"/>
              </a:solidFill>
              <a:latin typeface="ＭＳ Ｐゴシック" panose="020B0600070205080204" pitchFamily="50" charset="-128"/>
              <a:ea typeface="ＭＳ Ｐゴシック" panose="020B0600070205080204" pitchFamily="50" charset="-128"/>
            </a:rPr>
            <a:t>個人情報の取り扱いについて</a:t>
          </a:r>
        </a:p>
        <a:p>
          <a:pPr algn="l" rtl="0">
            <a:defRPr sz="1000"/>
          </a:pPr>
          <a:r>
            <a:rPr lang="ja-JP" altLang="en-US" sz="1200" b="0" i="0" u="none" strike="noStrike" baseline="0">
              <a:solidFill>
                <a:srgbClr val="FF0000"/>
              </a:solidFill>
              <a:latin typeface="ＭＳ Ｐゴシック" panose="020B0600070205080204" pitchFamily="50" charset="-128"/>
              <a:ea typeface="+mn-ea"/>
            </a:rPr>
            <a:t>独立行政法人高齢・障害・求職者雇用支援機構は、「個人情報の保護に関する法律」（平成</a:t>
          </a:r>
          <a:r>
            <a:rPr lang="en-US" altLang="ja-JP" sz="1200" b="0" i="0" u="none" strike="noStrike" baseline="0">
              <a:solidFill>
                <a:srgbClr val="FF0000"/>
              </a:solidFill>
              <a:latin typeface="ＭＳ Ｐゴシック" panose="020B0600070205080204" pitchFamily="50" charset="-128"/>
              <a:ea typeface="+mn-ea"/>
            </a:rPr>
            <a:t>15</a:t>
          </a:r>
          <a:r>
            <a:rPr lang="ja-JP" altLang="en-US" sz="1200" b="0" i="0" u="none" strike="noStrike" baseline="0">
              <a:solidFill>
                <a:srgbClr val="FF0000"/>
              </a:solidFill>
              <a:latin typeface="ＭＳ Ｐゴシック" panose="020B0600070205080204" pitchFamily="50" charset="-128"/>
              <a:ea typeface="+mn-ea"/>
            </a:rPr>
            <a:t>年法律第</a:t>
          </a:r>
          <a:r>
            <a:rPr lang="en-US" altLang="ja-JP" sz="1200" b="0" i="0" u="none" strike="noStrike" baseline="0">
              <a:solidFill>
                <a:srgbClr val="FF0000"/>
              </a:solidFill>
              <a:latin typeface="ＭＳ Ｐゴシック" panose="020B0600070205080204" pitchFamily="50" charset="-128"/>
              <a:ea typeface="+mn-ea"/>
            </a:rPr>
            <a:t>57</a:t>
          </a:r>
          <a:r>
            <a:rPr lang="ja-JP" altLang="en-US" sz="1200" b="0" i="0" u="none" strike="noStrike" baseline="0">
              <a:solidFill>
                <a:srgbClr val="FF0000"/>
              </a:solidFill>
              <a:latin typeface="ＭＳ Ｐゴシック" panose="020B0600070205080204" pitchFamily="50" charset="-128"/>
              <a:ea typeface="+mn-ea"/>
            </a:rPr>
            <a:t>号）を遵守し、保有個人情報を適切に管理し、個人の権利利益を保護いたします。ご記入いただいた個人情報は、求職者支援制度における訓練科の審査・認定及び訓練科の認定内容に係る事実確認等に使用するほか、関係法令に基づいて実施される調査・報告その他の行政上必要な手続において使用する場合があります。これらの目的以外で使用することはありません。</a:t>
          </a:r>
        </a:p>
      </xdr:txBody>
    </xdr:sp>
    <xdr:clientData/>
  </xdr:oneCellAnchor>
  <xdr:twoCellAnchor>
    <xdr:from>
      <xdr:col>5</xdr:col>
      <xdr:colOff>2436913</xdr:colOff>
      <xdr:row>16</xdr:row>
      <xdr:rowOff>95249</xdr:rowOff>
    </xdr:from>
    <xdr:to>
      <xdr:col>26</xdr:col>
      <xdr:colOff>832508</xdr:colOff>
      <xdr:row>25</xdr:row>
      <xdr:rowOff>122464</xdr:rowOff>
    </xdr:to>
    <xdr:sp macro="" textlink="">
      <xdr:nvSpPr>
        <xdr:cNvPr id="33" name="角丸四角形 32">
          <a:extLst>
            <a:ext uri="{FF2B5EF4-FFF2-40B4-BE49-F238E27FC236}">
              <a16:creationId xmlns:a16="http://schemas.microsoft.com/office/drawing/2014/main" id="{00000000-0008-0000-1300-000021000000}"/>
            </a:ext>
          </a:extLst>
        </xdr:cNvPr>
        <xdr:cNvSpPr/>
      </xdr:nvSpPr>
      <xdr:spPr bwMode="auto">
        <a:xfrm>
          <a:off x="9322127" y="7579178"/>
          <a:ext cx="10165774" cy="2503715"/>
        </a:xfrm>
        <a:prstGeom prst="roundRect">
          <a:avLst>
            <a:gd name="adj" fmla="val 7850"/>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実務経験・指導（等）業務の経験を証明する書類名を記載してください。</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　</a:t>
          </a:r>
          <a:endParaRPr lang="en-US" altLang="ja-JP" sz="1200">
            <a:solidFill>
              <a:sysClr val="windowText" lastClr="000000"/>
            </a:solidFill>
            <a:effectLst/>
            <a:latin typeface="Meiryo UI" panose="020B0604030504040204" pitchFamily="50" charset="-128"/>
            <a:ea typeface="Meiryo UI" panose="020B0604030504040204" pitchFamily="50" charset="-128"/>
            <a:cs typeface="+mn-cs"/>
          </a:endParaRPr>
        </a:p>
        <a:p>
          <a:r>
            <a:rPr lang="en-US" altLang="ja-JP" sz="1200">
              <a:solidFill>
                <a:sysClr val="windowText" lastClr="000000"/>
              </a:solidFill>
              <a:effectLst/>
              <a:latin typeface="Meiryo UI" panose="020B0604030504040204" pitchFamily="50" charset="-128"/>
              <a:ea typeface="Meiryo UI" panose="020B0604030504040204" pitchFamily="50" charset="-128"/>
              <a:cs typeface="+mn-cs"/>
            </a:rPr>
            <a:t>&lt;</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証明書類の例</a:t>
          </a:r>
          <a:r>
            <a:rPr lang="en-US" altLang="ja-JP" sz="1200">
              <a:solidFill>
                <a:sysClr val="windowText" lastClr="000000"/>
              </a:solidFill>
              <a:effectLst/>
              <a:latin typeface="Meiryo UI" panose="020B0604030504040204" pitchFamily="50" charset="-128"/>
              <a:ea typeface="Meiryo UI" panose="020B0604030504040204" pitchFamily="50" charset="-128"/>
              <a:cs typeface="+mn-cs"/>
            </a:rPr>
            <a:t>&gt;</a:t>
          </a:r>
          <a:endParaRPr lang="ja-JP" altLang="ja-JP" sz="1200">
            <a:solidFill>
              <a:sysClr val="windowText" lastClr="000000"/>
            </a:solidFill>
            <a:effectLst/>
            <a:latin typeface="Meiryo UI" panose="020B0604030504040204" pitchFamily="50" charset="-128"/>
            <a:ea typeface="Meiryo UI" panose="020B0604030504040204" pitchFamily="50" charset="-128"/>
            <a:cs typeface="+mn-cs"/>
          </a:endParaRPr>
        </a:p>
        <a:p>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　</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労働契約書、労働条件通知書、職務証明書、在職証明書等の勤務先からの証明書類</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、請負契約書</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　等</a:t>
          </a:r>
        </a:p>
        <a:p>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　</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勤務先の名称や</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実務経験・指導（等）業務の経験の内容及びその年数が</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確認できない場合は、証明書類として認められません。ただし、実務経験・指導（等）業務</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の</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経験の内容</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及びその年数両方について証明する書類の提出が困難な場合は、実務経験・指導（等）業務の経験の年数が確認できる書類として、企業に所属（又は業務を受託）していたことが分かるでも差し支えありません。</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a:t>
          </a:r>
        </a:p>
        <a:p>
          <a:r>
            <a:rPr lang="en-US" altLang="ja-JP" sz="1200">
              <a:solidFill>
                <a:sysClr val="windowText" lastClr="000000"/>
              </a:solidFill>
              <a:effectLst/>
              <a:latin typeface="Meiryo UI" panose="020B0604030504040204" pitchFamily="50" charset="-128"/>
              <a:ea typeface="Meiryo UI" panose="020B0604030504040204" pitchFamily="50" charset="-128"/>
              <a:cs typeface="+mn-cs"/>
            </a:rPr>
            <a:t>&lt;</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実務経験・指導（等）業務</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の</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経験</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の</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内容</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を</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証明</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する</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書類の提出が困難な場合の書類の例</a:t>
          </a:r>
          <a:r>
            <a:rPr lang="en-US" altLang="ja-JP" sz="1200">
              <a:solidFill>
                <a:sysClr val="windowText" lastClr="000000"/>
              </a:solidFill>
              <a:effectLst/>
              <a:latin typeface="Meiryo UI" panose="020B0604030504040204" pitchFamily="50" charset="-128"/>
              <a:ea typeface="Meiryo UI" panose="020B0604030504040204" pitchFamily="50" charset="-128"/>
              <a:cs typeface="+mn-cs"/>
            </a:rPr>
            <a:t>&gt;</a:t>
          </a:r>
          <a:endParaRPr lang="ja-JP" altLang="ja-JP" sz="1200">
            <a:solidFill>
              <a:sysClr val="windowText" lastClr="000000"/>
            </a:solidFill>
            <a:effectLst/>
            <a:latin typeface="Meiryo UI" panose="020B0604030504040204" pitchFamily="50" charset="-128"/>
            <a:ea typeface="Meiryo UI" panose="020B0604030504040204" pitchFamily="50" charset="-128"/>
            <a:cs typeface="+mn-cs"/>
          </a:endParaRPr>
        </a:p>
        <a:p>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　</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源泉徴収票、給与明細、公的年金の加入記録、雇用保険の加入記録　等</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xdr:txBody>
    </xdr:sp>
    <xdr:clientData/>
  </xdr:twoCellAnchor>
  <xdr:twoCellAnchor>
    <xdr:from>
      <xdr:col>25</xdr:col>
      <xdr:colOff>549605</xdr:colOff>
      <xdr:row>3</xdr:row>
      <xdr:rowOff>121227</xdr:rowOff>
    </xdr:from>
    <xdr:to>
      <xdr:col>25</xdr:col>
      <xdr:colOff>923182</xdr:colOff>
      <xdr:row>6</xdr:row>
      <xdr:rowOff>41863</xdr:rowOff>
    </xdr:to>
    <xdr:sp macro="" textlink="">
      <xdr:nvSpPr>
        <xdr:cNvPr id="3" name="右矢印 18">
          <a:extLst>
            <a:ext uri="{FF2B5EF4-FFF2-40B4-BE49-F238E27FC236}">
              <a16:creationId xmlns:a16="http://schemas.microsoft.com/office/drawing/2014/main" id="{E566DEE5-6BAE-4027-ADBC-8AF92B4BA2CF}"/>
            </a:ext>
          </a:extLst>
        </xdr:cNvPr>
        <xdr:cNvSpPr/>
      </xdr:nvSpPr>
      <xdr:spPr>
        <a:xfrm rot="16200000" flipV="1">
          <a:off x="17592030" y="1107029"/>
          <a:ext cx="648000" cy="373577"/>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69273</xdr:colOff>
      <xdr:row>5</xdr:row>
      <xdr:rowOff>205204</xdr:rowOff>
    </xdr:from>
    <xdr:to>
      <xdr:col>26</xdr:col>
      <xdr:colOff>679120</xdr:colOff>
      <xdr:row>8</xdr:row>
      <xdr:rowOff>139395</xdr:rowOff>
    </xdr:to>
    <xdr:sp macro="" textlink="">
      <xdr:nvSpPr>
        <xdr:cNvPr id="4" name="角丸四角形 28">
          <a:extLst>
            <a:ext uri="{FF2B5EF4-FFF2-40B4-BE49-F238E27FC236}">
              <a16:creationId xmlns:a16="http://schemas.microsoft.com/office/drawing/2014/main" id="{4877E931-FA04-4D22-90CA-4878A7BB288F}"/>
            </a:ext>
          </a:extLst>
        </xdr:cNvPr>
        <xdr:cNvSpPr/>
      </xdr:nvSpPr>
      <xdr:spPr bwMode="auto">
        <a:xfrm>
          <a:off x="16140546" y="1556022"/>
          <a:ext cx="3294165" cy="661555"/>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rgbClr val="FF0000"/>
              </a:solidFill>
              <a:effectLst/>
              <a:latin typeface="Meiryo UI" panose="020B0604030504040204" pitchFamily="50" charset="-128"/>
              <a:ea typeface="Meiryo UI" panose="020B0604030504040204" pitchFamily="50" charset="-128"/>
            </a:rPr>
            <a:t>様式</a:t>
          </a:r>
          <a:r>
            <a:rPr lang="en-US" altLang="ja-JP" sz="1200">
              <a:solidFill>
                <a:srgbClr val="FF0000"/>
              </a:solidFill>
              <a:effectLst/>
              <a:latin typeface="Meiryo UI" panose="020B0604030504040204" pitchFamily="50" charset="-128"/>
              <a:ea typeface="Meiryo UI" panose="020B0604030504040204" pitchFamily="50" charset="-128"/>
            </a:rPr>
            <a:t>1</a:t>
          </a:r>
          <a:r>
            <a:rPr lang="ja-JP" altLang="en-US" sz="1200">
              <a:solidFill>
                <a:srgbClr val="FF0000"/>
              </a:solidFill>
              <a:effectLst/>
              <a:latin typeface="Meiryo UI" panose="020B0604030504040204" pitchFamily="50" charset="-128"/>
              <a:ea typeface="Meiryo UI" panose="020B0604030504040204" pitchFamily="50" charset="-128"/>
            </a:rPr>
            <a:t>号に記載の申請日または、それより前の日付を記載してください。</a:t>
          </a:r>
          <a:endParaRPr lang="ja-JP" altLang="ja-JP" sz="1200">
            <a:solidFill>
              <a:srgbClr val="FF0000"/>
            </a:solidFill>
            <a:effectLst/>
            <a:latin typeface="Meiryo UI" panose="020B0604030504040204" pitchFamily="50" charset="-128"/>
            <a:ea typeface="Meiryo UI" panose="020B0604030504040204" pitchFamily="50" charset="-128"/>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6</xdr:col>
      <xdr:colOff>387403</xdr:colOff>
      <xdr:row>2</xdr:row>
      <xdr:rowOff>221717</xdr:rowOff>
    </xdr:from>
    <xdr:to>
      <xdr:col>9</xdr:col>
      <xdr:colOff>160618</xdr:colOff>
      <xdr:row>6</xdr:row>
      <xdr:rowOff>312966</xdr:rowOff>
    </xdr:to>
    <xdr:grpSp>
      <xdr:nvGrpSpPr>
        <xdr:cNvPr id="2" name="グループ化 1">
          <a:extLst>
            <a:ext uri="{FF2B5EF4-FFF2-40B4-BE49-F238E27FC236}">
              <a16:creationId xmlns:a16="http://schemas.microsoft.com/office/drawing/2014/main" id="{00000000-0008-0000-1400-000002000000}"/>
            </a:ext>
          </a:extLst>
        </xdr:cNvPr>
        <xdr:cNvGrpSpPr/>
      </xdr:nvGrpSpPr>
      <xdr:grpSpPr>
        <a:xfrm>
          <a:off x="10248579" y="1039746"/>
          <a:ext cx="3336686" cy="1805749"/>
          <a:chOff x="11949545" y="3238499"/>
          <a:chExt cx="4139045" cy="2008909"/>
        </a:xfrm>
      </xdr:grpSpPr>
      <xdr:sp macro="" textlink="">
        <xdr:nvSpPr>
          <xdr:cNvPr id="3" name="正方形/長方形 2">
            <a:extLst>
              <a:ext uri="{FF2B5EF4-FFF2-40B4-BE49-F238E27FC236}">
                <a16:creationId xmlns:a16="http://schemas.microsoft.com/office/drawing/2014/main" id="{00000000-0008-0000-14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4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4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4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4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4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4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41</xdr:col>
      <xdr:colOff>302559</xdr:colOff>
      <xdr:row>1</xdr:row>
      <xdr:rowOff>56029</xdr:rowOff>
    </xdr:from>
    <xdr:to>
      <xdr:col>44</xdr:col>
      <xdr:colOff>34952</xdr:colOff>
      <xdr:row>9</xdr:row>
      <xdr:rowOff>90448</xdr:rowOff>
    </xdr:to>
    <xdr:grpSp>
      <xdr:nvGrpSpPr>
        <xdr:cNvPr id="2" name="グループ化 1">
          <a:extLst>
            <a:ext uri="{FF2B5EF4-FFF2-40B4-BE49-F238E27FC236}">
              <a16:creationId xmlns:a16="http://schemas.microsoft.com/office/drawing/2014/main" id="{00000000-0008-0000-1600-000002000000}"/>
            </a:ext>
          </a:extLst>
        </xdr:cNvPr>
        <xdr:cNvGrpSpPr/>
      </xdr:nvGrpSpPr>
      <xdr:grpSpPr>
        <a:xfrm>
          <a:off x="13615147" y="347382"/>
          <a:ext cx="3374305" cy="2499713"/>
          <a:chOff x="11949545" y="3238499"/>
          <a:chExt cx="4139045" cy="2008909"/>
        </a:xfrm>
      </xdr:grpSpPr>
      <xdr:sp macro="" textlink="">
        <xdr:nvSpPr>
          <xdr:cNvPr id="3" name="正方形/長方形 2">
            <a:extLst>
              <a:ext uri="{FF2B5EF4-FFF2-40B4-BE49-F238E27FC236}">
                <a16:creationId xmlns:a16="http://schemas.microsoft.com/office/drawing/2014/main" id="{00000000-0008-0000-16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6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6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6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6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6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6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15</xdr:col>
      <xdr:colOff>421821</xdr:colOff>
      <xdr:row>1</xdr:row>
      <xdr:rowOff>136071</xdr:rowOff>
    </xdr:from>
    <xdr:to>
      <xdr:col>20</xdr:col>
      <xdr:colOff>363764</xdr:colOff>
      <xdr:row>5</xdr:row>
      <xdr:rowOff>453571</xdr:rowOff>
    </xdr:to>
    <xdr:grpSp>
      <xdr:nvGrpSpPr>
        <xdr:cNvPr id="2" name="グループ化 1">
          <a:extLst>
            <a:ext uri="{FF2B5EF4-FFF2-40B4-BE49-F238E27FC236}">
              <a16:creationId xmlns:a16="http://schemas.microsoft.com/office/drawing/2014/main" id="{00000000-0008-0000-1700-000002000000}"/>
            </a:ext>
          </a:extLst>
        </xdr:cNvPr>
        <xdr:cNvGrpSpPr/>
      </xdr:nvGrpSpPr>
      <xdr:grpSpPr>
        <a:xfrm>
          <a:off x="14899821" y="449035"/>
          <a:ext cx="3343729" cy="1773465"/>
          <a:chOff x="11949545" y="3238499"/>
          <a:chExt cx="4139045" cy="2008909"/>
        </a:xfrm>
      </xdr:grpSpPr>
      <xdr:sp macro="" textlink="">
        <xdr:nvSpPr>
          <xdr:cNvPr id="3" name="正方形/長方形 2">
            <a:extLst>
              <a:ext uri="{FF2B5EF4-FFF2-40B4-BE49-F238E27FC236}">
                <a16:creationId xmlns:a16="http://schemas.microsoft.com/office/drawing/2014/main" id="{00000000-0008-0000-1700-000003000000}"/>
              </a:ext>
            </a:extLst>
          </xdr:cNvPr>
          <xdr:cNvSpPr/>
        </xdr:nvSpPr>
        <xdr:spPr>
          <a:xfrm>
            <a:off x="11949545" y="3238499"/>
            <a:ext cx="4139045" cy="2008909"/>
          </a:xfrm>
          <a:prstGeom prst="rect">
            <a:avLst/>
          </a:prstGeom>
          <a:solidFill>
            <a:srgbClr val="FFFFFF"/>
          </a:solidFill>
          <a:ln w="76200" cap="flat" cmpd="sng" algn="ctr">
            <a:solidFill>
              <a:srgbClr val="FF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4" name="テキスト ボックス 3">
            <a:extLst>
              <a:ext uri="{FF2B5EF4-FFF2-40B4-BE49-F238E27FC236}">
                <a16:creationId xmlns:a16="http://schemas.microsoft.com/office/drawing/2014/main" id="{00000000-0008-0000-1700-000004000000}"/>
              </a:ext>
            </a:extLst>
          </xdr:cNvPr>
          <xdr:cNvSpPr txBox="1"/>
        </xdr:nvSpPr>
        <xdr:spPr>
          <a:xfrm>
            <a:off x="12850090" y="3414814"/>
            <a:ext cx="3030683" cy="46445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20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：入力必須</a:t>
            </a:r>
          </a:p>
        </xdr:txBody>
      </xdr:sp>
      <xdr:sp macro="" textlink="">
        <xdr:nvSpPr>
          <xdr:cNvPr id="5" name="正方形/長方形 4">
            <a:extLst>
              <a:ext uri="{FF2B5EF4-FFF2-40B4-BE49-F238E27FC236}">
                <a16:creationId xmlns:a16="http://schemas.microsoft.com/office/drawing/2014/main" id="{00000000-0008-0000-1700-000005000000}"/>
              </a:ext>
            </a:extLst>
          </xdr:cNvPr>
          <xdr:cNvSpPr/>
        </xdr:nvSpPr>
        <xdr:spPr>
          <a:xfrm>
            <a:off x="12347864" y="3463637"/>
            <a:ext cx="398318" cy="311727"/>
          </a:xfrm>
          <a:prstGeom prst="rect">
            <a:avLst/>
          </a:prstGeom>
          <a:solidFill>
            <a:srgbClr val="CCEC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6" name="正方形/長方形 5">
            <a:extLst>
              <a:ext uri="{FF2B5EF4-FFF2-40B4-BE49-F238E27FC236}">
                <a16:creationId xmlns:a16="http://schemas.microsoft.com/office/drawing/2014/main" id="{00000000-0008-0000-1700-000006000000}"/>
              </a:ext>
            </a:extLst>
          </xdr:cNvPr>
          <xdr:cNvSpPr/>
        </xdr:nvSpPr>
        <xdr:spPr>
          <a:xfrm>
            <a:off x="12347864" y="4017818"/>
            <a:ext cx="398318" cy="311727"/>
          </a:xfrm>
          <a:prstGeom prst="rect">
            <a:avLst/>
          </a:prstGeom>
          <a:solidFill>
            <a:srgbClr val="CCFFCC"/>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7" name="テキスト ボックス 6">
            <a:extLst>
              <a:ext uri="{FF2B5EF4-FFF2-40B4-BE49-F238E27FC236}">
                <a16:creationId xmlns:a16="http://schemas.microsoft.com/office/drawing/2014/main" id="{00000000-0008-0000-1700-000007000000}"/>
              </a:ext>
            </a:extLst>
          </xdr:cNvPr>
          <xdr:cNvSpPr txBox="1"/>
        </xdr:nvSpPr>
        <xdr:spPr>
          <a:xfrm>
            <a:off x="12867409" y="3983181"/>
            <a:ext cx="3030683" cy="4849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20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：該当する場合入力</a:t>
            </a:r>
          </a:p>
        </xdr:txBody>
      </xdr:sp>
      <xdr:sp macro="" textlink="">
        <xdr:nvSpPr>
          <xdr:cNvPr id="8" name="正方形/長方形 7">
            <a:extLst>
              <a:ext uri="{FF2B5EF4-FFF2-40B4-BE49-F238E27FC236}">
                <a16:creationId xmlns:a16="http://schemas.microsoft.com/office/drawing/2014/main" id="{00000000-0008-0000-1700-000008000000}"/>
              </a:ext>
            </a:extLst>
          </xdr:cNvPr>
          <xdr:cNvSpPr/>
        </xdr:nvSpPr>
        <xdr:spPr>
          <a:xfrm>
            <a:off x="12365182" y="4571999"/>
            <a:ext cx="398318" cy="311727"/>
          </a:xfrm>
          <a:prstGeom prst="rect">
            <a:avLst/>
          </a:prstGeom>
          <a:solidFill>
            <a:srgbClr val="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9" name="テキスト ボックス 8">
            <a:extLst>
              <a:ext uri="{FF2B5EF4-FFF2-40B4-BE49-F238E27FC236}">
                <a16:creationId xmlns:a16="http://schemas.microsoft.com/office/drawing/2014/main" id="{00000000-0008-0000-1700-000009000000}"/>
              </a:ext>
            </a:extLst>
          </xdr:cNvPr>
          <xdr:cNvSpPr txBox="1"/>
        </xdr:nvSpPr>
        <xdr:spPr>
          <a:xfrm>
            <a:off x="12867409" y="4485409"/>
            <a:ext cx="3030683" cy="4849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20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：必要に応じて入力</a:t>
            </a:r>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17</xdr:col>
      <xdr:colOff>0</xdr:colOff>
      <xdr:row>7</xdr:row>
      <xdr:rowOff>0</xdr:rowOff>
    </xdr:from>
    <xdr:to>
      <xdr:col>19</xdr:col>
      <xdr:colOff>923925</xdr:colOff>
      <xdr:row>9</xdr:row>
      <xdr:rowOff>314325</xdr:rowOff>
    </xdr:to>
    <xdr:grpSp>
      <xdr:nvGrpSpPr>
        <xdr:cNvPr id="2" name="グループ化 1">
          <a:extLst>
            <a:ext uri="{FF2B5EF4-FFF2-40B4-BE49-F238E27FC236}">
              <a16:creationId xmlns:a16="http://schemas.microsoft.com/office/drawing/2014/main" id="{00000000-0008-0000-1800-000002000000}"/>
            </a:ext>
          </a:extLst>
        </xdr:cNvPr>
        <xdr:cNvGrpSpPr/>
      </xdr:nvGrpSpPr>
      <xdr:grpSpPr>
        <a:xfrm>
          <a:off x="7631206" y="2061882"/>
          <a:ext cx="2851337" cy="1446119"/>
          <a:chOff x="11949545" y="3238499"/>
          <a:chExt cx="4139045" cy="2008909"/>
        </a:xfrm>
      </xdr:grpSpPr>
      <xdr:sp macro="" textlink="">
        <xdr:nvSpPr>
          <xdr:cNvPr id="3" name="正方形/長方形 2">
            <a:extLst>
              <a:ext uri="{FF2B5EF4-FFF2-40B4-BE49-F238E27FC236}">
                <a16:creationId xmlns:a16="http://schemas.microsoft.com/office/drawing/2014/main" id="{00000000-0008-0000-1800-000003000000}"/>
              </a:ext>
            </a:extLst>
          </xdr:cNvPr>
          <xdr:cNvSpPr/>
        </xdr:nvSpPr>
        <xdr:spPr>
          <a:xfrm>
            <a:off x="11949545" y="3238499"/>
            <a:ext cx="4139045" cy="2008909"/>
          </a:xfrm>
          <a:prstGeom prst="rect">
            <a:avLst/>
          </a:prstGeom>
          <a:solidFill>
            <a:srgbClr val="FFFFFF"/>
          </a:solidFill>
          <a:ln w="76200" cap="flat" cmpd="sng" algn="ctr">
            <a:solidFill>
              <a:srgbClr val="FF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4" name="テキスト ボックス 3">
            <a:extLst>
              <a:ext uri="{FF2B5EF4-FFF2-40B4-BE49-F238E27FC236}">
                <a16:creationId xmlns:a16="http://schemas.microsoft.com/office/drawing/2014/main" id="{00000000-0008-0000-1800-000004000000}"/>
              </a:ext>
            </a:extLst>
          </xdr:cNvPr>
          <xdr:cNvSpPr txBox="1"/>
        </xdr:nvSpPr>
        <xdr:spPr>
          <a:xfrm>
            <a:off x="12794718" y="3375164"/>
            <a:ext cx="3030682" cy="46445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：入力必須</a:t>
            </a:r>
          </a:p>
        </xdr:txBody>
      </xdr:sp>
      <xdr:sp macro="" textlink="">
        <xdr:nvSpPr>
          <xdr:cNvPr id="5" name="正方形/長方形 4">
            <a:extLst>
              <a:ext uri="{FF2B5EF4-FFF2-40B4-BE49-F238E27FC236}">
                <a16:creationId xmlns:a16="http://schemas.microsoft.com/office/drawing/2014/main" id="{00000000-0008-0000-1800-000005000000}"/>
              </a:ext>
            </a:extLst>
          </xdr:cNvPr>
          <xdr:cNvSpPr/>
        </xdr:nvSpPr>
        <xdr:spPr>
          <a:xfrm>
            <a:off x="12347864" y="3463637"/>
            <a:ext cx="398318" cy="311727"/>
          </a:xfrm>
          <a:prstGeom prst="rect">
            <a:avLst/>
          </a:prstGeom>
          <a:solidFill>
            <a:srgbClr val="CCEC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6" name="正方形/長方形 5">
            <a:extLst>
              <a:ext uri="{FF2B5EF4-FFF2-40B4-BE49-F238E27FC236}">
                <a16:creationId xmlns:a16="http://schemas.microsoft.com/office/drawing/2014/main" id="{00000000-0008-0000-1800-000006000000}"/>
              </a:ext>
            </a:extLst>
          </xdr:cNvPr>
          <xdr:cNvSpPr/>
        </xdr:nvSpPr>
        <xdr:spPr>
          <a:xfrm>
            <a:off x="12347864" y="4017818"/>
            <a:ext cx="398318" cy="311727"/>
          </a:xfrm>
          <a:prstGeom prst="rect">
            <a:avLst/>
          </a:prstGeom>
          <a:solidFill>
            <a:srgbClr val="CCFFCC"/>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7" name="テキスト ボックス 6">
            <a:extLst>
              <a:ext uri="{FF2B5EF4-FFF2-40B4-BE49-F238E27FC236}">
                <a16:creationId xmlns:a16="http://schemas.microsoft.com/office/drawing/2014/main" id="{00000000-0008-0000-1800-000007000000}"/>
              </a:ext>
            </a:extLst>
          </xdr:cNvPr>
          <xdr:cNvSpPr txBox="1"/>
        </xdr:nvSpPr>
        <xdr:spPr>
          <a:xfrm>
            <a:off x="12798195" y="3930315"/>
            <a:ext cx="3030682" cy="4849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：該当する場合入力</a:t>
            </a:r>
          </a:p>
        </xdr:txBody>
      </xdr:sp>
      <xdr:sp macro="" textlink="">
        <xdr:nvSpPr>
          <xdr:cNvPr id="8" name="正方形/長方形 7">
            <a:extLst>
              <a:ext uri="{FF2B5EF4-FFF2-40B4-BE49-F238E27FC236}">
                <a16:creationId xmlns:a16="http://schemas.microsoft.com/office/drawing/2014/main" id="{00000000-0008-0000-1800-000008000000}"/>
              </a:ext>
            </a:extLst>
          </xdr:cNvPr>
          <xdr:cNvSpPr/>
        </xdr:nvSpPr>
        <xdr:spPr>
          <a:xfrm>
            <a:off x="12365182" y="4571999"/>
            <a:ext cx="398318" cy="311727"/>
          </a:xfrm>
          <a:prstGeom prst="rect">
            <a:avLst/>
          </a:prstGeom>
          <a:solidFill>
            <a:srgbClr val="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9" name="テキスト ボックス 8">
            <a:extLst>
              <a:ext uri="{FF2B5EF4-FFF2-40B4-BE49-F238E27FC236}">
                <a16:creationId xmlns:a16="http://schemas.microsoft.com/office/drawing/2014/main" id="{00000000-0008-0000-1800-000009000000}"/>
              </a:ext>
            </a:extLst>
          </xdr:cNvPr>
          <xdr:cNvSpPr txBox="1"/>
        </xdr:nvSpPr>
        <xdr:spPr>
          <a:xfrm>
            <a:off x="12825881" y="4445759"/>
            <a:ext cx="3030682" cy="4849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：必要に応じて入力</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168087</xdr:colOff>
      <xdr:row>6</xdr:row>
      <xdr:rowOff>179294</xdr:rowOff>
    </xdr:from>
    <xdr:to>
      <xdr:col>22</xdr:col>
      <xdr:colOff>176892</xdr:colOff>
      <xdr:row>12</xdr:row>
      <xdr:rowOff>108856</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11829408" y="1798544"/>
          <a:ext cx="3641913" cy="1698491"/>
          <a:chOff x="11949545" y="3238499"/>
          <a:chExt cx="4139045" cy="2008909"/>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01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01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0</xdr:colOff>
      <xdr:row>36</xdr:row>
      <xdr:rowOff>219075</xdr:rowOff>
    </xdr:from>
    <xdr:to>
      <xdr:col>34</xdr:col>
      <xdr:colOff>209550</xdr:colOff>
      <xdr:row>38</xdr:row>
      <xdr:rowOff>262617</xdr:rowOff>
    </xdr:to>
    <xdr:sp macro="" textlink="">
      <xdr:nvSpPr>
        <xdr:cNvPr id="3" name="AutoShape 4">
          <a:extLst>
            <a:ext uri="{FF2B5EF4-FFF2-40B4-BE49-F238E27FC236}">
              <a16:creationId xmlns:a16="http://schemas.microsoft.com/office/drawing/2014/main" id="{00000000-0008-0000-1900-000003000000}"/>
            </a:ext>
          </a:extLst>
        </xdr:cNvPr>
        <xdr:cNvSpPr>
          <a:spLocks noChangeArrowheads="1"/>
        </xdr:cNvSpPr>
      </xdr:nvSpPr>
      <xdr:spPr bwMode="auto">
        <a:xfrm>
          <a:off x="0" y="7543800"/>
          <a:ext cx="7981950" cy="576942"/>
        </a:xfrm>
        <a:prstGeom prst="doubleWave">
          <a:avLst>
            <a:gd name="adj1" fmla="val 6500"/>
            <a:gd name="adj2" fmla="val 0"/>
          </a:avLst>
        </a:prstGeom>
        <a:solidFill>
          <a:srgbClr val="FFFFFF"/>
        </a:solidFill>
        <a:ln w="9525">
          <a:solidFill>
            <a:srgbClr val="000000"/>
          </a:solidFill>
          <a:miter lim="800000"/>
          <a:headEnd/>
          <a:tailEnd/>
        </a:ln>
      </xdr:spPr>
    </xdr:sp>
    <xdr:clientData/>
  </xdr:twoCellAnchor>
  <xdr:twoCellAnchor>
    <xdr:from>
      <xdr:col>7</xdr:col>
      <xdr:colOff>209550</xdr:colOff>
      <xdr:row>31</xdr:row>
      <xdr:rowOff>103654</xdr:rowOff>
    </xdr:from>
    <xdr:to>
      <xdr:col>29</xdr:col>
      <xdr:colOff>85725</xdr:colOff>
      <xdr:row>35</xdr:row>
      <xdr:rowOff>8405</xdr:rowOff>
    </xdr:to>
    <xdr:sp macro="" textlink="">
      <xdr:nvSpPr>
        <xdr:cNvPr id="4" name="角丸四角形 3">
          <a:extLst>
            <a:ext uri="{FF2B5EF4-FFF2-40B4-BE49-F238E27FC236}">
              <a16:creationId xmlns:a16="http://schemas.microsoft.com/office/drawing/2014/main" id="{00000000-0008-0000-1900-000004000000}"/>
            </a:ext>
          </a:extLst>
        </xdr:cNvPr>
        <xdr:cNvSpPr/>
      </xdr:nvSpPr>
      <xdr:spPr>
        <a:xfrm>
          <a:off x="1778374" y="6300507"/>
          <a:ext cx="4907616" cy="98051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chemeClr val="bg1"/>
              </a:solidFill>
            </a:rPr>
            <a:t>申請時に</a:t>
          </a:r>
          <a:r>
            <a:rPr kumimoji="1" lang="en-US" altLang="ja-JP" sz="1200" b="1">
              <a:solidFill>
                <a:schemeClr val="bg1"/>
              </a:solidFill>
            </a:rPr>
            <a:t>Ⅱ</a:t>
          </a:r>
          <a:r>
            <a:rPr kumimoji="1" lang="ja-JP" altLang="en-US" sz="1200" b="1">
              <a:solidFill>
                <a:schemeClr val="bg1"/>
              </a:solidFill>
            </a:rPr>
            <a:t>（１）科目評価（評価ＡＢＣ以外）</a:t>
          </a:r>
          <a:endParaRPr kumimoji="1" lang="en-US" altLang="ja-JP" sz="1200" b="1">
            <a:solidFill>
              <a:schemeClr val="bg1"/>
            </a:solidFill>
          </a:endParaRPr>
        </a:p>
        <a:p>
          <a:pPr algn="ctr"/>
          <a:r>
            <a:rPr kumimoji="1" lang="ja-JP" altLang="en-US" sz="1200" b="1">
              <a:solidFill>
                <a:schemeClr val="bg1"/>
              </a:solidFill>
            </a:rPr>
            <a:t>を記入してください。</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18</xdr:col>
      <xdr:colOff>285750</xdr:colOff>
      <xdr:row>1</xdr:row>
      <xdr:rowOff>312964</xdr:rowOff>
    </xdr:from>
    <xdr:to>
      <xdr:col>22</xdr:col>
      <xdr:colOff>521153</xdr:colOff>
      <xdr:row>7</xdr:row>
      <xdr:rowOff>209550</xdr:rowOff>
    </xdr:to>
    <xdr:grpSp>
      <xdr:nvGrpSpPr>
        <xdr:cNvPr id="2" name="グループ化 1">
          <a:extLst>
            <a:ext uri="{FF2B5EF4-FFF2-40B4-BE49-F238E27FC236}">
              <a16:creationId xmlns:a16="http://schemas.microsoft.com/office/drawing/2014/main" id="{00000000-0008-0000-1A00-000002000000}"/>
            </a:ext>
          </a:extLst>
        </xdr:cNvPr>
        <xdr:cNvGrpSpPr/>
      </xdr:nvGrpSpPr>
      <xdr:grpSpPr>
        <a:xfrm>
          <a:off x="16545485" y="481052"/>
          <a:ext cx="2857580" cy="1420586"/>
          <a:chOff x="11949545" y="3238499"/>
          <a:chExt cx="4139045" cy="2008909"/>
        </a:xfrm>
      </xdr:grpSpPr>
      <xdr:sp macro="" textlink="">
        <xdr:nvSpPr>
          <xdr:cNvPr id="3" name="正方形/長方形 2">
            <a:extLst>
              <a:ext uri="{FF2B5EF4-FFF2-40B4-BE49-F238E27FC236}">
                <a16:creationId xmlns:a16="http://schemas.microsoft.com/office/drawing/2014/main" id="{00000000-0008-0000-1A00-000003000000}"/>
              </a:ext>
            </a:extLst>
          </xdr:cNvPr>
          <xdr:cNvSpPr/>
        </xdr:nvSpPr>
        <xdr:spPr>
          <a:xfrm>
            <a:off x="11949545" y="3238499"/>
            <a:ext cx="4139045" cy="2008909"/>
          </a:xfrm>
          <a:prstGeom prst="rect">
            <a:avLst/>
          </a:prstGeom>
          <a:solidFill>
            <a:srgbClr val="FFFFFF"/>
          </a:solidFill>
          <a:ln w="76200" cap="flat" cmpd="sng" algn="ctr">
            <a:solidFill>
              <a:srgbClr val="FF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4" name="テキスト ボックス 3">
            <a:extLst>
              <a:ext uri="{FF2B5EF4-FFF2-40B4-BE49-F238E27FC236}">
                <a16:creationId xmlns:a16="http://schemas.microsoft.com/office/drawing/2014/main" id="{00000000-0008-0000-1A00-000004000000}"/>
              </a:ext>
            </a:extLst>
          </xdr:cNvPr>
          <xdr:cNvSpPr txBox="1"/>
        </xdr:nvSpPr>
        <xdr:spPr>
          <a:xfrm>
            <a:off x="12794718" y="3375164"/>
            <a:ext cx="3030682" cy="46445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：入力必須</a:t>
            </a:r>
          </a:p>
        </xdr:txBody>
      </xdr:sp>
      <xdr:sp macro="" textlink="">
        <xdr:nvSpPr>
          <xdr:cNvPr id="5" name="正方形/長方形 4">
            <a:extLst>
              <a:ext uri="{FF2B5EF4-FFF2-40B4-BE49-F238E27FC236}">
                <a16:creationId xmlns:a16="http://schemas.microsoft.com/office/drawing/2014/main" id="{00000000-0008-0000-1A00-000005000000}"/>
              </a:ext>
            </a:extLst>
          </xdr:cNvPr>
          <xdr:cNvSpPr/>
        </xdr:nvSpPr>
        <xdr:spPr>
          <a:xfrm>
            <a:off x="12347864" y="3463637"/>
            <a:ext cx="398318" cy="311727"/>
          </a:xfrm>
          <a:prstGeom prst="rect">
            <a:avLst/>
          </a:prstGeom>
          <a:solidFill>
            <a:srgbClr val="CCEC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6" name="正方形/長方形 5">
            <a:extLst>
              <a:ext uri="{FF2B5EF4-FFF2-40B4-BE49-F238E27FC236}">
                <a16:creationId xmlns:a16="http://schemas.microsoft.com/office/drawing/2014/main" id="{00000000-0008-0000-1A00-000006000000}"/>
              </a:ext>
            </a:extLst>
          </xdr:cNvPr>
          <xdr:cNvSpPr/>
        </xdr:nvSpPr>
        <xdr:spPr>
          <a:xfrm>
            <a:off x="12347864" y="4017818"/>
            <a:ext cx="398318" cy="311727"/>
          </a:xfrm>
          <a:prstGeom prst="rect">
            <a:avLst/>
          </a:prstGeom>
          <a:solidFill>
            <a:srgbClr val="CCFFCC"/>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7" name="テキスト ボックス 6">
            <a:extLst>
              <a:ext uri="{FF2B5EF4-FFF2-40B4-BE49-F238E27FC236}">
                <a16:creationId xmlns:a16="http://schemas.microsoft.com/office/drawing/2014/main" id="{00000000-0008-0000-1A00-000007000000}"/>
              </a:ext>
            </a:extLst>
          </xdr:cNvPr>
          <xdr:cNvSpPr txBox="1"/>
        </xdr:nvSpPr>
        <xdr:spPr>
          <a:xfrm>
            <a:off x="12798195" y="3930315"/>
            <a:ext cx="3030682" cy="4849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：該当する場合入力</a:t>
            </a:r>
          </a:p>
        </xdr:txBody>
      </xdr:sp>
      <xdr:sp macro="" textlink="">
        <xdr:nvSpPr>
          <xdr:cNvPr id="8" name="正方形/長方形 7">
            <a:extLst>
              <a:ext uri="{FF2B5EF4-FFF2-40B4-BE49-F238E27FC236}">
                <a16:creationId xmlns:a16="http://schemas.microsoft.com/office/drawing/2014/main" id="{00000000-0008-0000-1A00-000008000000}"/>
              </a:ext>
            </a:extLst>
          </xdr:cNvPr>
          <xdr:cNvSpPr/>
        </xdr:nvSpPr>
        <xdr:spPr>
          <a:xfrm>
            <a:off x="12365182" y="4571999"/>
            <a:ext cx="398318" cy="311727"/>
          </a:xfrm>
          <a:prstGeom prst="rect">
            <a:avLst/>
          </a:prstGeom>
          <a:solidFill>
            <a:srgbClr val="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9" name="テキスト ボックス 8">
            <a:extLst>
              <a:ext uri="{FF2B5EF4-FFF2-40B4-BE49-F238E27FC236}">
                <a16:creationId xmlns:a16="http://schemas.microsoft.com/office/drawing/2014/main" id="{00000000-0008-0000-1A00-000009000000}"/>
              </a:ext>
            </a:extLst>
          </xdr:cNvPr>
          <xdr:cNvSpPr txBox="1"/>
        </xdr:nvSpPr>
        <xdr:spPr>
          <a:xfrm>
            <a:off x="12825881" y="4445759"/>
            <a:ext cx="3030682" cy="4849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：必要に応じて入力</a:t>
            </a:r>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18</xdr:col>
      <xdr:colOff>247650</xdr:colOff>
      <xdr:row>4</xdr:row>
      <xdr:rowOff>133350</xdr:rowOff>
    </xdr:from>
    <xdr:to>
      <xdr:col>22</xdr:col>
      <xdr:colOff>363927</xdr:colOff>
      <xdr:row>10</xdr:row>
      <xdr:rowOff>94711</xdr:rowOff>
    </xdr:to>
    <xdr:grpSp>
      <xdr:nvGrpSpPr>
        <xdr:cNvPr id="4" name="グループ化 3">
          <a:extLst>
            <a:ext uri="{FF2B5EF4-FFF2-40B4-BE49-F238E27FC236}">
              <a16:creationId xmlns:a16="http://schemas.microsoft.com/office/drawing/2014/main" id="{00000000-0008-0000-1B00-000004000000}"/>
            </a:ext>
          </a:extLst>
        </xdr:cNvPr>
        <xdr:cNvGrpSpPr/>
      </xdr:nvGrpSpPr>
      <xdr:grpSpPr>
        <a:xfrm>
          <a:off x="7543800" y="1085850"/>
          <a:ext cx="2859477" cy="1380586"/>
          <a:chOff x="11949545" y="3238499"/>
          <a:chExt cx="4139045" cy="2008909"/>
        </a:xfrm>
      </xdr:grpSpPr>
      <xdr:sp macro="" textlink="">
        <xdr:nvSpPr>
          <xdr:cNvPr id="5" name="正方形/長方形 4">
            <a:extLst>
              <a:ext uri="{FF2B5EF4-FFF2-40B4-BE49-F238E27FC236}">
                <a16:creationId xmlns:a16="http://schemas.microsoft.com/office/drawing/2014/main" id="{00000000-0008-0000-1B00-000005000000}"/>
              </a:ext>
            </a:extLst>
          </xdr:cNvPr>
          <xdr:cNvSpPr/>
        </xdr:nvSpPr>
        <xdr:spPr>
          <a:xfrm>
            <a:off x="11949545" y="3238499"/>
            <a:ext cx="4139045" cy="2008909"/>
          </a:xfrm>
          <a:prstGeom prst="rect">
            <a:avLst/>
          </a:prstGeom>
          <a:solidFill>
            <a:srgbClr val="FFFFFF"/>
          </a:solidFill>
          <a:ln w="76200" cap="flat" cmpd="sng" algn="ctr">
            <a:solidFill>
              <a:srgbClr val="FF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6" name="テキスト ボックス 5">
            <a:extLst>
              <a:ext uri="{FF2B5EF4-FFF2-40B4-BE49-F238E27FC236}">
                <a16:creationId xmlns:a16="http://schemas.microsoft.com/office/drawing/2014/main" id="{00000000-0008-0000-1B00-000006000000}"/>
              </a:ext>
            </a:extLst>
          </xdr:cNvPr>
          <xdr:cNvSpPr txBox="1"/>
        </xdr:nvSpPr>
        <xdr:spPr>
          <a:xfrm>
            <a:off x="12794718" y="3375164"/>
            <a:ext cx="3030682" cy="46445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：入力必須</a:t>
            </a:r>
          </a:p>
        </xdr:txBody>
      </xdr:sp>
      <xdr:sp macro="" textlink="">
        <xdr:nvSpPr>
          <xdr:cNvPr id="7" name="正方形/長方形 6">
            <a:extLst>
              <a:ext uri="{FF2B5EF4-FFF2-40B4-BE49-F238E27FC236}">
                <a16:creationId xmlns:a16="http://schemas.microsoft.com/office/drawing/2014/main" id="{00000000-0008-0000-1B00-000007000000}"/>
              </a:ext>
            </a:extLst>
          </xdr:cNvPr>
          <xdr:cNvSpPr/>
        </xdr:nvSpPr>
        <xdr:spPr>
          <a:xfrm>
            <a:off x="12347864" y="3463637"/>
            <a:ext cx="398318" cy="311727"/>
          </a:xfrm>
          <a:prstGeom prst="rect">
            <a:avLst/>
          </a:prstGeom>
          <a:solidFill>
            <a:srgbClr val="CCEC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8" name="正方形/長方形 7">
            <a:extLst>
              <a:ext uri="{FF2B5EF4-FFF2-40B4-BE49-F238E27FC236}">
                <a16:creationId xmlns:a16="http://schemas.microsoft.com/office/drawing/2014/main" id="{00000000-0008-0000-1B00-000008000000}"/>
              </a:ext>
            </a:extLst>
          </xdr:cNvPr>
          <xdr:cNvSpPr/>
        </xdr:nvSpPr>
        <xdr:spPr>
          <a:xfrm>
            <a:off x="12347864" y="4017818"/>
            <a:ext cx="398318" cy="311727"/>
          </a:xfrm>
          <a:prstGeom prst="rect">
            <a:avLst/>
          </a:prstGeom>
          <a:solidFill>
            <a:srgbClr val="CCFFCC"/>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9" name="テキスト ボックス 8">
            <a:extLst>
              <a:ext uri="{FF2B5EF4-FFF2-40B4-BE49-F238E27FC236}">
                <a16:creationId xmlns:a16="http://schemas.microsoft.com/office/drawing/2014/main" id="{00000000-0008-0000-1B00-000009000000}"/>
              </a:ext>
            </a:extLst>
          </xdr:cNvPr>
          <xdr:cNvSpPr txBox="1"/>
        </xdr:nvSpPr>
        <xdr:spPr>
          <a:xfrm>
            <a:off x="12798195" y="3930315"/>
            <a:ext cx="3030682" cy="4849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：該当する場合入力</a:t>
            </a:r>
          </a:p>
        </xdr:txBody>
      </xdr:sp>
      <xdr:sp macro="" textlink="">
        <xdr:nvSpPr>
          <xdr:cNvPr id="10" name="正方形/長方形 9">
            <a:extLst>
              <a:ext uri="{FF2B5EF4-FFF2-40B4-BE49-F238E27FC236}">
                <a16:creationId xmlns:a16="http://schemas.microsoft.com/office/drawing/2014/main" id="{00000000-0008-0000-1B00-00000A000000}"/>
              </a:ext>
            </a:extLst>
          </xdr:cNvPr>
          <xdr:cNvSpPr/>
        </xdr:nvSpPr>
        <xdr:spPr>
          <a:xfrm>
            <a:off x="12365182" y="4571999"/>
            <a:ext cx="398318" cy="311727"/>
          </a:xfrm>
          <a:prstGeom prst="rect">
            <a:avLst/>
          </a:prstGeom>
          <a:solidFill>
            <a:srgbClr val="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11" name="テキスト ボックス 10">
            <a:extLst>
              <a:ext uri="{FF2B5EF4-FFF2-40B4-BE49-F238E27FC236}">
                <a16:creationId xmlns:a16="http://schemas.microsoft.com/office/drawing/2014/main" id="{00000000-0008-0000-1B00-00000B000000}"/>
              </a:ext>
            </a:extLst>
          </xdr:cNvPr>
          <xdr:cNvSpPr txBox="1"/>
        </xdr:nvSpPr>
        <xdr:spPr>
          <a:xfrm>
            <a:off x="12825881" y="4445759"/>
            <a:ext cx="3030682" cy="4849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：必要に応じて入力</a:t>
            </a:r>
          </a:p>
        </xdr:txBody>
      </xdr:sp>
    </xdr:grpSp>
    <xdr:clientData/>
  </xdr:twoCellAnchor>
</xdr:wsDr>
</file>

<file path=xl/drawings/drawing23.xml><?xml version="1.0" encoding="utf-8"?>
<xdr:wsDr xmlns:xdr="http://schemas.openxmlformats.org/drawingml/2006/spreadsheetDrawing" xmlns:a="http://schemas.openxmlformats.org/drawingml/2006/main">
  <xdr:twoCellAnchor>
    <xdr:from>
      <xdr:col>21</xdr:col>
      <xdr:colOff>122466</xdr:colOff>
      <xdr:row>4</xdr:row>
      <xdr:rowOff>44222</xdr:rowOff>
    </xdr:from>
    <xdr:to>
      <xdr:col>25</xdr:col>
      <xdr:colOff>11906</xdr:colOff>
      <xdr:row>10</xdr:row>
      <xdr:rowOff>258195</xdr:rowOff>
    </xdr:to>
    <xdr:grpSp>
      <xdr:nvGrpSpPr>
        <xdr:cNvPr id="4" name="グループ化 3">
          <a:extLst>
            <a:ext uri="{FF2B5EF4-FFF2-40B4-BE49-F238E27FC236}">
              <a16:creationId xmlns:a16="http://schemas.microsoft.com/office/drawing/2014/main" id="{00000000-0008-0000-1C00-000004000000}"/>
            </a:ext>
          </a:extLst>
        </xdr:cNvPr>
        <xdr:cNvGrpSpPr/>
      </xdr:nvGrpSpPr>
      <xdr:grpSpPr>
        <a:xfrm>
          <a:off x="7561491" y="1006247"/>
          <a:ext cx="2632640" cy="1356973"/>
          <a:chOff x="11949545" y="3238499"/>
          <a:chExt cx="4139045" cy="2008909"/>
        </a:xfrm>
      </xdr:grpSpPr>
      <xdr:sp macro="" textlink="">
        <xdr:nvSpPr>
          <xdr:cNvPr id="5" name="正方形/長方形 4">
            <a:extLst>
              <a:ext uri="{FF2B5EF4-FFF2-40B4-BE49-F238E27FC236}">
                <a16:creationId xmlns:a16="http://schemas.microsoft.com/office/drawing/2014/main" id="{00000000-0008-0000-1C00-000005000000}"/>
              </a:ext>
            </a:extLst>
          </xdr:cNvPr>
          <xdr:cNvSpPr/>
        </xdr:nvSpPr>
        <xdr:spPr>
          <a:xfrm>
            <a:off x="11949545" y="3238499"/>
            <a:ext cx="4139045" cy="2008909"/>
          </a:xfrm>
          <a:prstGeom prst="rect">
            <a:avLst/>
          </a:prstGeom>
          <a:solidFill>
            <a:srgbClr val="FFFFFF"/>
          </a:solidFill>
          <a:ln w="76200" cap="flat" cmpd="sng" algn="ctr">
            <a:solidFill>
              <a:srgbClr val="FF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6" name="テキスト ボックス 5">
            <a:extLst>
              <a:ext uri="{FF2B5EF4-FFF2-40B4-BE49-F238E27FC236}">
                <a16:creationId xmlns:a16="http://schemas.microsoft.com/office/drawing/2014/main" id="{00000000-0008-0000-1C00-000006000000}"/>
              </a:ext>
            </a:extLst>
          </xdr:cNvPr>
          <xdr:cNvSpPr txBox="1"/>
        </xdr:nvSpPr>
        <xdr:spPr>
          <a:xfrm>
            <a:off x="12794718" y="3375164"/>
            <a:ext cx="3030682" cy="46445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：入力必須</a:t>
            </a:r>
          </a:p>
        </xdr:txBody>
      </xdr:sp>
      <xdr:sp macro="" textlink="">
        <xdr:nvSpPr>
          <xdr:cNvPr id="7" name="正方形/長方形 6">
            <a:extLst>
              <a:ext uri="{FF2B5EF4-FFF2-40B4-BE49-F238E27FC236}">
                <a16:creationId xmlns:a16="http://schemas.microsoft.com/office/drawing/2014/main" id="{00000000-0008-0000-1C00-000007000000}"/>
              </a:ext>
            </a:extLst>
          </xdr:cNvPr>
          <xdr:cNvSpPr/>
        </xdr:nvSpPr>
        <xdr:spPr>
          <a:xfrm>
            <a:off x="12347864" y="3463637"/>
            <a:ext cx="398318" cy="311727"/>
          </a:xfrm>
          <a:prstGeom prst="rect">
            <a:avLst/>
          </a:prstGeom>
          <a:solidFill>
            <a:srgbClr val="CCEC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8" name="正方形/長方形 7">
            <a:extLst>
              <a:ext uri="{FF2B5EF4-FFF2-40B4-BE49-F238E27FC236}">
                <a16:creationId xmlns:a16="http://schemas.microsoft.com/office/drawing/2014/main" id="{00000000-0008-0000-1C00-000008000000}"/>
              </a:ext>
            </a:extLst>
          </xdr:cNvPr>
          <xdr:cNvSpPr/>
        </xdr:nvSpPr>
        <xdr:spPr>
          <a:xfrm>
            <a:off x="12347864" y="4017818"/>
            <a:ext cx="398318" cy="311727"/>
          </a:xfrm>
          <a:prstGeom prst="rect">
            <a:avLst/>
          </a:prstGeom>
          <a:solidFill>
            <a:srgbClr val="CCFFCC"/>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9" name="テキスト ボックス 8">
            <a:extLst>
              <a:ext uri="{FF2B5EF4-FFF2-40B4-BE49-F238E27FC236}">
                <a16:creationId xmlns:a16="http://schemas.microsoft.com/office/drawing/2014/main" id="{00000000-0008-0000-1C00-000009000000}"/>
              </a:ext>
            </a:extLst>
          </xdr:cNvPr>
          <xdr:cNvSpPr txBox="1"/>
        </xdr:nvSpPr>
        <xdr:spPr>
          <a:xfrm>
            <a:off x="12798195" y="3930315"/>
            <a:ext cx="3030682" cy="4849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：該当する場合入力</a:t>
            </a:r>
          </a:p>
        </xdr:txBody>
      </xdr:sp>
      <xdr:sp macro="" textlink="">
        <xdr:nvSpPr>
          <xdr:cNvPr id="10" name="正方形/長方形 9">
            <a:extLst>
              <a:ext uri="{FF2B5EF4-FFF2-40B4-BE49-F238E27FC236}">
                <a16:creationId xmlns:a16="http://schemas.microsoft.com/office/drawing/2014/main" id="{00000000-0008-0000-1C00-00000A000000}"/>
              </a:ext>
            </a:extLst>
          </xdr:cNvPr>
          <xdr:cNvSpPr/>
        </xdr:nvSpPr>
        <xdr:spPr>
          <a:xfrm>
            <a:off x="12365182" y="4571999"/>
            <a:ext cx="398318" cy="311727"/>
          </a:xfrm>
          <a:prstGeom prst="rect">
            <a:avLst/>
          </a:prstGeom>
          <a:solidFill>
            <a:srgbClr val="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11" name="テキスト ボックス 10">
            <a:extLst>
              <a:ext uri="{FF2B5EF4-FFF2-40B4-BE49-F238E27FC236}">
                <a16:creationId xmlns:a16="http://schemas.microsoft.com/office/drawing/2014/main" id="{00000000-0008-0000-1C00-00000B000000}"/>
              </a:ext>
            </a:extLst>
          </xdr:cNvPr>
          <xdr:cNvSpPr txBox="1"/>
        </xdr:nvSpPr>
        <xdr:spPr>
          <a:xfrm>
            <a:off x="12825881" y="4445759"/>
            <a:ext cx="3030682" cy="4849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：必要に応じて入力</a:t>
            </a:r>
          </a:p>
        </xdr:txBody>
      </xdr:sp>
    </xdr:grpSp>
    <xdr:clientData/>
  </xdr:twoCellAnchor>
</xdr:wsDr>
</file>

<file path=xl/drawings/drawing24.xml><?xml version="1.0" encoding="utf-8"?>
<xdr:wsDr xmlns:xdr="http://schemas.openxmlformats.org/drawingml/2006/spreadsheetDrawing" xmlns:a="http://schemas.openxmlformats.org/drawingml/2006/main">
  <xdr:twoCellAnchor>
    <xdr:from>
      <xdr:col>8</xdr:col>
      <xdr:colOff>267074</xdr:colOff>
      <xdr:row>1</xdr:row>
      <xdr:rowOff>73461</xdr:rowOff>
    </xdr:from>
    <xdr:to>
      <xdr:col>12</xdr:col>
      <xdr:colOff>164652</xdr:colOff>
      <xdr:row>5</xdr:row>
      <xdr:rowOff>8949</xdr:rowOff>
    </xdr:to>
    <xdr:grpSp>
      <xdr:nvGrpSpPr>
        <xdr:cNvPr id="2" name="グループ化 1">
          <a:extLst>
            <a:ext uri="{FF2B5EF4-FFF2-40B4-BE49-F238E27FC236}">
              <a16:creationId xmlns:a16="http://schemas.microsoft.com/office/drawing/2014/main" id="{00000000-0008-0000-1D00-000002000000}"/>
            </a:ext>
          </a:extLst>
        </xdr:cNvPr>
        <xdr:cNvGrpSpPr/>
      </xdr:nvGrpSpPr>
      <xdr:grpSpPr>
        <a:xfrm>
          <a:off x="9119721" y="353608"/>
          <a:ext cx="2631813" cy="1369841"/>
          <a:chOff x="11949545" y="3238499"/>
          <a:chExt cx="4139045" cy="2008909"/>
        </a:xfrm>
      </xdr:grpSpPr>
      <xdr:sp macro="" textlink="">
        <xdr:nvSpPr>
          <xdr:cNvPr id="3" name="正方形/長方形 2">
            <a:extLst>
              <a:ext uri="{FF2B5EF4-FFF2-40B4-BE49-F238E27FC236}">
                <a16:creationId xmlns:a16="http://schemas.microsoft.com/office/drawing/2014/main" id="{00000000-0008-0000-1D00-000003000000}"/>
              </a:ext>
            </a:extLst>
          </xdr:cNvPr>
          <xdr:cNvSpPr/>
        </xdr:nvSpPr>
        <xdr:spPr>
          <a:xfrm>
            <a:off x="11949545" y="3238499"/>
            <a:ext cx="4139045" cy="2008909"/>
          </a:xfrm>
          <a:prstGeom prst="rect">
            <a:avLst/>
          </a:prstGeom>
          <a:solidFill>
            <a:srgbClr val="FFFFFF"/>
          </a:solidFill>
          <a:ln w="76200" cap="flat" cmpd="sng" algn="ctr">
            <a:solidFill>
              <a:srgbClr val="FF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4" name="テキスト ボックス 3">
            <a:extLst>
              <a:ext uri="{FF2B5EF4-FFF2-40B4-BE49-F238E27FC236}">
                <a16:creationId xmlns:a16="http://schemas.microsoft.com/office/drawing/2014/main" id="{00000000-0008-0000-1D00-000004000000}"/>
              </a:ext>
            </a:extLst>
          </xdr:cNvPr>
          <xdr:cNvSpPr txBox="1"/>
        </xdr:nvSpPr>
        <xdr:spPr>
          <a:xfrm>
            <a:off x="12794718" y="3375164"/>
            <a:ext cx="3030682" cy="46445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：入力必須</a:t>
            </a:r>
          </a:p>
        </xdr:txBody>
      </xdr:sp>
      <xdr:sp macro="" textlink="">
        <xdr:nvSpPr>
          <xdr:cNvPr id="5" name="正方形/長方形 4">
            <a:extLst>
              <a:ext uri="{FF2B5EF4-FFF2-40B4-BE49-F238E27FC236}">
                <a16:creationId xmlns:a16="http://schemas.microsoft.com/office/drawing/2014/main" id="{00000000-0008-0000-1D00-000005000000}"/>
              </a:ext>
            </a:extLst>
          </xdr:cNvPr>
          <xdr:cNvSpPr/>
        </xdr:nvSpPr>
        <xdr:spPr>
          <a:xfrm>
            <a:off x="12347864" y="3463637"/>
            <a:ext cx="398318" cy="311727"/>
          </a:xfrm>
          <a:prstGeom prst="rect">
            <a:avLst/>
          </a:prstGeom>
          <a:solidFill>
            <a:srgbClr val="CCEC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6" name="正方形/長方形 5">
            <a:extLst>
              <a:ext uri="{FF2B5EF4-FFF2-40B4-BE49-F238E27FC236}">
                <a16:creationId xmlns:a16="http://schemas.microsoft.com/office/drawing/2014/main" id="{00000000-0008-0000-1D00-000006000000}"/>
              </a:ext>
            </a:extLst>
          </xdr:cNvPr>
          <xdr:cNvSpPr/>
        </xdr:nvSpPr>
        <xdr:spPr>
          <a:xfrm>
            <a:off x="12347864" y="4017818"/>
            <a:ext cx="398318" cy="311727"/>
          </a:xfrm>
          <a:prstGeom prst="rect">
            <a:avLst/>
          </a:prstGeom>
          <a:solidFill>
            <a:srgbClr val="CCFFCC"/>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7" name="テキスト ボックス 6">
            <a:extLst>
              <a:ext uri="{FF2B5EF4-FFF2-40B4-BE49-F238E27FC236}">
                <a16:creationId xmlns:a16="http://schemas.microsoft.com/office/drawing/2014/main" id="{00000000-0008-0000-1D00-000007000000}"/>
              </a:ext>
            </a:extLst>
          </xdr:cNvPr>
          <xdr:cNvSpPr txBox="1"/>
        </xdr:nvSpPr>
        <xdr:spPr>
          <a:xfrm>
            <a:off x="12798195" y="3930315"/>
            <a:ext cx="3030682" cy="4849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：該当する場合入力</a:t>
            </a:r>
          </a:p>
        </xdr:txBody>
      </xdr:sp>
      <xdr:sp macro="" textlink="">
        <xdr:nvSpPr>
          <xdr:cNvPr id="8" name="正方形/長方形 7">
            <a:extLst>
              <a:ext uri="{FF2B5EF4-FFF2-40B4-BE49-F238E27FC236}">
                <a16:creationId xmlns:a16="http://schemas.microsoft.com/office/drawing/2014/main" id="{00000000-0008-0000-1D00-000008000000}"/>
              </a:ext>
            </a:extLst>
          </xdr:cNvPr>
          <xdr:cNvSpPr/>
        </xdr:nvSpPr>
        <xdr:spPr>
          <a:xfrm>
            <a:off x="12365182" y="4571999"/>
            <a:ext cx="398318" cy="311727"/>
          </a:xfrm>
          <a:prstGeom prst="rect">
            <a:avLst/>
          </a:prstGeom>
          <a:solidFill>
            <a:srgbClr val="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9" name="テキスト ボックス 8">
            <a:extLst>
              <a:ext uri="{FF2B5EF4-FFF2-40B4-BE49-F238E27FC236}">
                <a16:creationId xmlns:a16="http://schemas.microsoft.com/office/drawing/2014/main" id="{00000000-0008-0000-1D00-000009000000}"/>
              </a:ext>
            </a:extLst>
          </xdr:cNvPr>
          <xdr:cNvSpPr txBox="1"/>
        </xdr:nvSpPr>
        <xdr:spPr>
          <a:xfrm>
            <a:off x="12825881" y="4445759"/>
            <a:ext cx="3030682" cy="4849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：必要に応じて入力</a:t>
            </a:r>
          </a:p>
        </xdr:txBody>
      </xdr:sp>
    </xdr:grpSp>
    <xdr:clientData/>
  </xdr:twoCellAnchor>
</xdr:wsDr>
</file>

<file path=xl/drawings/drawing25.xml><?xml version="1.0" encoding="utf-8"?>
<xdr:wsDr xmlns:xdr="http://schemas.openxmlformats.org/drawingml/2006/spreadsheetDrawing" xmlns:a="http://schemas.openxmlformats.org/drawingml/2006/main">
  <xdr:twoCellAnchor>
    <xdr:from>
      <xdr:col>31</xdr:col>
      <xdr:colOff>217715</xdr:colOff>
      <xdr:row>6</xdr:row>
      <xdr:rowOff>176893</xdr:rowOff>
    </xdr:from>
    <xdr:to>
      <xdr:col>35</xdr:col>
      <xdr:colOff>141173</xdr:colOff>
      <xdr:row>10</xdr:row>
      <xdr:rowOff>35719</xdr:rowOff>
    </xdr:to>
    <xdr:grpSp>
      <xdr:nvGrpSpPr>
        <xdr:cNvPr id="2" name="グループ化 1">
          <a:extLst>
            <a:ext uri="{FF2B5EF4-FFF2-40B4-BE49-F238E27FC236}">
              <a16:creationId xmlns:a16="http://schemas.microsoft.com/office/drawing/2014/main" id="{00000000-0008-0000-1E00-000002000000}"/>
            </a:ext>
          </a:extLst>
        </xdr:cNvPr>
        <xdr:cNvGrpSpPr/>
      </xdr:nvGrpSpPr>
      <xdr:grpSpPr>
        <a:xfrm>
          <a:off x="16029215" y="2177143"/>
          <a:ext cx="2644887" cy="1369219"/>
          <a:chOff x="11949545" y="3238499"/>
          <a:chExt cx="4139045" cy="2008909"/>
        </a:xfrm>
      </xdr:grpSpPr>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11949545" y="3238499"/>
            <a:ext cx="4139045" cy="2008909"/>
          </a:xfrm>
          <a:prstGeom prst="rect">
            <a:avLst/>
          </a:prstGeom>
          <a:solidFill>
            <a:srgbClr val="FFFFFF"/>
          </a:solidFill>
          <a:ln w="76200" cap="flat" cmpd="sng" algn="ctr">
            <a:solidFill>
              <a:srgbClr val="FF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4" name="テキスト ボックス 3">
            <a:extLst>
              <a:ext uri="{FF2B5EF4-FFF2-40B4-BE49-F238E27FC236}">
                <a16:creationId xmlns:a16="http://schemas.microsoft.com/office/drawing/2014/main" id="{00000000-0008-0000-1E00-000004000000}"/>
              </a:ext>
            </a:extLst>
          </xdr:cNvPr>
          <xdr:cNvSpPr txBox="1"/>
        </xdr:nvSpPr>
        <xdr:spPr>
          <a:xfrm>
            <a:off x="12794718" y="3375164"/>
            <a:ext cx="3030682" cy="46445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：入力必須</a:t>
            </a:r>
          </a:p>
        </xdr:txBody>
      </xdr:sp>
      <xdr:sp macro="" textlink="">
        <xdr:nvSpPr>
          <xdr:cNvPr id="5" name="正方形/長方形 4">
            <a:extLst>
              <a:ext uri="{FF2B5EF4-FFF2-40B4-BE49-F238E27FC236}">
                <a16:creationId xmlns:a16="http://schemas.microsoft.com/office/drawing/2014/main" id="{00000000-0008-0000-1E00-000005000000}"/>
              </a:ext>
            </a:extLst>
          </xdr:cNvPr>
          <xdr:cNvSpPr/>
        </xdr:nvSpPr>
        <xdr:spPr>
          <a:xfrm>
            <a:off x="12347864" y="3463637"/>
            <a:ext cx="398318" cy="311727"/>
          </a:xfrm>
          <a:prstGeom prst="rect">
            <a:avLst/>
          </a:prstGeom>
          <a:solidFill>
            <a:srgbClr val="CCEC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6" name="正方形/長方形 5">
            <a:extLst>
              <a:ext uri="{FF2B5EF4-FFF2-40B4-BE49-F238E27FC236}">
                <a16:creationId xmlns:a16="http://schemas.microsoft.com/office/drawing/2014/main" id="{00000000-0008-0000-1E00-000006000000}"/>
              </a:ext>
            </a:extLst>
          </xdr:cNvPr>
          <xdr:cNvSpPr/>
        </xdr:nvSpPr>
        <xdr:spPr>
          <a:xfrm>
            <a:off x="12347864" y="4017818"/>
            <a:ext cx="398318" cy="311727"/>
          </a:xfrm>
          <a:prstGeom prst="rect">
            <a:avLst/>
          </a:prstGeom>
          <a:solidFill>
            <a:srgbClr val="CCFFCC"/>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7" name="テキスト ボックス 6">
            <a:extLst>
              <a:ext uri="{FF2B5EF4-FFF2-40B4-BE49-F238E27FC236}">
                <a16:creationId xmlns:a16="http://schemas.microsoft.com/office/drawing/2014/main" id="{00000000-0008-0000-1E00-000007000000}"/>
              </a:ext>
            </a:extLst>
          </xdr:cNvPr>
          <xdr:cNvSpPr txBox="1"/>
        </xdr:nvSpPr>
        <xdr:spPr>
          <a:xfrm>
            <a:off x="12798195" y="3930315"/>
            <a:ext cx="3030682" cy="4849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：該当する場合入力</a:t>
            </a:r>
          </a:p>
        </xdr:txBody>
      </xdr:sp>
      <xdr:sp macro="" textlink="">
        <xdr:nvSpPr>
          <xdr:cNvPr id="8" name="正方形/長方形 7">
            <a:extLst>
              <a:ext uri="{FF2B5EF4-FFF2-40B4-BE49-F238E27FC236}">
                <a16:creationId xmlns:a16="http://schemas.microsoft.com/office/drawing/2014/main" id="{00000000-0008-0000-1E00-000008000000}"/>
              </a:ext>
            </a:extLst>
          </xdr:cNvPr>
          <xdr:cNvSpPr/>
        </xdr:nvSpPr>
        <xdr:spPr>
          <a:xfrm>
            <a:off x="12365182" y="4571999"/>
            <a:ext cx="398318" cy="311727"/>
          </a:xfrm>
          <a:prstGeom prst="rect">
            <a:avLst/>
          </a:prstGeom>
          <a:solidFill>
            <a:srgbClr val="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9" name="テキスト ボックス 8">
            <a:extLst>
              <a:ext uri="{FF2B5EF4-FFF2-40B4-BE49-F238E27FC236}">
                <a16:creationId xmlns:a16="http://schemas.microsoft.com/office/drawing/2014/main" id="{00000000-0008-0000-1E00-000009000000}"/>
              </a:ext>
            </a:extLst>
          </xdr:cNvPr>
          <xdr:cNvSpPr txBox="1"/>
        </xdr:nvSpPr>
        <xdr:spPr>
          <a:xfrm>
            <a:off x="12825881" y="4445759"/>
            <a:ext cx="3030682" cy="4849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：必要に応じて入力</a:t>
            </a:r>
          </a:p>
        </xdr:txBody>
      </xdr:sp>
    </xdr:grpSp>
    <xdr:clientData/>
  </xdr:twoCellAnchor>
</xdr:wsDr>
</file>

<file path=xl/drawings/drawing2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419100</xdr:colOff>
          <xdr:row>9</xdr:row>
          <xdr:rowOff>200025</xdr:rowOff>
        </xdr:from>
        <xdr:to>
          <xdr:col>1</xdr:col>
          <xdr:colOff>771525</xdr:colOff>
          <xdr:row>9</xdr:row>
          <xdr:rowOff>514350</xdr:rowOff>
        </xdr:to>
        <xdr:sp macro="" textlink="">
          <xdr:nvSpPr>
            <xdr:cNvPr id="222210" name="Check Box 2" hidden="1">
              <a:extLst>
                <a:ext uri="{63B3BB69-23CF-44E3-9099-C40C66FF867C}">
                  <a14:compatExt spid="_x0000_s222210"/>
                </a:ext>
                <a:ext uri="{FF2B5EF4-FFF2-40B4-BE49-F238E27FC236}">
                  <a16:creationId xmlns:a16="http://schemas.microsoft.com/office/drawing/2014/main" id="{00000000-0008-0000-2000-0000026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419100</xdr:colOff>
          <xdr:row>11</xdr:row>
          <xdr:rowOff>190500</xdr:rowOff>
        </xdr:from>
        <xdr:to>
          <xdr:col>1</xdr:col>
          <xdr:colOff>771525</xdr:colOff>
          <xdr:row>11</xdr:row>
          <xdr:rowOff>504825</xdr:rowOff>
        </xdr:to>
        <xdr:sp macro="" textlink="">
          <xdr:nvSpPr>
            <xdr:cNvPr id="222211" name="Check Box 3" hidden="1">
              <a:extLst>
                <a:ext uri="{63B3BB69-23CF-44E3-9099-C40C66FF867C}">
                  <a14:compatExt spid="_x0000_s222211"/>
                </a:ext>
                <a:ext uri="{FF2B5EF4-FFF2-40B4-BE49-F238E27FC236}">
                  <a16:creationId xmlns:a16="http://schemas.microsoft.com/office/drawing/2014/main" id="{00000000-0008-0000-2000-0000036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409575</xdr:colOff>
          <xdr:row>13</xdr:row>
          <xdr:rowOff>190500</xdr:rowOff>
        </xdr:from>
        <xdr:to>
          <xdr:col>1</xdr:col>
          <xdr:colOff>771525</xdr:colOff>
          <xdr:row>13</xdr:row>
          <xdr:rowOff>504825</xdr:rowOff>
        </xdr:to>
        <xdr:sp macro="" textlink="">
          <xdr:nvSpPr>
            <xdr:cNvPr id="222212" name="Check Box 4" hidden="1">
              <a:extLst>
                <a:ext uri="{63B3BB69-23CF-44E3-9099-C40C66FF867C}">
                  <a14:compatExt spid="_x0000_s222212"/>
                </a:ext>
                <a:ext uri="{FF2B5EF4-FFF2-40B4-BE49-F238E27FC236}">
                  <a16:creationId xmlns:a16="http://schemas.microsoft.com/office/drawing/2014/main" id="{00000000-0008-0000-2000-0000046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409575</xdr:colOff>
          <xdr:row>15</xdr:row>
          <xdr:rowOff>190500</xdr:rowOff>
        </xdr:from>
        <xdr:to>
          <xdr:col>1</xdr:col>
          <xdr:colOff>771525</xdr:colOff>
          <xdr:row>15</xdr:row>
          <xdr:rowOff>504825</xdr:rowOff>
        </xdr:to>
        <xdr:sp macro="" textlink="">
          <xdr:nvSpPr>
            <xdr:cNvPr id="222213" name="Check Box 5" hidden="1">
              <a:extLst>
                <a:ext uri="{63B3BB69-23CF-44E3-9099-C40C66FF867C}">
                  <a14:compatExt spid="_x0000_s222213"/>
                </a:ext>
                <a:ext uri="{FF2B5EF4-FFF2-40B4-BE49-F238E27FC236}">
                  <a16:creationId xmlns:a16="http://schemas.microsoft.com/office/drawing/2014/main" id="{00000000-0008-0000-2000-0000056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409575</xdr:colOff>
          <xdr:row>7</xdr:row>
          <xdr:rowOff>180975</xdr:rowOff>
        </xdr:from>
        <xdr:to>
          <xdr:col>1</xdr:col>
          <xdr:colOff>771525</xdr:colOff>
          <xdr:row>7</xdr:row>
          <xdr:rowOff>495300</xdr:rowOff>
        </xdr:to>
        <xdr:sp macro="" textlink="">
          <xdr:nvSpPr>
            <xdr:cNvPr id="222214" name="Check Box 6" hidden="1">
              <a:extLst>
                <a:ext uri="{63B3BB69-23CF-44E3-9099-C40C66FF867C}">
                  <a14:compatExt spid="_x0000_s222214"/>
                </a:ext>
                <a:ext uri="{FF2B5EF4-FFF2-40B4-BE49-F238E27FC236}">
                  <a16:creationId xmlns:a16="http://schemas.microsoft.com/office/drawing/2014/main" id="{00000000-0008-0000-2000-0000066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9</xdr:row>
          <xdr:rowOff>200025</xdr:rowOff>
        </xdr:from>
        <xdr:to>
          <xdr:col>0</xdr:col>
          <xdr:colOff>771525</xdr:colOff>
          <xdr:row>9</xdr:row>
          <xdr:rowOff>514350</xdr:rowOff>
        </xdr:to>
        <xdr:sp macro="" textlink="">
          <xdr:nvSpPr>
            <xdr:cNvPr id="222216" name="Check Box 8" hidden="1">
              <a:extLst>
                <a:ext uri="{63B3BB69-23CF-44E3-9099-C40C66FF867C}">
                  <a14:compatExt spid="_x0000_s222216"/>
                </a:ext>
                <a:ext uri="{FF2B5EF4-FFF2-40B4-BE49-F238E27FC236}">
                  <a16:creationId xmlns:a16="http://schemas.microsoft.com/office/drawing/2014/main" id="{00000000-0008-0000-2000-0000086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11</xdr:row>
          <xdr:rowOff>190500</xdr:rowOff>
        </xdr:from>
        <xdr:to>
          <xdr:col>0</xdr:col>
          <xdr:colOff>771525</xdr:colOff>
          <xdr:row>11</xdr:row>
          <xdr:rowOff>504825</xdr:rowOff>
        </xdr:to>
        <xdr:sp macro="" textlink="">
          <xdr:nvSpPr>
            <xdr:cNvPr id="222217" name="Check Box 9" hidden="1">
              <a:extLst>
                <a:ext uri="{63B3BB69-23CF-44E3-9099-C40C66FF867C}">
                  <a14:compatExt spid="_x0000_s222217"/>
                </a:ext>
                <a:ext uri="{FF2B5EF4-FFF2-40B4-BE49-F238E27FC236}">
                  <a16:creationId xmlns:a16="http://schemas.microsoft.com/office/drawing/2014/main" id="{00000000-0008-0000-2000-0000096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13</xdr:row>
          <xdr:rowOff>190500</xdr:rowOff>
        </xdr:from>
        <xdr:to>
          <xdr:col>0</xdr:col>
          <xdr:colOff>771525</xdr:colOff>
          <xdr:row>13</xdr:row>
          <xdr:rowOff>504825</xdr:rowOff>
        </xdr:to>
        <xdr:sp macro="" textlink="">
          <xdr:nvSpPr>
            <xdr:cNvPr id="222218" name="Check Box 10" hidden="1">
              <a:extLst>
                <a:ext uri="{63B3BB69-23CF-44E3-9099-C40C66FF867C}">
                  <a14:compatExt spid="_x0000_s222218"/>
                </a:ext>
                <a:ext uri="{FF2B5EF4-FFF2-40B4-BE49-F238E27FC236}">
                  <a16:creationId xmlns:a16="http://schemas.microsoft.com/office/drawing/2014/main" id="{00000000-0008-0000-2000-00000A6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15</xdr:row>
          <xdr:rowOff>190500</xdr:rowOff>
        </xdr:from>
        <xdr:to>
          <xdr:col>0</xdr:col>
          <xdr:colOff>771525</xdr:colOff>
          <xdr:row>15</xdr:row>
          <xdr:rowOff>504825</xdr:rowOff>
        </xdr:to>
        <xdr:sp macro="" textlink="">
          <xdr:nvSpPr>
            <xdr:cNvPr id="222219" name="Check Box 11" hidden="1">
              <a:extLst>
                <a:ext uri="{63B3BB69-23CF-44E3-9099-C40C66FF867C}">
                  <a14:compatExt spid="_x0000_s222219"/>
                </a:ext>
                <a:ext uri="{FF2B5EF4-FFF2-40B4-BE49-F238E27FC236}">
                  <a16:creationId xmlns:a16="http://schemas.microsoft.com/office/drawing/2014/main" id="{00000000-0008-0000-2000-00000B6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7</xdr:row>
          <xdr:rowOff>180975</xdr:rowOff>
        </xdr:from>
        <xdr:to>
          <xdr:col>0</xdr:col>
          <xdr:colOff>771525</xdr:colOff>
          <xdr:row>7</xdr:row>
          <xdr:rowOff>495300</xdr:rowOff>
        </xdr:to>
        <xdr:sp macro="" textlink="">
          <xdr:nvSpPr>
            <xdr:cNvPr id="222220" name="Check Box 12" hidden="1">
              <a:extLst>
                <a:ext uri="{63B3BB69-23CF-44E3-9099-C40C66FF867C}">
                  <a14:compatExt spid="_x0000_s222220"/>
                </a:ext>
                <a:ext uri="{FF2B5EF4-FFF2-40B4-BE49-F238E27FC236}">
                  <a16:creationId xmlns:a16="http://schemas.microsoft.com/office/drawing/2014/main" id="{00000000-0008-0000-2000-00000C6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47625</xdr:colOff>
          <xdr:row>10</xdr:row>
          <xdr:rowOff>104775</xdr:rowOff>
        </xdr:from>
        <xdr:to>
          <xdr:col>1</xdr:col>
          <xdr:colOff>95250</xdr:colOff>
          <xdr:row>10</xdr:row>
          <xdr:rowOff>533400</xdr:rowOff>
        </xdr:to>
        <xdr:sp macro="" textlink="">
          <xdr:nvSpPr>
            <xdr:cNvPr id="214017" name="Check Box 1" hidden="1">
              <a:extLst>
                <a:ext uri="{63B3BB69-23CF-44E3-9099-C40C66FF867C}">
                  <a14:compatExt spid="_x0000_s214017"/>
                </a:ext>
                <a:ext uri="{FF2B5EF4-FFF2-40B4-BE49-F238E27FC236}">
                  <a16:creationId xmlns:a16="http://schemas.microsoft.com/office/drawing/2014/main" id="{00000000-0008-0000-2100-0000014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12</xdr:row>
          <xdr:rowOff>104775</xdr:rowOff>
        </xdr:from>
        <xdr:to>
          <xdr:col>1</xdr:col>
          <xdr:colOff>95250</xdr:colOff>
          <xdr:row>12</xdr:row>
          <xdr:rowOff>533400</xdr:rowOff>
        </xdr:to>
        <xdr:sp macro="" textlink="">
          <xdr:nvSpPr>
            <xdr:cNvPr id="214018" name="Check Box 2" hidden="1">
              <a:extLst>
                <a:ext uri="{63B3BB69-23CF-44E3-9099-C40C66FF867C}">
                  <a14:compatExt spid="_x0000_s214018"/>
                </a:ext>
                <a:ext uri="{FF2B5EF4-FFF2-40B4-BE49-F238E27FC236}">
                  <a16:creationId xmlns:a16="http://schemas.microsoft.com/office/drawing/2014/main" id="{00000000-0008-0000-2100-0000024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14</xdr:row>
          <xdr:rowOff>104775</xdr:rowOff>
        </xdr:from>
        <xdr:to>
          <xdr:col>1</xdr:col>
          <xdr:colOff>95250</xdr:colOff>
          <xdr:row>14</xdr:row>
          <xdr:rowOff>542925</xdr:rowOff>
        </xdr:to>
        <xdr:sp macro="" textlink="">
          <xdr:nvSpPr>
            <xdr:cNvPr id="214019" name="Check Box 3" hidden="1">
              <a:extLst>
                <a:ext uri="{63B3BB69-23CF-44E3-9099-C40C66FF867C}">
                  <a14:compatExt spid="_x0000_s214019"/>
                </a:ext>
                <a:ext uri="{FF2B5EF4-FFF2-40B4-BE49-F238E27FC236}">
                  <a16:creationId xmlns:a16="http://schemas.microsoft.com/office/drawing/2014/main" id="{00000000-0008-0000-2100-0000034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6</xdr:row>
          <xdr:rowOff>104775</xdr:rowOff>
        </xdr:from>
        <xdr:to>
          <xdr:col>1</xdr:col>
          <xdr:colOff>95250</xdr:colOff>
          <xdr:row>6</xdr:row>
          <xdr:rowOff>533400</xdr:rowOff>
        </xdr:to>
        <xdr:sp macro="" textlink="">
          <xdr:nvSpPr>
            <xdr:cNvPr id="214021" name="Check Box 5" hidden="1">
              <a:extLst>
                <a:ext uri="{63B3BB69-23CF-44E3-9099-C40C66FF867C}">
                  <a14:compatExt spid="_x0000_s214021"/>
                </a:ext>
                <a:ext uri="{FF2B5EF4-FFF2-40B4-BE49-F238E27FC236}">
                  <a16:creationId xmlns:a16="http://schemas.microsoft.com/office/drawing/2014/main" id="{00000000-0008-0000-2100-0000054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8</xdr:row>
          <xdr:rowOff>104775</xdr:rowOff>
        </xdr:from>
        <xdr:to>
          <xdr:col>1</xdr:col>
          <xdr:colOff>95250</xdr:colOff>
          <xdr:row>8</xdr:row>
          <xdr:rowOff>533400</xdr:rowOff>
        </xdr:to>
        <xdr:sp macro="" textlink="">
          <xdr:nvSpPr>
            <xdr:cNvPr id="214022" name="Check Box 6" hidden="1">
              <a:extLst>
                <a:ext uri="{63B3BB69-23CF-44E3-9099-C40C66FF867C}">
                  <a14:compatExt spid="_x0000_s214022"/>
                </a:ext>
                <a:ext uri="{FF2B5EF4-FFF2-40B4-BE49-F238E27FC236}">
                  <a16:creationId xmlns:a16="http://schemas.microsoft.com/office/drawing/2014/main" id="{00000000-0008-0000-2100-0000064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16</xdr:row>
          <xdr:rowOff>104775</xdr:rowOff>
        </xdr:from>
        <xdr:to>
          <xdr:col>1</xdr:col>
          <xdr:colOff>95250</xdr:colOff>
          <xdr:row>16</xdr:row>
          <xdr:rowOff>542925</xdr:rowOff>
        </xdr:to>
        <xdr:sp macro="" textlink="">
          <xdr:nvSpPr>
            <xdr:cNvPr id="214024" name="Check Box 8" hidden="1">
              <a:extLst>
                <a:ext uri="{63B3BB69-23CF-44E3-9099-C40C66FF867C}">
                  <a14:compatExt spid="_x0000_s214024"/>
                </a:ext>
                <a:ext uri="{FF2B5EF4-FFF2-40B4-BE49-F238E27FC236}">
                  <a16:creationId xmlns:a16="http://schemas.microsoft.com/office/drawing/2014/main" id="{00000000-0008-0000-2100-0000084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8.xml><?xml version="1.0" encoding="utf-8"?>
<xdr:wsDr xmlns:xdr="http://schemas.openxmlformats.org/drawingml/2006/spreadsheetDrawing" xmlns:a="http://schemas.openxmlformats.org/drawingml/2006/main">
  <xdr:oneCellAnchor>
    <xdr:from>
      <xdr:col>2</xdr:col>
      <xdr:colOff>222250</xdr:colOff>
      <xdr:row>1</xdr:row>
      <xdr:rowOff>0</xdr:rowOff>
    </xdr:from>
    <xdr:ext cx="7492066" cy="1283685"/>
    <xdr:sp macro="" textlink="">
      <xdr:nvSpPr>
        <xdr:cNvPr id="2" name="正方形/長方形 1">
          <a:extLst>
            <a:ext uri="{FF2B5EF4-FFF2-40B4-BE49-F238E27FC236}">
              <a16:creationId xmlns:a16="http://schemas.microsoft.com/office/drawing/2014/main" id="{00000000-0008-0000-2100-000002000000}"/>
            </a:ext>
          </a:extLst>
        </xdr:cNvPr>
        <xdr:cNvSpPr/>
      </xdr:nvSpPr>
      <xdr:spPr bwMode="auto">
        <a:xfrm>
          <a:off x="7937500" y="180975"/>
          <a:ext cx="7492066" cy="1283685"/>
        </a:xfrm>
        <a:prstGeom prst="rect">
          <a:avLst/>
        </a:prstGeom>
        <a:ln>
          <a:headEnd type="none" w="med" len="med"/>
          <a:tailEnd type="none" w="med" len="med"/>
        </a:ln>
      </xdr:spPr>
      <xdr:style>
        <a:lnRef idx="1">
          <a:schemeClr val="accent5"/>
        </a:lnRef>
        <a:fillRef idx="2">
          <a:schemeClr val="accent5"/>
        </a:fillRef>
        <a:effectRef idx="1">
          <a:schemeClr val="accent5"/>
        </a:effectRef>
        <a:fontRef idx="minor">
          <a:schemeClr val="dk1"/>
        </a:fontRef>
      </xdr:style>
      <xdr:txBody>
        <a:bodyPr vertOverflow="clip" wrap="square" lIns="18288" tIns="0" rIns="0" bIns="0" rtlCol="0" anchor="t" upright="1">
          <a:spAutoFit/>
        </a:bodyPr>
        <a:lstStyle/>
        <a:p>
          <a:pPr algn="l"/>
          <a:r>
            <a:rPr lang="ja-JP" altLang="en-US" sz="1100">
              <a:solidFill>
                <a:schemeClr val="dk1"/>
              </a:solidFill>
              <a:latin typeface="+mn-ea"/>
              <a:ea typeface="+mn-ea"/>
              <a:cs typeface="+mn-cs"/>
            </a:rPr>
            <a:t>赤反転された</a:t>
          </a:r>
          <a:r>
            <a:rPr lang="ja-JP" altLang="ja-JP" sz="1100">
              <a:solidFill>
                <a:schemeClr val="dk1"/>
              </a:solidFill>
              <a:latin typeface="+mn-ea"/>
              <a:ea typeface="+mn-ea"/>
              <a:cs typeface="+mn-cs"/>
            </a:rPr>
            <a:t>セルには半角カンマ</a:t>
          </a:r>
          <a:r>
            <a:rPr lang="ja-JP" altLang="en-US" sz="1100">
              <a:solidFill>
                <a:schemeClr val="dk1"/>
              </a:solidFill>
              <a:latin typeface="+mn-ea"/>
              <a:ea typeface="+mn-ea"/>
              <a:cs typeface="+mn-cs"/>
            </a:rPr>
            <a:t>（</a:t>
          </a:r>
          <a:r>
            <a:rPr lang="en-US" altLang="ja-JP" sz="1100">
              <a:solidFill>
                <a:schemeClr val="dk1"/>
              </a:solidFill>
              <a:latin typeface="+mn-ea"/>
              <a:ea typeface="+mn-ea"/>
              <a:cs typeface="+mn-cs"/>
            </a:rPr>
            <a:t>,</a:t>
          </a:r>
          <a:r>
            <a:rPr lang="ja-JP" altLang="en-US" sz="1100">
              <a:solidFill>
                <a:schemeClr val="dk1"/>
              </a:solidFill>
              <a:latin typeface="+mn-ea"/>
              <a:ea typeface="+mn-ea"/>
              <a:cs typeface="+mn-cs"/>
            </a:rPr>
            <a:t>）またはダブルクォーテーション（</a:t>
          </a:r>
          <a:r>
            <a:rPr lang="en-US" altLang="ja-JP" sz="1100">
              <a:solidFill>
                <a:schemeClr val="dk1"/>
              </a:solidFill>
              <a:latin typeface="+mn-ea"/>
              <a:ea typeface="+mn-ea"/>
              <a:cs typeface="+mn-cs"/>
            </a:rPr>
            <a:t>"</a:t>
          </a:r>
          <a:r>
            <a:rPr lang="ja-JP" altLang="en-US" sz="1100">
              <a:solidFill>
                <a:schemeClr val="dk1"/>
              </a:solidFill>
              <a:latin typeface="+mn-ea"/>
              <a:ea typeface="+mn-ea"/>
              <a:cs typeface="+mn-cs"/>
            </a:rPr>
            <a:t>）</a:t>
          </a:r>
          <a:r>
            <a:rPr lang="ja-JP" altLang="ja-JP" sz="1100">
              <a:solidFill>
                <a:schemeClr val="dk1"/>
              </a:solidFill>
              <a:latin typeface="+mn-ea"/>
              <a:ea typeface="+mn-ea"/>
              <a:cs typeface="+mn-cs"/>
            </a:rPr>
            <a:t>が含まれています。</a:t>
          </a:r>
        </a:p>
        <a:p>
          <a:pPr algn="l"/>
          <a:r>
            <a:rPr lang="ja-JP" altLang="ja-JP" sz="1100">
              <a:solidFill>
                <a:schemeClr val="dk1"/>
              </a:solidFill>
              <a:latin typeface="+mn-ea"/>
              <a:ea typeface="+mn-ea"/>
              <a:cs typeface="+mn-cs"/>
            </a:rPr>
            <a:t>対象の項目は</a:t>
          </a:r>
          <a:r>
            <a:rPr lang="en-US" altLang="ja-JP" sz="1100">
              <a:solidFill>
                <a:schemeClr val="dk1"/>
              </a:solidFill>
              <a:latin typeface="+mn-ea"/>
              <a:ea typeface="+mn-ea"/>
              <a:cs typeface="+mn-cs"/>
            </a:rPr>
            <a:t>CSV</a:t>
          </a:r>
          <a:r>
            <a:rPr lang="ja-JP" altLang="ja-JP" sz="1100">
              <a:solidFill>
                <a:schemeClr val="dk1"/>
              </a:solidFill>
              <a:latin typeface="+mn-ea"/>
              <a:ea typeface="+mn-ea"/>
              <a:cs typeface="+mn-cs"/>
            </a:rPr>
            <a:t>読込みできません。</a:t>
          </a:r>
        </a:p>
        <a:p>
          <a:pPr algn="l"/>
          <a:r>
            <a:rPr lang="ja-JP" altLang="ja-JP" sz="1100">
              <a:solidFill>
                <a:schemeClr val="dk1"/>
              </a:solidFill>
              <a:latin typeface="+mn-ea"/>
              <a:ea typeface="+mn-ea"/>
              <a:cs typeface="+mn-cs"/>
            </a:rPr>
            <a:t>半角カンマ（</a:t>
          </a:r>
          <a:r>
            <a:rPr lang="en-US" altLang="ja-JP" sz="1100">
              <a:solidFill>
                <a:schemeClr val="dk1"/>
              </a:solidFill>
              <a:latin typeface="+mn-ea"/>
              <a:ea typeface="+mn-ea"/>
              <a:cs typeface="+mn-cs"/>
            </a:rPr>
            <a:t>,</a:t>
          </a:r>
          <a:r>
            <a:rPr lang="ja-JP" altLang="ja-JP" sz="1100">
              <a:solidFill>
                <a:schemeClr val="dk1"/>
              </a:solidFill>
              <a:latin typeface="+mn-ea"/>
              <a:ea typeface="+mn-ea"/>
              <a:cs typeface="+mn-cs"/>
            </a:rPr>
            <a:t>）またはダブルクォーテーション（</a:t>
          </a:r>
          <a:r>
            <a:rPr lang="en-US" altLang="ja-JP" sz="1100">
              <a:solidFill>
                <a:schemeClr val="dk1"/>
              </a:solidFill>
              <a:latin typeface="+mn-ea"/>
              <a:ea typeface="+mn-ea"/>
              <a:cs typeface="+mn-cs"/>
            </a:rPr>
            <a:t>"</a:t>
          </a:r>
          <a:r>
            <a:rPr lang="ja-JP" altLang="ja-JP" sz="1100">
              <a:solidFill>
                <a:schemeClr val="dk1"/>
              </a:solidFill>
              <a:latin typeface="+mn-ea"/>
              <a:ea typeface="+mn-ea"/>
              <a:cs typeface="+mn-cs"/>
            </a:rPr>
            <a:t>）を除いて</a:t>
          </a:r>
          <a:r>
            <a:rPr lang="en-US" altLang="ja-JP" sz="1100">
              <a:solidFill>
                <a:schemeClr val="dk1"/>
              </a:solidFill>
              <a:latin typeface="+mn-ea"/>
              <a:ea typeface="+mn-ea"/>
              <a:cs typeface="+mn-cs"/>
            </a:rPr>
            <a:t>CSV</a:t>
          </a:r>
          <a:r>
            <a:rPr lang="ja-JP" altLang="ja-JP" sz="1100">
              <a:solidFill>
                <a:schemeClr val="dk1"/>
              </a:solidFill>
              <a:latin typeface="+mn-ea"/>
              <a:ea typeface="+mn-ea"/>
              <a:cs typeface="+mn-cs"/>
            </a:rPr>
            <a:t>ファイルを作成してください。</a:t>
          </a:r>
        </a:p>
        <a:p>
          <a:pPr algn="l"/>
          <a:r>
            <a:rPr lang="en-US" altLang="ja-JP" sz="1100">
              <a:solidFill>
                <a:schemeClr val="dk1"/>
              </a:solidFill>
              <a:latin typeface="+mn-ea"/>
              <a:ea typeface="+mn-ea"/>
              <a:cs typeface="+mn-cs"/>
            </a:rPr>
            <a:t> </a:t>
          </a:r>
          <a:endParaRPr lang="ja-JP" altLang="ja-JP" sz="1100">
            <a:solidFill>
              <a:schemeClr val="dk1"/>
            </a:solidFill>
            <a:latin typeface="+mn-ea"/>
            <a:ea typeface="+mn-ea"/>
            <a:cs typeface="+mn-cs"/>
          </a:endParaRPr>
        </a:p>
        <a:p>
          <a:pPr algn="l"/>
          <a:r>
            <a:rPr lang="ja-JP" altLang="ja-JP" sz="1100">
              <a:solidFill>
                <a:schemeClr val="dk1"/>
              </a:solidFill>
              <a:latin typeface="+mn-ea"/>
              <a:ea typeface="+mn-ea"/>
              <a:cs typeface="+mn-cs"/>
            </a:rPr>
            <a:t>※連絡先メールアドレスで半角カンマ（</a:t>
          </a:r>
          <a:r>
            <a:rPr lang="en-US" altLang="ja-JP" sz="1100">
              <a:solidFill>
                <a:schemeClr val="dk1"/>
              </a:solidFill>
              <a:latin typeface="+mn-ea"/>
              <a:ea typeface="+mn-ea"/>
              <a:cs typeface="+mn-cs"/>
            </a:rPr>
            <a:t>,</a:t>
          </a:r>
          <a:r>
            <a:rPr lang="ja-JP" altLang="ja-JP" sz="1100">
              <a:solidFill>
                <a:schemeClr val="dk1"/>
              </a:solidFill>
              <a:latin typeface="+mn-ea"/>
              <a:ea typeface="+mn-ea"/>
              <a:cs typeface="+mn-cs"/>
            </a:rPr>
            <a:t>）またはダブルクォーテーション（</a:t>
          </a:r>
          <a:r>
            <a:rPr lang="en-US" altLang="ja-JP" sz="1100">
              <a:solidFill>
                <a:schemeClr val="dk1"/>
              </a:solidFill>
              <a:latin typeface="+mn-ea"/>
              <a:ea typeface="+mn-ea"/>
              <a:cs typeface="+mn-cs"/>
            </a:rPr>
            <a:t>"</a:t>
          </a:r>
          <a:r>
            <a:rPr lang="ja-JP" altLang="ja-JP" sz="1100">
              <a:solidFill>
                <a:schemeClr val="dk1"/>
              </a:solidFill>
              <a:latin typeface="+mn-ea"/>
              <a:ea typeface="+mn-ea"/>
              <a:cs typeface="+mn-cs"/>
            </a:rPr>
            <a:t>）を入力する必要がある場合は、</a:t>
          </a:r>
        </a:p>
        <a:p>
          <a:pPr algn="l"/>
          <a:r>
            <a:rPr lang="ja-JP" altLang="ja-JP" sz="1100">
              <a:solidFill>
                <a:schemeClr val="dk1"/>
              </a:solidFill>
              <a:latin typeface="+mn-ea"/>
              <a:ea typeface="+mn-ea"/>
              <a:cs typeface="+mn-cs"/>
            </a:rPr>
            <a:t>　訓練コース情報入力</a:t>
          </a:r>
          <a:r>
            <a:rPr lang="ja-JP" altLang="en-US" sz="1100">
              <a:solidFill>
                <a:schemeClr val="dk1"/>
              </a:solidFill>
              <a:latin typeface="+mn-ea"/>
              <a:ea typeface="+mn-ea"/>
              <a:cs typeface="+mn-cs"/>
            </a:rPr>
            <a:t>画面</a:t>
          </a:r>
          <a:r>
            <a:rPr lang="ja-JP" altLang="ja-JP" sz="1100">
              <a:solidFill>
                <a:schemeClr val="dk1"/>
              </a:solidFill>
              <a:latin typeface="+mn-ea"/>
              <a:ea typeface="+mn-ea"/>
              <a:cs typeface="+mn-cs"/>
            </a:rPr>
            <a:t>から打鍵入力してください。</a:t>
          </a:r>
        </a:p>
        <a:p>
          <a:pPr algn="l"/>
          <a:endParaRPr kumimoji="1" lang="ja-JP" altLang="en-US" sz="1100">
            <a:latin typeface="+mn-ea"/>
            <a:ea typeface="+mn-ea"/>
          </a:endParaRPr>
        </a:p>
      </xdr:txBody>
    </xdr:sp>
    <xdr:clientData fPrintsWithSheet="0"/>
  </xdr:oneCellAnchor>
</xdr:wsDr>
</file>

<file path=xl/drawings/drawing3.xml><?xml version="1.0" encoding="utf-8"?>
<xdr:wsDr xmlns:xdr="http://schemas.openxmlformats.org/drawingml/2006/spreadsheetDrawing" xmlns:a="http://schemas.openxmlformats.org/drawingml/2006/main">
  <xdr:twoCellAnchor>
    <xdr:from>
      <xdr:col>26</xdr:col>
      <xdr:colOff>0</xdr:colOff>
      <xdr:row>7</xdr:row>
      <xdr:rowOff>0</xdr:rowOff>
    </xdr:from>
    <xdr:to>
      <xdr:col>30</xdr:col>
      <xdr:colOff>609600</xdr:colOff>
      <xdr:row>13</xdr:row>
      <xdr:rowOff>101600</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16274143" y="2462893"/>
          <a:ext cx="3331028" cy="2412093"/>
          <a:chOff x="11949545" y="3238499"/>
          <a:chExt cx="4139045" cy="2008909"/>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03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03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12</xdr:col>
      <xdr:colOff>38100</xdr:colOff>
      <xdr:row>45</xdr:row>
      <xdr:rowOff>114300</xdr:rowOff>
    </xdr:from>
    <xdr:to>
      <xdr:col>12</xdr:col>
      <xdr:colOff>123825</xdr:colOff>
      <xdr:row>46</xdr:row>
      <xdr:rowOff>85725</xdr:rowOff>
    </xdr:to>
    <xdr:sp macro="" textlink="">
      <xdr:nvSpPr>
        <xdr:cNvPr id="2" name="Text Box 1">
          <a:extLst>
            <a:ext uri="{FF2B5EF4-FFF2-40B4-BE49-F238E27FC236}">
              <a16:creationId xmlns:a16="http://schemas.microsoft.com/office/drawing/2014/main" id="{00000000-0008-0000-0400-000002000000}"/>
            </a:ext>
          </a:extLst>
        </xdr:cNvPr>
        <xdr:cNvSpPr txBox="1">
          <a:spLocks noChangeArrowheads="1"/>
        </xdr:cNvSpPr>
      </xdr:nvSpPr>
      <xdr:spPr bwMode="auto">
        <a:xfrm>
          <a:off x="6362700" y="12601575"/>
          <a:ext cx="85725" cy="219075"/>
        </a:xfrm>
        <a:prstGeom prst="rect">
          <a:avLst/>
        </a:prstGeom>
        <a:noFill/>
        <a:ln w="9525">
          <a:noFill/>
          <a:miter lim="800000"/>
          <a:headEnd/>
          <a:tailEnd/>
        </a:ln>
      </xdr:spPr>
    </xdr:sp>
    <xdr:clientData/>
  </xdr:twoCellAnchor>
  <xdr:twoCellAnchor editAs="oneCell">
    <xdr:from>
      <xdr:col>12</xdr:col>
      <xdr:colOff>38100</xdr:colOff>
      <xdr:row>47</xdr:row>
      <xdr:rowOff>114300</xdr:rowOff>
    </xdr:from>
    <xdr:to>
      <xdr:col>12</xdr:col>
      <xdr:colOff>123825</xdr:colOff>
      <xdr:row>48</xdr:row>
      <xdr:rowOff>85726</xdr:rowOff>
    </xdr:to>
    <xdr:sp macro="" textlink="">
      <xdr:nvSpPr>
        <xdr:cNvPr id="3" name="Text Box 1">
          <a:extLst>
            <a:ext uri="{FF2B5EF4-FFF2-40B4-BE49-F238E27FC236}">
              <a16:creationId xmlns:a16="http://schemas.microsoft.com/office/drawing/2014/main" id="{00000000-0008-0000-0400-000003000000}"/>
            </a:ext>
          </a:extLst>
        </xdr:cNvPr>
        <xdr:cNvSpPr txBox="1">
          <a:spLocks noChangeArrowheads="1"/>
        </xdr:cNvSpPr>
      </xdr:nvSpPr>
      <xdr:spPr bwMode="auto">
        <a:xfrm>
          <a:off x="6362700" y="13096875"/>
          <a:ext cx="85725" cy="219075"/>
        </a:xfrm>
        <a:prstGeom prst="rect">
          <a:avLst/>
        </a:prstGeom>
        <a:noFill/>
        <a:ln w="9525">
          <a:noFill/>
          <a:miter lim="800000"/>
          <a:headEnd/>
          <a:tailEnd/>
        </a:ln>
      </xdr:spPr>
    </xdr:sp>
    <xdr:clientData/>
  </xdr:twoCellAnchor>
  <xdr:twoCellAnchor editAs="oneCell">
    <xdr:from>
      <xdr:col>12</xdr:col>
      <xdr:colOff>38100</xdr:colOff>
      <xdr:row>47</xdr:row>
      <xdr:rowOff>114300</xdr:rowOff>
    </xdr:from>
    <xdr:to>
      <xdr:col>12</xdr:col>
      <xdr:colOff>123825</xdr:colOff>
      <xdr:row>48</xdr:row>
      <xdr:rowOff>85726</xdr:rowOff>
    </xdr:to>
    <xdr:sp macro="" textlink="">
      <xdr:nvSpPr>
        <xdr:cNvPr id="4" name="Text Box 1">
          <a:extLst>
            <a:ext uri="{FF2B5EF4-FFF2-40B4-BE49-F238E27FC236}">
              <a16:creationId xmlns:a16="http://schemas.microsoft.com/office/drawing/2014/main" id="{00000000-0008-0000-0400-000004000000}"/>
            </a:ext>
          </a:extLst>
        </xdr:cNvPr>
        <xdr:cNvSpPr txBox="1">
          <a:spLocks noChangeArrowheads="1"/>
        </xdr:cNvSpPr>
      </xdr:nvSpPr>
      <xdr:spPr bwMode="auto">
        <a:xfrm>
          <a:off x="6362700" y="13096875"/>
          <a:ext cx="85725" cy="219075"/>
        </a:xfrm>
        <a:prstGeom prst="rect">
          <a:avLst/>
        </a:prstGeom>
        <a:noFill/>
        <a:ln w="9525">
          <a:noFill/>
          <a:miter lim="800000"/>
          <a:headEnd/>
          <a:tailEnd/>
        </a:ln>
      </xdr:spPr>
    </xdr:sp>
    <xdr:clientData/>
  </xdr:twoCellAnchor>
  <xdr:twoCellAnchor>
    <xdr:from>
      <xdr:col>19</xdr:col>
      <xdr:colOff>243417</xdr:colOff>
      <xdr:row>1</xdr:row>
      <xdr:rowOff>21166</xdr:rowOff>
    </xdr:from>
    <xdr:to>
      <xdr:col>23</xdr:col>
      <xdr:colOff>381000</xdr:colOff>
      <xdr:row>6</xdr:row>
      <xdr:rowOff>173935</xdr:rowOff>
    </xdr:to>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9806517" y="268816"/>
          <a:ext cx="2880783" cy="1571994"/>
          <a:chOff x="11949545" y="3238499"/>
          <a:chExt cx="4139045" cy="2008909"/>
        </a:xfrm>
      </xdr:grpSpPr>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7" name="テキスト ボックス 6">
            <a:extLst>
              <a:ext uri="{FF2B5EF4-FFF2-40B4-BE49-F238E27FC236}">
                <a16:creationId xmlns:a16="http://schemas.microsoft.com/office/drawing/2014/main" id="{00000000-0008-0000-0400-000007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10" name="テキスト ボックス 9">
            <a:extLst>
              <a:ext uri="{FF2B5EF4-FFF2-40B4-BE49-F238E27FC236}">
                <a16:creationId xmlns:a16="http://schemas.microsoft.com/office/drawing/2014/main" id="{00000000-0008-0000-0400-00000A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12" name="テキスト ボックス 11">
            <a:extLst>
              <a:ext uri="{FF2B5EF4-FFF2-40B4-BE49-F238E27FC236}">
                <a16:creationId xmlns:a16="http://schemas.microsoft.com/office/drawing/2014/main" id="{00000000-0008-0000-0400-00000C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：必要に応じて入力</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37</xdr:col>
      <xdr:colOff>140243</xdr:colOff>
      <xdr:row>0</xdr:row>
      <xdr:rowOff>76200</xdr:rowOff>
    </xdr:from>
    <xdr:to>
      <xdr:col>38</xdr:col>
      <xdr:colOff>1041953</xdr:colOff>
      <xdr:row>6</xdr:row>
      <xdr:rowOff>316396</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10360568" y="76200"/>
          <a:ext cx="2587635" cy="1440346"/>
          <a:chOff x="11949546" y="3238499"/>
          <a:chExt cx="4139045" cy="1809142"/>
        </a:xfrm>
      </xdr:grpSpPr>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11949546" y="3238499"/>
            <a:ext cx="4139045" cy="1809142"/>
          </a:xfrm>
          <a:prstGeom prst="rect">
            <a:avLst/>
          </a:prstGeom>
          <a:solidFill>
            <a:srgbClr val="FFFFFF"/>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2850089"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0500-000005000000}"/>
              </a:ext>
            </a:extLst>
          </xdr:cNvPr>
          <xdr:cNvSpPr/>
        </xdr:nvSpPr>
        <xdr:spPr>
          <a:xfrm>
            <a:off x="12347864" y="3491180"/>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500-000006000000}"/>
              </a:ext>
            </a:extLst>
          </xdr:cNvPr>
          <xdr:cNvSpPr/>
        </xdr:nvSpPr>
        <xdr:spPr>
          <a:xfrm>
            <a:off x="12347864" y="4031591"/>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0500-000007000000}"/>
              </a:ext>
            </a:extLst>
          </xdr:cNvPr>
          <xdr:cNvSpPr txBox="1"/>
        </xdr:nvSpPr>
        <xdr:spPr>
          <a:xfrm>
            <a:off x="12867409" y="3939884"/>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2365182" y="4572002"/>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05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solidFill>
                  <a:schemeClr val="tx1"/>
                </a:solidFill>
              </a:rPr>
              <a:t>：必要に応じて入力</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21</xdr:col>
      <xdr:colOff>245409</xdr:colOff>
      <xdr:row>63</xdr:row>
      <xdr:rowOff>171449</xdr:rowOff>
    </xdr:from>
    <xdr:to>
      <xdr:col>36</xdr:col>
      <xdr:colOff>42022</xdr:colOff>
      <xdr:row>66</xdr:row>
      <xdr:rowOff>33618</xdr:rowOff>
    </xdr:to>
    <xdr:sp macro="" textlink="">
      <xdr:nvSpPr>
        <xdr:cNvPr id="15" name="テキスト ボックス 14">
          <a:extLst>
            <a:ext uri="{FF2B5EF4-FFF2-40B4-BE49-F238E27FC236}">
              <a16:creationId xmlns:a16="http://schemas.microsoft.com/office/drawing/2014/main" id="{00000000-0008-0000-0600-00000F000000}"/>
            </a:ext>
          </a:extLst>
        </xdr:cNvPr>
        <xdr:cNvSpPr txBox="1"/>
      </xdr:nvSpPr>
      <xdr:spPr>
        <a:xfrm>
          <a:off x="6128497" y="15601949"/>
          <a:ext cx="3998819" cy="713816"/>
        </a:xfrm>
        <a:prstGeom prst="wedgeRoundRectCallout">
          <a:avLst>
            <a:gd name="adj1" fmla="val 35486"/>
            <a:gd name="adj2" fmla="val -69572"/>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r>
            <a:rPr kumimoji="1" lang="ja-JP" altLang="en-US" sz="1050">
              <a:solidFill>
                <a:schemeClr val="tx1"/>
              </a:solidFill>
              <a:latin typeface="Meiryo UI" panose="020B0604030504040204" pitchFamily="50" charset="-128"/>
              <a:ea typeface="Meiryo UI" panose="020B0604030504040204" pitchFamily="50" charset="-128"/>
            </a:rPr>
            <a:t>「オンライン計」欄には、</a:t>
          </a:r>
          <a:r>
            <a:rPr kumimoji="1" lang="en-US" altLang="ja-JP" sz="1050">
              <a:solidFill>
                <a:schemeClr val="tx1"/>
              </a:solidFill>
              <a:latin typeface="Meiryo UI" panose="020B0604030504040204" pitchFamily="50" charset="-128"/>
              <a:ea typeface="Meiryo UI" panose="020B0604030504040204" pitchFamily="50" charset="-128"/>
            </a:rPr>
            <a:t>80</a:t>
          </a:r>
          <a:r>
            <a:rPr kumimoji="1" lang="ja-JP" altLang="en-US" sz="1050">
              <a:solidFill>
                <a:schemeClr val="tx1"/>
              </a:solidFill>
              <a:latin typeface="Meiryo UI" panose="020B0604030504040204" pitchFamily="50" charset="-128"/>
              <a:ea typeface="Meiryo UI" panose="020B0604030504040204" pitchFamily="50" charset="-128"/>
            </a:rPr>
            <a:t>時間算定対象訓練をオンラインで実施する場合に当該訓練時間数を計上して下さい。</a:t>
          </a:r>
          <a:endParaRPr kumimoji="1" lang="en-US" altLang="ja-JP" sz="1050">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26</xdr:col>
      <xdr:colOff>257175</xdr:colOff>
      <xdr:row>10</xdr:row>
      <xdr:rowOff>246529</xdr:rowOff>
    </xdr:from>
    <xdr:to>
      <xdr:col>35</xdr:col>
      <xdr:colOff>95250</xdr:colOff>
      <xdr:row>13</xdr:row>
      <xdr:rowOff>228601</xdr:rowOff>
    </xdr:to>
    <xdr:sp macro="" textlink="">
      <xdr:nvSpPr>
        <xdr:cNvPr id="17" name="テキスト ボックス 16">
          <a:extLst>
            <a:ext uri="{FF2B5EF4-FFF2-40B4-BE49-F238E27FC236}">
              <a16:creationId xmlns:a16="http://schemas.microsoft.com/office/drawing/2014/main" id="{00000000-0008-0000-0600-000011000000}"/>
            </a:ext>
          </a:extLst>
        </xdr:cNvPr>
        <xdr:cNvSpPr txBox="1"/>
      </xdr:nvSpPr>
      <xdr:spPr>
        <a:xfrm>
          <a:off x="7540999" y="2767853"/>
          <a:ext cx="2359398" cy="800101"/>
        </a:xfrm>
        <a:prstGeom prst="wedgeRoundRectCallout">
          <a:avLst>
            <a:gd name="adj1" fmla="val 2818"/>
            <a:gd name="adj2" fmla="val 64423"/>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r>
            <a:rPr lang="ja-JP" altLang="en-US" sz="1050" b="0" i="0" u="none" strike="noStrike" baseline="0">
              <a:solidFill>
                <a:schemeClr val="tx1"/>
              </a:solidFill>
              <a:latin typeface="Meiryo UI" panose="020B0604030504040204" pitchFamily="50" charset="-128"/>
              <a:ea typeface="Meiryo UI" panose="020B0604030504040204" pitchFamily="50" charset="-128"/>
              <a:cs typeface="+mn-cs"/>
            </a:rPr>
            <a:t>訓練開始日から訓練終了日までの日数を記入してください。</a:t>
          </a:r>
          <a:endParaRPr kumimoji="1" lang="en-US" altLang="ja-JP" sz="1050">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2</xdr:col>
      <xdr:colOff>3921</xdr:colOff>
      <xdr:row>34</xdr:row>
      <xdr:rowOff>55209</xdr:rowOff>
    </xdr:from>
    <xdr:to>
      <xdr:col>15</xdr:col>
      <xdr:colOff>235322</xdr:colOff>
      <xdr:row>40</xdr:row>
      <xdr:rowOff>0</xdr:rowOff>
    </xdr:to>
    <xdr:sp macro="" textlink="">
      <xdr:nvSpPr>
        <xdr:cNvPr id="21" name="テキスト ボックス 20">
          <a:extLst>
            <a:ext uri="{FF2B5EF4-FFF2-40B4-BE49-F238E27FC236}">
              <a16:creationId xmlns:a16="http://schemas.microsoft.com/office/drawing/2014/main" id="{00000000-0008-0000-0600-000015000000}"/>
            </a:ext>
          </a:extLst>
        </xdr:cNvPr>
        <xdr:cNvSpPr txBox="1"/>
      </xdr:nvSpPr>
      <xdr:spPr>
        <a:xfrm>
          <a:off x="564215" y="8504444"/>
          <a:ext cx="3873313" cy="1423968"/>
        </a:xfrm>
        <a:prstGeom prst="wedgeRoundRectCallout">
          <a:avLst>
            <a:gd name="adj1" fmla="val -33653"/>
            <a:gd name="adj2" fmla="val -57243"/>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r>
            <a:rPr lang="ja-JP" altLang="en-US" sz="1050" b="0" i="0" u="none" strike="noStrike" baseline="0">
              <a:solidFill>
                <a:schemeClr val="tx1"/>
              </a:solidFill>
              <a:latin typeface="Meiryo UI" panose="020B0604030504040204" pitchFamily="50" charset="-128"/>
              <a:ea typeface="Meiryo UI" panose="020B0604030504040204" pitchFamily="50" charset="-128"/>
              <a:cs typeface="+mn-cs"/>
            </a:rPr>
            <a:t>・集団形式で行う就職支援は学科欄に記載してください。</a:t>
          </a:r>
          <a:endParaRPr lang="en-US" altLang="ja-JP" sz="1050" b="0" i="0" u="none" strike="noStrike" baseline="0">
            <a:solidFill>
              <a:schemeClr val="tx1"/>
            </a:solidFill>
            <a:latin typeface="Meiryo UI" panose="020B0604030504040204" pitchFamily="50" charset="-128"/>
            <a:ea typeface="Meiryo UI" panose="020B0604030504040204" pitchFamily="50" charset="-128"/>
            <a:cs typeface="+mn-cs"/>
          </a:endParaRPr>
        </a:p>
        <a:p>
          <a:r>
            <a:rPr lang="ja-JP" altLang="ja-JP" sz="1050" b="0" i="0" baseline="0">
              <a:solidFill>
                <a:srgbClr val="FF0000"/>
              </a:solidFill>
              <a:effectLst/>
              <a:latin typeface="Meiryo UI" panose="020B0604030504040204" pitchFamily="50" charset="-128"/>
              <a:ea typeface="Meiryo UI" panose="020B0604030504040204" pitchFamily="50" charset="-128"/>
              <a:cs typeface="+mn-cs"/>
            </a:rPr>
            <a:t>（</a:t>
          </a:r>
          <a:r>
            <a:rPr lang="en-US" altLang="ja-JP" sz="1050" b="0" i="0" baseline="0">
              <a:solidFill>
                <a:srgbClr val="FF0000"/>
              </a:solidFill>
              <a:effectLst/>
              <a:latin typeface="Meiryo UI" panose="020B0604030504040204" pitchFamily="50" charset="-128"/>
              <a:ea typeface="Meiryo UI" panose="020B0604030504040204" pitchFamily="50" charset="-128"/>
              <a:cs typeface="+mn-cs"/>
            </a:rPr>
            <a:t>18</a:t>
          </a:r>
          <a:r>
            <a:rPr lang="ja-JP" altLang="ja-JP" sz="1050" b="0" i="0" baseline="0">
              <a:solidFill>
                <a:srgbClr val="FF0000"/>
              </a:solidFill>
              <a:effectLst/>
              <a:latin typeface="Meiryo UI" panose="020B0604030504040204" pitchFamily="50" charset="-128"/>
              <a:ea typeface="Meiryo UI" panose="020B0604030504040204" pitchFamily="50" charset="-128"/>
              <a:cs typeface="+mn-cs"/>
            </a:rPr>
            <a:t>時間</a:t>
          </a:r>
          <a:r>
            <a:rPr lang="ja-JP" altLang="en-US" sz="1050" b="0" i="0" baseline="0">
              <a:solidFill>
                <a:srgbClr val="FF0000"/>
              </a:solidFill>
              <a:effectLst/>
              <a:latin typeface="Meiryo UI" panose="020B0604030504040204" pitchFamily="50" charset="-128"/>
              <a:ea typeface="Meiryo UI" panose="020B0604030504040204" pitchFamily="50" charset="-128"/>
              <a:cs typeface="+mn-cs"/>
            </a:rPr>
            <a:t>を超えて設定はできません。</a:t>
          </a:r>
          <a:r>
            <a:rPr lang="en-US" altLang="ja-JP" sz="1050" b="0" i="0" baseline="0">
              <a:solidFill>
                <a:srgbClr val="FF0000"/>
              </a:solidFill>
              <a:effectLst/>
              <a:latin typeface="Meiryo UI" panose="020B0604030504040204" pitchFamily="50" charset="-128"/>
              <a:ea typeface="Meiryo UI" panose="020B0604030504040204" pitchFamily="50" charset="-128"/>
              <a:cs typeface="+mn-cs"/>
            </a:rPr>
            <a:t>18</a:t>
          </a:r>
          <a:r>
            <a:rPr lang="ja-JP" altLang="en-US" sz="1050" b="0" i="0" baseline="0">
              <a:solidFill>
                <a:srgbClr val="FF0000"/>
              </a:solidFill>
              <a:effectLst/>
              <a:latin typeface="Meiryo UI" panose="020B0604030504040204" pitchFamily="50" charset="-128"/>
              <a:ea typeface="Meiryo UI" panose="020B0604030504040204" pitchFamily="50" charset="-128"/>
              <a:cs typeface="+mn-cs"/>
            </a:rPr>
            <a:t>時間を超えて設定されている場合は、該当行が赤く表示されます）</a:t>
          </a:r>
          <a:endParaRPr lang="ja-JP" altLang="en-US" sz="1050" b="0" i="0" u="none" strike="noStrike" baseline="0">
            <a:solidFill>
              <a:srgbClr val="FF0000"/>
            </a:solidFill>
            <a:latin typeface="Meiryo UI" panose="020B0604030504040204" pitchFamily="50" charset="-128"/>
            <a:ea typeface="Meiryo UI" panose="020B0604030504040204" pitchFamily="50" charset="-128"/>
            <a:cs typeface="+mn-cs"/>
          </a:endParaRPr>
        </a:p>
        <a:p>
          <a:r>
            <a:rPr lang="ja-JP" altLang="en-US" sz="1050" b="0" i="0" u="none" strike="noStrike" baseline="0">
              <a:solidFill>
                <a:schemeClr val="tx1"/>
              </a:solidFill>
              <a:latin typeface="Meiryo UI" panose="020B0604030504040204" pitchFamily="50" charset="-128"/>
              <a:ea typeface="Meiryo UI" panose="020B0604030504040204" pitchFamily="50" charset="-128"/>
              <a:cs typeface="+mn-cs"/>
            </a:rPr>
            <a:t>・個人毎に行うもの（キャリアコンサルティングや個人毎に行う就職支援）は、記入しないでください。</a:t>
          </a:r>
          <a:endParaRPr lang="en-US" altLang="ja-JP" sz="1050" b="0" i="0" u="none" strike="noStrike" baseline="0">
            <a:solidFill>
              <a:schemeClr val="tx1"/>
            </a:solidFill>
            <a:latin typeface="Meiryo UI" panose="020B0604030504040204" pitchFamily="50" charset="-128"/>
            <a:ea typeface="Meiryo UI" panose="020B0604030504040204" pitchFamily="50" charset="-128"/>
            <a:cs typeface="+mn-cs"/>
          </a:endParaRPr>
        </a:p>
      </xdr:txBody>
    </xdr:sp>
    <xdr:clientData/>
  </xdr:twoCellAnchor>
  <xdr:twoCellAnchor>
    <xdr:from>
      <xdr:col>1</xdr:col>
      <xdr:colOff>67234</xdr:colOff>
      <xdr:row>48</xdr:row>
      <xdr:rowOff>212913</xdr:rowOff>
    </xdr:from>
    <xdr:to>
      <xdr:col>15</xdr:col>
      <xdr:colOff>93567</xdr:colOff>
      <xdr:row>53</xdr:row>
      <xdr:rowOff>134471</xdr:rowOff>
    </xdr:to>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347381" y="12113560"/>
          <a:ext cx="3948392" cy="1086970"/>
        </a:xfrm>
        <a:prstGeom prst="wedgeRoundRectCallout">
          <a:avLst>
            <a:gd name="adj1" fmla="val -20563"/>
            <a:gd name="adj2" fmla="val 66346"/>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Meiryo UI" panose="020B0604030504040204" pitchFamily="50" charset="-128"/>
              <a:ea typeface="Meiryo UI" panose="020B0604030504040204" pitchFamily="50" charset="-128"/>
              <a:cs typeface="+mn-cs"/>
            </a:rPr>
            <a:t>「うち通所訓練」欄には、</a:t>
          </a:r>
          <a:r>
            <a:rPr kumimoji="1" lang="ja-JP" altLang="ja-JP" sz="1050">
              <a:solidFill>
                <a:schemeClr val="dk1"/>
              </a:solidFill>
              <a:effectLst/>
              <a:latin typeface="Meiryo UI" panose="020B0604030504040204" pitchFamily="50" charset="-128"/>
              <a:ea typeface="Meiryo UI" panose="020B0604030504040204" pitchFamily="50" charset="-128"/>
              <a:cs typeface="+mn-cs"/>
            </a:rPr>
            <a:t>様式第６号「②実施日が特定されている科目」において、受講者全員が通所する訓練時間数を計上してください（オンライン訓練の時間数は</a:t>
          </a:r>
          <a:r>
            <a:rPr kumimoji="1" lang="ja-JP" altLang="en-US" sz="1050">
              <a:solidFill>
                <a:srgbClr val="FF0000"/>
              </a:solidFill>
              <a:effectLst/>
              <a:latin typeface="Meiryo UI" panose="020B0604030504040204" pitchFamily="50" charset="-128"/>
              <a:ea typeface="Meiryo UI" panose="020B0604030504040204" pitchFamily="50" charset="-128"/>
              <a:cs typeface="+mn-cs"/>
            </a:rPr>
            <a:t>含まれません</a:t>
          </a:r>
          <a:r>
            <a:rPr kumimoji="1" lang="ja-JP" altLang="en-US" sz="1050">
              <a:solidFill>
                <a:schemeClr val="dk1"/>
              </a:solidFill>
              <a:effectLst/>
              <a:latin typeface="Meiryo UI" panose="020B0604030504040204" pitchFamily="50" charset="-128"/>
              <a:ea typeface="Meiryo UI" panose="020B0604030504040204" pitchFamily="50" charset="-128"/>
              <a:cs typeface="+mn-cs"/>
            </a:rPr>
            <a:t>。</a:t>
          </a:r>
          <a:r>
            <a:rPr kumimoji="1" lang="ja-JP" altLang="ja-JP" sz="1050">
              <a:solidFill>
                <a:schemeClr val="dk1"/>
              </a:solidFill>
              <a:effectLst/>
              <a:latin typeface="Meiryo UI" panose="020B0604030504040204" pitchFamily="50" charset="-128"/>
              <a:ea typeface="Meiryo UI" panose="020B0604030504040204" pitchFamily="50" charset="-128"/>
              <a:cs typeface="+mn-cs"/>
            </a:rPr>
            <a:t>）</a:t>
          </a:r>
          <a:r>
            <a:rPr kumimoji="1" lang="ja-JP" altLang="en-US" sz="1050">
              <a:solidFill>
                <a:schemeClr val="dk1"/>
              </a:solidFill>
              <a:effectLst/>
              <a:latin typeface="Meiryo UI" panose="020B0604030504040204" pitchFamily="50" charset="-128"/>
              <a:ea typeface="Meiryo UI" panose="020B0604030504040204" pitchFamily="50" charset="-128"/>
              <a:cs typeface="+mn-cs"/>
            </a:rPr>
            <a:t>。</a:t>
          </a:r>
          <a:endParaRPr lang="ja-JP" altLang="en-US" sz="1050" b="0" i="0" u="none" strike="noStrike" baseline="0">
            <a:solidFill>
              <a:schemeClr val="tx1"/>
            </a:solidFill>
            <a:latin typeface="Meiryo UI" panose="020B0604030504040204" pitchFamily="50" charset="-128"/>
            <a:ea typeface="Meiryo UI" panose="020B0604030504040204" pitchFamily="50" charset="-128"/>
            <a:cs typeface="+mn-cs"/>
          </a:endParaRPr>
        </a:p>
      </xdr:txBody>
    </xdr:sp>
    <xdr:clientData/>
  </xdr:twoCellAnchor>
  <xdr:twoCellAnchor>
    <xdr:from>
      <xdr:col>0</xdr:col>
      <xdr:colOff>164724</xdr:colOff>
      <xdr:row>2</xdr:row>
      <xdr:rowOff>134471</xdr:rowOff>
    </xdr:from>
    <xdr:to>
      <xdr:col>23</xdr:col>
      <xdr:colOff>220756</xdr:colOff>
      <xdr:row>7</xdr:row>
      <xdr:rowOff>493059</xdr:rowOff>
    </xdr:to>
    <xdr:sp macro="" textlink="">
      <xdr:nvSpPr>
        <xdr:cNvPr id="24" name="Rectangle 30">
          <a:extLst>
            <a:ext uri="{FF2B5EF4-FFF2-40B4-BE49-F238E27FC236}">
              <a16:creationId xmlns:a16="http://schemas.microsoft.com/office/drawing/2014/main" id="{00000000-0008-0000-0600-000018000000}"/>
            </a:ext>
          </a:extLst>
        </xdr:cNvPr>
        <xdr:cNvSpPr>
          <a:spLocks noChangeArrowheads="1"/>
        </xdr:cNvSpPr>
      </xdr:nvSpPr>
      <xdr:spPr bwMode="auto">
        <a:xfrm>
          <a:off x="164724" y="605118"/>
          <a:ext cx="6499414" cy="1490382"/>
        </a:xfrm>
        <a:prstGeom prst="flowChartAlternateProcess">
          <a:avLst/>
        </a:prstGeom>
        <a:solidFill>
          <a:schemeClr val="accent1">
            <a:lumMod val="20000"/>
            <a:lumOff val="80000"/>
          </a:schemeClr>
        </a:solidFill>
        <a:ln w="19050">
          <a:solidFill>
            <a:schemeClr val="accent1"/>
          </a:solidFill>
          <a:headEnd/>
          <a:tailEnd/>
        </a:ln>
      </xdr:spPr>
      <xdr:style>
        <a:lnRef idx="2">
          <a:schemeClr val="accent2"/>
        </a:lnRef>
        <a:fillRef idx="1">
          <a:schemeClr val="lt1"/>
        </a:fillRef>
        <a:effectRef idx="0">
          <a:schemeClr val="accent2"/>
        </a:effectRef>
        <a:fontRef idx="minor">
          <a:schemeClr val="dk1"/>
        </a:fontRef>
      </xdr:style>
      <xdr:txBody>
        <a:bodyPr rot="0" vert="horz" wrap="square" lIns="74295" tIns="8890" rIns="74295" bIns="8890" anchor="ctr" anchorCtr="0" upright="1">
          <a:noAutofit/>
        </a:bodyPr>
        <a:lstStyle/>
        <a:p>
          <a:pPr algn="just">
            <a:spcAft>
              <a:spcPts val="0"/>
            </a:spcAft>
          </a:pPr>
          <a:r>
            <a:rPr lang="ja-JP" sz="1400" b="0" kern="100">
              <a:effectLst/>
              <a:latin typeface="Meiryo UI" panose="020B0604030504040204" pitchFamily="50" charset="-128"/>
              <a:ea typeface="Meiryo UI" panose="020B0604030504040204" pitchFamily="50" charset="-128"/>
              <a:cs typeface="Times New Roman" panose="02020603050405020304" pitchFamily="18" charset="0"/>
            </a:rPr>
            <a:t>カリキュラムの作成については、「求職者支援訓練</a:t>
          </a:r>
          <a:r>
            <a:rPr lang="ja-JP" altLang="en-US" sz="1400" b="0" kern="100">
              <a:solidFill>
                <a:srgbClr val="FF0000"/>
              </a:solidFill>
              <a:effectLst/>
              <a:latin typeface="Meiryo UI" panose="020B0604030504040204" pitchFamily="50" charset="-128"/>
              <a:ea typeface="Meiryo UI" panose="020B0604030504040204" pitchFamily="50" charset="-128"/>
              <a:cs typeface="Times New Roman" panose="02020603050405020304" pitchFamily="18" charset="0"/>
            </a:rPr>
            <a:t>（</a:t>
          </a:r>
          <a:r>
            <a:rPr lang="en-US" altLang="ja-JP" sz="1400" b="0" kern="100">
              <a:solidFill>
                <a:srgbClr val="FF0000"/>
              </a:solidFill>
              <a:effectLst/>
              <a:latin typeface="Meiryo UI" panose="020B0604030504040204" pitchFamily="50" charset="-128"/>
              <a:ea typeface="Meiryo UI" panose="020B0604030504040204" pitchFamily="50" charset="-128"/>
              <a:cs typeface="Times New Roman" panose="02020603050405020304" pitchFamily="18" charset="0"/>
            </a:rPr>
            <a:t>e</a:t>
          </a:r>
          <a:r>
            <a:rPr lang="ja-JP" altLang="en-US" sz="1400" b="0" kern="100">
              <a:solidFill>
                <a:srgbClr val="FF0000"/>
              </a:solidFill>
              <a:effectLst/>
              <a:latin typeface="Meiryo UI" panose="020B0604030504040204" pitchFamily="50" charset="-128"/>
              <a:ea typeface="Meiryo UI" panose="020B0604030504040204" pitchFamily="50" charset="-128"/>
              <a:cs typeface="Times New Roman" panose="02020603050405020304" pitchFamily="18" charset="0"/>
            </a:rPr>
            <a:t>ラーニングコース）</a:t>
          </a:r>
          <a:r>
            <a:rPr lang="ja-JP" altLang="en-US" sz="1400" b="0" kern="100">
              <a:effectLst/>
              <a:latin typeface="Meiryo UI" panose="020B0604030504040204" pitchFamily="50" charset="-128"/>
              <a:ea typeface="Meiryo UI" panose="020B0604030504040204" pitchFamily="50" charset="-128"/>
              <a:cs typeface="Times New Roman" panose="02020603050405020304" pitchFamily="18" charset="0"/>
            </a:rPr>
            <a:t>に係るカリキュラムの作成に当たっての留意事項 </a:t>
          </a:r>
          <a:r>
            <a:rPr lang="ja-JP" sz="1400" b="0" kern="100">
              <a:effectLst/>
              <a:latin typeface="Meiryo UI" panose="020B0604030504040204" pitchFamily="50" charset="-128"/>
              <a:ea typeface="Meiryo UI" panose="020B0604030504040204" pitchFamily="50" charset="-128"/>
              <a:cs typeface="Times New Roman" panose="02020603050405020304" pitchFamily="18" charset="0"/>
            </a:rPr>
            <a:t>」</a:t>
          </a:r>
          <a:r>
            <a:rPr lang="ja-JP" altLang="en-US" sz="1400" b="0" kern="100">
              <a:solidFill>
                <a:srgbClr val="FF0000"/>
              </a:solidFill>
              <a:effectLst/>
              <a:latin typeface="Meiryo UI" panose="020B0604030504040204" pitchFamily="50" charset="-128"/>
              <a:ea typeface="Meiryo UI" panose="020B0604030504040204" pitchFamily="50" charset="-128"/>
              <a:cs typeface="Times New Roman" panose="02020603050405020304" pitchFamily="18" charset="0"/>
            </a:rPr>
            <a:t>及び「カリキュラム作成ナビ」</a:t>
          </a:r>
          <a:r>
            <a:rPr lang="ja-JP" sz="1400" b="0" kern="100">
              <a:effectLst/>
              <a:latin typeface="Meiryo UI" panose="020B0604030504040204" pitchFamily="50" charset="-128"/>
              <a:ea typeface="Meiryo UI" panose="020B0604030504040204" pitchFamily="50" charset="-128"/>
              <a:cs typeface="Times New Roman" panose="02020603050405020304" pitchFamily="18" charset="0"/>
            </a:rPr>
            <a:t>もご確認ください。</a:t>
          </a:r>
        </a:p>
        <a:p>
          <a:pPr algn="just">
            <a:spcAft>
              <a:spcPts val="0"/>
            </a:spcAft>
          </a:pPr>
          <a:r>
            <a:rPr lang="ja-JP" sz="1400" b="0" kern="100">
              <a:effectLst/>
              <a:latin typeface="Meiryo UI" panose="020B0604030504040204" pitchFamily="50" charset="-128"/>
              <a:ea typeface="Meiryo UI" panose="020B0604030504040204" pitchFamily="50" charset="-128"/>
              <a:cs typeface="Times New Roman" panose="02020603050405020304" pitchFamily="18" charset="0"/>
            </a:rPr>
            <a:t>また、訓練時間の算定対象となるもの、ならないものについては、別紙３を併せてご参照ください。</a:t>
          </a:r>
        </a:p>
      </xdr:txBody>
    </xdr:sp>
    <xdr:clientData/>
  </xdr:twoCellAnchor>
  <xdr:twoCellAnchor>
    <xdr:from>
      <xdr:col>15</xdr:col>
      <xdr:colOff>245969</xdr:colOff>
      <xdr:row>50</xdr:row>
      <xdr:rowOff>67235</xdr:rowOff>
    </xdr:from>
    <xdr:to>
      <xdr:col>33</xdr:col>
      <xdr:colOff>80122</xdr:colOff>
      <xdr:row>56</xdr:row>
      <xdr:rowOff>212912</xdr:rowOff>
    </xdr:to>
    <xdr:sp macro="" textlink="">
      <xdr:nvSpPr>
        <xdr:cNvPr id="26" name="テキスト ボックス 25">
          <a:extLst>
            <a:ext uri="{FF2B5EF4-FFF2-40B4-BE49-F238E27FC236}">
              <a16:creationId xmlns:a16="http://schemas.microsoft.com/office/drawing/2014/main" id="{00000000-0008-0000-0600-00001A000000}"/>
            </a:ext>
          </a:extLst>
        </xdr:cNvPr>
        <xdr:cNvSpPr txBox="1"/>
      </xdr:nvSpPr>
      <xdr:spPr>
        <a:xfrm>
          <a:off x="4448175" y="12460941"/>
          <a:ext cx="4876800" cy="1490383"/>
        </a:xfrm>
        <a:prstGeom prst="wedgeRoundRectCallout">
          <a:avLst>
            <a:gd name="adj1" fmla="val -30379"/>
            <a:gd name="adj2" fmla="val 60753"/>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chemeClr val="tx1"/>
              </a:solidFill>
              <a:effectLst/>
              <a:uLnTx/>
              <a:uFillTx/>
              <a:latin typeface="Meiryo UI" panose="020B0604030504040204" pitchFamily="50" charset="-128"/>
              <a:ea typeface="Meiryo UI" panose="020B0604030504040204" pitchFamily="50" charset="-128"/>
              <a:cs typeface="+mn-cs"/>
            </a:rPr>
            <a:t>・記入する金額は、認定様式第８号と一致させてください。</a:t>
          </a:r>
          <a:endParaRPr kumimoji="1" lang="en-US" altLang="ja-JP" sz="1050" b="0" i="0" u="none" strike="noStrike" kern="0" cap="none" spc="0" normalizeH="0" baseline="0" noProof="0">
            <a:ln>
              <a:noFill/>
            </a:ln>
            <a:solidFill>
              <a:schemeClr val="tx1"/>
            </a:solidFill>
            <a:effectLst/>
            <a:uLnTx/>
            <a:uFillTx/>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chemeClr val="tx1"/>
              </a:solidFill>
              <a:effectLst/>
              <a:uLnTx/>
              <a:uFillTx/>
              <a:latin typeface="Meiryo UI" panose="020B0604030504040204" pitchFamily="50" charset="-128"/>
              <a:ea typeface="Meiryo UI" panose="020B0604030504040204" pitchFamily="50" charset="-128"/>
              <a:cs typeface="+mn-cs"/>
            </a:rPr>
            <a:t>・ソフトウェア代は「その他」欄に記入してください。</a:t>
          </a:r>
          <a:endParaRPr kumimoji="1" lang="en-US" altLang="ja-JP" sz="1050" b="0" i="0" u="none" strike="noStrike" kern="0" cap="none" spc="0" normalizeH="0" baseline="0" noProof="0">
            <a:ln>
              <a:noFill/>
            </a:ln>
            <a:solidFill>
              <a:schemeClr val="tx1"/>
            </a:solidFill>
            <a:effectLst/>
            <a:uLnTx/>
            <a:uFillTx/>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chemeClr val="tx1"/>
              </a:solidFill>
              <a:effectLst/>
              <a:uLnTx/>
              <a:uFillTx/>
              <a:latin typeface="Meiryo UI" panose="020B0604030504040204" pitchFamily="50" charset="-128"/>
              <a:ea typeface="Meiryo UI" panose="020B0604030504040204" pitchFamily="50" charset="-128"/>
              <a:cs typeface="+mn-cs"/>
            </a:rPr>
            <a:t>（ソフトウェア代以外に、具体的な金額が記載できるものがあれば、あわせて「その他」欄に記入してください。）</a:t>
          </a:r>
          <a:endParaRPr kumimoji="1" lang="en-US" altLang="ja-JP" sz="1050" b="0" i="0" u="none" strike="noStrike" kern="0" cap="none" spc="0" normalizeH="0" baseline="0" noProof="0">
            <a:ln>
              <a:noFill/>
            </a:ln>
            <a:solidFill>
              <a:schemeClr val="tx1"/>
            </a:solidFill>
            <a:effectLst/>
            <a:uLnTx/>
            <a:uFillTx/>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chemeClr val="tx1"/>
              </a:solidFill>
              <a:effectLst/>
              <a:uLnTx/>
              <a:uFillTx/>
              <a:latin typeface="Meiryo UI" panose="020B0604030504040204" pitchFamily="50" charset="-128"/>
              <a:ea typeface="Meiryo UI" panose="020B0604030504040204" pitchFamily="50" charset="-128"/>
              <a:cs typeface="+mn-cs"/>
            </a:rPr>
            <a:t>・それ以外のものについては、「備考」欄に記載してください。</a:t>
          </a:r>
          <a:endParaRPr kumimoji="1" lang="en-US" altLang="ja-JP" sz="1050" b="0" i="0" u="none" strike="noStrike" kern="0" cap="none" spc="0" normalizeH="0" baseline="0" noProof="0">
            <a:ln>
              <a:noFill/>
            </a:ln>
            <a:solidFill>
              <a:schemeClr val="tx1"/>
            </a:solidFill>
            <a:effectLst/>
            <a:uLnTx/>
            <a:uFillTx/>
            <a:latin typeface="Meiryo UI" panose="020B0604030504040204" pitchFamily="50" charset="-128"/>
            <a:ea typeface="Meiryo UI" panose="020B0604030504040204" pitchFamily="50" charset="-128"/>
            <a:cs typeface="+mn-cs"/>
          </a:endParaRPr>
        </a:p>
      </xdr:txBody>
    </xdr:sp>
    <xdr:clientData/>
  </xdr:twoCellAnchor>
  <xdr:twoCellAnchor>
    <xdr:from>
      <xdr:col>1</xdr:col>
      <xdr:colOff>7277</xdr:colOff>
      <xdr:row>24</xdr:row>
      <xdr:rowOff>145676</xdr:rowOff>
    </xdr:from>
    <xdr:to>
      <xdr:col>10</xdr:col>
      <xdr:colOff>257735</xdr:colOff>
      <xdr:row>27</xdr:row>
      <xdr:rowOff>194981</xdr:rowOff>
    </xdr:to>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287424" y="6174441"/>
          <a:ext cx="2771782" cy="744069"/>
        </a:xfrm>
        <a:prstGeom prst="wedgeRoundRectCallout">
          <a:avLst>
            <a:gd name="adj1" fmla="val -38661"/>
            <a:gd name="adj2" fmla="val 69816"/>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t"/>
        <a:lstStyle/>
        <a:p>
          <a:r>
            <a:rPr kumimoji="1" lang="ja-JP" altLang="en-US" sz="1050">
              <a:latin typeface="Meiryo UI" panose="020B0604030504040204" pitchFamily="50" charset="-128"/>
              <a:ea typeface="Meiryo UI" panose="020B0604030504040204" pitchFamily="50" charset="-128"/>
            </a:rPr>
            <a:t>訓練内容の科目を記載する行が不足する場合は、適宜追加してください。</a:t>
          </a:r>
          <a:endParaRPr kumimoji="1" lang="en-US" altLang="ja-JP" sz="1050">
            <a:latin typeface="Meiryo UI" panose="020B0604030504040204" pitchFamily="50" charset="-128"/>
            <a:ea typeface="Meiryo UI" panose="020B0604030504040204" pitchFamily="50" charset="-128"/>
          </a:endParaRPr>
        </a:p>
      </xdr:txBody>
    </xdr:sp>
    <xdr:clientData/>
  </xdr:twoCellAnchor>
  <xdr:twoCellAnchor>
    <xdr:from>
      <xdr:col>9</xdr:col>
      <xdr:colOff>180413</xdr:colOff>
      <xdr:row>8</xdr:row>
      <xdr:rowOff>134470</xdr:rowOff>
    </xdr:from>
    <xdr:to>
      <xdr:col>23</xdr:col>
      <xdr:colOff>251010</xdr:colOff>
      <xdr:row>13</xdr:row>
      <xdr:rowOff>43142</xdr:rowOff>
    </xdr:to>
    <xdr:sp macro="" textlink="">
      <xdr:nvSpPr>
        <xdr:cNvPr id="34" name="テキスト ボックス 33">
          <a:extLst>
            <a:ext uri="{FF2B5EF4-FFF2-40B4-BE49-F238E27FC236}">
              <a16:creationId xmlns:a16="http://schemas.microsoft.com/office/drawing/2014/main" id="{00000000-0008-0000-0600-000022000000}"/>
            </a:ext>
          </a:extLst>
        </xdr:cNvPr>
        <xdr:cNvSpPr txBox="1"/>
      </xdr:nvSpPr>
      <xdr:spPr>
        <a:xfrm>
          <a:off x="2701737" y="2274794"/>
          <a:ext cx="3992655" cy="1107701"/>
        </a:xfrm>
        <a:prstGeom prst="wedgeRoundRectCallout">
          <a:avLst>
            <a:gd name="adj1" fmla="val -39961"/>
            <a:gd name="adj2" fmla="val 67150"/>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algn="l"/>
          <a:r>
            <a:rPr kumimoji="1" lang="ja-JP" altLang="en-US" sz="1050">
              <a:solidFill>
                <a:sysClr val="windowText" lastClr="000000"/>
              </a:solidFill>
              <a:latin typeface="Meiryo UI" panose="020B0604030504040204" pitchFamily="50" charset="-128"/>
              <a:ea typeface="Meiryo UI" panose="020B0604030504040204" pitchFamily="50" charset="-128"/>
            </a:rPr>
            <a:t>実施日が特定されている科目として職業スキル（学科・実技）を実施する場合は、１日の訓練の開始時刻と終了時刻を記入してください。（実施しない場合は記入不要です。）</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25</xdr:col>
      <xdr:colOff>190501</xdr:colOff>
      <xdr:row>16</xdr:row>
      <xdr:rowOff>190500</xdr:rowOff>
    </xdr:from>
    <xdr:to>
      <xdr:col>36</xdr:col>
      <xdr:colOff>224118</xdr:colOff>
      <xdr:row>20</xdr:row>
      <xdr:rowOff>0</xdr:rowOff>
    </xdr:to>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7194177" y="4303059"/>
          <a:ext cx="3115235" cy="963706"/>
        </a:xfrm>
        <a:prstGeom prst="wedgeRoundRectCallout">
          <a:avLst>
            <a:gd name="adj1" fmla="val -19410"/>
            <a:gd name="adj2" fmla="val -58301"/>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1"/>
              </a:solidFill>
              <a:effectLst/>
              <a:uLnTx/>
              <a:uFillTx/>
              <a:latin typeface="Meiryo UI" panose="020B0604030504040204" pitchFamily="50" charset="-128"/>
              <a:ea typeface="Meiryo UI" panose="020B0604030504040204" pitchFamily="50" charset="-128"/>
              <a:cs typeface="+mn-cs"/>
            </a:rPr>
            <a:t>訓練対象者の条件については、</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（１）</a:t>
          </a:r>
          <a:r>
            <a:rPr kumimoji="0" lang="ja-JP" altLang="en-US" sz="1050" b="0" i="0" u="none" strike="noStrike" kern="0" cap="none" spc="0" normalizeH="0" baseline="0" noProof="0">
              <a:ln>
                <a:noFill/>
              </a:ln>
              <a:solidFill>
                <a:schemeClr val="tx1"/>
              </a:solidFill>
              <a:effectLst/>
              <a:uLnTx/>
              <a:uFillTx/>
              <a:latin typeface="Meiryo UI" panose="020B0604030504040204" pitchFamily="50" charset="-128"/>
              <a:ea typeface="Meiryo UI" panose="020B0604030504040204" pitchFamily="50" charset="-128"/>
              <a:cs typeface="+mn-cs"/>
            </a:rPr>
            <a:t>の条件は必ず記載ください。その他条件については、留意事項本文を参照ください。</a:t>
          </a:r>
          <a:endParaRPr kumimoji="1" lang="en-US" altLang="ja-JP" sz="1050" b="0" i="0" u="none" strike="noStrike" kern="0" cap="none" spc="0" normalizeH="0" baseline="0" noProof="0">
            <a:ln>
              <a:noFill/>
            </a:ln>
            <a:solidFill>
              <a:schemeClr val="tx1"/>
            </a:solidFill>
            <a:effectLst/>
            <a:uLnTx/>
            <a:uFillTx/>
            <a:latin typeface="Meiryo UI" panose="020B0604030504040204" pitchFamily="50" charset="-128"/>
            <a:ea typeface="Meiryo UI" panose="020B0604030504040204" pitchFamily="50" charset="-128"/>
            <a:cs typeface="+mn-cs"/>
          </a:endParaRPr>
        </a:p>
      </xdr:txBody>
    </xdr:sp>
    <xdr:clientData/>
  </xdr:twoCellAnchor>
  <xdr:twoCellAnchor>
    <xdr:from>
      <xdr:col>17</xdr:col>
      <xdr:colOff>114300</xdr:colOff>
      <xdr:row>34</xdr:row>
      <xdr:rowOff>112359</xdr:rowOff>
    </xdr:from>
    <xdr:to>
      <xdr:col>36</xdr:col>
      <xdr:colOff>171451</xdr:colOff>
      <xdr:row>40</xdr:row>
      <xdr:rowOff>112059</xdr:rowOff>
    </xdr:to>
    <xdr:sp macro="" textlink="">
      <xdr:nvSpPr>
        <xdr:cNvPr id="12" name="テキスト ボックス 11">
          <a:extLst>
            <a:ext uri="{FF2B5EF4-FFF2-40B4-BE49-F238E27FC236}">
              <a16:creationId xmlns:a16="http://schemas.microsoft.com/office/drawing/2014/main" id="{F23F84DA-CE9E-4781-BE20-508060800767}"/>
            </a:ext>
          </a:extLst>
        </xdr:cNvPr>
        <xdr:cNvSpPr txBox="1"/>
      </xdr:nvSpPr>
      <xdr:spPr>
        <a:xfrm>
          <a:off x="4876800" y="8561594"/>
          <a:ext cx="5379945" cy="1478877"/>
        </a:xfrm>
        <a:prstGeom prst="wedgeRoundRectCallout">
          <a:avLst>
            <a:gd name="adj1" fmla="val 41465"/>
            <a:gd name="adj2" fmla="val -62954"/>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r>
            <a:rPr kumimoji="1" lang="ja-JP" altLang="en-US" sz="1050" b="0" i="0" u="none" strike="noStrike" baseline="0">
              <a:solidFill>
                <a:schemeClr val="tx1"/>
              </a:solidFill>
              <a:latin typeface="Meiryo UI" panose="020B0604030504040204" pitchFamily="50" charset="-128"/>
              <a:ea typeface="Meiryo UI" panose="020B0604030504040204" pitchFamily="50" charset="-128"/>
              <a:cs typeface="+mn-cs"/>
            </a:rPr>
            <a:t>・</a:t>
          </a:r>
          <a:r>
            <a:rPr lang="ja-JP" altLang="en-US" sz="1050" b="0" i="0" u="none" strike="noStrike" baseline="0">
              <a:solidFill>
                <a:schemeClr val="tx1"/>
              </a:solidFill>
              <a:latin typeface="Meiryo UI" panose="020B0604030504040204" pitchFamily="50" charset="-128"/>
              <a:ea typeface="Meiryo UI" panose="020B0604030504040204" pitchFamily="50" charset="-128"/>
              <a:cs typeface="+mn-cs"/>
            </a:rPr>
            <a:t>「映像教材の時間」</a:t>
          </a:r>
          <a:r>
            <a:rPr lang="en-US" altLang="ja-JP" sz="1050" b="0" i="0" u="none" strike="noStrike" baseline="0">
              <a:solidFill>
                <a:schemeClr val="tx1"/>
              </a:solidFill>
              <a:latin typeface="Meiryo UI" panose="020B0604030504040204" pitchFamily="50" charset="-128"/>
              <a:ea typeface="Meiryo UI" panose="020B0604030504040204" pitchFamily="50" charset="-128"/>
              <a:cs typeface="+mn-cs"/>
            </a:rPr>
            <a:t>+</a:t>
          </a:r>
          <a:r>
            <a:rPr lang="ja-JP" altLang="en-US" sz="1050" b="0" i="0" u="none" strike="noStrike" baseline="0">
              <a:solidFill>
                <a:schemeClr val="tx1"/>
              </a:solidFill>
              <a:latin typeface="Meiryo UI" panose="020B0604030504040204" pitchFamily="50" charset="-128"/>
              <a:ea typeface="Meiryo UI" panose="020B0604030504040204" pitchFamily="50" charset="-128"/>
              <a:cs typeface="+mn-cs"/>
            </a:rPr>
            <a:t>「習得度確認テストの時間」</a:t>
          </a:r>
          <a:r>
            <a:rPr lang="en-US" altLang="ja-JP" sz="1050" b="0" i="0" u="none" strike="noStrike" baseline="0">
              <a:solidFill>
                <a:schemeClr val="tx1"/>
              </a:solidFill>
              <a:latin typeface="Meiryo UI" panose="020B0604030504040204" pitchFamily="50" charset="-128"/>
              <a:ea typeface="Meiryo UI" panose="020B0604030504040204" pitchFamily="50" charset="-128"/>
              <a:cs typeface="+mn-cs"/>
            </a:rPr>
            <a:t>+</a:t>
          </a:r>
          <a:r>
            <a:rPr lang="ja-JP" altLang="en-US" sz="1050" b="0" i="0" u="none" strike="noStrike" baseline="0">
              <a:solidFill>
                <a:schemeClr val="tx1"/>
              </a:solidFill>
              <a:latin typeface="Meiryo UI" panose="020B0604030504040204" pitchFamily="50" charset="-128"/>
              <a:ea typeface="Meiryo UI" panose="020B0604030504040204" pitchFamily="50" charset="-128"/>
              <a:cs typeface="+mn-cs"/>
            </a:rPr>
            <a:t>「対面指導の時間」＋「成績考査の時間」 を記載してください。</a:t>
          </a:r>
          <a:endParaRPr lang="en-US" altLang="ja-JP" sz="1050" b="0" i="0" u="none" strike="noStrike" baseline="0">
            <a:solidFill>
              <a:schemeClr val="tx1"/>
            </a:solidFill>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baseline="0">
              <a:solidFill>
                <a:schemeClr val="dk1"/>
              </a:solidFill>
              <a:effectLst/>
              <a:latin typeface="Meiryo UI" panose="020B0604030504040204" pitchFamily="50" charset="-128"/>
              <a:ea typeface="Meiryo UI" panose="020B0604030504040204" pitchFamily="50" charset="-128"/>
              <a:cs typeface="+mn-cs"/>
            </a:rPr>
            <a:t>　（例）</a:t>
          </a:r>
          <a:r>
            <a:rPr kumimoji="1" lang="ja-JP" altLang="en-US" sz="1050" b="0" i="0" baseline="0">
              <a:solidFill>
                <a:schemeClr val="dk1"/>
              </a:solidFill>
              <a:effectLst/>
              <a:latin typeface="Meiryo UI" panose="020B0604030504040204" pitchFamily="50" charset="-128"/>
              <a:ea typeface="Meiryo UI" panose="020B0604030504040204" pitchFamily="50" charset="-128"/>
              <a:cs typeface="+mn-cs"/>
            </a:rPr>
            <a:t>「</a:t>
          </a:r>
          <a:r>
            <a:rPr kumimoji="1" lang="en-US" altLang="ja-JP" sz="1050" b="0" i="0" baseline="0">
              <a:solidFill>
                <a:schemeClr val="dk1"/>
              </a:solidFill>
              <a:effectLst/>
              <a:latin typeface="Meiryo UI" panose="020B0604030504040204" pitchFamily="50" charset="-128"/>
              <a:ea typeface="Meiryo UI" panose="020B0604030504040204" pitchFamily="50" charset="-128"/>
              <a:cs typeface="+mn-cs"/>
            </a:rPr>
            <a:t>Java</a:t>
          </a:r>
          <a:r>
            <a:rPr kumimoji="1" lang="ja-JP" altLang="ja-JP" sz="1050" b="0" i="0" baseline="0">
              <a:solidFill>
                <a:schemeClr val="dk1"/>
              </a:solidFill>
              <a:effectLst/>
              <a:latin typeface="Meiryo UI" panose="020B0604030504040204" pitchFamily="50" charset="-128"/>
              <a:ea typeface="Meiryo UI" panose="020B0604030504040204" pitchFamily="50" charset="-128"/>
              <a:cs typeface="+mn-cs"/>
            </a:rPr>
            <a:t>応用知識</a:t>
          </a:r>
          <a:r>
            <a:rPr kumimoji="1" lang="ja-JP" altLang="en-US" sz="1050" b="0" i="0" baseline="0">
              <a:solidFill>
                <a:schemeClr val="dk1"/>
              </a:solidFill>
              <a:effectLst/>
              <a:latin typeface="Meiryo UI" panose="020B0604030504040204" pitchFamily="50" charset="-128"/>
              <a:ea typeface="Meiryo UI" panose="020B0604030504040204" pitchFamily="50" charset="-128"/>
              <a:cs typeface="+mn-cs"/>
            </a:rPr>
            <a:t>」</a:t>
          </a:r>
          <a:r>
            <a:rPr kumimoji="1" lang="ja-JP" altLang="en-US" sz="1050" b="0" i="0" baseline="0">
              <a:solidFill>
                <a:sysClr val="windowText" lastClr="000000"/>
              </a:solidFill>
              <a:effectLst/>
              <a:latin typeface="Meiryo UI" panose="020B0604030504040204" pitchFamily="50" charset="-128"/>
              <a:ea typeface="Meiryo UI" panose="020B0604030504040204" pitchFamily="50" charset="-128"/>
              <a:cs typeface="+mn-cs"/>
            </a:rPr>
            <a:t>の</a:t>
          </a:r>
          <a:r>
            <a:rPr kumimoji="1" lang="ja-JP" altLang="ja-JP" sz="1050" b="0" i="0" baseline="0">
              <a:solidFill>
                <a:schemeClr val="dk1"/>
              </a:solidFill>
              <a:effectLst/>
              <a:latin typeface="Meiryo UI" panose="020B0604030504040204" pitchFamily="50" charset="-128"/>
              <a:ea typeface="Meiryo UI" panose="020B0604030504040204" pitchFamily="50" charset="-128"/>
              <a:cs typeface="+mn-cs"/>
            </a:rPr>
            <a:t>時間（</a:t>
          </a:r>
          <a:r>
            <a:rPr kumimoji="1" lang="en-US" altLang="ja-JP" sz="1050" b="0" i="0" baseline="0">
              <a:solidFill>
                <a:srgbClr val="FF0000"/>
              </a:solidFill>
              <a:effectLst/>
              <a:latin typeface="Meiryo UI" panose="020B0604030504040204" pitchFamily="50" charset="-128"/>
              <a:ea typeface="Meiryo UI" panose="020B0604030504040204" pitchFamily="50" charset="-128"/>
              <a:cs typeface="+mn-cs"/>
            </a:rPr>
            <a:t>19</a:t>
          </a:r>
          <a:r>
            <a:rPr kumimoji="1" lang="ja-JP" altLang="ja-JP" sz="1050" b="0" i="0" baseline="0">
              <a:solidFill>
                <a:schemeClr val="dk1"/>
              </a:solidFill>
              <a:effectLst/>
              <a:latin typeface="Meiryo UI" panose="020B0604030504040204" pitchFamily="50" charset="-128"/>
              <a:ea typeface="Meiryo UI" panose="020B0604030504040204" pitchFamily="50" charset="-128"/>
              <a:cs typeface="+mn-cs"/>
            </a:rPr>
            <a:t>時間）、習得度確認テスト（１時間）及び対面指導（１時間）の場合、合計</a:t>
          </a:r>
          <a:r>
            <a:rPr kumimoji="1" lang="en-US" altLang="ja-JP" sz="1050" b="0" i="0" baseline="0">
              <a:solidFill>
                <a:srgbClr val="FF0000"/>
              </a:solidFill>
              <a:effectLst/>
              <a:latin typeface="Meiryo UI" panose="020B0604030504040204" pitchFamily="50" charset="-128"/>
              <a:ea typeface="Meiryo UI" panose="020B0604030504040204" pitchFamily="50" charset="-128"/>
              <a:cs typeface="+mn-cs"/>
            </a:rPr>
            <a:t>21</a:t>
          </a:r>
          <a:r>
            <a:rPr kumimoji="1" lang="ja-JP" altLang="ja-JP" sz="1050" b="0" i="0" baseline="0">
              <a:solidFill>
                <a:schemeClr val="dk1"/>
              </a:solidFill>
              <a:effectLst/>
              <a:latin typeface="Meiryo UI" panose="020B0604030504040204" pitchFamily="50" charset="-128"/>
              <a:ea typeface="Meiryo UI" panose="020B0604030504040204" pitchFamily="50" charset="-128"/>
              <a:cs typeface="+mn-cs"/>
            </a:rPr>
            <a:t>時間となります。</a:t>
          </a:r>
          <a:endParaRPr lang="ja-JP" altLang="ja-JP" sz="1050">
            <a:effectLst/>
            <a:latin typeface="Meiryo UI" panose="020B0604030504040204" pitchFamily="50" charset="-128"/>
            <a:ea typeface="Meiryo UI" panose="020B0604030504040204" pitchFamily="50" charset="-128"/>
          </a:endParaRPr>
        </a:p>
        <a:p>
          <a:r>
            <a:rPr kumimoji="1" lang="ja-JP" altLang="ja-JP" sz="1050">
              <a:solidFill>
                <a:schemeClr val="dk1"/>
              </a:solidFill>
              <a:effectLst/>
              <a:latin typeface="Meiryo UI" panose="020B0604030504040204" pitchFamily="50" charset="-128"/>
              <a:ea typeface="Meiryo UI" panose="020B0604030504040204" pitchFamily="50" charset="-128"/>
              <a:cs typeface="+mn-cs"/>
            </a:rPr>
            <a:t>・</a:t>
          </a:r>
          <a:r>
            <a:rPr kumimoji="1" lang="en-US" altLang="ja-JP" sz="1050">
              <a:solidFill>
                <a:schemeClr val="dk1"/>
              </a:solidFill>
              <a:effectLst/>
              <a:latin typeface="Meiryo UI" panose="020B0604030504040204" pitchFamily="50" charset="-128"/>
              <a:ea typeface="Meiryo UI" panose="020B0604030504040204" pitchFamily="50" charset="-128"/>
              <a:cs typeface="+mn-cs"/>
            </a:rPr>
            <a:t>80</a:t>
          </a:r>
          <a:r>
            <a:rPr kumimoji="1" lang="ja-JP" altLang="ja-JP" sz="1050">
              <a:solidFill>
                <a:schemeClr val="dk1"/>
              </a:solidFill>
              <a:effectLst/>
              <a:latin typeface="Meiryo UI" panose="020B0604030504040204" pitchFamily="50" charset="-128"/>
              <a:ea typeface="Meiryo UI" panose="020B0604030504040204" pitchFamily="50" charset="-128"/>
              <a:cs typeface="+mn-cs"/>
            </a:rPr>
            <a:t>時間算定対象訓練の時間のみ計上してください。</a:t>
          </a:r>
          <a:endParaRPr kumimoji="1" lang="en-US" altLang="ja-JP" sz="1050">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15</xdr:col>
      <xdr:colOff>156882</xdr:colOff>
      <xdr:row>21</xdr:row>
      <xdr:rowOff>78442</xdr:rowOff>
    </xdr:from>
    <xdr:to>
      <xdr:col>32</xdr:col>
      <xdr:colOff>118785</xdr:colOff>
      <xdr:row>26</xdr:row>
      <xdr:rowOff>100853</xdr:rowOff>
    </xdr:to>
    <xdr:sp macro="" textlink="">
      <xdr:nvSpPr>
        <xdr:cNvPr id="4" name="テキスト ボックス 3">
          <a:extLst>
            <a:ext uri="{FF2B5EF4-FFF2-40B4-BE49-F238E27FC236}">
              <a16:creationId xmlns:a16="http://schemas.microsoft.com/office/drawing/2014/main" id="{BED29618-FF07-4B2E-9104-3ECC02A05A72}"/>
            </a:ext>
          </a:extLst>
        </xdr:cNvPr>
        <xdr:cNvSpPr txBox="1"/>
      </xdr:nvSpPr>
      <xdr:spPr>
        <a:xfrm>
          <a:off x="4359088" y="5535707"/>
          <a:ext cx="4724403" cy="1042146"/>
        </a:xfrm>
        <a:prstGeom prst="wedgeRoundRectCallout">
          <a:avLst>
            <a:gd name="adj1" fmla="val -33764"/>
            <a:gd name="adj2" fmla="val 59090"/>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特例措置の適用を希望する場合、申請時点で必ず○をつけてください。</a:t>
          </a:r>
          <a:endPar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（○の付け忘れや、訓練概要の末尾のキーワードの入力漏れの可能性がある場合は、該当セルが赤く表示されます。）</a:t>
          </a:r>
          <a:endParaRPr kumimoji="1"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xdr:txBody>
    </xdr:sp>
    <xdr:clientData/>
  </xdr:twoCellAnchor>
  <xdr:twoCellAnchor>
    <xdr:from>
      <xdr:col>20</xdr:col>
      <xdr:colOff>89647</xdr:colOff>
      <xdr:row>40</xdr:row>
      <xdr:rowOff>179294</xdr:rowOff>
    </xdr:from>
    <xdr:to>
      <xdr:col>36</xdr:col>
      <xdr:colOff>26893</xdr:colOff>
      <xdr:row>48</xdr:row>
      <xdr:rowOff>106457</xdr:rowOff>
    </xdr:to>
    <xdr:sp macro="" textlink="">
      <xdr:nvSpPr>
        <xdr:cNvPr id="3" name="四角形: 角を丸くする 2">
          <a:extLst>
            <a:ext uri="{FF2B5EF4-FFF2-40B4-BE49-F238E27FC236}">
              <a16:creationId xmlns:a16="http://schemas.microsoft.com/office/drawing/2014/main" id="{07A04E5F-B9E6-4760-8857-9293F0D6C849}"/>
            </a:ext>
          </a:extLst>
        </xdr:cNvPr>
        <xdr:cNvSpPr/>
      </xdr:nvSpPr>
      <xdr:spPr>
        <a:xfrm>
          <a:off x="5692588" y="10107706"/>
          <a:ext cx="4419599" cy="1899398"/>
        </a:xfrm>
        <a:prstGeom prst="roundRect">
          <a:avLst>
            <a:gd name="adj" fmla="val 3285"/>
          </a:avLst>
        </a:prstGeom>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050">
              <a:solidFill>
                <a:srgbClr val="FF0000"/>
              </a:solidFill>
              <a:latin typeface="Meiryo UI" panose="020B0604030504040204" pitchFamily="50" charset="-128"/>
              <a:ea typeface="Meiryo UI" panose="020B0604030504040204" pitchFamily="50" charset="-128"/>
            </a:rPr>
            <a:t>以下の欄については、文字数が制限を超える、または半角文字を含む場合は、入力エラーとなります。</a:t>
          </a:r>
        </a:p>
        <a:p>
          <a:pPr algn="l"/>
          <a:r>
            <a:rPr kumimoji="1" lang="ja-JP" altLang="en-US" sz="1050">
              <a:solidFill>
                <a:srgbClr val="FF0000"/>
              </a:solidFill>
              <a:latin typeface="Meiryo UI" panose="020B0604030504040204" pitchFamily="50" charset="-128"/>
              <a:ea typeface="Meiryo UI" panose="020B0604030504040204" pitchFamily="50" charset="-128"/>
            </a:rPr>
            <a:t>　就職を想定する職業・職種、訓練対象者の条件、訓練目標、</a:t>
          </a:r>
          <a:endParaRPr kumimoji="1" lang="en-US" altLang="ja-JP" sz="1050">
            <a:solidFill>
              <a:srgbClr val="FF0000"/>
            </a:solidFill>
            <a:latin typeface="Meiryo UI" panose="020B0604030504040204" pitchFamily="50" charset="-128"/>
            <a:ea typeface="Meiryo UI" panose="020B0604030504040204" pitchFamily="50" charset="-128"/>
          </a:endParaRPr>
        </a:p>
        <a:p>
          <a:pPr algn="l"/>
          <a:r>
            <a:rPr kumimoji="1" lang="ja-JP" altLang="en-US" sz="1050">
              <a:solidFill>
                <a:srgbClr val="FF0000"/>
              </a:solidFill>
              <a:latin typeface="Meiryo UI" panose="020B0604030504040204" pitchFamily="50" charset="-128"/>
              <a:ea typeface="Meiryo UI" panose="020B0604030504040204" pitchFamily="50" charset="-128"/>
            </a:rPr>
            <a:t>　訓練修了後に取得できる資格（</a:t>
          </a:r>
          <a:r>
            <a:rPr kumimoji="1" lang="en-US" altLang="ja-JP" sz="1050">
              <a:solidFill>
                <a:srgbClr val="FF0000"/>
              </a:solidFill>
              <a:latin typeface="Meiryo UI" panose="020B0604030504040204" pitchFamily="50" charset="-128"/>
              <a:ea typeface="Meiryo UI" panose="020B0604030504040204" pitchFamily="50" charset="-128"/>
            </a:rPr>
            <a:t>※</a:t>
          </a:r>
          <a:r>
            <a:rPr kumimoji="1" lang="ja-JP" altLang="en-US" sz="1050">
              <a:solidFill>
                <a:srgbClr val="FF0000"/>
              </a:solidFill>
              <a:latin typeface="Meiryo UI" panose="020B0604030504040204" pitchFamily="50" charset="-128"/>
              <a:ea typeface="Meiryo UI" panose="020B0604030504040204" pitchFamily="50" charset="-128"/>
            </a:rPr>
            <a:t>）、訓練概要</a:t>
          </a:r>
          <a:endParaRPr kumimoji="1" lang="en-US" altLang="ja-JP" sz="1050">
            <a:solidFill>
              <a:srgbClr val="FF0000"/>
            </a:solidFill>
            <a:latin typeface="Meiryo UI" panose="020B0604030504040204" pitchFamily="50" charset="-128"/>
            <a:ea typeface="Meiryo UI" panose="020B0604030504040204" pitchFamily="50" charset="-128"/>
          </a:endParaRPr>
        </a:p>
        <a:p>
          <a:pPr algn="l"/>
          <a:r>
            <a:rPr kumimoji="1" lang="en-US" altLang="ja-JP" sz="1050">
              <a:solidFill>
                <a:srgbClr val="FF0000"/>
              </a:solidFill>
              <a:latin typeface="Meiryo UI" panose="020B0604030504040204" pitchFamily="50" charset="-128"/>
              <a:ea typeface="Meiryo UI" panose="020B0604030504040204" pitchFamily="50" charset="-128"/>
            </a:rPr>
            <a:t>※</a:t>
          </a:r>
          <a:r>
            <a:rPr kumimoji="1" lang="ja-JP" altLang="en-US" sz="1050">
              <a:solidFill>
                <a:srgbClr val="FF0000"/>
              </a:solidFill>
              <a:latin typeface="Meiryo UI" panose="020B0604030504040204" pitchFamily="50" charset="-128"/>
              <a:ea typeface="Meiryo UI" panose="020B0604030504040204" pitchFamily="50" charset="-128"/>
            </a:rPr>
            <a:t>「訓練修了後に取得できる資格」については、</a:t>
          </a:r>
          <a:r>
            <a:rPr kumimoji="1" lang="en-US" altLang="ja-JP" sz="1050">
              <a:solidFill>
                <a:srgbClr val="FF0000"/>
              </a:solidFill>
              <a:latin typeface="Meiryo UI" panose="020B0604030504040204" pitchFamily="50" charset="-128"/>
              <a:ea typeface="Meiryo UI" panose="020B0604030504040204" pitchFamily="50" charset="-128"/>
            </a:rPr>
            <a:t>100</a:t>
          </a:r>
          <a:r>
            <a:rPr kumimoji="1" lang="ja-JP" altLang="en-US" sz="1050">
              <a:solidFill>
                <a:srgbClr val="FF0000"/>
              </a:solidFill>
              <a:latin typeface="Meiryo UI" panose="020B0604030504040204" pitchFamily="50" charset="-128"/>
              <a:ea typeface="Meiryo UI" panose="020B0604030504040204" pitchFamily="50" charset="-128"/>
            </a:rPr>
            <a:t>文字を超えて入力できます。ただし、ハローワークインターネットサービス上で掲載可能な文字数は</a:t>
          </a:r>
          <a:r>
            <a:rPr kumimoji="1" lang="en-US" altLang="ja-JP" sz="1050">
              <a:solidFill>
                <a:srgbClr val="FF0000"/>
              </a:solidFill>
              <a:latin typeface="Meiryo UI" panose="020B0604030504040204" pitchFamily="50" charset="-128"/>
              <a:ea typeface="Meiryo UI" panose="020B0604030504040204" pitchFamily="50" charset="-128"/>
            </a:rPr>
            <a:t>100</a:t>
          </a:r>
          <a:r>
            <a:rPr kumimoji="1" lang="ja-JP" altLang="en-US" sz="1050">
              <a:solidFill>
                <a:srgbClr val="FF0000"/>
              </a:solidFill>
              <a:latin typeface="Meiryo UI" panose="020B0604030504040204" pitchFamily="50" charset="-128"/>
              <a:ea typeface="Meiryo UI" panose="020B0604030504040204" pitchFamily="50" charset="-128"/>
            </a:rPr>
            <a:t>文字までとなりますので、ご了承ください。</a:t>
          </a:r>
          <a:endParaRPr kumimoji="1" lang="en-US" altLang="ja-JP" sz="1050">
            <a:solidFill>
              <a:srgbClr val="FF0000"/>
            </a:solidFill>
            <a:latin typeface="Meiryo UI" panose="020B0604030504040204" pitchFamily="50" charset="-128"/>
            <a:ea typeface="Meiryo UI" panose="020B060403050404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85724</xdr:colOff>
      <xdr:row>30</xdr:row>
      <xdr:rowOff>28575</xdr:rowOff>
    </xdr:from>
    <xdr:to>
      <xdr:col>0</xdr:col>
      <xdr:colOff>5962650</xdr:colOff>
      <xdr:row>30</xdr:row>
      <xdr:rowOff>476250</xdr:rowOff>
    </xdr:to>
    <xdr:sp macro="" textlink="">
      <xdr:nvSpPr>
        <xdr:cNvPr id="2" name="大かっこ 1">
          <a:extLst>
            <a:ext uri="{FF2B5EF4-FFF2-40B4-BE49-F238E27FC236}">
              <a16:creationId xmlns:a16="http://schemas.microsoft.com/office/drawing/2014/main" id="{00000000-0008-0000-0A00-000002000000}"/>
            </a:ext>
          </a:extLst>
        </xdr:cNvPr>
        <xdr:cNvSpPr/>
      </xdr:nvSpPr>
      <xdr:spPr>
        <a:xfrm>
          <a:off x="85724" y="7172325"/>
          <a:ext cx="600076" cy="209550"/>
        </a:xfrm>
        <a:prstGeom prst="bracketPair">
          <a:avLst/>
        </a:prstGeom>
        <a:ln w="12700">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85724</xdr:colOff>
      <xdr:row>24</xdr:row>
      <xdr:rowOff>28575</xdr:rowOff>
    </xdr:from>
    <xdr:to>
      <xdr:col>1</xdr:col>
      <xdr:colOff>5962650</xdr:colOff>
      <xdr:row>24</xdr:row>
      <xdr:rowOff>476250</xdr:rowOff>
    </xdr:to>
    <xdr:sp macro="" textlink="">
      <xdr:nvSpPr>
        <xdr:cNvPr id="2" name="大かっこ 1">
          <a:extLst>
            <a:ext uri="{FF2B5EF4-FFF2-40B4-BE49-F238E27FC236}">
              <a16:creationId xmlns:a16="http://schemas.microsoft.com/office/drawing/2014/main" id="{C3116FBA-03ED-46ED-9E58-110930CB5D07}"/>
            </a:ext>
          </a:extLst>
        </xdr:cNvPr>
        <xdr:cNvSpPr/>
      </xdr:nvSpPr>
      <xdr:spPr>
        <a:xfrm>
          <a:off x="85724" y="10010775"/>
          <a:ext cx="5876926" cy="447675"/>
        </a:xfrm>
        <a:prstGeom prst="bracketPair">
          <a:avLst/>
        </a:prstGeom>
        <a:ln w="12700">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85724</xdr:colOff>
      <xdr:row>24</xdr:row>
      <xdr:rowOff>28575</xdr:rowOff>
    </xdr:from>
    <xdr:to>
      <xdr:col>1</xdr:col>
      <xdr:colOff>5962650</xdr:colOff>
      <xdr:row>24</xdr:row>
      <xdr:rowOff>476250</xdr:rowOff>
    </xdr:to>
    <xdr:sp macro="" textlink="">
      <xdr:nvSpPr>
        <xdr:cNvPr id="3" name="大かっこ 2">
          <a:extLst>
            <a:ext uri="{FF2B5EF4-FFF2-40B4-BE49-F238E27FC236}">
              <a16:creationId xmlns:a16="http://schemas.microsoft.com/office/drawing/2014/main" id="{5CF8992D-9890-40D2-B743-A6526ACF70DA}"/>
            </a:ext>
          </a:extLst>
        </xdr:cNvPr>
        <xdr:cNvSpPr/>
      </xdr:nvSpPr>
      <xdr:spPr>
        <a:xfrm>
          <a:off x="542924" y="8096250"/>
          <a:ext cx="5876926" cy="447675"/>
        </a:xfrm>
        <a:prstGeom prst="bracketPair">
          <a:avLst/>
        </a:prstGeom>
        <a:ln w="12700">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37</xdr:col>
      <xdr:colOff>40823</xdr:colOff>
      <xdr:row>0</xdr:row>
      <xdr:rowOff>258537</xdr:rowOff>
    </xdr:from>
    <xdr:to>
      <xdr:col>40</xdr:col>
      <xdr:colOff>407058</xdr:colOff>
      <xdr:row>4</xdr:row>
      <xdr:rowOff>1</xdr:rowOff>
    </xdr:to>
    <xdr:grpSp>
      <xdr:nvGrpSpPr>
        <xdr:cNvPr id="8" name="グループ化 7">
          <a:extLst>
            <a:ext uri="{FF2B5EF4-FFF2-40B4-BE49-F238E27FC236}">
              <a16:creationId xmlns:a16="http://schemas.microsoft.com/office/drawing/2014/main" id="{00000000-0008-0000-0C00-000008000000}"/>
            </a:ext>
          </a:extLst>
        </xdr:cNvPr>
        <xdr:cNvGrpSpPr/>
      </xdr:nvGrpSpPr>
      <xdr:grpSpPr>
        <a:xfrm>
          <a:off x="14124216" y="258537"/>
          <a:ext cx="2937985" cy="789214"/>
          <a:chOff x="11966281" y="3238499"/>
          <a:chExt cx="3914492" cy="876065"/>
        </a:xfrm>
      </xdr:grpSpPr>
      <xdr:sp macro="" textlink="">
        <xdr:nvSpPr>
          <xdr:cNvPr id="9" name="正方形/長方形 8">
            <a:extLst>
              <a:ext uri="{FF2B5EF4-FFF2-40B4-BE49-F238E27FC236}">
                <a16:creationId xmlns:a16="http://schemas.microsoft.com/office/drawing/2014/main" id="{00000000-0008-0000-0C00-000009000000}"/>
              </a:ext>
            </a:extLst>
          </xdr:cNvPr>
          <xdr:cNvSpPr/>
        </xdr:nvSpPr>
        <xdr:spPr>
          <a:xfrm>
            <a:off x="11966281" y="3238499"/>
            <a:ext cx="2844896" cy="876065"/>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テキスト ボックス 9">
            <a:extLst>
              <a:ext uri="{FF2B5EF4-FFF2-40B4-BE49-F238E27FC236}">
                <a16:creationId xmlns:a16="http://schemas.microsoft.com/office/drawing/2014/main" id="{00000000-0008-0000-0C00-00000A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11" name="正方形/長方形 10">
            <a:extLst>
              <a:ext uri="{FF2B5EF4-FFF2-40B4-BE49-F238E27FC236}">
                <a16:creationId xmlns:a16="http://schemas.microsoft.com/office/drawing/2014/main" id="{00000000-0008-0000-0C00-00000B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editAs="oneCell">
    <xdr:from>
      <xdr:col>36</xdr:col>
      <xdr:colOff>292552</xdr:colOff>
      <xdr:row>26</xdr:row>
      <xdr:rowOff>2775858</xdr:rowOff>
    </xdr:from>
    <xdr:to>
      <xdr:col>40</xdr:col>
      <xdr:colOff>285749</xdr:colOff>
      <xdr:row>29</xdr:row>
      <xdr:rowOff>40821</xdr:rowOff>
    </xdr:to>
    <xdr:sp macro="" textlink="">
      <xdr:nvSpPr>
        <xdr:cNvPr id="18" name="線吹き出し 1 (枠付き) 17">
          <a:extLst>
            <a:ext uri="{FF2B5EF4-FFF2-40B4-BE49-F238E27FC236}">
              <a16:creationId xmlns:a16="http://schemas.microsoft.com/office/drawing/2014/main" id="{00000000-0008-0000-0C00-000012000000}"/>
            </a:ext>
          </a:extLst>
        </xdr:cNvPr>
        <xdr:cNvSpPr/>
      </xdr:nvSpPr>
      <xdr:spPr>
        <a:xfrm>
          <a:off x="14062981" y="19703144"/>
          <a:ext cx="2877911" cy="993320"/>
        </a:xfrm>
        <a:prstGeom prst="wedgeRectCallout">
          <a:avLst>
            <a:gd name="adj1" fmla="val -52863"/>
            <a:gd name="adj2" fmla="val -22575"/>
          </a:avLst>
        </a:prstGeom>
        <a:solidFill>
          <a:schemeClr val="bg1"/>
        </a:solid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600" b="0"/>
            <a:t>3</a:t>
          </a:r>
          <a:r>
            <a:rPr kumimoji="1" lang="ja-JP" altLang="en-US" sz="1600" b="0"/>
            <a:t>か月以上の訓練期間を設定する場合は、行を「再表示」して入力してください。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12700">
          <a:solidFill>
            <a:sysClr val="windowText" lastClr="000000"/>
          </a:solidFill>
          <a:headEnd type="none" w="med" len="med"/>
          <a:tailEnd type="triangle" w="med" len="med"/>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2.xml"/><Relationship Id="rId1" Type="http://schemas.openxmlformats.org/officeDocument/2006/relationships/printerSettings" Target="../printerSettings/printerSettings18.bin"/><Relationship Id="rId4" Type="http://schemas.openxmlformats.org/officeDocument/2006/relationships/comments" Target="../comments5.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4.xml"/><Relationship Id="rId1" Type="http://schemas.openxmlformats.org/officeDocument/2006/relationships/printerSettings" Target="../printerSettings/printerSettings20.bin"/><Relationship Id="rId4" Type="http://schemas.openxmlformats.org/officeDocument/2006/relationships/comments" Target="../comments6.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7.xml"/><Relationship Id="rId1" Type="http://schemas.openxmlformats.org/officeDocument/2006/relationships/printerSettings" Target="../printerSettings/printerSettings24.bin"/><Relationship Id="rId4" Type="http://schemas.openxmlformats.org/officeDocument/2006/relationships/comments" Target="../comments7.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9.xml"/><Relationship Id="rId1" Type="http://schemas.openxmlformats.org/officeDocument/2006/relationships/printerSettings" Target="../printerSettings/printerSettings26.bin"/><Relationship Id="rId4" Type="http://schemas.openxmlformats.org/officeDocument/2006/relationships/comments" Target="../comments8.xml"/></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1.xml"/><Relationship Id="rId1" Type="http://schemas.openxmlformats.org/officeDocument/2006/relationships/printerSettings" Target="../printerSettings/printerSettings28.bin"/><Relationship Id="rId4" Type="http://schemas.openxmlformats.org/officeDocument/2006/relationships/comments" Target="../comments9.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22.xml"/><Relationship Id="rId1" Type="http://schemas.openxmlformats.org/officeDocument/2006/relationships/printerSettings" Target="../printerSettings/printerSettings29.bin"/><Relationship Id="rId4" Type="http://schemas.openxmlformats.org/officeDocument/2006/relationships/comments" Target="../comments10.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3.xml"/><Relationship Id="rId1" Type="http://schemas.openxmlformats.org/officeDocument/2006/relationships/printerSettings" Target="../printerSettings/printerSettings30.bin"/><Relationship Id="rId4" Type="http://schemas.openxmlformats.org/officeDocument/2006/relationships/comments" Target="../comments11.xml"/></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5.xml"/><Relationship Id="rId1" Type="http://schemas.openxmlformats.org/officeDocument/2006/relationships/printerSettings" Target="../printerSettings/printerSettings32.bin"/><Relationship Id="rId4" Type="http://schemas.openxmlformats.org/officeDocument/2006/relationships/comments" Target="../comments12.xml"/></Relationships>
</file>

<file path=xl/worksheets/_rels/sheet3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3.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6.xml"/><Relationship Id="rId1" Type="http://schemas.openxmlformats.org/officeDocument/2006/relationships/printerSettings" Target="../printerSettings/printerSettings3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4.xml.rels><?xml version="1.0" encoding="UTF-8" standalone="yes"?>
<Relationships xmlns="http://schemas.openxmlformats.org/package/2006/relationships"><Relationship Id="rId8" Type="http://schemas.openxmlformats.org/officeDocument/2006/relationships/ctrlProp" Target="../ctrlProps/ctrlProp15.xml"/><Relationship Id="rId3" Type="http://schemas.openxmlformats.org/officeDocument/2006/relationships/vmlDrawing" Target="../drawings/vmlDrawing14.vml"/><Relationship Id="rId7" Type="http://schemas.openxmlformats.org/officeDocument/2006/relationships/ctrlProp" Target="../ctrlProps/ctrlProp14.xml"/><Relationship Id="rId2" Type="http://schemas.openxmlformats.org/officeDocument/2006/relationships/drawing" Target="../drawings/drawing27.xml"/><Relationship Id="rId1" Type="http://schemas.openxmlformats.org/officeDocument/2006/relationships/printerSettings" Target="../printerSettings/printerSettings34.bin"/><Relationship Id="rId6" Type="http://schemas.openxmlformats.org/officeDocument/2006/relationships/ctrlProp" Target="../ctrlProps/ctrlProp13.xml"/><Relationship Id="rId5" Type="http://schemas.openxmlformats.org/officeDocument/2006/relationships/ctrlProp" Target="../ctrlProps/ctrlProp12.xml"/><Relationship Id="rId4" Type="http://schemas.openxmlformats.org/officeDocument/2006/relationships/ctrlProp" Target="../ctrlProps/ctrlProp11.xml"/><Relationship Id="rId9" Type="http://schemas.openxmlformats.org/officeDocument/2006/relationships/ctrlProp" Target="../ctrlProps/ctrlProp16.xml"/></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M65"/>
  <sheetViews>
    <sheetView tabSelected="1" view="pageBreakPreview" zoomScale="55" zoomScaleNormal="40" zoomScaleSheetLayoutView="55" zoomScalePageLayoutView="25" workbookViewId="0">
      <selection activeCell="C10" sqref="C10:E10"/>
    </sheetView>
  </sheetViews>
  <sheetFormatPr defaultColWidth="9" defaultRowHeight="13.5"/>
  <cols>
    <col min="1" max="1" width="5.375" style="875" customWidth="1"/>
    <col min="2" max="2" width="18.125" style="875" customWidth="1"/>
    <col min="3" max="4" width="30.625" style="875" customWidth="1"/>
    <col min="5" max="5" width="109" style="875" customWidth="1"/>
    <col min="6" max="6" width="59.75" style="875" customWidth="1"/>
    <col min="7" max="8" width="15.75" style="875" customWidth="1"/>
    <col min="9" max="16384" width="9" style="875"/>
  </cols>
  <sheetData>
    <row r="1" spans="1:13" s="774" customFormat="1" ht="39.75" customHeight="1">
      <c r="A1" s="1507" t="s">
        <v>840</v>
      </c>
      <c r="B1" s="1507"/>
      <c r="C1" s="1507"/>
      <c r="D1" s="1507"/>
      <c r="E1" s="1507"/>
      <c r="F1" s="1507"/>
      <c r="G1" s="1507"/>
      <c r="H1" s="1507"/>
      <c r="I1" s="772"/>
      <c r="J1" s="772"/>
      <c r="K1" s="773"/>
      <c r="L1" s="773"/>
      <c r="M1" s="773"/>
    </row>
    <row r="2" spans="1:13" s="774" customFormat="1" ht="21" customHeight="1">
      <c r="A2" s="894"/>
      <c r="B2" s="895"/>
      <c r="C2" s="895"/>
      <c r="D2" s="895"/>
      <c r="E2" s="894"/>
      <c r="F2" s="894"/>
      <c r="G2" s="895"/>
      <c r="H2" s="895"/>
    </row>
    <row r="3" spans="1:13" s="774" customFormat="1" ht="39.75" customHeight="1">
      <c r="A3" s="1512" t="s">
        <v>0</v>
      </c>
      <c r="B3" s="1512"/>
      <c r="C3" s="1508" t="str">
        <f>IF(様式1!L11="","",様式1!L11)</f>
        <v/>
      </c>
      <c r="D3" s="1508"/>
      <c r="E3" s="1508"/>
      <c r="F3" s="896"/>
      <c r="G3" s="895"/>
      <c r="H3" s="895"/>
    </row>
    <row r="4" spans="1:13" s="774" customFormat="1" ht="8.25" customHeight="1">
      <c r="A4" s="913"/>
      <c r="B4" s="914"/>
      <c r="C4" s="912"/>
      <c r="D4" s="912"/>
      <c r="E4" s="911"/>
      <c r="F4" s="894"/>
      <c r="G4" s="895"/>
      <c r="H4" s="895"/>
    </row>
    <row r="5" spans="1:13" s="774" customFormat="1" ht="39.75" customHeight="1">
      <c r="A5" s="1512" t="s">
        <v>1</v>
      </c>
      <c r="B5" s="1512"/>
      <c r="C5" s="1509" t="str">
        <f>IF(様式1!O3="","",様式1!O3)</f>
        <v/>
      </c>
      <c r="D5" s="1509"/>
      <c r="E5" s="1509"/>
      <c r="F5" s="897"/>
      <c r="G5" s="895"/>
      <c r="H5" s="895"/>
    </row>
    <row r="6" spans="1:13" s="774" customFormat="1" ht="9.9499999999999993" customHeight="1">
      <c r="A6" s="894"/>
      <c r="B6" s="895"/>
      <c r="C6" s="895"/>
      <c r="D6" s="895"/>
      <c r="E6" s="894"/>
      <c r="F6" s="894"/>
      <c r="G6" s="895"/>
      <c r="H6" s="895"/>
    </row>
    <row r="7" spans="1:13" ht="46.5" customHeight="1">
      <c r="A7" s="899" t="s">
        <v>573</v>
      </c>
      <c r="B7" s="900" t="s">
        <v>2</v>
      </c>
      <c r="C7" s="1510" t="s">
        <v>3</v>
      </c>
      <c r="D7" s="1511"/>
      <c r="E7" s="1511"/>
      <c r="F7" s="899" t="s">
        <v>845</v>
      </c>
      <c r="G7" s="900" t="s">
        <v>4</v>
      </c>
      <c r="H7" s="900" t="s">
        <v>5</v>
      </c>
    </row>
    <row r="8" spans="1:13" ht="36.75" customHeight="1">
      <c r="A8" s="899">
        <v>1</v>
      </c>
      <c r="B8" s="899" t="s">
        <v>6</v>
      </c>
      <c r="C8" s="1503" t="s">
        <v>7</v>
      </c>
      <c r="D8" s="1504"/>
      <c r="E8" s="1504"/>
      <c r="F8" s="898" t="s">
        <v>846</v>
      </c>
      <c r="G8" s="1045"/>
      <c r="H8" s="1480"/>
    </row>
    <row r="9" spans="1:13" ht="36.75" customHeight="1">
      <c r="A9" s="899">
        <v>2</v>
      </c>
      <c r="B9" s="899" t="s">
        <v>574</v>
      </c>
      <c r="C9" s="1503" t="s">
        <v>665</v>
      </c>
      <c r="D9" s="1504"/>
      <c r="E9" s="1504"/>
      <c r="F9" s="898" t="s">
        <v>846</v>
      </c>
      <c r="G9" s="1045"/>
      <c r="H9" s="1480"/>
    </row>
    <row r="10" spans="1:13" ht="373.5" customHeight="1">
      <c r="A10" s="899">
        <v>3</v>
      </c>
      <c r="B10" s="899" t="s">
        <v>575</v>
      </c>
      <c r="C10" s="1500" t="s">
        <v>1674</v>
      </c>
      <c r="D10" s="1501"/>
      <c r="E10" s="1501"/>
      <c r="F10" s="898" t="s">
        <v>846</v>
      </c>
      <c r="G10" s="1046"/>
      <c r="H10" s="1481"/>
    </row>
    <row r="11" spans="1:13" ht="282.75" customHeight="1">
      <c r="A11" s="899">
        <v>4</v>
      </c>
      <c r="B11" s="899" t="s">
        <v>576</v>
      </c>
      <c r="C11" s="1500" t="s">
        <v>1547</v>
      </c>
      <c r="D11" s="1501"/>
      <c r="E11" s="1501"/>
      <c r="F11" s="898" t="s">
        <v>846</v>
      </c>
      <c r="G11" s="1046"/>
      <c r="H11" s="1481"/>
    </row>
    <row r="12" spans="1:13" ht="173.25" customHeight="1">
      <c r="A12" s="899">
        <v>5</v>
      </c>
      <c r="B12" s="899" t="s">
        <v>577</v>
      </c>
      <c r="C12" s="1500" t="s">
        <v>1337</v>
      </c>
      <c r="D12" s="1504"/>
      <c r="E12" s="1504"/>
      <c r="F12" s="898" t="s">
        <v>846</v>
      </c>
      <c r="G12" s="1045"/>
      <c r="H12" s="1480"/>
    </row>
    <row r="13" spans="1:13" ht="81.75" customHeight="1">
      <c r="A13" s="899">
        <v>6</v>
      </c>
      <c r="B13" s="899" t="s">
        <v>578</v>
      </c>
      <c r="C13" s="1500" t="s">
        <v>1168</v>
      </c>
      <c r="D13" s="1504"/>
      <c r="E13" s="1504"/>
      <c r="F13" s="898" t="s">
        <v>846</v>
      </c>
      <c r="G13" s="1045"/>
      <c r="H13" s="1480"/>
    </row>
    <row r="14" spans="1:13" ht="113.25" customHeight="1">
      <c r="A14" s="899">
        <v>7</v>
      </c>
      <c r="B14" s="900" t="s">
        <v>9</v>
      </c>
      <c r="C14" s="1500" t="s">
        <v>1548</v>
      </c>
      <c r="D14" s="1504"/>
      <c r="E14" s="1504"/>
      <c r="F14" s="898" t="s">
        <v>846</v>
      </c>
      <c r="G14" s="1045"/>
      <c r="H14" s="1480"/>
    </row>
    <row r="15" spans="1:13" ht="248.25" customHeight="1">
      <c r="A15" s="899">
        <v>8</v>
      </c>
      <c r="B15" s="900" t="s">
        <v>1563</v>
      </c>
      <c r="C15" s="1500" t="s">
        <v>1646</v>
      </c>
      <c r="D15" s="1501"/>
      <c r="E15" s="1502"/>
      <c r="F15" s="898" t="s">
        <v>846</v>
      </c>
      <c r="G15" s="1045"/>
      <c r="H15" s="1480"/>
    </row>
    <row r="16" spans="1:13" ht="168.75" customHeight="1">
      <c r="A16" s="901">
        <v>9</v>
      </c>
      <c r="B16" s="901" t="s">
        <v>579</v>
      </c>
      <c r="C16" s="1496" t="s">
        <v>10</v>
      </c>
      <c r="D16" s="1497"/>
      <c r="E16" s="1497"/>
      <c r="F16" s="902" t="s">
        <v>1579</v>
      </c>
      <c r="G16" s="1045"/>
      <c r="H16" s="1480"/>
    </row>
    <row r="17" spans="1:8" ht="216" customHeight="1">
      <c r="A17" s="899">
        <v>10</v>
      </c>
      <c r="B17" s="899" t="s">
        <v>580</v>
      </c>
      <c r="C17" s="1500" t="s">
        <v>1647</v>
      </c>
      <c r="D17" s="1501"/>
      <c r="E17" s="1502"/>
      <c r="F17" s="903" t="s">
        <v>846</v>
      </c>
      <c r="G17" s="1046"/>
      <c r="H17" s="1481"/>
    </row>
    <row r="18" spans="1:8" ht="99.75" customHeight="1">
      <c r="A18" s="901">
        <v>11</v>
      </c>
      <c r="B18" s="901" t="s">
        <v>581</v>
      </c>
      <c r="C18" s="1494" t="s">
        <v>1540</v>
      </c>
      <c r="D18" s="1497"/>
      <c r="E18" s="1497"/>
      <c r="F18" s="877" t="s">
        <v>1580</v>
      </c>
      <c r="G18" s="1046"/>
      <c r="H18" s="1481"/>
    </row>
    <row r="19" spans="1:8" ht="99.75" customHeight="1">
      <c r="A19" s="901">
        <v>12</v>
      </c>
      <c r="B19" s="901" t="s">
        <v>582</v>
      </c>
      <c r="C19" s="1496" t="s">
        <v>11</v>
      </c>
      <c r="D19" s="1497"/>
      <c r="E19" s="1497"/>
      <c r="F19" s="877" t="s">
        <v>1580</v>
      </c>
      <c r="G19" s="1046"/>
      <c r="H19" s="1481"/>
    </row>
    <row r="20" spans="1:8" ht="36" customHeight="1">
      <c r="A20" s="899">
        <v>13</v>
      </c>
      <c r="B20" s="899" t="s">
        <v>537</v>
      </c>
      <c r="C20" s="1500" t="s">
        <v>363</v>
      </c>
      <c r="D20" s="1504"/>
      <c r="E20" s="1504"/>
      <c r="F20" s="898" t="s">
        <v>846</v>
      </c>
      <c r="G20" s="1047"/>
      <c r="H20" s="1482"/>
    </row>
    <row r="21" spans="1:8" ht="36" customHeight="1">
      <c r="A21" s="899">
        <v>14</v>
      </c>
      <c r="B21" s="916" t="s">
        <v>583</v>
      </c>
      <c r="C21" s="1503" t="s">
        <v>12</v>
      </c>
      <c r="D21" s="1504"/>
      <c r="E21" s="1504"/>
      <c r="F21" s="898" t="s">
        <v>846</v>
      </c>
      <c r="G21" s="1047"/>
      <c r="H21" s="1482"/>
    </row>
    <row r="22" spans="1:8" s="917" customFormat="1" ht="36" customHeight="1">
      <c r="A22" s="899">
        <v>15</v>
      </c>
      <c r="B22" s="904" t="s">
        <v>583</v>
      </c>
      <c r="C22" s="1505" t="s">
        <v>1549</v>
      </c>
      <c r="D22" s="1506"/>
      <c r="E22" s="1506"/>
      <c r="F22" s="905" t="s">
        <v>1307</v>
      </c>
      <c r="G22" s="1047"/>
      <c r="H22" s="1483"/>
    </row>
    <row r="23" spans="1:8" s="917" customFormat="1" ht="173.25" customHeight="1">
      <c r="A23" s="901">
        <v>16</v>
      </c>
      <c r="B23" s="906" t="s">
        <v>538</v>
      </c>
      <c r="C23" s="1494" t="s">
        <v>1598</v>
      </c>
      <c r="D23" s="1497"/>
      <c r="E23" s="1497"/>
      <c r="F23" s="877" t="s">
        <v>1581</v>
      </c>
      <c r="G23" s="1048"/>
      <c r="H23" s="1483"/>
    </row>
    <row r="24" spans="1:8" ht="309" customHeight="1">
      <c r="A24" s="899">
        <v>17</v>
      </c>
      <c r="B24" s="918" t="s">
        <v>1597</v>
      </c>
      <c r="C24" s="1500" t="s">
        <v>1657</v>
      </c>
      <c r="D24" s="1501"/>
      <c r="E24" s="1502"/>
      <c r="F24" s="919" t="s">
        <v>846</v>
      </c>
      <c r="G24" s="931"/>
      <c r="H24" s="1483"/>
    </row>
    <row r="25" spans="1:8" ht="168.75" customHeight="1">
      <c r="A25" s="921">
        <v>18</v>
      </c>
      <c r="B25" s="906" t="s">
        <v>1311</v>
      </c>
      <c r="C25" s="1494" t="s">
        <v>1175</v>
      </c>
      <c r="D25" s="1495"/>
      <c r="E25" s="1495"/>
      <c r="F25" s="877" t="s">
        <v>1550</v>
      </c>
      <c r="G25" s="1048"/>
      <c r="H25" s="1482"/>
    </row>
    <row r="26" spans="1:8" s="917" customFormat="1" ht="157.5" customHeight="1">
      <c r="A26" s="921">
        <v>19</v>
      </c>
      <c r="B26" s="906" t="s">
        <v>539</v>
      </c>
      <c r="C26" s="1496" t="s">
        <v>14</v>
      </c>
      <c r="D26" s="1497"/>
      <c r="E26" s="1497"/>
      <c r="F26" s="877" t="s">
        <v>1582</v>
      </c>
      <c r="G26" s="1048"/>
      <c r="H26" s="1483"/>
    </row>
    <row r="27" spans="1:8" ht="28.5" customHeight="1">
      <c r="A27" s="1498" t="s">
        <v>847</v>
      </c>
      <c r="B27" s="1498"/>
      <c r="C27" s="1498"/>
      <c r="D27" s="1498"/>
      <c r="E27" s="1498"/>
      <c r="F27" s="1498"/>
      <c r="G27" s="1498"/>
      <c r="H27" s="1498"/>
    </row>
    <row r="28" spans="1:8" ht="35.25" customHeight="1">
      <c r="A28" s="1499" t="s">
        <v>848</v>
      </c>
      <c r="B28" s="1499"/>
      <c r="C28" s="1499"/>
      <c r="D28" s="1499"/>
      <c r="E28" s="1499"/>
      <c r="F28" s="1499"/>
      <c r="G28" s="1499"/>
      <c r="H28" s="1499"/>
    </row>
    <row r="65" spans="3:3" ht="14.25">
      <c r="C65" s="920"/>
    </row>
  </sheetData>
  <sheetProtection sheet="1" objects="1" scenarios="1"/>
  <mergeCells count="27">
    <mergeCell ref="C9:E9"/>
    <mergeCell ref="A1:H1"/>
    <mergeCell ref="C3:E3"/>
    <mergeCell ref="C5:E5"/>
    <mergeCell ref="C7:E7"/>
    <mergeCell ref="C8:E8"/>
    <mergeCell ref="A3:B3"/>
    <mergeCell ref="A5:B5"/>
    <mergeCell ref="C10:E10"/>
    <mergeCell ref="C11:E11"/>
    <mergeCell ref="C12:E12"/>
    <mergeCell ref="C13:E13"/>
    <mergeCell ref="C14:E14"/>
    <mergeCell ref="C25:E25"/>
    <mergeCell ref="C26:E26"/>
    <mergeCell ref="A27:H27"/>
    <mergeCell ref="A28:H28"/>
    <mergeCell ref="C15:E15"/>
    <mergeCell ref="C21:E21"/>
    <mergeCell ref="C22:E22"/>
    <mergeCell ref="C23:E23"/>
    <mergeCell ref="C24:E24"/>
    <mergeCell ref="C16:E16"/>
    <mergeCell ref="C17:E17"/>
    <mergeCell ref="C18:E18"/>
    <mergeCell ref="C19:E19"/>
    <mergeCell ref="C20:E20"/>
  </mergeCells>
  <phoneticPr fontId="13"/>
  <conditionalFormatting sqref="G8:G15 G17 G20:G22">
    <cfRule type="containsBlanks" dxfId="513" priority="5">
      <formula>LEN(TRIM(G8))=0</formula>
    </cfRule>
  </conditionalFormatting>
  <conditionalFormatting sqref="G16 G18:G19 G23 G25:G26">
    <cfRule type="containsBlanks" dxfId="512" priority="4">
      <formula>LEN(TRIM(G16))=0</formula>
    </cfRule>
  </conditionalFormatting>
  <conditionalFormatting sqref="G24">
    <cfRule type="containsBlanks" dxfId="511" priority="1">
      <formula>LEN(TRIM(G24))=0</formula>
    </cfRule>
  </conditionalFormatting>
  <dataValidations count="1">
    <dataValidation type="list" allowBlank="1" showInputMessage="1" showErrorMessage="1" sqref="G8:G26" xr:uid="{433CE006-EE8C-4AC2-83CE-BBC68DF5A50E}">
      <formula1>"✔"</formula1>
    </dataValidation>
  </dataValidations>
  <printOptions horizontalCentered="1"/>
  <pageMargins left="0.62992125984251968" right="0.62992125984251968" top="0.39370078740157483" bottom="0.39370078740157483" header="0" footer="0.19685039370078741"/>
  <pageSetup paperSize="9" scale="27" orientation="portrait" r:id="rId1"/>
  <headerFooter scaleWithDoc="0">
    <oddFooter>&amp;R令和８年４月１日以降に申請する訓練科から適用</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pageSetUpPr fitToPage="1"/>
  </sheetPr>
  <dimension ref="A1:F46"/>
  <sheetViews>
    <sheetView view="pageBreakPreview" zoomScale="70" zoomScaleNormal="69" zoomScaleSheetLayoutView="70" workbookViewId="0">
      <selection activeCell="E3" sqref="E3"/>
    </sheetView>
  </sheetViews>
  <sheetFormatPr defaultRowHeight="13.5"/>
  <cols>
    <col min="1" max="1" width="12.625" style="664" customWidth="1"/>
    <col min="2" max="2" width="16.625" style="664" customWidth="1"/>
    <col min="3" max="3" width="31.375" style="664" customWidth="1"/>
    <col min="4" max="4" width="247.875" style="683" customWidth="1"/>
    <col min="5" max="5" width="18.25" style="664" customWidth="1"/>
    <col min="6" max="16384" width="9" style="664"/>
  </cols>
  <sheetData>
    <row r="1" spans="1:6" ht="63" customHeight="1" thickBot="1">
      <c r="A1" s="661" t="s">
        <v>941</v>
      </c>
      <c r="B1" s="662"/>
      <c r="C1" s="662"/>
      <c r="D1" s="2455" t="s">
        <v>1153</v>
      </c>
      <c r="E1" s="2455"/>
      <c r="F1" s="663" t="s">
        <v>766</v>
      </c>
    </row>
    <row r="2" spans="1:6" ht="66.75" customHeight="1" thickBot="1">
      <c r="A2" s="665" t="s">
        <v>942</v>
      </c>
      <c r="B2" s="666" t="s">
        <v>943</v>
      </c>
      <c r="C2" s="667" t="s">
        <v>944</v>
      </c>
      <c r="D2" s="668" t="s">
        <v>945</v>
      </c>
      <c r="E2" s="669" t="s">
        <v>946</v>
      </c>
    </row>
    <row r="3" spans="1:6" ht="23.25" customHeight="1">
      <c r="A3" s="2456" t="s">
        <v>947</v>
      </c>
      <c r="B3" s="2450" t="s">
        <v>948</v>
      </c>
      <c r="C3" s="670" t="s">
        <v>949</v>
      </c>
      <c r="D3" s="671" t="s">
        <v>950</v>
      </c>
      <c r="E3" s="1275"/>
    </row>
    <row r="4" spans="1:6" ht="19.5">
      <c r="A4" s="2457"/>
      <c r="B4" s="2451"/>
      <c r="C4" s="672" t="s">
        <v>951</v>
      </c>
      <c r="D4" s="673" t="s">
        <v>952</v>
      </c>
      <c r="E4" s="1276"/>
    </row>
    <row r="5" spans="1:6" ht="23.25" customHeight="1">
      <c r="A5" s="2457"/>
      <c r="B5" s="2451"/>
      <c r="C5" s="672" t="s">
        <v>953</v>
      </c>
      <c r="D5" s="673" t="s">
        <v>954</v>
      </c>
      <c r="E5" s="1276"/>
    </row>
    <row r="6" spans="1:6" ht="23.25" customHeight="1">
      <c r="A6" s="2457"/>
      <c r="B6" s="2451"/>
      <c r="C6" s="672" t="s">
        <v>955</v>
      </c>
      <c r="D6" s="673" t="s">
        <v>956</v>
      </c>
      <c r="E6" s="1276"/>
    </row>
    <row r="7" spans="1:6" ht="23.25" customHeight="1">
      <c r="A7" s="2457"/>
      <c r="B7" s="2451"/>
      <c r="C7" s="672" t="s">
        <v>957</v>
      </c>
      <c r="D7" s="673" t="s">
        <v>958</v>
      </c>
      <c r="E7" s="1276"/>
    </row>
    <row r="8" spans="1:6" ht="23.25" customHeight="1">
      <c r="A8" s="2457"/>
      <c r="B8" s="2452"/>
      <c r="C8" s="672" t="s">
        <v>959</v>
      </c>
      <c r="D8" s="673" t="s">
        <v>960</v>
      </c>
      <c r="E8" s="1276"/>
    </row>
    <row r="9" spans="1:6" ht="23.25" customHeight="1">
      <c r="A9" s="2457"/>
      <c r="B9" s="2453" t="s">
        <v>961</v>
      </c>
      <c r="C9" s="674" t="s">
        <v>962</v>
      </c>
      <c r="D9" s="675" t="s">
        <v>963</v>
      </c>
      <c r="E9" s="1277"/>
    </row>
    <row r="10" spans="1:6" ht="23.25" customHeight="1">
      <c r="A10" s="2457"/>
      <c r="B10" s="2451"/>
      <c r="C10" s="672" t="s">
        <v>964</v>
      </c>
      <c r="D10" s="673" t="s">
        <v>965</v>
      </c>
      <c r="E10" s="1276"/>
    </row>
    <row r="11" spans="1:6" ht="53.25" customHeight="1">
      <c r="A11" s="2457"/>
      <c r="B11" s="2451"/>
      <c r="C11" s="672" t="s">
        <v>966</v>
      </c>
      <c r="D11" s="673" t="s">
        <v>967</v>
      </c>
      <c r="E11" s="1276"/>
    </row>
    <row r="12" spans="1:6" ht="23.25" customHeight="1">
      <c r="A12" s="2457"/>
      <c r="B12" s="2451"/>
      <c r="C12" s="672" t="s">
        <v>968</v>
      </c>
      <c r="D12" s="673" t="s">
        <v>969</v>
      </c>
      <c r="E12" s="1276"/>
    </row>
    <row r="13" spans="1:6" ht="23.25" customHeight="1">
      <c r="A13" s="2457"/>
      <c r="B13" s="2451"/>
      <c r="C13" s="672" t="s">
        <v>970</v>
      </c>
      <c r="D13" s="673" t="s">
        <v>971</v>
      </c>
      <c r="E13" s="1276"/>
    </row>
    <row r="14" spans="1:6" ht="23.25" customHeight="1">
      <c r="A14" s="2457"/>
      <c r="B14" s="2452"/>
      <c r="C14" s="672" t="s">
        <v>972</v>
      </c>
      <c r="D14" s="673" t="s">
        <v>973</v>
      </c>
      <c r="E14" s="1276"/>
    </row>
    <row r="15" spans="1:6" ht="24.75" customHeight="1">
      <c r="A15" s="2457"/>
      <c r="B15" s="2453" t="s">
        <v>974</v>
      </c>
      <c r="C15" s="674" t="s">
        <v>975</v>
      </c>
      <c r="D15" s="675" t="s">
        <v>976</v>
      </c>
      <c r="E15" s="1277"/>
    </row>
    <row r="16" spans="1:6" ht="45.75" customHeight="1">
      <c r="A16" s="2457"/>
      <c r="B16" s="2451"/>
      <c r="C16" s="672" t="s">
        <v>977</v>
      </c>
      <c r="D16" s="673" t="s">
        <v>978</v>
      </c>
      <c r="E16" s="1276"/>
    </row>
    <row r="17" spans="1:5" ht="45.75" customHeight="1">
      <c r="A17" s="2457"/>
      <c r="B17" s="2451"/>
      <c r="C17" s="672" t="s">
        <v>979</v>
      </c>
      <c r="D17" s="673" t="s">
        <v>980</v>
      </c>
      <c r="E17" s="1276"/>
    </row>
    <row r="18" spans="1:5" ht="24" customHeight="1">
      <c r="A18" s="2457"/>
      <c r="B18" s="2451"/>
      <c r="C18" s="672" t="s">
        <v>981</v>
      </c>
      <c r="D18" s="673" t="s">
        <v>982</v>
      </c>
      <c r="E18" s="1276"/>
    </row>
    <row r="19" spans="1:5" ht="24" customHeight="1" thickBot="1">
      <c r="A19" s="2458"/>
      <c r="B19" s="2454"/>
      <c r="C19" s="672" t="s">
        <v>983</v>
      </c>
      <c r="D19" s="673" t="s">
        <v>984</v>
      </c>
      <c r="E19" s="1276"/>
    </row>
    <row r="20" spans="1:5" ht="24" customHeight="1">
      <c r="A20" s="2447" t="s">
        <v>985</v>
      </c>
      <c r="B20" s="2450" t="s">
        <v>986</v>
      </c>
      <c r="C20" s="676" t="s">
        <v>987</v>
      </c>
      <c r="D20" s="677" t="s">
        <v>988</v>
      </c>
      <c r="E20" s="1278"/>
    </row>
    <row r="21" spans="1:5" ht="24" customHeight="1">
      <c r="A21" s="2448"/>
      <c r="B21" s="2451"/>
      <c r="C21" s="672" t="s">
        <v>989</v>
      </c>
      <c r="D21" s="673" t="s">
        <v>990</v>
      </c>
      <c r="E21" s="1276"/>
    </row>
    <row r="22" spans="1:5" ht="45.75" customHeight="1">
      <c r="A22" s="2448"/>
      <c r="B22" s="2452"/>
      <c r="C22" s="672" t="s">
        <v>991</v>
      </c>
      <c r="D22" s="673" t="s">
        <v>992</v>
      </c>
      <c r="E22" s="1276"/>
    </row>
    <row r="23" spans="1:5" ht="71.25" customHeight="1">
      <c r="A23" s="2448"/>
      <c r="B23" s="2453" t="s">
        <v>993</v>
      </c>
      <c r="C23" s="674" t="s">
        <v>994</v>
      </c>
      <c r="D23" s="675" t="s">
        <v>995</v>
      </c>
      <c r="E23" s="1277"/>
    </row>
    <row r="24" spans="1:5" ht="23.25" customHeight="1">
      <c r="A24" s="2448"/>
      <c r="B24" s="2452"/>
      <c r="C24" s="672" t="s">
        <v>996</v>
      </c>
      <c r="D24" s="673" t="s">
        <v>997</v>
      </c>
      <c r="E24" s="1276"/>
    </row>
    <row r="25" spans="1:5" ht="23.25" customHeight="1">
      <c r="A25" s="2448"/>
      <c r="B25" s="2453" t="s">
        <v>998</v>
      </c>
      <c r="C25" s="674" t="s">
        <v>999</v>
      </c>
      <c r="D25" s="675" t="s">
        <v>1000</v>
      </c>
      <c r="E25" s="1277"/>
    </row>
    <row r="26" spans="1:5" ht="45" customHeight="1" thickBot="1">
      <c r="A26" s="2449"/>
      <c r="B26" s="2454"/>
      <c r="C26" s="672" t="s">
        <v>1001</v>
      </c>
      <c r="D26" s="673" t="s">
        <v>1151</v>
      </c>
      <c r="E26" s="1276"/>
    </row>
    <row r="27" spans="1:5" ht="23.25" customHeight="1">
      <c r="A27" s="2447" t="s">
        <v>1002</v>
      </c>
      <c r="B27" s="2450" t="s">
        <v>1003</v>
      </c>
      <c r="C27" s="676" t="s">
        <v>1004</v>
      </c>
      <c r="D27" s="677" t="s">
        <v>1005</v>
      </c>
      <c r="E27" s="1278"/>
    </row>
    <row r="28" spans="1:5" ht="23.25" customHeight="1">
      <c r="A28" s="2448"/>
      <c r="B28" s="2451"/>
      <c r="C28" s="672" t="s">
        <v>1006</v>
      </c>
      <c r="D28" s="673" t="s">
        <v>1167</v>
      </c>
      <c r="E28" s="1276"/>
    </row>
    <row r="29" spans="1:5" ht="23.25" customHeight="1">
      <c r="A29" s="2448"/>
      <c r="B29" s="2451"/>
      <c r="C29" s="672" t="s">
        <v>1007</v>
      </c>
      <c r="D29" s="673" t="s">
        <v>1008</v>
      </c>
      <c r="E29" s="1276"/>
    </row>
    <row r="30" spans="1:5" ht="23.25" customHeight="1">
      <c r="A30" s="2448"/>
      <c r="B30" s="2451"/>
      <c r="C30" s="672" t="s">
        <v>1009</v>
      </c>
      <c r="D30" s="673" t="s">
        <v>1010</v>
      </c>
      <c r="E30" s="1276"/>
    </row>
    <row r="31" spans="1:5" ht="23.25" customHeight="1">
      <c r="A31" s="2448"/>
      <c r="B31" s="2451"/>
      <c r="C31" s="672" t="s">
        <v>1011</v>
      </c>
      <c r="D31" s="673" t="s">
        <v>1012</v>
      </c>
      <c r="E31" s="1276"/>
    </row>
    <row r="32" spans="1:5" ht="23.25" customHeight="1">
      <c r="A32" s="2448"/>
      <c r="B32" s="2451"/>
      <c r="C32" s="672" t="s">
        <v>1013</v>
      </c>
      <c r="D32" s="673" t="s">
        <v>1014</v>
      </c>
      <c r="E32" s="1276"/>
    </row>
    <row r="33" spans="1:5" ht="23.25" customHeight="1">
      <c r="A33" s="2448"/>
      <c r="B33" s="2451"/>
      <c r="C33" s="672" t="s">
        <v>1015</v>
      </c>
      <c r="D33" s="673" t="s">
        <v>1016</v>
      </c>
      <c r="E33" s="1276"/>
    </row>
    <row r="34" spans="1:5" ht="23.25" customHeight="1">
      <c r="A34" s="2448"/>
      <c r="B34" s="2451"/>
      <c r="C34" s="672" t="s">
        <v>1017</v>
      </c>
      <c r="D34" s="673" t="s">
        <v>1018</v>
      </c>
      <c r="E34" s="1276"/>
    </row>
    <row r="35" spans="1:5" ht="23.25" customHeight="1">
      <c r="A35" s="2448"/>
      <c r="B35" s="2451"/>
      <c r="C35" s="672" t="s">
        <v>1019</v>
      </c>
      <c r="D35" s="673" t="s">
        <v>1020</v>
      </c>
      <c r="E35" s="1276"/>
    </row>
    <row r="36" spans="1:5" ht="23.25" customHeight="1">
      <c r="A36" s="2448"/>
      <c r="B36" s="2452"/>
      <c r="C36" s="672" t="s">
        <v>1021</v>
      </c>
      <c r="D36" s="673" t="s">
        <v>1022</v>
      </c>
      <c r="E36" s="1276"/>
    </row>
    <row r="37" spans="1:5" ht="52.5" customHeight="1">
      <c r="A37" s="2448"/>
      <c r="B37" s="2453" t="s">
        <v>1023</v>
      </c>
      <c r="C37" s="674" t="s">
        <v>1024</v>
      </c>
      <c r="D37" s="675" t="s">
        <v>1025</v>
      </c>
      <c r="E37" s="1277"/>
    </row>
    <row r="38" spans="1:5" ht="45.75" customHeight="1">
      <c r="A38" s="2448"/>
      <c r="B38" s="2451"/>
      <c r="C38" s="672" t="s">
        <v>1026</v>
      </c>
      <c r="D38" s="673" t="s">
        <v>1027</v>
      </c>
      <c r="E38" s="1276"/>
    </row>
    <row r="39" spans="1:5" ht="45.75" customHeight="1" thickBot="1">
      <c r="A39" s="2449"/>
      <c r="B39" s="2454"/>
      <c r="C39" s="672" t="s">
        <v>1028</v>
      </c>
      <c r="D39" s="673" t="s">
        <v>1029</v>
      </c>
      <c r="E39" s="1276"/>
    </row>
    <row r="40" spans="1:5" ht="24" customHeight="1">
      <c r="A40" s="2447" t="s">
        <v>1030</v>
      </c>
      <c r="B40" s="2450" t="s">
        <v>1031</v>
      </c>
      <c r="C40" s="676" t="s">
        <v>1032</v>
      </c>
      <c r="D40" s="677" t="s">
        <v>1033</v>
      </c>
      <c r="E40" s="1278"/>
    </row>
    <row r="41" spans="1:5" ht="45.75" customHeight="1">
      <c r="A41" s="2448"/>
      <c r="B41" s="2451"/>
      <c r="C41" s="672" t="s">
        <v>1034</v>
      </c>
      <c r="D41" s="673" t="s">
        <v>1035</v>
      </c>
      <c r="E41" s="1276"/>
    </row>
    <row r="42" spans="1:5" ht="24" customHeight="1">
      <c r="A42" s="2448"/>
      <c r="B42" s="2451"/>
      <c r="C42" s="672" t="s">
        <v>1036</v>
      </c>
      <c r="D42" s="673" t="s">
        <v>1037</v>
      </c>
      <c r="E42" s="1276"/>
    </row>
    <row r="43" spans="1:5" ht="24" customHeight="1">
      <c r="A43" s="2448"/>
      <c r="B43" s="2452"/>
      <c r="C43" s="672" t="s">
        <v>1038</v>
      </c>
      <c r="D43" s="673" t="s">
        <v>1039</v>
      </c>
      <c r="E43" s="1276"/>
    </row>
    <row r="44" spans="1:5" ht="45.75" customHeight="1">
      <c r="A44" s="2448"/>
      <c r="B44" s="2453" t="s">
        <v>1040</v>
      </c>
      <c r="C44" s="674" t="s">
        <v>1041</v>
      </c>
      <c r="D44" s="675" t="s">
        <v>1042</v>
      </c>
      <c r="E44" s="1277"/>
    </row>
    <row r="45" spans="1:5" ht="53.25" customHeight="1" thickBot="1">
      <c r="A45" s="2449"/>
      <c r="B45" s="2454"/>
      <c r="C45" s="678" t="s">
        <v>1043</v>
      </c>
      <c r="D45" s="679" t="s">
        <v>1044</v>
      </c>
      <c r="E45" s="1279"/>
    </row>
    <row r="46" spans="1:5" ht="19.5">
      <c r="A46" s="680"/>
      <c r="B46" s="681"/>
      <c r="C46" s="682"/>
      <c r="D46" s="681"/>
      <c r="E46" s="681"/>
    </row>
  </sheetData>
  <sheetProtection sheet="1" objects="1" scenarios="1"/>
  <mergeCells count="15">
    <mergeCell ref="A20:A26"/>
    <mergeCell ref="B20:B22"/>
    <mergeCell ref="B23:B24"/>
    <mergeCell ref="B25:B26"/>
    <mergeCell ref="D1:E1"/>
    <mergeCell ref="A3:A19"/>
    <mergeCell ref="B3:B8"/>
    <mergeCell ref="B9:B14"/>
    <mergeCell ref="B15:B19"/>
    <mergeCell ref="A27:A39"/>
    <mergeCell ref="B27:B36"/>
    <mergeCell ref="B37:B39"/>
    <mergeCell ref="A40:A45"/>
    <mergeCell ref="B40:B43"/>
    <mergeCell ref="B44:B45"/>
  </mergeCells>
  <phoneticPr fontId="14"/>
  <dataValidations count="1">
    <dataValidation type="list" allowBlank="1" showInputMessage="1" showErrorMessage="1" sqref="E3:E45" xr:uid="{00000000-0002-0000-0900-000000000000}">
      <formula1>F$1</formula1>
    </dataValidation>
  </dataValidations>
  <printOptions horizontalCentered="1"/>
  <pageMargins left="0.62992125984251968" right="0.62992125984251968" top="0.39370078740157483" bottom="0.39370078740157483" header="0" footer="0.19685039370078741"/>
  <pageSetup paperSize="9" scale="40" orientation="landscape" r:id="rId1"/>
  <headerFooter scaleWithDoc="0">
    <oddFooter>&amp;R令和６年４月１日以降に申請する訓練科から適用</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C33"/>
  <sheetViews>
    <sheetView showGridLines="0" view="pageBreakPreview" zoomScale="115" zoomScaleNormal="60" zoomScaleSheetLayoutView="115" workbookViewId="0">
      <selection activeCell="B6" sqref="B6:B7"/>
    </sheetView>
  </sheetViews>
  <sheetFormatPr defaultRowHeight="13.5"/>
  <cols>
    <col min="1" max="1" width="79" style="846" customWidth="1"/>
    <col min="2" max="2" width="9" style="846"/>
    <col min="3" max="3" width="18" style="846" customWidth="1"/>
    <col min="4" max="16384" width="9" style="846"/>
  </cols>
  <sheetData>
    <row r="1" spans="1:3">
      <c r="C1" s="848" t="s">
        <v>1486</v>
      </c>
    </row>
    <row r="2" spans="1:3">
      <c r="C2" s="848"/>
    </row>
    <row r="3" spans="1:3" ht="17.25">
      <c r="A3" s="2459" t="s">
        <v>1211</v>
      </c>
      <c r="B3" s="2459"/>
      <c r="C3" s="2459"/>
    </row>
    <row r="4" spans="1:3" ht="81.75" customHeight="1" thickBot="1">
      <c r="A4" s="2460" t="s">
        <v>1263</v>
      </c>
      <c r="B4" s="2460"/>
      <c r="C4" s="2460"/>
    </row>
    <row r="5" spans="1:3" ht="59.25" customHeight="1" thickBot="1">
      <c r="A5" s="849" t="s">
        <v>1212</v>
      </c>
      <c r="B5" s="850" t="s">
        <v>1213</v>
      </c>
      <c r="C5" s="851" t="s">
        <v>1241</v>
      </c>
    </row>
    <row r="6" spans="1:3" ht="17.100000000000001" customHeight="1">
      <c r="A6" s="852" t="s">
        <v>1242</v>
      </c>
      <c r="B6" s="2461" t="s">
        <v>1673</v>
      </c>
      <c r="C6" s="2463"/>
    </row>
    <row r="7" spans="1:3" ht="30" customHeight="1" thickBot="1">
      <c r="A7" s="853" t="s">
        <v>1243</v>
      </c>
      <c r="B7" s="2462"/>
      <c r="C7" s="2464"/>
    </row>
    <row r="8" spans="1:3" ht="17.100000000000001" customHeight="1">
      <c r="A8" s="852" t="s">
        <v>1244</v>
      </c>
      <c r="B8" s="2461" t="s">
        <v>1214</v>
      </c>
      <c r="C8" s="2463"/>
    </row>
    <row r="9" spans="1:3" ht="30" customHeight="1" thickBot="1">
      <c r="A9" s="853" t="s">
        <v>1245</v>
      </c>
      <c r="B9" s="2462"/>
      <c r="C9" s="2464"/>
    </row>
    <row r="10" spans="1:3" ht="17.100000000000001" customHeight="1">
      <c r="A10" s="852" t="s">
        <v>1246</v>
      </c>
      <c r="B10" s="2461" t="s">
        <v>1214</v>
      </c>
      <c r="C10" s="2463"/>
    </row>
    <row r="11" spans="1:3" ht="30" customHeight="1" thickBot="1">
      <c r="A11" s="853" t="s">
        <v>1247</v>
      </c>
      <c r="B11" s="2462"/>
      <c r="C11" s="2464"/>
    </row>
    <row r="12" spans="1:3" ht="17.100000000000001" customHeight="1">
      <c r="A12" s="852" t="s">
        <v>1248</v>
      </c>
      <c r="B12" s="2461" t="s">
        <v>1214</v>
      </c>
      <c r="C12" s="2463"/>
    </row>
    <row r="13" spans="1:3" ht="30" customHeight="1" thickBot="1">
      <c r="A13" s="853" t="s">
        <v>1249</v>
      </c>
      <c r="B13" s="2462"/>
      <c r="C13" s="2464"/>
    </row>
    <row r="14" spans="1:3" ht="17.100000000000001" customHeight="1">
      <c r="A14" s="863" t="s">
        <v>1357</v>
      </c>
      <c r="B14" s="2461" t="s">
        <v>1214</v>
      </c>
      <c r="C14" s="2463"/>
    </row>
    <row r="15" spans="1:3" ht="30" customHeight="1" thickBot="1">
      <c r="A15" s="854" t="s">
        <v>1356</v>
      </c>
      <c r="B15" s="2462"/>
      <c r="C15" s="2464"/>
    </row>
    <row r="16" spans="1:3" ht="17.100000000000001" customHeight="1">
      <c r="A16" s="852" t="s">
        <v>1250</v>
      </c>
      <c r="B16" s="2461" t="s">
        <v>1214</v>
      </c>
      <c r="C16" s="2463"/>
    </row>
    <row r="17" spans="1:3" ht="30" customHeight="1" thickBot="1">
      <c r="A17" s="853" t="s">
        <v>1251</v>
      </c>
      <c r="B17" s="2462"/>
      <c r="C17" s="2464"/>
    </row>
    <row r="18" spans="1:3" ht="17.100000000000001" customHeight="1">
      <c r="A18" s="852" t="s">
        <v>1252</v>
      </c>
      <c r="B18" s="2461" t="s">
        <v>1214</v>
      </c>
      <c r="C18" s="2463"/>
    </row>
    <row r="19" spans="1:3" ht="30" customHeight="1" thickBot="1">
      <c r="A19" s="853" t="s">
        <v>1253</v>
      </c>
      <c r="B19" s="2462"/>
      <c r="C19" s="2464"/>
    </row>
    <row r="20" spans="1:3" ht="17.100000000000001" customHeight="1">
      <c r="A20" s="852" t="s">
        <v>1254</v>
      </c>
      <c r="B20" s="2461" t="s">
        <v>1214</v>
      </c>
      <c r="C20" s="2463"/>
    </row>
    <row r="21" spans="1:3" ht="45" customHeight="1" thickBot="1">
      <c r="A21" s="853" t="s">
        <v>1255</v>
      </c>
      <c r="B21" s="2462"/>
      <c r="C21" s="2464"/>
    </row>
    <row r="22" spans="1:3" ht="17.100000000000001" customHeight="1">
      <c r="A22" s="852" t="s">
        <v>1256</v>
      </c>
      <c r="B22" s="2461" t="s">
        <v>1214</v>
      </c>
      <c r="C22" s="2463"/>
    </row>
    <row r="23" spans="1:3" ht="30" customHeight="1" thickBot="1">
      <c r="A23" s="854" t="s">
        <v>1489</v>
      </c>
      <c r="B23" s="2462"/>
      <c r="C23" s="2464"/>
    </row>
    <row r="24" spans="1:3" ht="17.100000000000001" customHeight="1">
      <c r="A24" s="852" t="s">
        <v>1257</v>
      </c>
      <c r="B24" s="2461" t="s">
        <v>1214</v>
      </c>
      <c r="C24" s="2463"/>
    </row>
    <row r="25" spans="1:3" ht="30" customHeight="1" thickBot="1">
      <c r="A25" s="853" t="s">
        <v>1258</v>
      </c>
      <c r="B25" s="2462"/>
      <c r="C25" s="2464"/>
    </row>
    <row r="26" spans="1:3" ht="17.100000000000001" customHeight="1">
      <c r="A26" s="852" t="s">
        <v>1259</v>
      </c>
      <c r="B26" s="2461" t="s">
        <v>1214</v>
      </c>
      <c r="C26" s="2463"/>
    </row>
    <row r="27" spans="1:3" ht="41.25" customHeight="1" thickBot="1">
      <c r="A27" s="853" t="s">
        <v>1260</v>
      </c>
      <c r="B27" s="2462"/>
      <c r="C27" s="2464"/>
    </row>
    <row r="28" spans="1:3" ht="17.100000000000001" customHeight="1">
      <c r="A28" s="852" t="s">
        <v>1261</v>
      </c>
      <c r="B28" s="2461" t="s">
        <v>1214</v>
      </c>
      <c r="C28" s="2463"/>
    </row>
    <row r="29" spans="1:3" ht="30" customHeight="1" thickBot="1">
      <c r="A29" s="853" t="s">
        <v>1262</v>
      </c>
      <c r="B29" s="2462"/>
      <c r="C29" s="2464"/>
    </row>
    <row r="30" spans="1:3" ht="17.100000000000001" customHeight="1">
      <c r="A30" s="1280" t="s">
        <v>1215</v>
      </c>
      <c r="B30" s="2461" t="s">
        <v>1214</v>
      </c>
      <c r="C30" s="2463"/>
    </row>
    <row r="31" spans="1:3" ht="39.950000000000003" customHeight="1" thickBot="1">
      <c r="A31" s="1281"/>
      <c r="B31" s="2462"/>
      <c r="C31" s="2464"/>
    </row>
    <row r="32" spans="1:3" ht="40.5" customHeight="1">
      <c r="A32" s="2465" t="s">
        <v>1216</v>
      </c>
      <c r="B32" s="2465"/>
      <c r="C32" s="2465"/>
    </row>
    <row r="33" spans="1:1">
      <c r="A33" s="847"/>
    </row>
  </sheetData>
  <sheetProtection sheet="1" objects="1" scenarios="1"/>
  <mergeCells count="29">
    <mergeCell ref="B30:B31"/>
    <mergeCell ref="C30:C31"/>
    <mergeCell ref="A32:C32"/>
    <mergeCell ref="B24:B25"/>
    <mergeCell ref="C24:C25"/>
    <mergeCell ref="B26:B27"/>
    <mergeCell ref="C26:C27"/>
    <mergeCell ref="B28:B29"/>
    <mergeCell ref="C28:C29"/>
    <mergeCell ref="B18:B19"/>
    <mergeCell ref="C18:C19"/>
    <mergeCell ref="B20:B21"/>
    <mergeCell ref="C20:C21"/>
    <mergeCell ref="B22:B23"/>
    <mergeCell ref="C22:C23"/>
    <mergeCell ref="B10:B11"/>
    <mergeCell ref="C10:C11"/>
    <mergeCell ref="B12:B13"/>
    <mergeCell ref="C12:C13"/>
    <mergeCell ref="B16:B17"/>
    <mergeCell ref="C16:C17"/>
    <mergeCell ref="B14:B15"/>
    <mergeCell ref="C14:C15"/>
    <mergeCell ref="A3:C3"/>
    <mergeCell ref="A4:C4"/>
    <mergeCell ref="B6:B7"/>
    <mergeCell ref="C6:C7"/>
    <mergeCell ref="B8:B9"/>
    <mergeCell ref="C8:C9"/>
  </mergeCells>
  <phoneticPr fontId="14"/>
  <pageMargins left="0.70866141732283472" right="0.70866141732283472" top="0.74803149606299213" bottom="0.74803149606299213" header="0.31496062992125984" footer="0.31496062992125984"/>
  <pageSetup paperSize="9" scale="84"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D912BB-4CE9-4005-A37A-E73171E8C0FD}">
  <sheetPr>
    <tabColor rgb="FFFF0000"/>
    <pageSetUpPr fitToPage="1"/>
  </sheetPr>
  <dimension ref="A1:D33"/>
  <sheetViews>
    <sheetView showGridLines="0" view="pageBreakPreview" topLeftCell="A13" zoomScale="115" zoomScaleNormal="60" zoomScaleSheetLayoutView="115" workbookViewId="0">
      <selection activeCell="B39" sqref="B39"/>
    </sheetView>
  </sheetViews>
  <sheetFormatPr defaultRowHeight="13.5"/>
  <cols>
    <col min="1" max="1" width="5.375" style="846" customWidth="1"/>
    <col min="2" max="2" width="79" style="846" customWidth="1"/>
    <col min="3" max="3" width="9" style="846"/>
    <col min="4" max="4" width="18" style="846" customWidth="1"/>
    <col min="5" max="16384" width="9" style="846"/>
  </cols>
  <sheetData>
    <row r="1" spans="1:4">
      <c r="C1" s="848"/>
      <c r="D1" s="848" t="s">
        <v>1486</v>
      </c>
    </row>
    <row r="2" spans="1:4">
      <c r="D2" s="938"/>
    </row>
    <row r="3" spans="1:4" ht="27.75" customHeight="1">
      <c r="B3" s="2466" t="s">
        <v>1211</v>
      </c>
      <c r="C3" s="2466"/>
      <c r="D3" s="2466"/>
    </row>
    <row r="4" spans="1:4" ht="81.75" customHeight="1" thickBot="1">
      <c r="B4" s="2460" t="s">
        <v>1672</v>
      </c>
      <c r="C4" s="2460"/>
      <c r="D4" s="2460"/>
    </row>
    <row r="5" spans="1:4" ht="59.25" customHeight="1" thickBot="1">
      <c r="B5" s="849" t="s">
        <v>1212</v>
      </c>
      <c r="C5" s="850" t="s">
        <v>1213</v>
      </c>
      <c r="D5" s="851" t="s">
        <v>1241</v>
      </c>
    </row>
    <row r="6" spans="1:4" ht="17.100000000000001" customHeight="1">
      <c r="A6" s="2471" t="s">
        <v>1670</v>
      </c>
      <c r="B6" s="852" t="s">
        <v>1242</v>
      </c>
      <c r="C6" s="2461" t="s">
        <v>1673</v>
      </c>
      <c r="D6" s="2463"/>
    </row>
    <row r="7" spans="1:4" ht="30" customHeight="1" thickBot="1">
      <c r="A7" s="2472"/>
      <c r="B7" s="853" t="s">
        <v>1243</v>
      </c>
      <c r="C7" s="2462"/>
      <c r="D7" s="2464"/>
    </row>
    <row r="8" spans="1:4" ht="17.100000000000001" customHeight="1">
      <c r="A8" s="2472"/>
      <c r="B8" s="852" t="s">
        <v>1244</v>
      </c>
      <c r="C8" s="2461" t="s">
        <v>1673</v>
      </c>
      <c r="D8" s="2463"/>
    </row>
    <row r="9" spans="1:4" ht="30" customHeight="1" thickBot="1">
      <c r="A9" s="2472"/>
      <c r="B9" s="853" t="s">
        <v>1245</v>
      </c>
      <c r="C9" s="2462"/>
      <c r="D9" s="2464"/>
    </row>
    <row r="10" spans="1:4" ht="17.100000000000001" customHeight="1">
      <c r="A10" s="2472"/>
      <c r="B10" s="852" t="s">
        <v>1246</v>
      </c>
      <c r="C10" s="2461" t="s">
        <v>1214</v>
      </c>
      <c r="D10" s="2463"/>
    </row>
    <row r="11" spans="1:4" ht="30" customHeight="1" thickBot="1">
      <c r="A11" s="2472"/>
      <c r="B11" s="853" t="s">
        <v>1247</v>
      </c>
      <c r="C11" s="2462"/>
      <c r="D11" s="2464"/>
    </row>
    <row r="12" spans="1:4" ht="17.100000000000001" customHeight="1">
      <c r="A12" s="2472"/>
      <c r="B12" s="852" t="s">
        <v>1248</v>
      </c>
      <c r="C12" s="2461" t="s">
        <v>1214</v>
      </c>
      <c r="D12" s="2463"/>
    </row>
    <row r="13" spans="1:4" ht="30" customHeight="1" thickBot="1">
      <c r="A13" s="2472"/>
      <c r="B13" s="853" t="s">
        <v>1249</v>
      </c>
      <c r="C13" s="2462"/>
      <c r="D13" s="2464"/>
    </row>
    <row r="14" spans="1:4" ht="17.100000000000001" customHeight="1">
      <c r="A14" s="2472"/>
      <c r="B14" s="852" t="s">
        <v>1357</v>
      </c>
      <c r="C14" s="2461" t="s">
        <v>1214</v>
      </c>
      <c r="D14" s="2463"/>
    </row>
    <row r="15" spans="1:4" ht="30" customHeight="1" thickBot="1">
      <c r="A15" s="2472"/>
      <c r="B15" s="853" t="s">
        <v>1356</v>
      </c>
      <c r="C15" s="2462"/>
      <c r="D15" s="2464"/>
    </row>
    <row r="16" spans="1:4" ht="17.100000000000001" customHeight="1">
      <c r="A16" s="2472"/>
      <c r="B16" s="852" t="s">
        <v>1250</v>
      </c>
      <c r="C16" s="2461" t="s">
        <v>1214</v>
      </c>
      <c r="D16" s="2463"/>
    </row>
    <row r="17" spans="1:4" ht="30" customHeight="1" thickBot="1">
      <c r="A17" s="2472"/>
      <c r="B17" s="853" t="s">
        <v>1251</v>
      </c>
      <c r="C17" s="2462"/>
      <c r="D17" s="2464"/>
    </row>
    <row r="18" spans="1:4" ht="17.100000000000001" customHeight="1">
      <c r="A18" s="2472"/>
      <c r="B18" s="852" t="s">
        <v>1252</v>
      </c>
      <c r="C18" s="2461" t="s">
        <v>1214</v>
      </c>
      <c r="D18" s="2463"/>
    </row>
    <row r="19" spans="1:4" ht="30" customHeight="1" thickBot="1">
      <c r="A19" s="2472"/>
      <c r="B19" s="853" t="s">
        <v>1253</v>
      </c>
      <c r="C19" s="2462"/>
      <c r="D19" s="2464"/>
    </row>
    <row r="20" spans="1:4" ht="17.100000000000001" customHeight="1">
      <c r="A20" s="2472"/>
      <c r="B20" s="852" t="s">
        <v>1254</v>
      </c>
      <c r="C20" s="2461" t="s">
        <v>1214</v>
      </c>
      <c r="D20" s="2463"/>
    </row>
    <row r="21" spans="1:4" ht="45" customHeight="1" thickBot="1">
      <c r="A21" s="2472"/>
      <c r="B21" s="853" t="s">
        <v>1255</v>
      </c>
      <c r="C21" s="2462"/>
      <c r="D21" s="2464"/>
    </row>
    <row r="22" spans="1:4" ht="17.100000000000001" customHeight="1">
      <c r="A22" s="2472"/>
      <c r="B22" s="852" t="s">
        <v>1256</v>
      </c>
      <c r="C22" s="2461" t="s">
        <v>1214</v>
      </c>
      <c r="D22" s="2463"/>
    </row>
    <row r="23" spans="1:4" ht="30" customHeight="1" thickBot="1">
      <c r="A23" s="2472"/>
      <c r="B23" s="853" t="s">
        <v>1489</v>
      </c>
      <c r="C23" s="2462"/>
      <c r="D23" s="2464"/>
    </row>
    <row r="24" spans="1:4" ht="17.100000000000001" customHeight="1">
      <c r="A24" s="2472"/>
      <c r="B24" s="1280" t="s">
        <v>1215</v>
      </c>
      <c r="C24" s="2461" t="s">
        <v>1214</v>
      </c>
      <c r="D24" s="2463"/>
    </row>
    <row r="25" spans="1:4" ht="39.950000000000003" customHeight="1" thickBot="1">
      <c r="A25" s="2473"/>
      <c r="B25" s="1281"/>
      <c r="C25" s="2462"/>
      <c r="D25" s="2464"/>
    </row>
    <row r="26" spans="1:4" ht="17.100000000000001" customHeight="1">
      <c r="A26" s="2474" t="s">
        <v>1671</v>
      </c>
      <c r="B26" s="1004" t="s">
        <v>1257</v>
      </c>
      <c r="C26" s="2461" t="s">
        <v>1214</v>
      </c>
      <c r="D26" s="2468"/>
    </row>
    <row r="27" spans="1:4" ht="30" customHeight="1">
      <c r="A27" s="2475"/>
      <c r="B27" s="1041" t="s">
        <v>1258</v>
      </c>
      <c r="C27" s="2467"/>
      <c r="D27" s="2469"/>
    </row>
    <row r="28" spans="1:4" ht="17.100000000000001" customHeight="1">
      <c r="A28" s="2475"/>
      <c r="B28" s="1005" t="s">
        <v>1259</v>
      </c>
      <c r="C28" s="2467"/>
      <c r="D28" s="2469"/>
    </row>
    <row r="29" spans="1:4" ht="17.25" customHeight="1">
      <c r="A29" s="2475"/>
      <c r="B29" s="1041" t="s">
        <v>1260</v>
      </c>
      <c r="C29" s="2467"/>
      <c r="D29" s="2469"/>
    </row>
    <row r="30" spans="1:4" ht="17.100000000000001" customHeight="1">
      <c r="A30" s="2475"/>
      <c r="B30" s="1005" t="s">
        <v>1261</v>
      </c>
      <c r="C30" s="2467"/>
      <c r="D30" s="2469"/>
    </row>
    <row r="31" spans="1:4" ht="30" customHeight="1" thickBot="1">
      <c r="A31" s="2476"/>
      <c r="B31" s="1006" t="s">
        <v>1262</v>
      </c>
      <c r="C31" s="2462"/>
      <c r="D31" s="2470"/>
    </row>
    <row r="32" spans="1:4" ht="40.5" customHeight="1">
      <c r="B32" s="2465" t="s">
        <v>1216</v>
      </c>
      <c r="C32" s="2465"/>
      <c r="D32" s="2465"/>
    </row>
    <row r="33" spans="2:2">
      <c r="B33" s="847"/>
    </row>
  </sheetData>
  <sheetProtection sheet="1" objects="1" scenarios="1"/>
  <mergeCells count="27">
    <mergeCell ref="A6:A25"/>
    <mergeCell ref="A26:A31"/>
    <mergeCell ref="C24:C25"/>
    <mergeCell ref="D24:D25"/>
    <mergeCell ref="C16:C17"/>
    <mergeCell ref="D16:D17"/>
    <mergeCell ref="C18:C19"/>
    <mergeCell ref="D18:D19"/>
    <mergeCell ref="C20:C21"/>
    <mergeCell ref="D20:D21"/>
    <mergeCell ref="C10:C11"/>
    <mergeCell ref="D10:D11"/>
    <mergeCell ref="C12:C13"/>
    <mergeCell ref="D12:D13"/>
    <mergeCell ref="C14:C15"/>
    <mergeCell ref="D14:D15"/>
    <mergeCell ref="B32:D32"/>
    <mergeCell ref="C22:C23"/>
    <mergeCell ref="D22:D23"/>
    <mergeCell ref="C26:C31"/>
    <mergeCell ref="D26:D31"/>
    <mergeCell ref="B3:D3"/>
    <mergeCell ref="B4:D4"/>
    <mergeCell ref="C6:C7"/>
    <mergeCell ref="D6:D7"/>
    <mergeCell ref="C8:C9"/>
    <mergeCell ref="D8:D9"/>
  </mergeCells>
  <phoneticPr fontId="14"/>
  <pageMargins left="0.70866141732283472" right="0.70866141732283472" top="0.74803149606299213" bottom="0.74803149606299213" header="0.31496062992125984" footer="0.31496062992125984"/>
  <pageSetup paperSize="9" scale="80" orientation="portrait" r:id="rId1"/>
  <headerFooter>
    <oddFooter>&amp;R令和８年10月1日以降に開講する訓練科の申請から適用</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F54"/>
  <sheetViews>
    <sheetView view="pageBreakPreview" zoomScale="70" zoomScaleNormal="50" zoomScaleSheetLayoutView="70" workbookViewId="0">
      <selection activeCell="E4" sqref="E4"/>
    </sheetView>
  </sheetViews>
  <sheetFormatPr defaultColWidth="9" defaultRowHeight="13.5"/>
  <cols>
    <col min="1" max="1" width="6.5" style="664" customWidth="1"/>
    <col min="2" max="4" width="10.625" style="664" customWidth="1"/>
    <col min="5" max="5" width="31.375" style="664" customWidth="1"/>
    <col min="6" max="6" width="229.25" style="862" customWidth="1"/>
    <col min="7" max="7" width="3.25" style="664" customWidth="1"/>
    <col min="8" max="16384" width="9" style="664"/>
  </cols>
  <sheetData>
    <row r="1" spans="1:6" ht="33.75" customHeight="1" thickBot="1">
      <c r="A1" s="855" t="s">
        <v>1358</v>
      </c>
      <c r="B1" s="856"/>
      <c r="C1" s="856"/>
      <c r="D1" s="856"/>
      <c r="E1" s="856"/>
      <c r="F1" s="876" t="s">
        <v>1487</v>
      </c>
    </row>
    <row r="2" spans="1:6" ht="59.25" thickBot="1">
      <c r="A2" s="1014" t="s">
        <v>942</v>
      </c>
      <c r="B2" s="1003" t="s">
        <v>943</v>
      </c>
      <c r="C2" s="1003" t="s">
        <v>1359</v>
      </c>
      <c r="D2" s="1013" t="s">
        <v>1360</v>
      </c>
      <c r="E2" s="1012" t="s">
        <v>1361</v>
      </c>
      <c r="F2" s="857" t="s">
        <v>1362</v>
      </c>
    </row>
    <row r="3" spans="1:6" ht="39">
      <c r="A3" s="2477" t="s">
        <v>1363</v>
      </c>
      <c r="B3" s="2480" t="s">
        <v>1364</v>
      </c>
      <c r="C3" s="2483" t="s">
        <v>1365</v>
      </c>
      <c r="D3" s="2486">
        <v>1</v>
      </c>
      <c r="E3" s="1020" t="s">
        <v>1366</v>
      </c>
      <c r="F3" s="1021" t="s">
        <v>1367</v>
      </c>
    </row>
    <row r="4" spans="1:6" ht="39">
      <c r="A4" s="2478"/>
      <c r="B4" s="2481"/>
      <c r="C4" s="2484"/>
      <c r="D4" s="2487"/>
      <c r="E4" s="1022" t="s">
        <v>1368</v>
      </c>
      <c r="F4" s="1023" t="s">
        <v>1369</v>
      </c>
    </row>
    <row r="5" spans="1:6" ht="39">
      <c r="A5" s="2478"/>
      <c r="B5" s="2482"/>
      <c r="C5" s="2485"/>
      <c r="D5" s="2487"/>
      <c r="E5" s="1022" t="s">
        <v>1370</v>
      </c>
      <c r="F5" s="1023" t="s">
        <v>1371</v>
      </c>
    </row>
    <row r="6" spans="1:6" ht="39">
      <c r="A6" s="2478"/>
      <c r="B6" s="2488" t="s">
        <v>1364</v>
      </c>
      <c r="C6" s="2489" t="s">
        <v>1372</v>
      </c>
      <c r="D6" s="2487">
        <v>2</v>
      </c>
      <c r="E6" s="1024" t="s">
        <v>1373</v>
      </c>
      <c r="F6" s="1025" t="s">
        <v>1374</v>
      </c>
    </row>
    <row r="7" spans="1:6" ht="39">
      <c r="A7" s="2478"/>
      <c r="B7" s="2482"/>
      <c r="C7" s="2485"/>
      <c r="D7" s="2487"/>
      <c r="E7" s="1022" t="s">
        <v>1375</v>
      </c>
      <c r="F7" s="1023" t="s">
        <v>1376</v>
      </c>
    </row>
    <row r="8" spans="1:6" ht="39.75" thickBot="1">
      <c r="A8" s="2479"/>
      <c r="B8" s="1026" t="s">
        <v>1364</v>
      </c>
      <c r="C8" s="1027" t="s">
        <v>1377</v>
      </c>
      <c r="D8" s="1028">
        <v>3</v>
      </c>
      <c r="E8" s="1029" t="s">
        <v>1378</v>
      </c>
      <c r="F8" s="1025" t="s">
        <v>1379</v>
      </c>
    </row>
    <row r="9" spans="1:6" ht="39" customHeight="1">
      <c r="A9" s="2477" t="s">
        <v>1380</v>
      </c>
      <c r="B9" s="2511" t="s">
        <v>1381</v>
      </c>
      <c r="C9" s="2483" t="s">
        <v>1382</v>
      </c>
      <c r="D9" s="2486">
        <v>4</v>
      </c>
      <c r="E9" s="1020" t="s">
        <v>1383</v>
      </c>
      <c r="F9" s="1021" t="s">
        <v>1384</v>
      </c>
    </row>
    <row r="10" spans="1:6" ht="19.5">
      <c r="A10" s="2478"/>
      <c r="B10" s="2491"/>
      <c r="C10" s="2484"/>
      <c r="D10" s="2487"/>
      <c r="E10" s="1022" t="s">
        <v>1385</v>
      </c>
      <c r="F10" s="1023" t="s">
        <v>1386</v>
      </c>
    </row>
    <row r="11" spans="1:6" ht="39" customHeight="1">
      <c r="A11" s="2478"/>
      <c r="B11" s="2491"/>
      <c r="C11" s="2489" t="s">
        <v>1387</v>
      </c>
      <c r="D11" s="2487">
        <v>5</v>
      </c>
      <c r="E11" s="1024" t="s">
        <v>1388</v>
      </c>
      <c r="F11" s="1025" t="s">
        <v>1389</v>
      </c>
    </row>
    <row r="12" spans="1:6" ht="19.5">
      <c r="A12" s="2478"/>
      <c r="B12" s="2491"/>
      <c r="C12" s="2484"/>
      <c r="D12" s="2487"/>
      <c r="E12" s="1022" t="s">
        <v>1390</v>
      </c>
      <c r="F12" s="1023" t="s">
        <v>1391</v>
      </c>
    </row>
    <row r="13" spans="1:6" ht="19.5">
      <c r="A13" s="2478"/>
      <c r="B13" s="2491"/>
      <c r="C13" s="2484"/>
      <c r="D13" s="2487"/>
      <c r="E13" s="1022" t="s">
        <v>1392</v>
      </c>
      <c r="F13" s="1023" t="s">
        <v>1393</v>
      </c>
    </row>
    <row r="14" spans="1:6" ht="19.5" customHeight="1">
      <c r="A14" s="2478"/>
      <c r="B14" s="2491"/>
      <c r="C14" s="2489" t="s">
        <v>1394</v>
      </c>
      <c r="D14" s="2487">
        <v>6</v>
      </c>
      <c r="E14" s="1030" t="s">
        <v>1395</v>
      </c>
      <c r="F14" s="1031" t="s">
        <v>1396</v>
      </c>
    </row>
    <row r="15" spans="1:6" ht="19.5" customHeight="1">
      <c r="A15" s="2478"/>
      <c r="B15" s="2491"/>
      <c r="C15" s="2484"/>
      <c r="D15" s="2487"/>
      <c r="E15" s="1032" t="s">
        <v>1397</v>
      </c>
      <c r="F15" s="1033" t="s">
        <v>1398</v>
      </c>
    </row>
    <row r="16" spans="1:6" ht="19.5" customHeight="1">
      <c r="A16" s="2478"/>
      <c r="B16" s="2491"/>
      <c r="C16" s="2484"/>
      <c r="D16" s="2487"/>
      <c r="E16" s="1032" t="s">
        <v>1399</v>
      </c>
      <c r="F16" s="1033" t="s">
        <v>1400</v>
      </c>
    </row>
    <row r="17" spans="1:6" ht="19.5" customHeight="1">
      <c r="A17" s="2478"/>
      <c r="B17" s="2491"/>
      <c r="C17" s="2484"/>
      <c r="D17" s="2487"/>
      <c r="E17" s="1022" t="s">
        <v>1401</v>
      </c>
      <c r="F17" s="1023" t="s">
        <v>1402</v>
      </c>
    </row>
    <row r="18" spans="1:6" ht="19.5" customHeight="1">
      <c r="A18" s="2478"/>
      <c r="B18" s="2491"/>
      <c r="C18" s="2489" t="s">
        <v>1403</v>
      </c>
      <c r="D18" s="2487">
        <v>7</v>
      </c>
      <c r="E18" s="1030" t="s">
        <v>1404</v>
      </c>
      <c r="F18" s="1031" t="s">
        <v>1405</v>
      </c>
    </row>
    <row r="19" spans="1:6" ht="19.5">
      <c r="A19" s="2478"/>
      <c r="B19" s="2491"/>
      <c r="C19" s="2484"/>
      <c r="D19" s="2487"/>
      <c r="E19" s="1032" t="s">
        <v>1406</v>
      </c>
      <c r="F19" s="1033" t="s">
        <v>1407</v>
      </c>
    </row>
    <row r="20" spans="1:6" ht="19.5">
      <c r="A20" s="2478"/>
      <c r="B20" s="2498"/>
      <c r="C20" s="2484"/>
      <c r="D20" s="2487"/>
      <c r="E20" s="1032" t="s">
        <v>1408</v>
      </c>
      <c r="F20" s="1033" t="s">
        <v>1409</v>
      </c>
    </row>
    <row r="21" spans="1:6" ht="19.5" customHeight="1">
      <c r="A21" s="2478"/>
      <c r="B21" s="2490" t="s">
        <v>1410</v>
      </c>
      <c r="C21" s="2489" t="s">
        <v>1411</v>
      </c>
      <c r="D21" s="2487">
        <v>8</v>
      </c>
      <c r="E21" s="1030" t="s">
        <v>1412</v>
      </c>
      <c r="F21" s="1031" t="s">
        <v>1413</v>
      </c>
    </row>
    <row r="22" spans="1:6" ht="19.5" customHeight="1">
      <c r="A22" s="2478"/>
      <c r="B22" s="2491"/>
      <c r="C22" s="2484"/>
      <c r="D22" s="2487"/>
      <c r="E22" s="1034" t="s">
        <v>1414</v>
      </c>
      <c r="F22" s="1035" t="s">
        <v>1415</v>
      </c>
    </row>
    <row r="23" spans="1:6" ht="19.5" customHeight="1">
      <c r="A23" s="2478"/>
      <c r="B23" s="2491"/>
      <c r="C23" s="2484"/>
      <c r="D23" s="2487"/>
      <c r="E23" s="1034" t="s">
        <v>1416</v>
      </c>
      <c r="F23" s="1035" t="s">
        <v>1417</v>
      </c>
    </row>
    <row r="24" spans="1:6" ht="19.5" customHeight="1">
      <c r="A24" s="2478"/>
      <c r="B24" s="2491"/>
      <c r="C24" s="2484"/>
      <c r="D24" s="2487"/>
      <c r="E24" s="1034" t="s">
        <v>1418</v>
      </c>
      <c r="F24" s="1035" t="s">
        <v>1419</v>
      </c>
    </row>
    <row r="25" spans="1:6" ht="19.5" customHeight="1">
      <c r="A25" s="2478"/>
      <c r="B25" s="2491"/>
      <c r="C25" s="2484"/>
      <c r="D25" s="2487"/>
      <c r="E25" s="1032" t="s">
        <v>1420</v>
      </c>
      <c r="F25" s="1033" t="s">
        <v>1421</v>
      </c>
    </row>
    <row r="26" spans="1:6" ht="19.5">
      <c r="A26" s="2478"/>
      <c r="B26" s="2491"/>
      <c r="C26" s="2489" t="s">
        <v>1422</v>
      </c>
      <c r="D26" s="2487">
        <v>9</v>
      </c>
      <c r="E26" s="1030" t="s">
        <v>1423</v>
      </c>
      <c r="F26" s="1031" t="s">
        <v>1424</v>
      </c>
    </row>
    <row r="27" spans="1:6" ht="19.5">
      <c r="A27" s="2478"/>
      <c r="B27" s="2491"/>
      <c r="C27" s="2484"/>
      <c r="D27" s="2487"/>
      <c r="E27" s="1034" t="s">
        <v>1425</v>
      </c>
      <c r="F27" s="1035" t="s">
        <v>1426</v>
      </c>
    </row>
    <row r="28" spans="1:6" ht="19.5">
      <c r="A28" s="2478"/>
      <c r="B28" s="2491"/>
      <c r="C28" s="2484"/>
      <c r="D28" s="2487"/>
      <c r="E28" s="1034" t="s">
        <v>1427</v>
      </c>
      <c r="F28" s="1035" t="s">
        <v>1428</v>
      </c>
    </row>
    <row r="29" spans="1:6" ht="39" customHeight="1">
      <c r="A29" s="2478"/>
      <c r="B29" s="2491"/>
      <c r="C29" s="2489" t="s">
        <v>1429</v>
      </c>
      <c r="D29" s="2487">
        <v>10</v>
      </c>
      <c r="E29" s="1030" t="s">
        <v>1430</v>
      </c>
      <c r="F29" s="1031" t="s">
        <v>1431</v>
      </c>
    </row>
    <row r="30" spans="1:6" ht="19.5">
      <c r="A30" s="2478"/>
      <c r="B30" s="2491"/>
      <c r="C30" s="2484"/>
      <c r="D30" s="2487"/>
      <c r="E30" s="1034" t="s">
        <v>1432</v>
      </c>
      <c r="F30" s="1035" t="s">
        <v>1433</v>
      </c>
    </row>
    <row r="31" spans="1:6" ht="19.5">
      <c r="A31" s="2478"/>
      <c r="B31" s="2491"/>
      <c r="C31" s="2484"/>
      <c r="D31" s="2487"/>
      <c r="E31" s="1034" t="s">
        <v>1434</v>
      </c>
      <c r="F31" s="1035" t="s">
        <v>1435</v>
      </c>
    </row>
    <row r="32" spans="1:6" ht="39">
      <c r="A32" s="2478"/>
      <c r="B32" s="2491"/>
      <c r="C32" s="2484"/>
      <c r="D32" s="2487"/>
      <c r="E32" s="1034" t="s">
        <v>1436</v>
      </c>
      <c r="F32" s="1035" t="s">
        <v>1437</v>
      </c>
    </row>
    <row r="33" spans="1:6" ht="39">
      <c r="A33" s="2478"/>
      <c r="B33" s="2491"/>
      <c r="C33" s="2489" t="s">
        <v>1438</v>
      </c>
      <c r="D33" s="2487">
        <v>11</v>
      </c>
      <c r="E33" s="1030" t="s">
        <v>1439</v>
      </c>
      <c r="F33" s="1031" t="s">
        <v>1440</v>
      </c>
    </row>
    <row r="34" spans="1:6" ht="19.5">
      <c r="A34" s="2478"/>
      <c r="B34" s="2491"/>
      <c r="C34" s="2484"/>
      <c r="D34" s="2487"/>
      <c r="E34" s="1034" t="s">
        <v>1441</v>
      </c>
      <c r="F34" s="1035" t="s">
        <v>1442</v>
      </c>
    </row>
    <row r="35" spans="1:6" ht="39.75" thickBot="1">
      <c r="A35" s="2479"/>
      <c r="B35" s="2492"/>
      <c r="C35" s="2493"/>
      <c r="D35" s="2494"/>
      <c r="E35" s="1036" t="s">
        <v>1443</v>
      </c>
      <c r="F35" s="1037" t="s">
        <v>1444</v>
      </c>
    </row>
    <row r="36" spans="1:6" ht="58.5">
      <c r="A36" s="2496" t="s">
        <v>1445</v>
      </c>
      <c r="B36" s="2498" t="s">
        <v>1446</v>
      </c>
      <c r="C36" s="2483" t="s">
        <v>1447</v>
      </c>
      <c r="D36" s="2486">
        <v>12</v>
      </c>
      <c r="E36" s="1020" t="s">
        <v>1448</v>
      </c>
      <c r="F36" s="1021" t="s">
        <v>1449</v>
      </c>
    </row>
    <row r="37" spans="1:6" ht="19.5">
      <c r="A37" s="2496"/>
      <c r="B37" s="2499"/>
      <c r="C37" s="2484"/>
      <c r="D37" s="2487"/>
      <c r="E37" s="1022" t="s">
        <v>1450</v>
      </c>
      <c r="F37" s="1023" t="s">
        <v>1451</v>
      </c>
    </row>
    <row r="38" spans="1:6" ht="39">
      <c r="A38" s="2496"/>
      <c r="B38" s="2499"/>
      <c r="C38" s="2501" t="s">
        <v>1452</v>
      </c>
      <c r="D38" s="2487">
        <v>13</v>
      </c>
      <c r="E38" s="1030" t="s">
        <v>1453</v>
      </c>
      <c r="F38" s="1031" t="s">
        <v>1454</v>
      </c>
    </row>
    <row r="39" spans="1:6" ht="19.5">
      <c r="A39" s="2496"/>
      <c r="B39" s="2499"/>
      <c r="C39" s="2484"/>
      <c r="D39" s="2487"/>
      <c r="E39" s="1038" t="s">
        <v>1455</v>
      </c>
      <c r="F39" s="1039" t="s">
        <v>1456</v>
      </c>
    </row>
    <row r="40" spans="1:6" ht="39.75" thickBot="1">
      <c r="A40" s="2496"/>
      <c r="B40" s="2500"/>
      <c r="C40" s="2493"/>
      <c r="D40" s="2494"/>
      <c r="E40" s="1040" t="s">
        <v>1457</v>
      </c>
      <c r="F40" s="1023" t="s">
        <v>1458</v>
      </c>
    </row>
    <row r="41" spans="1:6" ht="21" customHeight="1">
      <c r="A41" s="2496"/>
      <c r="B41" s="2502" t="s">
        <v>1459</v>
      </c>
      <c r="C41" s="2504" t="s">
        <v>1460</v>
      </c>
      <c r="D41" s="2507">
        <v>14</v>
      </c>
      <c r="E41" s="1015" t="s">
        <v>1461</v>
      </c>
      <c r="F41" s="1011" t="s">
        <v>1462</v>
      </c>
    </row>
    <row r="42" spans="1:6" ht="21" customHeight="1">
      <c r="A42" s="2496"/>
      <c r="B42" s="2502"/>
      <c r="C42" s="2505"/>
      <c r="D42" s="2495"/>
      <c r="E42" s="1016" t="s">
        <v>1463</v>
      </c>
      <c r="F42" s="1008" t="s">
        <v>1464</v>
      </c>
    </row>
    <row r="43" spans="1:6" ht="39">
      <c r="A43" s="2496"/>
      <c r="B43" s="2502"/>
      <c r="C43" s="2505"/>
      <c r="D43" s="2495"/>
      <c r="E43" s="1016" t="s">
        <v>1465</v>
      </c>
      <c r="F43" s="1008" t="s">
        <v>1466</v>
      </c>
    </row>
    <row r="44" spans="1:6" ht="19.5">
      <c r="A44" s="2496"/>
      <c r="B44" s="2502"/>
      <c r="C44" s="2506"/>
      <c r="D44" s="2495"/>
      <c r="E44" s="1017" t="s">
        <v>1467</v>
      </c>
      <c r="F44" s="1009" t="s">
        <v>1468</v>
      </c>
    </row>
    <row r="45" spans="1:6" ht="39">
      <c r="A45" s="2496"/>
      <c r="B45" s="2502"/>
      <c r="C45" s="2508" t="s">
        <v>1469</v>
      </c>
      <c r="D45" s="2495">
        <v>15</v>
      </c>
      <c r="E45" s="1018" t="s">
        <v>1470</v>
      </c>
      <c r="F45" s="1007" t="s">
        <v>1471</v>
      </c>
    </row>
    <row r="46" spans="1:6" ht="39">
      <c r="A46" s="2496"/>
      <c r="B46" s="2502"/>
      <c r="C46" s="2505"/>
      <c r="D46" s="2495"/>
      <c r="E46" s="1016" t="s">
        <v>1472</v>
      </c>
      <c r="F46" s="1008" t="s">
        <v>1473</v>
      </c>
    </row>
    <row r="47" spans="1:6" ht="39">
      <c r="A47" s="2496"/>
      <c r="B47" s="2502"/>
      <c r="C47" s="2508" t="s">
        <v>1474</v>
      </c>
      <c r="D47" s="2495">
        <v>16</v>
      </c>
      <c r="E47" s="1018" t="s">
        <v>1475</v>
      </c>
      <c r="F47" s="1007" t="s">
        <v>1476</v>
      </c>
    </row>
    <row r="48" spans="1:6" ht="19.5">
      <c r="A48" s="2496"/>
      <c r="B48" s="2502"/>
      <c r="C48" s="2505"/>
      <c r="D48" s="2495"/>
      <c r="E48" s="1016" t="s">
        <v>1477</v>
      </c>
      <c r="F48" s="1008" t="s">
        <v>1478</v>
      </c>
    </row>
    <row r="49" spans="1:6" ht="19.5">
      <c r="A49" s="2496"/>
      <c r="B49" s="2502"/>
      <c r="C49" s="2505"/>
      <c r="D49" s="2495"/>
      <c r="E49" s="1016" t="s">
        <v>1479</v>
      </c>
      <c r="F49" s="1008" t="s">
        <v>1480</v>
      </c>
    </row>
    <row r="50" spans="1:6" ht="39.75" thickBot="1">
      <c r="A50" s="2497"/>
      <c r="B50" s="2503"/>
      <c r="C50" s="2509"/>
      <c r="D50" s="2510"/>
      <c r="E50" s="1019" t="s">
        <v>1481</v>
      </c>
      <c r="F50" s="1010" t="s">
        <v>1482</v>
      </c>
    </row>
    <row r="51" spans="1:6" ht="19.5">
      <c r="A51" s="858" t="s">
        <v>1483</v>
      </c>
      <c r="B51" s="859"/>
      <c r="C51" s="859"/>
      <c r="D51" s="859"/>
      <c r="E51" s="859"/>
      <c r="F51" s="683"/>
    </row>
    <row r="52" spans="1:6" ht="22.5">
      <c r="A52" s="860" t="s">
        <v>1484</v>
      </c>
      <c r="B52" s="859"/>
      <c r="C52" s="859"/>
      <c r="D52" s="859"/>
      <c r="E52" s="859"/>
      <c r="F52" s="683"/>
    </row>
    <row r="53" spans="1:6" ht="22.5">
      <c r="A53" s="860" t="s">
        <v>1485</v>
      </c>
      <c r="B53" s="859"/>
      <c r="C53" s="859"/>
      <c r="D53" s="859"/>
      <c r="E53" s="859"/>
      <c r="F53" s="683"/>
    </row>
    <row r="54" spans="1:6" ht="22.5">
      <c r="A54" s="860"/>
      <c r="F54" s="861"/>
    </row>
  </sheetData>
  <sheetProtection sheet="1" objects="1" scenarios="1"/>
  <mergeCells count="39">
    <mergeCell ref="A9:A35"/>
    <mergeCell ref="D45:D46"/>
    <mergeCell ref="A36:A50"/>
    <mergeCell ref="B36:B40"/>
    <mergeCell ref="C36:C37"/>
    <mergeCell ref="D36:D37"/>
    <mergeCell ref="C38:C40"/>
    <mergeCell ref="D38:D40"/>
    <mergeCell ref="B41:B50"/>
    <mergeCell ref="C41:C44"/>
    <mergeCell ref="D41:D44"/>
    <mergeCell ref="C45:C46"/>
    <mergeCell ref="C47:C50"/>
    <mergeCell ref="D47:D50"/>
    <mergeCell ref="B9:B20"/>
    <mergeCell ref="C9:C10"/>
    <mergeCell ref="D9:D10"/>
    <mergeCell ref="C11:C13"/>
    <mergeCell ref="D11:D13"/>
    <mergeCell ref="C14:C17"/>
    <mergeCell ref="D14:D17"/>
    <mergeCell ref="C18:C20"/>
    <mergeCell ref="D18:D20"/>
    <mergeCell ref="B21:B35"/>
    <mergeCell ref="C21:C25"/>
    <mergeCell ref="D21:D25"/>
    <mergeCell ref="C26:C28"/>
    <mergeCell ref="D26:D28"/>
    <mergeCell ref="C29:C32"/>
    <mergeCell ref="D29:D32"/>
    <mergeCell ref="C33:C35"/>
    <mergeCell ref="D33:D35"/>
    <mergeCell ref="A3:A8"/>
    <mergeCell ref="B3:B5"/>
    <mergeCell ref="C3:C5"/>
    <mergeCell ref="D3:D5"/>
    <mergeCell ref="B6:B7"/>
    <mergeCell ref="C6:C7"/>
    <mergeCell ref="D6:D7"/>
  </mergeCells>
  <phoneticPr fontId="14"/>
  <printOptions horizontalCentered="1"/>
  <pageMargins left="3.937007874015748E-2" right="3.937007874015748E-2" top="0.55118110236220474" bottom="0.55118110236220474" header="0" footer="0"/>
  <pageSetup paperSize="9" scale="37"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9">
    <pageSetUpPr fitToPage="1"/>
  </sheetPr>
  <dimension ref="A1:AU120"/>
  <sheetViews>
    <sheetView view="pageBreakPreview" zoomScale="70" zoomScaleNormal="100" zoomScaleSheetLayoutView="70" workbookViewId="0">
      <selection activeCell="L97" sqref="L97:Z97"/>
    </sheetView>
  </sheetViews>
  <sheetFormatPr defaultRowHeight="13.5" outlineLevelRow="1"/>
  <cols>
    <col min="1" max="1" width="3.125" style="536" customWidth="1"/>
    <col min="2" max="2" width="4.25" style="536" customWidth="1"/>
    <col min="3" max="3" width="13.125" style="536" customWidth="1"/>
    <col min="4" max="7" width="4.5" style="450" customWidth="1"/>
    <col min="8" max="8" width="5.125" style="450" customWidth="1"/>
    <col min="9" max="34" width="4.5" style="450" customWidth="1"/>
    <col min="35" max="35" width="8.375" style="450" customWidth="1"/>
    <col min="36" max="36" width="12.5" style="450" customWidth="1"/>
    <col min="37" max="38" width="4.125" style="450" customWidth="1"/>
    <col min="39" max="44" width="14.75" style="450" customWidth="1"/>
    <col min="45" max="16384" width="9" style="450"/>
  </cols>
  <sheetData>
    <row r="1" spans="1:44" ht="33" customHeight="1">
      <c r="AE1" s="451"/>
      <c r="AF1" s="451"/>
      <c r="AG1" s="451"/>
      <c r="AH1" s="256"/>
      <c r="AI1" s="257"/>
      <c r="AJ1" s="258" t="s">
        <v>727</v>
      </c>
    </row>
    <row r="2" spans="1:44" ht="20.25" customHeight="1">
      <c r="A2" s="2519" t="s">
        <v>718</v>
      </c>
      <c r="B2" s="2519"/>
      <c r="C2" s="2519"/>
      <c r="D2" s="2519"/>
      <c r="E2" s="2519"/>
      <c r="F2" s="2519"/>
      <c r="G2" s="2519"/>
      <c r="H2" s="2519"/>
      <c r="I2" s="2519"/>
      <c r="J2" s="2519"/>
      <c r="K2" s="2519"/>
      <c r="L2" s="2519"/>
      <c r="M2" s="2519"/>
      <c r="N2" s="2519"/>
      <c r="O2" s="2519"/>
      <c r="P2" s="2519"/>
      <c r="Q2" s="2519"/>
      <c r="R2" s="2519"/>
      <c r="S2" s="2519"/>
      <c r="T2" s="2519"/>
      <c r="U2" s="2519"/>
      <c r="V2" s="2519"/>
      <c r="W2" s="2519"/>
      <c r="X2" s="2519"/>
      <c r="Y2" s="2519"/>
      <c r="Z2" s="2519"/>
      <c r="AA2" s="2519"/>
      <c r="AB2" s="2519"/>
      <c r="AC2" s="2519"/>
      <c r="AD2" s="2519"/>
      <c r="AE2" s="2519"/>
      <c r="AF2" s="2519"/>
      <c r="AG2" s="2519"/>
      <c r="AH2" s="2519"/>
      <c r="AI2" s="2519"/>
    </row>
    <row r="3" spans="1:44" ht="9.75" customHeight="1">
      <c r="A3" s="452"/>
      <c r="B3" s="452"/>
      <c r="C3" s="452"/>
      <c r="D3" s="452"/>
      <c r="E3" s="452"/>
      <c r="F3" s="452"/>
      <c r="G3" s="452"/>
      <c r="H3" s="452"/>
      <c r="I3" s="452"/>
      <c r="J3" s="452"/>
      <c r="K3" s="452"/>
      <c r="L3" s="452"/>
      <c r="M3" s="452"/>
      <c r="N3" s="452"/>
      <c r="O3" s="452"/>
      <c r="P3" s="452"/>
      <c r="Q3" s="452"/>
      <c r="R3" s="452"/>
      <c r="S3" s="452"/>
      <c r="T3" s="452"/>
      <c r="U3" s="452"/>
      <c r="V3" s="452"/>
      <c r="W3" s="452"/>
      <c r="X3" s="452"/>
      <c r="Y3" s="452"/>
      <c r="Z3" s="452"/>
      <c r="AA3" s="452"/>
      <c r="AB3" s="452"/>
      <c r="AC3" s="452"/>
      <c r="AD3" s="452"/>
      <c r="AE3" s="452"/>
      <c r="AF3" s="452"/>
      <c r="AG3" s="452"/>
      <c r="AH3" s="452"/>
      <c r="AI3" s="452"/>
    </row>
    <row r="4" spans="1:44" ht="19.5" customHeight="1">
      <c r="B4" s="2520" t="s">
        <v>719</v>
      </c>
      <c r="C4" s="2520"/>
      <c r="D4" s="2520"/>
      <c r="E4" s="2520"/>
      <c r="F4" s="2520"/>
      <c r="G4" s="2521">
        <f>様式1!$G$36</f>
        <v>0</v>
      </c>
      <c r="H4" s="2521"/>
      <c r="I4" s="2521"/>
      <c r="J4" s="2521"/>
      <c r="K4" s="2521"/>
      <c r="L4" s="2521"/>
      <c r="M4" s="2521"/>
      <c r="N4" s="2521"/>
      <c r="O4" s="2521"/>
      <c r="P4" s="2521"/>
      <c r="Q4" s="2521"/>
      <c r="R4" s="2521"/>
      <c r="S4" s="2521"/>
      <c r="T4" s="480" t="s">
        <v>728</v>
      </c>
      <c r="U4" s="480"/>
      <c r="V4" s="480"/>
      <c r="W4" s="480"/>
      <c r="X4" s="2522">
        <f>様式1!$L$11</f>
        <v>0</v>
      </c>
      <c r="Y4" s="2522"/>
      <c r="Z4" s="2522"/>
      <c r="AA4" s="2522"/>
      <c r="AB4" s="2522"/>
      <c r="AC4" s="2522"/>
      <c r="AD4" s="2522"/>
      <c r="AE4" s="2522"/>
      <c r="AF4" s="2522"/>
      <c r="AG4" s="2522"/>
      <c r="AH4" s="480"/>
      <c r="AI4" s="480"/>
      <c r="AJ4" s="480"/>
      <c r="AK4" s="480"/>
    </row>
    <row r="5" spans="1:44" ht="19.5" customHeight="1">
      <c r="B5" s="698"/>
      <c r="C5" s="698"/>
      <c r="D5" s="698"/>
      <c r="E5" s="698"/>
      <c r="F5" s="698"/>
      <c r="G5" s="699"/>
      <c r="H5" s="699"/>
      <c r="I5" s="699"/>
      <c r="J5" s="699"/>
      <c r="K5" s="699"/>
      <c r="L5" s="699"/>
      <c r="M5" s="699"/>
      <c r="N5" s="699"/>
      <c r="O5" s="699"/>
      <c r="P5" s="699"/>
      <c r="Q5" s="699"/>
      <c r="R5" s="699"/>
      <c r="S5" s="699"/>
      <c r="T5" s="480"/>
      <c r="U5" s="480"/>
      <c r="V5" s="480"/>
      <c r="W5" s="480"/>
      <c r="X5" s="518"/>
      <c r="Y5" s="518"/>
      <c r="Z5" s="518"/>
      <c r="AA5" s="518"/>
      <c r="AB5" s="518"/>
      <c r="AC5" s="518"/>
      <c r="AD5" s="518"/>
      <c r="AE5" s="518"/>
      <c r="AF5" s="518"/>
      <c r="AG5" s="518"/>
      <c r="AH5" s="480"/>
      <c r="AI5" s="480"/>
      <c r="AJ5" s="480"/>
      <c r="AK5" s="480"/>
    </row>
    <row r="6" spans="1:44" ht="19.5" customHeight="1">
      <c r="B6" s="698"/>
      <c r="C6" s="698"/>
      <c r="D6" s="698"/>
      <c r="E6" s="698"/>
      <c r="F6" s="698"/>
      <c r="G6" s="699"/>
      <c r="H6" s="699"/>
      <c r="I6" s="699"/>
      <c r="J6" s="699"/>
      <c r="K6" s="699"/>
      <c r="L6" s="699"/>
      <c r="M6" s="699"/>
      <c r="N6" s="699"/>
      <c r="O6" s="699"/>
      <c r="P6" s="699"/>
      <c r="Q6" s="699"/>
      <c r="R6" s="699"/>
      <c r="S6" s="699"/>
      <c r="T6" s="537" t="s">
        <v>720</v>
      </c>
      <c r="U6" s="538"/>
      <c r="V6" s="538"/>
      <c r="W6" s="538"/>
      <c r="X6" s="538"/>
      <c r="Y6" s="538"/>
      <c r="Z6" s="538"/>
      <c r="AA6" s="538"/>
      <c r="AB6" s="538"/>
      <c r="AC6" s="2512">
        <f>SUM(AI12,AI17)</f>
        <v>0</v>
      </c>
      <c r="AD6" s="2512"/>
      <c r="AE6" s="538"/>
      <c r="AF6" s="538"/>
      <c r="AG6" s="538"/>
      <c r="AH6" s="480"/>
      <c r="AI6" s="480"/>
      <c r="AJ6" s="480"/>
      <c r="AK6" s="480"/>
    </row>
    <row r="7" spans="1:44" ht="9.75" customHeight="1">
      <c r="A7" s="453"/>
      <c r="B7" s="454"/>
      <c r="C7" s="454"/>
      <c r="D7" s="454"/>
      <c r="E7" s="454"/>
      <c r="F7" s="455"/>
      <c r="G7" s="455"/>
      <c r="H7" s="455"/>
      <c r="I7" s="455"/>
      <c r="J7" s="455"/>
      <c r="K7" s="535"/>
      <c r="L7" s="535"/>
      <c r="M7" s="535"/>
      <c r="N7" s="535"/>
      <c r="O7" s="535"/>
      <c r="P7" s="535"/>
      <c r="Q7" s="535"/>
      <c r="R7" s="456"/>
      <c r="S7" s="456"/>
      <c r="T7" s="456"/>
      <c r="U7" s="456"/>
      <c r="V7" s="456"/>
      <c r="W7" s="456"/>
      <c r="X7" s="456"/>
      <c r="Y7" s="456"/>
      <c r="Z7" s="491"/>
      <c r="AA7" s="483"/>
      <c r="AB7" s="456"/>
      <c r="AC7" s="456"/>
      <c r="AD7" s="456"/>
      <c r="AE7" s="456"/>
      <c r="AF7" s="456"/>
      <c r="AG7" s="456"/>
      <c r="AH7" s="456"/>
    </row>
    <row r="8" spans="1:44" ht="32.25" customHeight="1">
      <c r="A8" s="2513" t="s">
        <v>842</v>
      </c>
      <c r="B8" s="2516" t="s">
        <v>722</v>
      </c>
      <c r="C8" s="593" t="s">
        <v>908</v>
      </c>
      <c r="D8" s="605" t="str">
        <f>AM12</f>
        <v/>
      </c>
      <c r="E8" s="606" t="str">
        <f>IF($D$8="","",IF($D$8+1&lt;=$AM$13,$D$8+1,""))</f>
        <v/>
      </c>
      <c r="F8" s="606" t="str">
        <f>IF($D$8="","",IF($D$8+2&lt;=$AM$13,$D$8+2,""))</f>
        <v/>
      </c>
      <c r="G8" s="606" t="str">
        <f>IF($D$8="","",IF($D$8+3&lt;=$AM$13,$D$8+3,""))</f>
        <v/>
      </c>
      <c r="H8" s="606" t="str">
        <f>IF($D$8="","",IF($D$8+4&lt;=$AM$13,$D$8+4,""))</f>
        <v/>
      </c>
      <c r="I8" s="606" t="str">
        <f>IF($D$8="","",IF($D$8+5&lt;=$AM$13,$D$8+5,""))</f>
        <v/>
      </c>
      <c r="J8" s="606" t="str">
        <f>IF($D$8="","",IF($D$8+6&lt;=$AM$13,$D$8+6,""))</f>
        <v/>
      </c>
      <c r="K8" s="606" t="str">
        <f>IF($D$8="","",IF($D$8+7&lt;=$AM$13,$D$8+7,""))</f>
        <v/>
      </c>
      <c r="L8" s="606" t="str">
        <f>IF($D$8="","",IF($D$8+8&lt;=$AM$13,$D$8+8,""))</f>
        <v/>
      </c>
      <c r="M8" s="606" t="str">
        <f>IF($D$8="","",IF($D$8+9&lt;=$AM$13,$D$8+9,""))</f>
        <v/>
      </c>
      <c r="N8" s="606" t="str">
        <f>IF($D$8="","",IF($D$8+10&lt;=$AM$13,$D$8+10,""))</f>
        <v/>
      </c>
      <c r="O8" s="606" t="str">
        <f>IF($D$8="","",IF($D$8+11&lt;=$AM$13,$D$8+11,""))</f>
        <v/>
      </c>
      <c r="P8" s="606" t="str">
        <f>IF($D$8="","",IF($D$8+12&lt;=$AM$13,$D$8+12,""))</f>
        <v/>
      </c>
      <c r="Q8" s="606" t="str">
        <f>IF($D$8="","",IF($D$8+13&lt;=$AM$13,$D$8+13,""))</f>
        <v/>
      </c>
      <c r="R8" s="606" t="str">
        <f>IF($D$8="","",IF($D$8+14&lt;=$AM$13,$D$8+14,""))</f>
        <v/>
      </c>
      <c r="S8" s="606" t="str">
        <f>IF($D$8="","",IF($D$8+15&lt;=$AM$13,$D$8+15,""))</f>
        <v/>
      </c>
      <c r="T8" s="606" t="str">
        <f>IF($D$8="","",IF($D$8+16&lt;=$AM$13,$D$8+16,""))</f>
        <v/>
      </c>
      <c r="U8" s="606" t="str">
        <f>IF($D$8="","",IF($D$8+17&lt;=$AM$13,$D$8+17,""))</f>
        <v/>
      </c>
      <c r="V8" s="606" t="str">
        <f>IF($D$8="","",IF($D$8+18&lt;=$AM$13,$D$8+18,""))</f>
        <v/>
      </c>
      <c r="W8" s="606" t="str">
        <f>IF($D$8="","",IF($D$8+19&lt;=$AM$13,$D$8+19,""))</f>
        <v/>
      </c>
      <c r="X8" s="606" t="str">
        <f>IF($D$8="","",IF($D$8+20&lt;=$AM$13,$D$8+20,""))</f>
        <v/>
      </c>
      <c r="Y8" s="606" t="str">
        <f>IF($D$8="","",IF($D$8+21&lt;=$AM$13,$D$8+21,""))</f>
        <v/>
      </c>
      <c r="Z8" s="606" t="str">
        <f>IF($D$8="","",IF($D$8+22&lt;=$AM$13,$D$8+22,""))</f>
        <v/>
      </c>
      <c r="AA8" s="606" t="str">
        <f>IF($D$8="","",IF($D$8+23&lt;=$AM$13,$D$8+23,""))</f>
        <v/>
      </c>
      <c r="AB8" s="606" t="str">
        <f>IF($D$8="","",IF($D$8+24&lt;=$AM$13,$D$8+24,""))</f>
        <v/>
      </c>
      <c r="AC8" s="606" t="str">
        <f>IF($D$8="","",IF($D$8+25&lt;=$AM$13,$D$8+25,""))</f>
        <v/>
      </c>
      <c r="AD8" s="606" t="str">
        <f>IF($D$8="","",IF($D$8+26&lt;=$AM$13,$D$8+26,""))</f>
        <v/>
      </c>
      <c r="AE8" s="606" t="str">
        <f>IF($D$8="","",IF($D$8+27&lt;=$AM$13,$D$8+27,""))</f>
        <v/>
      </c>
      <c r="AF8" s="606" t="str">
        <f>IF($D$8="","",IF($D$8+28&lt;=$AM$13,$D$8+28,""))</f>
        <v/>
      </c>
      <c r="AG8" s="606" t="str">
        <f>IF($D$8="","",IF($D$8+29&lt;=$AM$13,$D$8+29,""))</f>
        <v/>
      </c>
      <c r="AH8" s="607" t="str">
        <f>IF($D$8="","",IF($D$8+30&lt;=$AM$13,$D$8+30,""))</f>
        <v/>
      </c>
      <c r="AI8" s="460"/>
      <c r="AM8" s="434" t="s">
        <v>900</v>
      </c>
      <c r="AN8" s="434" t="s">
        <v>901</v>
      </c>
      <c r="AO8" s="999"/>
      <c r="AP8" s="999"/>
      <c r="AQ8" s="460"/>
      <c r="AR8" s="460"/>
    </row>
    <row r="9" spans="1:44" ht="28.5" customHeight="1">
      <c r="A9" s="2513"/>
      <c r="B9" s="2517"/>
      <c r="C9" s="593" t="s">
        <v>721</v>
      </c>
      <c r="D9" s="602" t="str">
        <f t="shared" ref="D9:AH9" si="0">TEXT(D8,"aaa")</f>
        <v/>
      </c>
      <c r="E9" s="608" t="str">
        <f t="shared" si="0"/>
        <v/>
      </c>
      <c r="F9" s="608" t="str">
        <f t="shared" si="0"/>
        <v/>
      </c>
      <c r="G9" s="608" t="str">
        <f t="shared" si="0"/>
        <v/>
      </c>
      <c r="H9" s="608" t="str">
        <f t="shared" si="0"/>
        <v/>
      </c>
      <c r="I9" s="608" t="str">
        <f t="shared" si="0"/>
        <v/>
      </c>
      <c r="J9" s="608" t="str">
        <f t="shared" si="0"/>
        <v/>
      </c>
      <c r="K9" s="608" t="str">
        <f t="shared" si="0"/>
        <v/>
      </c>
      <c r="L9" s="608" t="str">
        <f t="shared" si="0"/>
        <v/>
      </c>
      <c r="M9" s="608" t="str">
        <f t="shared" si="0"/>
        <v/>
      </c>
      <c r="N9" s="608" t="str">
        <f t="shared" si="0"/>
        <v/>
      </c>
      <c r="O9" s="608" t="str">
        <f t="shared" si="0"/>
        <v/>
      </c>
      <c r="P9" s="608" t="str">
        <f t="shared" si="0"/>
        <v/>
      </c>
      <c r="Q9" s="608" t="str">
        <f t="shared" si="0"/>
        <v/>
      </c>
      <c r="R9" s="608" t="str">
        <f t="shared" si="0"/>
        <v/>
      </c>
      <c r="S9" s="608" t="str">
        <f t="shared" si="0"/>
        <v/>
      </c>
      <c r="T9" s="608" t="str">
        <f t="shared" si="0"/>
        <v/>
      </c>
      <c r="U9" s="608" t="str">
        <f t="shared" si="0"/>
        <v/>
      </c>
      <c r="V9" s="608" t="str">
        <f t="shared" si="0"/>
        <v/>
      </c>
      <c r="W9" s="608" t="str">
        <f t="shared" si="0"/>
        <v/>
      </c>
      <c r="X9" s="608" t="str">
        <f t="shared" si="0"/>
        <v/>
      </c>
      <c r="Y9" s="608" t="str">
        <f t="shared" si="0"/>
        <v/>
      </c>
      <c r="Z9" s="608" t="str">
        <f t="shared" si="0"/>
        <v/>
      </c>
      <c r="AA9" s="608" t="str">
        <f t="shared" si="0"/>
        <v/>
      </c>
      <c r="AB9" s="608" t="str">
        <f t="shared" si="0"/>
        <v/>
      </c>
      <c r="AC9" s="608" t="str">
        <f t="shared" si="0"/>
        <v/>
      </c>
      <c r="AD9" s="608" t="str">
        <f t="shared" si="0"/>
        <v/>
      </c>
      <c r="AE9" s="608" t="str">
        <f t="shared" si="0"/>
        <v/>
      </c>
      <c r="AF9" s="608" t="str">
        <f t="shared" si="0"/>
        <v/>
      </c>
      <c r="AG9" s="608" t="str">
        <f t="shared" si="0"/>
        <v/>
      </c>
      <c r="AH9" s="609" t="str">
        <f t="shared" si="0"/>
        <v/>
      </c>
      <c r="AI9" s="460"/>
      <c r="AM9" s="1000" t="str">
        <f>IF(様式1!F37="","",様式1!F37)</f>
        <v/>
      </c>
      <c r="AN9" s="1000" t="str">
        <f>IF(様式1!K37="","",様式1!K37)</f>
        <v/>
      </c>
      <c r="AO9" s="8"/>
      <c r="AP9" s="8"/>
      <c r="AQ9" s="8"/>
      <c r="AR9" s="8"/>
    </row>
    <row r="10" spans="1:44" ht="32.25" customHeight="1">
      <c r="A10" s="2514"/>
      <c r="B10" s="2517"/>
      <c r="C10" s="594" t="s">
        <v>667</v>
      </c>
      <c r="D10" s="626"/>
      <c r="E10" s="627"/>
      <c r="F10" s="627"/>
      <c r="G10" s="627"/>
      <c r="H10" s="627"/>
      <c r="I10" s="627"/>
      <c r="J10" s="627"/>
      <c r="K10" s="627"/>
      <c r="L10" s="627"/>
      <c r="M10" s="627"/>
      <c r="N10" s="627"/>
      <c r="O10" s="627"/>
      <c r="P10" s="627"/>
      <c r="Q10" s="627"/>
      <c r="R10" s="627"/>
      <c r="S10" s="627"/>
      <c r="T10" s="627"/>
      <c r="U10" s="627"/>
      <c r="V10" s="627"/>
      <c r="W10" s="627"/>
      <c r="X10" s="627"/>
      <c r="Y10" s="627"/>
      <c r="Z10" s="627"/>
      <c r="AA10" s="627"/>
      <c r="AB10" s="627"/>
      <c r="AC10" s="627"/>
      <c r="AD10" s="627"/>
      <c r="AE10" s="627"/>
      <c r="AF10" s="627"/>
      <c r="AG10" s="627"/>
      <c r="AH10" s="628"/>
      <c r="AI10" s="460"/>
      <c r="AM10" s="460"/>
      <c r="AN10" s="460"/>
      <c r="AO10" s="460"/>
      <c r="AP10" s="460"/>
      <c r="AQ10" s="460"/>
      <c r="AR10" s="460"/>
    </row>
    <row r="11" spans="1:44" ht="240.75" customHeight="1">
      <c r="A11" s="2514"/>
      <c r="B11" s="2517"/>
      <c r="C11" s="595" t="s">
        <v>751</v>
      </c>
      <c r="D11" s="610"/>
      <c r="E11" s="611"/>
      <c r="F11" s="611"/>
      <c r="G11" s="611"/>
      <c r="H11" s="611"/>
      <c r="I11" s="611"/>
      <c r="J11" s="611"/>
      <c r="K11" s="611"/>
      <c r="L11" s="611"/>
      <c r="M11" s="611"/>
      <c r="N11" s="611"/>
      <c r="O11" s="611"/>
      <c r="P11" s="611"/>
      <c r="Q11" s="611"/>
      <c r="R11" s="611"/>
      <c r="S11" s="611"/>
      <c r="T11" s="611"/>
      <c r="U11" s="611"/>
      <c r="V11" s="611"/>
      <c r="W11" s="611"/>
      <c r="X11" s="611"/>
      <c r="Y11" s="611"/>
      <c r="Z11" s="611"/>
      <c r="AA11" s="611"/>
      <c r="AB11" s="611"/>
      <c r="AC11" s="611"/>
      <c r="AD11" s="611"/>
      <c r="AE11" s="611"/>
      <c r="AF11" s="611"/>
      <c r="AG11" s="611"/>
      <c r="AH11" s="619"/>
      <c r="AI11" s="525"/>
      <c r="AM11" s="1001" t="s">
        <v>187</v>
      </c>
      <c r="AN11" s="1001" t="s">
        <v>188</v>
      </c>
      <c r="AO11" s="1001" t="s">
        <v>189</v>
      </c>
      <c r="AP11" s="1001" t="s">
        <v>190</v>
      </c>
      <c r="AQ11" s="1001" t="s">
        <v>191</v>
      </c>
      <c r="AR11" s="1001" t="s">
        <v>192</v>
      </c>
    </row>
    <row r="12" spans="1:44" ht="30.75" customHeight="1" thickBot="1">
      <c r="A12" s="2514"/>
      <c r="B12" s="2517"/>
      <c r="C12" s="596" t="s">
        <v>1165</v>
      </c>
      <c r="D12" s="623"/>
      <c r="E12" s="624"/>
      <c r="F12" s="624"/>
      <c r="G12" s="624"/>
      <c r="H12" s="624"/>
      <c r="I12" s="624"/>
      <c r="J12" s="624"/>
      <c r="K12" s="624"/>
      <c r="L12" s="624"/>
      <c r="M12" s="624"/>
      <c r="N12" s="624"/>
      <c r="O12" s="624"/>
      <c r="P12" s="624"/>
      <c r="Q12" s="624"/>
      <c r="R12" s="624"/>
      <c r="S12" s="624"/>
      <c r="T12" s="624"/>
      <c r="U12" s="624"/>
      <c r="V12" s="624"/>
      <c r="W12" s="624"/>
      <c r="X12" s="624"/>
      <c r="Y12" s="624"/>
      <c r="Z12" s="624"/>
      <c r="AA12" s="624"/>
      <c r="AB12" s="624"/>
      <c r="AC12" s="624"/>
      <c r="AD12" s="624"/>
      <c r="AE12" s="624"/>
      <c r="AF12" s="624"/>
      <c r="AG12" s="624"/>
      <c r="AH12" s="625"/>
      <c r="AI12" s="464">
        <f>SUM(D12:AH12)</f>
        <v>0</v>
      </c>
      <c r="AJ12" s="580" t="s">
        <v>889</v>
      </c>
      <c r="AM12" s="1002" t="str">
        <f>AM9</f>
        <v/>
      </c>
      <c r="AN12" s="1002" t="str">
        <f>IF(AM13=AN9,"",IF(AN9&gt;EDATE(AM12,1)-1,EDATE(AM12,1),""))</f>
        <v/>
      </c>
      <c r="AO12" s="1002" t="str">
        <f>IF(AN12="","",IF(AN9&gt;EDATE(AM12,2)-1,EDATE(AM12,2),""))</f>
        <v/>
      </c>
      <c r="AP12" s="1002" t="str">
        <f>IF(AO12="","",IF(AN9&gt;EDATE(AM12,3)-1,EDATE(AM12,3),""))</f>
        <v/>
      </c>
      <c r="AQ12" s="1002" t="str">
        <f>IF(AP12="","",IF(AN9&gt;EDATE(AM12,4)-1,EDATE(AM12,4),""))</f>
        <v/>
      </c>
      <c r="AR12" s="1002" t="str">
        <f>IF(AQ12="","",IF(AN9&gt;EDATE(AM12,5)-1,EDATE(AM12,5),""))</f>
        <v/>
      </c>
    </row>
    <row r="13" spans="1:44" ht="240.75" customHeight="1">
      <c r="A13" s="2514"/>
      <c r="B13" s="2517"/>
      <c r="C13" s="597" t="s">
        <v>750</v>
      </c>
      <c r="D13" s="616"/>
      <c r="E13" s="617"/>
      <c r="F13" s="617"/>
      <c r="G13" s="617"/>
      <c r="H13" s="617"/>
      <c r="I13" s="617"/>
      <c r="J13" s="617"/>
      <c r="K13" s="617"/>
      <c r="L13" s="617"/>
      <c r="M13" s="617"/>
      <c r="N13" s="617"/>
      <c r="O13" s="617"/>
      <c r="P13" s="617"/>
      <c r="Q13" s="617"/>
      <c r="R13" s="617"/>
      <c r="S13" s="617"/>
      <c r="T13" s="617"/>
      <c r="U13" s="617"/>
      <c r="V13" s="617"/>
      <c r="W13" s="617"/>
      <c r="X13" s="617"/>
      <c r="Y13" s="617"/>
      <c r="Z13" s="617"/>
      <c r="AA13" s="617"/>
      <c r="AB13" s="617"/>
      <c r="AC13" s="617"/>
      <c r="AD13" s="617"/>
      <c r="AE13" s="617"/>
      <c r="AF13" s="617"/>
      <c r="AG13" s="617"/>
      <c r="AH13" s="622"/>
      <c r="AI13" s="466"/>
      <c r="AJ13" s="587"/>
      <c r="AM13" s="1000" t="str">
        <f>IF(AM12="","",IF(AN9&lt;(EDATE(AM12,1)-1),AN9,EDATE(AM12,1)-1))</f>
        <v/>
      </c>
      <c r="AN13" s="1000" t="str">
        <f>IF(AN12="","",IF(AN9&lt;(EDATE(AM12,2)-1),AN9,EDATE(AM12,2)-1))</f>
        <v/>
      </c>
      <c r="AO13" s="1000" t="str">
        <f>IF(AO12="","",IF(AN9&lt;(EDATE(AM12,3)-1),AN9,EDATE(AM12,3)-1))</f>
        <v/>
      </c>
      <c r="AP13" s="1000" t="str">
        <f>IF(AP12="","",IF(AN9&lt;=(EDATE(AM12,4)-1),AN9,EDATE(AM12,4)-1))</f>
        <v/>
      </c>
      <c r="AQ13" s="1000" t="str">
        <f>IF(AQ12="","",IF(AN9&lt;=(EDATE(AM12,5)-1),AN9,EDATE(AM12,5)-1))</f>
        <v/>
      </c>
      <c r="AR13" s="1000" t="str">
        <f>IF(AR12="","",IF(AN9&lt;=(EDATE(AM12,6)-1),AN9,EDATE(AM12,6)-1))</f>
        <v/>
      </c>
    </row>
    <row r="14" spans="1:44" ht="25.5" customHeight="1">
      <c r="A14" s="2514"/>
      <c r="B14" s="2517"/>
      <c r="C14" s="594" t="s">
        <v>749</v>
      </c>
      <c r="D14" s="612"/>
      <c r="E14" s="613"/>
      <c r="F14" s="613"/>
      <c r="G14" s="613"/>
      <c r="H14" s="613"/>
      <c r="I14" s="613"/>
      <c r="J14" s="613"/>
      <c r="K14" s="613"/>
      <c r="L14" s="613"/>
      <c r="M14" s="613"/>
      <c r="N14" s="613"/>
      <c r="O14" s="613"/>
      <c r="P14" s="613"/>
      <c r="Q14" s="613"/>
      <c r="R14" s="613"/>
      <c r="S14" s="613"/>
      <c r="T14" s="613"/>
      <c r="U14" s="614"/>
      <c r="V14" s="614"/>
      <c r="W14" s="613"/>
      <c r="X14" s="613"/>
      <c r="Y14" s="614"/>
      <c r="Z14" s="614"/>
      <c r="AA14" s="614"/>
      <c r="AB14" s="614"/>
      <c r="AC14" s="614"/>
      <c r="AD14" s="614"/>
      <c r="AE14" s="613"/>
      <c r="AF14" s="613"/>
      <c r="AG14" s="613"/>
      <c r="AH14" s="615"/>
      <c r="AI14" s="465"/>
      <c r="AJ14" s="588"/>
    </row>
    <row r="15" spans="1:44" ht="27.75" customHeight="1">
      <c r="A15" s="2514"/>
      <c r="B15" s="2517"/>
      <c r="C15" s="594" t="s">
        <v>747</v>
      </c>
      <c r="D15" s="626"/>
      <c r="E15" s="627"/>
      <c r="F15" s="627"/>
      <c r="G15" s="627"/>
      <c r="H15" s="627"/>
      <c r="I15" s="627"/>
      <c r="J15" s="627"/>
      <c r="K15" s="627"/>
      <c r="L15" s="627"/>
      <c r="M15" s="627"/>
      <c r="N15" s="627"/>
      <c r="O15" s="627"/>
      <c r="P15" s="627"/>
      <c r="Q15" s="627"/>
      <c r="R15" s="627"/>
      <c r="S15" s="627"/>
      <c r="T15" s="627"/>
      <c r="U15" s="627"/>
      <c r="V15" s="627"/>
      <c r="W15" s="627"/>
      <c r="X15" s="627"/>
      <c r="Y15" s="627"/>
      <c r="Z15" s="627"/>
      <c r="AA15" s="627"/>
      <c r="AB15" s="627"/>
      <c r="AC15" s="627"/>
      <c r="AD15" s="627"/>
      <c r="AE15" s="627"/>
      <c r="AF15" s="627"/>
      <c r="AG15" s="627"/>
      <c r="AH15" s="628"/>
      <c r="AI15" s="620"/>
      <c r="AJ15" s="588"/>
    </row>
    <row r="16" spans="1:44" ht="27.75" customHeight="1">
      <c r="A16" s="2515"/>
      <c r="B16" s="2517"/>
      <c r="C16" s="594" t="s">
        <v>748</v>
      </c>
      <c r="D16" s="626"/>
      <c r="E16" s="627"/>
      <c r="F16" s="627"/>
      <c r="G16" s="627"/>
      <c r="H16" s="627"/>
      <c r="I16" s="627"/>
      <c r="J16" s="627"/>
      <c r="K16" s="627"/>
      <c r="L16" s="627"/>
      <c r="M16" s="627"/>
      <c r="N16" s="627"/>
      <c r="O16" s="627"/>
      <c r="P16" s="627"/>
      <c r="Q16" s="627"/>
      <c r="R16" s="627"/>
      <c r="S16" s="627"/>
      <c r="T16" s="627"/>
      <c r="U16" s="627"/>
      <c r="V16" s="627"/>
      <c r="W16" s="627"/>
      <c r="X16" s="627"/>
      <c r="Y16" s="627"/>
      <c r="Z16" s="627"/>
      <c r="AA16" s="627"/>
      <c r="AB16" s="627"/>
      <c r="AC16" s="627"/>
      <c r="AD16" s="627"/>
      <c r="AE16" s="627"/>
      <c r="AF16" s="627"/>
      <c r="AG16" s="627"/>
      <c r="AH16" s="628"/>
      <c r="AI16" s="620"/>
      <c r="AJ16" s="490"/>
    </row>
    <row r="17" spans="1:39" ht="39" customHeight="1">
      <c r="A17" s="2515"/>
      <c r="B17" s="2517"/>
      <c r="C17" s="594" t="s">
        <v>887</v>
      </c>
      <c r="D17" s="626"/>
      <c r="E17" s="627"/>
      <c r="F17" s="627"/>
      <c r="G17" s="627"/>
      <c r="H17" s="627"/>
      <c r="I17" s="627"/>
      <c r="J17" s="627"/>
      <c r="K17" s="627"/>
      <c r="L17" s="627"/>
      <c r="M17" s="627"/>
      <c r="N17" s="627"/>
      <c r="O17" s="627"/>
      <c r="P17" s="627"/>
      <c r="Q17" s="627"/>
      <c r="R17" s="627"/>
      <c r="S17" s="627"/>
      <c r="T17" s="627"/>
      <c r="U17" s="627"/>
      <c r="V17" s="627"/>
      <c r="W17" s="627"/>
      <c r="X17" s="627"/>
      <c r="Y17" s="627"/>
      <c r="Z17" s="627"/>
      <c r="AA17" s="627"/>
      <c r="AB17" s="627"/>
      <c r="AC17" s="627"/>
      <c r="AD17" s="627"/>
      <c r="AE17" s="627"/>
      <c r="AF17" s="627"/>
      <c r="AG17" s="627"/>
      <c r="AH17" s="628"/>
      <c r="AI17" s="465">
        <f>SUM(D17:AH17)</f>
        <v>0</v>
      </c>
      <c r="AJ17" s="579" t="s">
        <v>890</v>
      </c>
      <c r="AM17" s="591" t="s">
        <v>902</v>
      </c>
    </row>
    <row r="18" spans="1:39" ht="39.75" customHeight="1">
      <c r="A18" s="2515"/>
      <c r="B18" s="2518"/>
      <c r="C18" s="594" t="s">
        <v>888</v>
      </c>
      <c r="D18" s="626"/>
      <c r="E18" s="627"/>
      <c r="F18" s="627"/>
      <c r="G18" s="627"/>
      <c r="H18" s="627"/>
      <c r="I18" s="627"/>
      <c r="J18" s="627"/>
      <c r="K18" s="627"/>
      <c r="L18" s="627"/>
      <c r="M18" s="627"/>
      <c r="N18" s="627"/>
      <c r="O18" s="627"/>
      <c r="P18" s="627"/>
      <c r="Q18" s="627"/>
      <c r="R18" s="627"/>
      <c r="S18" s="627"/>
      <c r="T18" s="627"/>
      <c r="U18" s="627"/>
      <c r="V18" s="627"/>
      <c r="W18" s="627"/>
      <c r="X18" s="627"/>
      <c r="Y18" s="627"/>
      <c r="Z18" s="627"/>
      <c r="AA18" s="627"/>
      <c r="AB18" s="627"/>
      <c r="AC18" s="627"/>
      <c r="AD18" s="627"/>
      <c r="AE18" s="627"/>
      <c r="AF18" s="627"/>
      <c r="AG18" s="627"/>
      <c r="AH18" s="628"/>
      <c r="AI18" s="465">
        <f>SUM(D18:AH18)</f>
        <v>0</v>
      </c>
      <c r="AJ18" s="579" t="s">
        <v>891</v>
      </c>
      <c r="AM18" s="592">
        <f>SUM(AI12,AI17)</f>
        <v>0</v>
      </c>
    </row>
    <row r="19" spans="1:39" ht="33" customHeight="1">
      <c r="B19" s="483"/>
      <c r="C19" s="483"/>
      <c r="D19" s="483"/>
      <c r="E19" s="483"/>
      <c r="F19" s="483"/>
      <c r="G19" s="483"/>
      <c r="H19" s="483"/>
      <c r="I19" s="483"/>
      <c r="J19" s="483"/>
      <c r="K19" s="483"/>
      <c r="L19" s="483"/>
      <c r="M19" s="483"/>
      <c r="N19" s="483"/>
      <c r="O19" s="483"/>
      <c r="P19" s="483"/>
      <c r="Q19" s="483"/>
      <c r="R19" s="483"/>
      <c r="S19" s="483"/>
      <c r="T19" s="483"/>
      <c r="U19" s="483"/>
      <c r="V19" s="483"/>
      <c r="W19" s="483"/>
      <c r="X19" s="483"/>
      <c r="Y19" s="483"/>
      <c r="Z19" s="483"/>
      <c r="AA19" s="483"/>
      <c r="AB19" s="483"/>
      <c r="AC19" s="483"/>
      <c r="AD19" s="483"/>
      <c r="AE19" s="483"/>
      <c r="AF19" s="483"/>
      <c r="AG19" s="483"/>
      <c r="AH19" s="483"/>
    </row>
    <row r="20" spans="1:39" ht="25.5" customHeight="1">
      <c r="B20" s="456"/>
      <c r="C20" s="456"/>
      <c r="D20" s="456"/>
      <c r="E20" s="456"/>
      <c r="F20" s="456"/>
      <c r="G20" s="456"/>
      <c r="H20" s="456"/>
      <c r="I20" s="456"/>
      <c r="J20" s="456"/>
      <c r="K20" s="456"/>
      <c r="L20" s="456"/>
      <c r="M20" s="456"/>
      <c r="N20" s="456"/>
      <c r="O20" s="456"/>
      <c r="P20" s="456"/>
      <c r="Q20" s="456"/>
      <c r="R20" s="456"/>
      <c r="S20" s="456"/>
      <c r="T20" s="537" t="s">
        <v>720</v>
      </c>
      <c r="U20" s="538"/>
      <c r="V20" s="538"/>
      <c r="W20" s="538"/>
      <c r="X20" s="538"/>
      <c r="Y20" s="538"/>
      <c r="Z20" s="538"/>
      <c r="AA20" s="538"/>
      <c r="AB20" s="538"/>
      <c r="AC20" s="2512">
        <f>SUM(AI26,AI31)</f>
        <v>0</v>
      </c>
      <c r="AD20" s="2512"/>
      <c r="AE20" s="538"/>
      <c r="AF20" s="538"/>
      <c r="AG20" s="538"/>
      <c r="AH20" s="456"/>
    </row>
    <row r="21" spans="1:39" ht="12" customHeight="1">
      <c r="B21" s="482"/>
      <c r="C21" s="482"/>
      <c r="D21" s="482"/>
      <c r="E21" s="482"/>
      <c r="F21" s="482"/>
      <c r="G21" s="482"/>
      <c r="H21" s="482"/>
      <c r="I21" s="482"/>
      <c r="J21" s="482"/>
      <c r="K21" s="482"/>
      <c r="L21" s="482"/>
      <c r="M21" s="482"/>
      <c r="N21" s="482"/>
      <c r="O21" s="482"/>
      <c r="P21" s="482"/>
      <c r="Q21" s="482"/>
      <c r="R21" s="482"/>
      <c r="S21" s="482"/>
      <c r="T21" s="482"/>
      <c r="U21" s="482"/>
      <c r="V21" s="482"/>
      <c r="W21" s="482"/>
      <c r="X21" s="482"/>
      <c r="Y21" s="482"/>
      <c r="Z21" s="482"/>
      <c r="AA21" s="482"/>
      <c r="AB21" s="482"/>
      <c r="AC21" s="482"/>
      <c r="AD21" s="482"/>
      <c r="AE21" s="482"/>
      <c r="AF21" s="482"/>
      <c r="AG21" s="482"/>
      <c r="AH21" s="482"/>
    </row>
    <row r="22" spans="1:39" ht="36.75" customHeight="1">
      <c r="A22" s="2513" t="s">
        <v>843</v>
      </c>
      <c r="B22" s="2516" t="s">
        <v>722</v>
      </c>
      <c r="C22" s="593" t="s">
        <v>908</v>
      </c>
      <c r="D22" s="605" t="str">
        <f>AN12</f>
        <v/>
      </c>
      <c r="E22" s="606" t="str">
        <f>IF($D$22="","",IF($D$22+1&lt;=$AN$13,$D$22+1,""))</f>
        <v/>
      </c>
      <c r="F22" s="606" t="str">
        <f>IF($D$22="","",IF($D$22+2&lt;=$AN$13,$D$22+2,""))</f>
        <v/>
      </c>
      <c r="G22" s="606" t="str">
        <f>IF($D$22="","",IF($D$22+3&lt;=$AN$13,$D$22+3,""))</f>
        <v/>
      </c>
      <c r="H22" s="606" t="str">
        <f>IF($D$22="","",IF($D$22+4&lt;=$AN$13,$D$22+4,""))</f>
        <v/>
      </c>
      <c r="I22" s="606" t="str">
        <f>IF($D$22="","",IF($D$22+5&lt;=$AN$13,$D$22+5,""))</f>
        <v/>
      </c>
      <c r="J22" s="606" t="str">
        <f>IF($D$22="","",IF($D$22+6&lt;=$AN$13,$D$22+6,""))</f>
        <v/>
      </c>
      <c r="K22" s="606" t="str">
        <f>IF($D$22="","",IF($D$22+7&lt;=$AN$13,$D$22+7,""))</f>
        <v/>
      </c>
      <c r="L22" s="606" t="str">
        <f>IF($D$22="","",IF($D$22+8&lt;=$AN$13,$D$22+8,""))</f>
        <v/>
      </c>
      <c r="M22" s="606" t="str">
        <f>IF($D$22="","",IF($D$22+9&lt;=$AN$13,$D$22+9,""))</f>
        <v/>
      </c>
      <c r="N22" s="606" t="str">
        <f>IF($D$22="","",IF($D$22+10&lt;=$AN$13,$D$22+10,""))</f>
        <v/>
      </c>
      <c r="O22" s="606" t="str">
        <f>IF($D$22="","",IF($D$22+11&lt;=$AN$13,$D$22+11,""))</f>
        <v/>
      </c>
      <c r="P22" s="606" t="str">
        <f>IF($D$22="","",IF($D$22+12&lt;=$AN$13,$D$22+12,""))</f>
        <v/>
      </c>
      <c r="Q22" s="606" t="str">
        <f>IF($D$22="","",IF($D$22+13&lt;=$AN$13,$D$22+13,""))</f>
        <v/>
      </c>
      <c r="R22" s="606" t="str">
        <f>IF($D$22="","",IF($D$22+14&lt;=$AN$13,$D$22+14,""))</f>
        <v/>
      </c>
      <c r="S22" s="606" t="str">
        <f>IF($D$22="","",IF($D$22+15&lt;=$AN$13,$D$22+15,""))</f>
        <v/>
      </c>
      <c r="T22" s="606" t="str">
        <f>IF($D$22="","",IF($D$22+16&lt;=$AN$13,$D$22+16,""))</f>
        <v/>
      </c>
      <c r="U22" s="606" t="str">
        <f>IF($D$22="","",IF($D$22+17&lt;=$AN$13,$D$22+17,""))</f>
        <v/>
      </c>
      <c r="V22" s="606" t="str">
        <f>IF($D$22="","",IF($D$22+18&lt;=$AN$13,$D$22+18,""))</f>
        <v/>
      </c>
      <c r="W22" s="606" t="str">
        <f>IF($D$22="","",IF($D$22+19&lt;=$AN$13,$D$22+19,""))</f>
        <v/>
      </c>
      <c r="X22" s="606" t="str">
        <f>IF($D$22="","",IF($D$22+20&lt;=$AN$13,$D$22+20,""))</f>
        <v/>
      </c>
      <c r="Y22" s="606" t="str">
        <f>IF($D$22="","",IF($D$22+21&lt;=$AN$13,$D$22+21,""))</f>
        <v/>
      </c>
      <c r="Z22" s="606" t="str">
        <f>IF($D$22="","",IF($D$22+22&lt;=$AN$13,$D$22+22,""))</f>
        <v/>
      </c>
      <c r="AA22" s="606" t="str">
        <f>IF($D$22="","",IF($D$22+23&lt;=$AN$13,$D$22+23,""))</f>
        <v/>
      </c>
      <c r="AB22" s="606" t="str">
        <f>IF($D$22="","",IF($D$22+24&lt;=$AN$13,$D$22+24,""))</f>
        <v/>
      </c>
      <c r="AC22" s="606" t="str">
        <f>IF($D$22="","",IF($D$22+25&lt;=$AN$13,$D$22+25,""))</f>
        <v/>
      </c>
      <c r="AD22" s="606" t="str">
        <f>IF($D$22="","",IF($D$22+26&lt;=$AN$13,$D$22+26,""))</f>
        <v/>
      </c>
      <c r="AE22" s="606" t="str">
        <f>IF($D$22="","",IF($D$22+27&lt;=$AN$13,$D$22+27,""))</f>
        <v/>
      </c>
      <c r="AF22" s="606" t="str">
        <f>IF($D$22="","",IF($D$22+28&lt;=$AN$13,$D$22+28,""))</f>
        <v/>
      </c>
      <c r="AG22" s="606" t="str">
        <f>IF($D$22="","",IF($D$22+29&lt;=$AN$13,$D$22+29,""))</f>
        <v/>
      </c>
      <c r="AH22" s="607" t="str">
        <f>IF($D$22="","",IF($D$22+30&lt;=$AN$13,$D$22+30,""))</f>
        <v/>
      </c>
    </row>
    <row r="23" spans="1:39" ht="30.75" customHeight="1">
      <c r="A23" s="2513"/>
      <c r="B23" s="2517"/>
      <c r="C23" s="593" t="s">
        <v>721</v>
      </c>
      <c r="D23" s="602" t="str">
        <f t="shared" ref="D23:AH23" si="1">TEXT(D22,"aaa")</f>
        <v/>
      </c>
      <c r="E23" s="603" t="str">
        <f t="shared" si="1"/>
        <v/>
      </c>
      <c r="F23" s="603" t="str">
        <f t="shared" si="1"/>
        <v/>
      </c>
      <c r="G23" s="603" t="str">
        <f t="shared" si="1"/>
        <v/>
      </c>
      <c r="H23" s="603" t="str">
        <f t="shared" si="1"/>
        <v/>
      </c>
      <c r="I23" s="603" t="str">
        <f t="shared" si="1"/>
        <v/>
      </c>
      <c r="J23" s="603" t="str">
        <f t="shared" si="1"/>
        <v/>
      </c>
      <c r="K23" s="603" t="str">
        <f t="shared" si="1"/>
        <v/>
      </c>
      <c r="L23" s="603" t="str">
        <f t="shared" si="1"/>
        <v/>
      </c>
      <c r="M23" s="603" t="str">
        <f t="shared" si="1"/>
        <v/>
      </c>
      <c r="N23" s="603" t="str">
        <f t="shared" si="1"/>
        <v/>
      </c>
      <c r="O23" s="603" t="str">
        <f t="shared" si="1"/>
        <v/>
      </c>
      <c r="P23" s="603" t="str">
        <f t="shared" si="1"/>
        <v/>
      </c>
      <c r="Q23" s="603" t="str">
        <f t="shared" si="1"/>
        <v/>
      </c>
      <c r="R23" s="603" t="str">
        <f t="shared" si="1"/>
        <v/>
      </c>
      <c r="S23" s="603" t="str">
        <f t="shared" si="1"/>
        <v/>
      </c>
      <c r="T23" s="603" t="str">
        <f t="shared" si="1"/>
        <v/>
      </c>
      <c r="U23" s="603" t="str">
        <f t="shared" si="1"/>
        <v/>
      </c>
      <c r="V23" s="603" t="str">
        <f t="shared" si="1"/>
        <v/>
      </c>
      <c r="W23" s="603" t="str">
        <f t="shared" si="1"/>
        <v/>
      </c>
      <c r="X23" s="603" t="str">
        <f t="shared" si="1"/>
        <v/>
      </c>
      <c r="Y23" s="603" t="str">
        <f t="shared" si="1"/>
        <v/>
      </c>
      <c r="Z23" s="603" t="str">
        <f t="shared" si="1"/>
        <v/>
      </c>
      <c r="AA23" s="603" t="str">
        <f t="shared" si="1"/>
        <v/>
      </c>
      <c r="AB23" s="603" t="str">
        <f t="shared" si="1"/>
        <v/>
      </c>
      <c r="AC23" s="603" t="str">
        <f t="shared" si="1"/>
        <v/>
      </c>
      <c r="AD23" s="603" t="str">
        <f t="shared" si="1"/>
        <v/>
      </c>
      <c r="AE23" s="603" t="str">
        <f t="shared" si="1"/>
        <v/>
      </c>
      <c r="AF23" s="603" t="str">
        <f t="shared" si="1"/>
        <v/>
      </c>
      <c r="AG23" s="603" t="str">
        <f t="shared" si="1"/>
        <v/>
      </c>
      <c r="AH23" s="604" t="str">
        <f t="shared" si="1"/>
        <v/>
      </c>
    </row>
    <row r="24" spans="1:39" ht="24.75" customHeight="1">
      <c r="A24" s="2514"/>
      <c r="B24" s="2517"/>
      <c r="C24" s="467" t="s">
        <v>667</v>
      </c>
      <c r="D24" s="626"/>
      <c r="E24" s="627"/>
      <c r="F24" s="627"/>
      <c r="G24" s="627"/>
      <c r="H24" s="627"/>
      <c r="I24" s="627"/>
      <c r="J24" s="627"/>
      <c r="K24" s="627"/>
      <c r="L24" s="627"/>
      <c r="M24" s="627"/>
      <c r="N24" s="627"/>
      <c r="O24" s="627"/>
      <c r="P24" s="627"/>
      <c r="Q24" s="627"/>
      <c r="R24" s="627"/>
      <c r="S24" s="627"/>
      <c r="T24" s="627"/>
      <c r="U24" s="627"/>
      <c r="V24" s="627"/>
      <c r="W24" s="627"/>
      <c r="X24" s="627"/>
      <c r="Y24" s="627"/>
      <c r="Z24" s="627"/>
      <c r="AA24" s="627"/>
      <c r="AB24" s="627"/>
      <c r="AC24" s="627"/>
      <c r="AD24" s="627"/>
      <c r="AE24" s="627"/>
      <c r="AF24" s="627"/>
      <c r="AG24" s="627"/>
      <c r="AH24" s="628"/>
    </row>
    <row r="25" spans="1:39" ht="240.75" customHeight="1">
      <c r="A25" s="2514"/>
      <c r="B25" s="2517"/>
      <c r="C25" s="486" t="s">
        <v>751</v>
      </c>
      <c r="D25" s="610"/>
      <c r="E25" s="611"/>
      <c r="F25" s="611"/>
      <c r="G25" s="611"/>
      <c r="H25" s="611"/>
      <c r="I25" s="611"/>
      <c r="J25" s="611"/>
      <c r="K25" s="611"/>
      <c r="L25" s="611"/>
      <c r="M25" s="611"/>
      <c r="N25" s="611"/>
      <c r="O25" s="611"/>
      <c r="P25" s="611"/>
      <c r="Q25" s="611"/>
      <c r="R25" s="611"/>
      <c r="S25" s="611"/>
      <c r="T25" s="611"/>
      <c r="U25" s="611"/>
      <c r="V25" s="611"/>
      <c r="W25" s="611"/>
      <c r="X25" s="611"/>
      <c r="Y25" s="611"/>
      <c r="Z25" s="611"/>
      <c r="AA25" s="611"/>
      <c r="AB25" s="611"/>
      <c r="AC25" s="611"/>
      <c r="AD25" s="611"/>
      <c r="AE25" s="611"/>
      <c r="AF25" s="611"/>
      <c r="AG25" s="611"/>
      <c r="AH25" s="619"/>
    </row>
    <row r="26" spans="1:39" ht="32.25" customHeight="1" thickBot="1">
      <c r="A26" s="2514"/>
      <c r="B26" s="2517"/>
      <c r="C26" s="596" t="s">
        <v>1165</v>
      </c>
      <c r="D26" s="623"/>
      <c r="E26" s="624"/>
      <c r="F26" s="624"/>
      <c r="G26" s="624"/>
      <c r="H26" s="624"/>
      <c r="I26" s="624"/>
      <c r="J26" s="624"/>
      <c r="K26" s="624"/>
      <c r="L26" s="624"/>
      <c r="M26" s="624"/>
      <c r="N26" s="624"/>
      <c r="O26" s="624"/>
      <c r="P26" s="624"/>
      <c r="Q26" s="624"/>
      <c r="R26" s="624"/>
      <c r="S26" s="624"/>
      <c r="T26" s="624"/>
      <c r="U26" s="624"/>
      <c r="V26" s="624"/>
      <c r="W26" s="624"/>
      <c r="X26" s="624"/>
      <c r="Y26" s="624"/>
      <c r="Z26" s="624"/>
      <c r="AA26" s="624"/>
      <c r="AB26" s="624"/>
      <c r="AC26" s="624"/>
      <c r="AD26" s="624"/>
      <c r="AE26" s="624"/>
      <c r="AF26" s="624"/>
      <c r="AG26" s="624"/>
      <c r="AH26" s="625"/>
      <c r="AI26" s="450">
        <f>SUM(D26:AH26)</f>
        <v>0</v>
      </c>
      <c r="AJ26" s="580" t="s">
        <v>889</v>
      </c>
    </row>
    <row r="27" spans="1:39" ht="240.75" customHeight="1">
      <c r="A27" s="2514"/>
      <c r="B27" s="2517"/>
      <c r="C27" s="510" t="s">
        <v>750</v>
      </c>
      <c r="D27" s="616"/>
      <c r="E27" s="617"/>
      <c r="F27" s="617"/>
      <c r="G27" s="617"/>
      <c r="H27" s="617"/>
      <c r="I27" s="617"/>
      <c r="J27" s="617"/>
      <c r="K27" s="617"/>
      <c r="L27" s="617"/>
      <c r="M27" s="617"/>
      <c r="N27" s="617"/>
      <c r="O27" s="617"/>
      <c r="P27" s="617"/>
      <c r="Q27" s="617"/>
      <c r="R27" s="617"/>
      <c r="S27" s="617"/>
      <c r="T27" s="617"/>
      <c r="U27" s="617"/>
      <c r="V27" s="617"/>
      <c r="W27" s="617"/>
      <c r="X27" s="617"/>
      <c r="Y27" s="617"/>
      <c r="Z27" s="617"/>
      <c r="AA27" s="617"/>
      <c r="AB27" s="617"/>
      <c r="AC27" s="617"/>
      <c r="AD27" s="617"/>
      <c r="AE27" s="617"/>
      <c r="AF27" s="617"/>
      <c r="AG27" s="617"/>
      <c r="AH27" s="622"/>
      <c r="AJ27" s="587"/>
    </row>
    <row r="28" spans="1:39" ht="24.75" customHeight="1">
      <c r="A28" s="2514"/>
      <c r="B28" s="2517"/>
      <c r="C28" s="467" t="s">
        <v>749</v>
      </c>
      <c r="D28" s="610"/>
      <c r="E28" s="611"/>
      <c r="F28" s="611"/>
      <c r="G28" s="611"/>
      <c r="H28" s="611"/>
      <c r="I28" s="611"/>
      <c r="J28" s="611"/>
      <c r="K28" s="611"/>
      <c r="L28" s="611"/>
      <c r="M28" s="611"/>
      <c r="N28" s="611"/>
      <c r="O28" s="611"/>
      <c r="P28" s="611"/>
      <c r="Q28" s="611"/>
      <c r="R28" s="611"/>
      <c r="S28" s="611"/>
      <c r="T28" s="611"/>
      <c r="U28" s="618"/>
      <c r="V28" s="618"/>
      <c r="W28" s="611"/>
      <c r="X28" s="611"/>
      <c r="Y28" s="618"/>
      <c r="Z28" s="618"/>
      <c r="AA28" s="618"/>
      <c r="AB28" s="618"/>
      <c r="AC28" s="618"/>
      <c r="AD28" s="618"/>
      <c r="AE28" s="611"/>
      <c r="AF28" s="611"/>
      <c r="AG28" s="611"/>
      <c r="AH28" s="619"/>
      <c r="AJ28" s="588"/>
    </row>
    <row r="29" spans="1:39" ht="27.75" customHeight="1">
      <c r="A29" s="2514"/>
      <c r="B29" s="2517"/>
      <c r="C29" s="467" t="s">
        <v>747</v>
      </c>
      <c r="D29" s="626"/>
      <c r="E29" s="627"/>
      <c r="F29" s="627"/>
      <c r="G29" s="627"/>
      <c r="H29" s="627"/>
      <c r="I29" s="627"/>
      <c r="J29" s="627"/>
      <c r="K29" s="627"/>
      <c r="L29" s="627"/>
      <c r="M29" s="627"/>
      <c r="N29" s="627"/>
      <c r="O29" s="627"/>
      <c r="P29" s="627"/>
      <c r="Q29" s="627"/>
      <c r="R29" s="627"/>
      <c r="S29" s="627"/>
      <c r="T29" s="627"/>
      <c r="U29" s="627"/>
      <c r="V29" s="627"/>
      <c r="W29" s="627"/>
      <c r="X29" s="627"/>
      <c r="Y29" s="627"/>
      <c r="Z29" s="627"/>
      <c r="AA29" s="627"/>
      <c r="AB29" s="627"/>
      <c r="AC29" s="627"/>
      <c r="AD29" s="627"/>
      <c r="AE29" s="627"/>
      <c r="AF29" s="627"/>
      <c r="AG29" s="627"/>
      <c r="AH29" s="628"/>
      <c r="AI29" s="620"/>
      <c r="AJ29" s="588"/>
    </row>
    <row r="30" spans="1:39" ht="27.75" customHeight="1">
      <c r="A30" s="2515"/>
      <c r="B30" s="2517"/>
      <c r="C30" s="467" t="s">
        <v>748</v>
      </c>
      <c r="D30" s="626"/>
      <c r="E30" s="627"/>
      <c r="F30" s="627"/>
      <c r="G30" s="627"/>
      <c r="H30" s="627"/>
      <c r="I30" s="627"/>
      <c r="J30" s="627"/>
      <c r="K30" s="627"/>
      <c r="L30" s="627"/>
      <c r="M30" s="627"/>
      <c r="N30" s="627"/>
      <c r="O30" s="627"/>
      <c r="P30" s="627"/>
      <c r="Q30" s="627"/>
      <c r="R30" s="627"/>
      <c r="S30" s="627"/>
      <c r="T30" s="627"/>
      <c r="U30" s="627"/>
      <c r="V30" s="627"/>
      <c r="W30" s="627"/>
      <c r="X30" s="627"/>
      <c r="Y30" s="627"/>
      <c r="Z30" s="627"/>
      <c r="AA30" s="627"/>
      <c r="AB30" s="627"/>
      <c r="AC30" s="627"/>
      <c r="AD30" s="627"/>
      <c r="AE30" s="627"/>
      <c r="AF30" s="627"/>
      <c r="AG30" s="627"/>
      <c r="AH30" s="628"/>
      <c r="AI30" s="620"/>
      <c r="AJ30" s="490"/>
    </row>
    <row r="31" spans="1:39" ht="39" customHeight="1">
      <c r="A31" s="2515"/>
      <c r="B31" s="2517"/>
      <c r="C31" s="467" t="s">
        <v>887</v>
      </c>
      <c r="D31" s="626"/>
      <c r="E31" s="627"/>
      <c r="F31" s="627"/>
      <c r="G31" s="627"/>
      <c r="H31" s="627"/>
      <c r="I31" s="627"/>
      <c r="J31" s="627"/>
      <c r="K31" s="627"/>
      <c r="L31" s="627"/>
      <c r="M31" s="627"/>
      <c r="N31" s="627"/>
      <c r="O31" s="627"/>
      <c r="P31" s="627"/>
      <c r="Q31" s="627"/>
      <c r="R31" s="627"/>
      <c r="S31" s="627"/>
      <c r="T31" s="627"/>
      <c r="U31" s="627"/>
      <c r="V31" s="627"/>
      <c r="W31" s="627"/>
      <c r="X31" s="627"/>
      <c r="Y31" s="627"/>
      <c r="Z31" s="627"/>
      <c r="AA31" s="627"/>
      <c r="AB31" s="627"/>
      <c r="AC31" s="627"/>
      <c r="AD31" s="627"/>
      <c r="AE31" s="627"/>
      <c r="AF31" s="627"/>
      <c r="AG31" s="627"/>
      <c r="AH31" s="628"/>
      <c r="AI31" s="465">
        <f>SUM(D31:AH31)</f>
        <v>0</v>
      </c>
      <c r="AJ31" s="579" t="s">
        <v>890</v>
      </c>
      <c r="AM31" s="591" t="s">
        <v>903</v>
      </c>
    </row>
    <row r="32" spans="1:39" ht="39" customHeight="1">
      <c r="A32" s="2515"/>
      <c r="B32" s="2518"/>
      <c r="C32" s="467" t="s">
        <v>888</v>
      </c>
      <c r="D32" s="626"/>
      <c r="E32" s="627"/>
      <c r="F32" s="627"/>
      <c r="G32" s="627"/>
      <c r="H32" s="627"/>
      <c r="I32" s="627"/>
      <c r="J32" s="627"/>
      <c r="K32" s="627"/>
      <c r="L32" s="627"/>
      <c r="M32" s="627"/>
      <c r="N32" s="627"/>
      <c r="O32" s="627"/>
      <c r="P32" s="627"/>
      <c r="Q32" s="627"/>
      <c r="R32" s="627"/>
      <c r="S32" s="627"/>
      <c r="T32" s="627"/>
      <c r="U32" s="627"/>
      <c r="V32" s="627"/>
      <c r="W32" s="627"/>
      <c r="X32" s="627"/>
      <c r="Y32" s="627"/>
      <c r="Z32" s="627"/>
      <c r="AA32" s="627"/>
      <c r="AB32" s="627"/>
      <c r="AC32" s="627"/>
      <c r="AD32" s="627"/>
      <c r="AE32" s="627"/>
      <c r="AF32" s="627"/>
      <c r="AG32" s="627"/>
      <c r="AH32" s="628"/>
      <c r="AI32" s="465">
        <f>SUM(D32:AH32)</f>
        <v>0</v>
      </c>
      <c r="AJ32" s="579" t="s">
        <v>891</v>
      </c>
      <c r="AM32" s="592">
        <f>SUM(AI26,AI31)</f>
        <v>0</v>
      </c>
    </row>
    <row r="33" spans="1:39" ht="39" customHeight="1">
      <c r="B33" s="589"/>
      <c r="C33" s="579"/>
      <c r="D33" s="590"/>
      <c r="E33" s="590"/>
      <c r="F33" s="590"/>
      <c r="G33" s="590"/>
      <c r="H33" s="590"/>
      <c r="I33" s="590"/>
      <c r="J33" s="590"/>
      <c r="K33" s="590"/>
      <c r="L33" s="590"/>
      <c r="M33" s="590"/>
      <c r="N33" s="590"/>
      <c r="O33" s="590"/>
      <c r="P33" s="590"/>
      <c r="Q33" s="590"/>
      <c r="R33" s="590"/>
      <c r="S33" s="590"/>
      <c r="T33" s="590"/>
      <c r="U33" s="590"/>
      <c r="V33" s="590"/>
      <c r="W33" s="590"/>
      <c r="X33" s="590"/>
      <c r="Y33" s="590"/>
      <c r="Z33" s="590"/>
      <c r="AA33" s="590"/>
      <c r="AB33" s="590"/>
      <c r="AC33" s="590"/>
      <c r="AD33" s="590"/>
      <c r="AE33" s="590"/>
      <c r="AF33" s="590"/>
      <c r="AG33" s="590"/>
      <c r="AH33" s="590"/>
      <c r="AI33" s="465"/>
      <c r="AJ33" s="579"/>
    </row>
    <row r="34" spans="1:39" ht="25.5" hidden="1" customHeight="1" outlineLevel="1">
      <c r="B34" s="456"/>
      <c r="C34" s="456"/>
      <c r="D34" s="456"/>
      <c r="E34" s="456"/>
      <c r="F34" s="456"/>
      <c r="G34" s="456"/>
      <c r="H34" s="456"/>
      <c r="I34" s="456"/>
      <c r="J34" s="456"/>
      <c r="K34" s="456"/>
      <c r="L34" s="456"/>
      <c r="M34" s="456"/>
      <c r="N34" s="456"/>
      <c r="O34" s="456"/>
      <c r="P34" s="456"/>
      <c r="Q34" s="456"/>
      <c r="R34" s="456"/>
      <c r="S34" s="456"/>
      <c r="T34" s="537" t="s">
        <v>720</v>
      </c>
      <c r="U34" s="538"/>
      <c r="V34" s="538"/>
      <c r="W34" s="538"/>
      <c r="X34" s="538"/>
      <c r="Y34" s="538"/>
      <c r="Z34" s="538"/>
      <c r="AA34" s="538"/>
      <c r="AB34" s="538"/>
      <c r="AC34" s="2512">
        <f>SUM(AI40,AI45)</f>
        <v>0</v>
      </c>
      <c r="AD34" s="2512"/>
      <c r="AE34" s="538"/>
      <c r="AF34" s="538"/>
      <c r="AG34" s="538"/>
      <c r="AH34" s="456"/>
    </row>
    <row r="35" spans="1:39" ht="12" hidden="1" customHeight="1" outlineLevel="1">
      <c r="B35" s="482"/>
      <c r="C35" s="482"/>
      <c r="D35" s="482"/>
      <c r="E35" s="482"/>
      <c r="F35" s="482"/>
      <c r="G35" s="482"/>
      <c r="H35" s="482"/>
      <c r="I35" s="482"/>
      <c r="J35" s="482"/>
      <c r="K35" s="482"/>
      <c r="L35" s="482"/>
      <c r="M35" s="482"/>
      <c r="N35" s="482"/>
      <c r="O35" s="482"/>
      <c r="P35" s="482"/>
      <c r="Q35" s="482"/>
      <c r="R35" s="482"/>
      <c r="S35" s="482"/>
      <c r="T35" s="482"/>
      <c r="U35" s="482"/>
      <c r="V35" s="482"/>
      <c r="W35" s="482"/>
      <c r="X35" s="482"/>
      <c r="Y35" s="482"/>
      <c r="Z35" s="482"/>
      <c r="AA35" s="482"/>
      <c r="AB35" s="482"/>
      <c r="AC35" s="482"/>
      <c r="AD35" s="482"/>
      <c r="AE35" s="482"/>
      <c r="AF35" s="482"/>
      <c r="AG35" s="482"/>
      <c r="AH35" s="482"/>
    </row>
    <row r="36" spans="1:39" ht="31.5" hidden="1" customHeight="1" outlineLevel="1">
      <c r="A36" s="2513" t="s">
        <v>896</v>
      </c>
      <c r="B36" s="2516" t="s">
        <v>722</v>
      </c>
      <c r="C36" s="593" t="s">
        <v>908</v>
      </c>
      <c r="D36" s="598" t="str">
        <f>AO12</f>
        <v/>
      </c>
      <c r="E36" s="599" t="str">
        <f>IF($D$36="","",IF($D$36+1&lt;=$AO$13,$D$36+1,""))</f>
        <v/>
      </c>
      <c r="F36" s="599" t="str">
        <f>IF($D$36="","",IF($D$36+2&lt;=$AO$13,$D$36+2,""))</f>
        <v/>
      </c>
      <c r="G36" s="599" t="str">
        <f>IF($D$36="","",IF($D$36+3&lt;=$AO$13,$D$36+3,""))</f>
        <v/>
      </c>
      <c r="H36" s="599" t="str">
        <f>IF($D$36="","",IF($D$36+4&lt;=$AO$13,$D$36+4,""))</f>
        <v/>
      </c>
      <c r="I36" s="599" t="str">
        <f>IF($D$36="","",IF($D$36+5&lt;=$AO$13,$D$36+5,""))</f>
        <v/>
      </c>
      <c r="J36" s="599" t="str">
        <f>IF($D$36="","",IF($D$36+6&lt;=$AO$13,$D$36+6,""))</f>
        <v/>
      </c>
      <c r="K36" s="599" t="str">
        <f>IF($D$36="","",IF($D$36+7&lt;=$AO$13,$D$36+7,""))</f>
        <v/>
      </c>
      <c r="L36" s="599" t="str">
        <f>IF($D$36="","",IF($D$36+8&lt;=$AO$13,$D$36+8,""))</f>
        <v/>
      </c>
      <c r="M36" s="599" t="str">
        <f>IF($D$36="","",IF($D$36+9&lt;=$AO$13,$D$36+9,""))</f>
        <v/>
      </c>
      <c r="N36" s="599" t="str">
        <f>IF($D$36="","",IF($D$36+10&lt;=$AO$13,$D$36+10,""))</f>
        <v/>
      </c>
      <c r="O36" s="599" t="str">
        <f>IF($D$36="","",IF($D$36+11&lt;=$AO$13,$D$36+11,""))</f>
        <v/>
      </c>
      <c r="P36" s="599" t="str">
        <f>IF($D$36="","",IF($D$36+12&lt;=$AO$13,$D$36+12,""))</f>
        <v/>
      </c>
      <c r="Q36" s="599" t="str">
        <f>IF($D$36="","",IF($D$36+13&lt;=$AO$13,$D$36+13,""))</f>
        <v/>
      </c>
      <c r="R36" s="599" t="str">
        <f>IF($D$36="","",IF($D$36+14&lt;=$AO$13,$D$36+14,""))</f>
        <v/>
      </c>
      <c r="S36" s="599" t="str">
        <f>IF($D$36="","",IF($D$36+15&lt;=$AO$13,$D$36+15,""))</f>
        <v/>
      </c>
      <c r="T36" s="599" t="str">
        <f>IF($D$36="","",IF($D$36+16&lt;=$AO$13,$D$36+16,""))</f>
        <v/>
      </c>
      <c r="U36" s="599" t="str">
        <f>IF($D$36="","",IF($D$36+17&lt;=$AO$13,$D$36+17,""))</f>
        <v/>
      </c>
      <c r="V36" s="599" t="str">
        <f>IF($D$36="","",IF($D$36+18&lt;=$AO$13,$D$36+18,""))</f>
        <v/>
      </c>
      <c r="W36" s="599" t="str">
        <f>IF($D$36="","",IF($D$36+19&lt;=$AO$13,$D$36+19,""))</f>
        <v/>
      </c>
      <c r="X36" s="599" t="str">
        <f>IF($D$36="","",IF($D$36+20&lt;=$AO$13,$D$36+20,""))</f>
        <v/>
      </c>
      <c r="Y36" s="599" t="str">
        <f>IF($D$36="","",IF($D$36+21&lt;=$AO$13,$D$36+21,""))</f>
        <v/>
      </c>
      <c r="Z36" s="599" t="str">
        <f>IF($D$36="","",IF($D$36+22&lt;=$AO$13,$D$36+22,""))</f>
        <v/>
      </c>
      <c r="AA36" s="599" t="str">
        <f>IF($D$36="","",IF($D$36+23&lt;=$AO$13,$D$36+23,""))</f>
        <v/>
      </c>
      <c r="AB36" s="599" t="str">
        <f>IF($D$36="","",IF($D$36+24&lt;=$AO$13,$D$36+24,""))</f>
        <v/>
      </c>
      <c r="AC36" s="599" t="str">
        <f>IF($D$36="","",IF($D$36+25&lt;=$AO$13,$D$36+25,""))</f>
        <v/>
      </c>
      <c r="AD36" s="599" t="str">
        <f>IF($D$36="","",IF($D$36+26&lt;=$AO$13,$D$36+26,""))</f>
        <v/>
      </c>
      <c r="AE36" s="599" t="str">
        <f>IF($D$36="","",IF($D$36+27&lt;=$AO$13,$D$36+27,""))</f>
        <v/>
      </c>
      <c r="AF36" s="599" t="str">
        <f>IF($D$36="","",IF($D$36+28&lt;=$AO$13,$D$36+28,""))</f>
        <v/>
      </c>
      <c r="AG36" s="599" t="str">
        <f>IF($D$36="","",IF($D$36+29&lt;=$AO$13,$D$36+29,""))</f>
        <v/>
      </c>
      <c r="AH36" s="600" t="str">
        <f>IF($D$36="","",IF($D$36+30&lt;=$AO$13,$D$36+30,""))</f>
        <v/>
      </c>
    </row>
    <row r="37" spans="1:39" ht="31.5" hidden="1" customHeight="1" outlineLevel="1">
      <c r="A37" s="2513"/>
      <c r="B37" s="2517"/>
      <c r="C37" s="593" t="s">
        <v>721</v>
      </c>
      <c r="D37" s="601" t="str">
        <f t="shared" ref="D37:AH37" si="2">TEXT(D36,"aaa")</f>
        <v/>
      </c>
      <c r="E37" s="458" t="str">
        <f t="shared" si="2"/>
        <v/>
      </c>
      <c r="F37" s="462" t="str">
        <f t="shared" si="2"/>
        <v/>
      </c>
      <c r="G37" s="462" t="str">
        <f t="shared" si="2"/>
        <v/>
      </c>
      <c r="H37" s="462" t="str">
        <f t="shared" si="2"/>
        <v/>
      </c>
      <c r="I37" s="462" t="str">
        <f t="shared" si="2"/>
        <v/>
      </c>
      <c r="J37" s="527" t="str">
        <f t="shared" si="2"/>
        <v/>
      </c>
      <c r="K37" s="462" t="str">
        <f t="shared" si="2"/>
        <v/>
      </c>
      <c r="L37" s="462" t="str">
        <f t="shared" si="2"/>
        <v/>
      </c>
      <c r="M37" s="462" t="str">
        <f t="shared" si="2"/>
        <v/>
      </c>
      <c r="N37" s="462" t="str">
        <f t="shared" si="2"/>
        <v/>
      </c>
      <c r="O37" s="462" t="str">
        <f t="shared" si="2"/>
        <v/>
      </c>
      <c r="P37" s="462" t="str">
        <f t="shared" si="2"/>
        <v/>
      </c>
      <c r="Q37" s="462" t="str">
        <f t="shared" si="2"/>
        <v/>
      </c>
      <c r="R37" s="462" t="str">
        <f t="shared" si="2"/>
        <v/>
      </c>
      <c r="S37" s="462" t="str">
        <f t="shared" si="2"/>
        <v/>
      </c>
      <c r="T37" s="462" t="str">
        <f t="shared" si="2"/>
        <v/>
      </c>
      <c r="U37" s="462" t="str">
        <f t="shared" si="2"/>
        <v/>
      </c>
      <c r="V37" s="462" t="str">
        <f t="shared" si="2"/>
        <v/>
      </c>
      <c r="W37" s="462" t="str">
        <f t="shared" si="2"/>
        <v/>
      </c>
      <c r="X37" s="462" t="str">
        <f t="shared" si="2"/>
        <v/>
      </c>
      <c r="Y37" s="462" t="str">
        <f t="shared" si="2"/>
        <v/>
      </c>
      <c r="Z37" s="539" t="str">
        <f t="shared" si="2"/>
        <v/>
      </c>
      <c r="AA37" s="462" t="str">
        <f t="shared" si="2"/>
        <v/>
      </c>
      <c r="AB37" s="462" t="str">
        <f t="shared" si="2"/>
        <v/>
      </c>
      <c r="AC37" s="462" t="str">
        <f t="shared" si="2"/>
        <v/>
      </c>
      <c r="AD37" s="462" t="str">
        <f t="shared" si="2"/>
        <v/>
      </c>
      <c r="AE37" s="462" t="str">
        <f t="shared" si="2"/>
        <v/>
      </c>
      <c r="AF37" s="462" t="str">
        <f t="shared" si="2"/>
        <v/>
      </c>
      <c r="AG37" s="462" t="str">
        <f t="shared" si="2"/>
        <v/>
      </c>
      <c r="AH37" s="463" t="str">
        <f t="shared" si="2"/>
        <v/>
      </c>
    </row>
    <row r="38" spans="1:39" ht="24.75" hidden="1" customHeight="1" outlineLevel="1">
      <c r="A38" s="2514"/>
      <c r="B38" s="2517"/>
      <c r="C38" s="467" t="s">
        <v>667</v>
      </c>
      <c r="D38" s="626"/>
      <c r="E38" s="627"/>
      <c r="F38" s="627"/>
      <c r="G38" s="627"/>
      <c r="H38" s="627"/>
      <c r="I38" s="627"/>
      <c r="J38" s="627"/>
      <c r="K38" s="627"/>
      <c r="L38" s="627"/>
      <c r="M38" s="627"/>
      <c r="N38" s="627"/>
      <c r="O38" s="627"/>
      <c r="P38" s="627"/>
      <c r="Q38" s="627"/>
      <c r="R38" s="627"/>
      <c r="S38" s="627"/>
      <c r="T38" s="627"/>
      <c r="U38" s="627"/>
      <c r="V38" s="627"/>
      <c r="W38" s="627"/>
      <c r="X38" s="627"/>
      <c r="Y38" s="627"/>
      <c r="Z38" s="627"/>
      <c r="AA38" s="627"/>
      <c r="AB38" s="627"/>
      <c r="AC38" s="627"/>
      <c r="AD38" s="627"/>
      <c r="AE38" s="627"/>
      <c r="AF38" s="627"/>
      <c r="AG38" s="627"/>
      <c r="AH38" s="628"/>
    </row>
    <row r="39" spans="1:39" ht="240.75" hidden="1" customHeight="1" outlineLevel="1">
      <c r="A39" s="2514"/>
      <c r="B39" s="2517"/>
      <c r="C39" s="486" t="s">
        <v>751</v>
      </c>
      <c r="D39" s="610"/>
      <c r="E39" s="611"/>
      <c r="F39" s="611"/>
      <c r="G39" s="611"/>
      <c r="H39" s="611"/>
      <c r="I39" s="611"/>
      <c r="J39" s="611"/>
      <c r="K39" s="611"/>
      <c r="L39" s="611"/>
      <c r="M39" s="611"/>
      <c r="N39" s="611"/>
      <c r="O39" s="611"/>
      <c r="P39" s="611"/>
      <c r="Q39" s="611"/>
      <c r="R39" s="611"/>
      <c r="S39" s="611"/>
      <c r="T39" s="611"/>
      <c r="U39" s="611"/>
      <c r="V39" s="611"/>
      <c r="W39" s="611"/>
      <c r="X39" s="611"/>
      <c r="Y39" s="611"/>
      <c r="Z39" s="611"/>
      <c r="AA39" s="611"/>
      <c r="AB39" s="611"/>
      <c r="AC39" s="611"/>
      <c r="AD39" s="611"/>
      <c r="AE39" s="611"/>
      <c r="AF39" s="611"/>
      <c r="AG39" s="611"/>
      <c r="AH39" s="619"/>
    </row>
    <row r="40" spans="1:39" ht="32.25" hidden="1" customHeight="1" outlineLevel="1" thickBot="1">
      <c r="A40" s="2514"/>
      <c r="B40" s="2517"/>
      <c r="C40" s="596" t="s">
        <v>1165</v>
      </c>
      <c r="D40" s="623"/>
      <c r="E40" s="624"/>
      <c r="F40" s="624"/>
      <c r="G40" s="624"/>
      <c r="H40" s="624"/>
      <c r="I40" s="624"/>
      <c r="J40" s="624"/>
      <c r="K40" s="624"/>
      <c r="L40" s="624"/>
      <c r="M40" s="624"/>
      <c r="N40" s="624"/>
      <c r="O40" s="624"/>
      <c r="P40" s="624"/>
      <c r="Q40" s="624"/>
      <c r="R40" s="624"/>
      <c r="S40" s="624"/>
      <c r="T40" s="624"/>
      <c r="U40" s="624"/>
      <c r="V40" s="624"/>
      <c r="W40" s="624"/>
      <c r="X40" s="624"/>
      <c r="Y40" s="624"/>
      <c r="Z40" s="624"/>
      <c r="AA40" s="624"/>
      <c r="AB40" s="624"/>
      <c r="AC40" s="624"/>
      <c r="AD40" s="624"/>
      <c r="AE40" s="624"/>
      <c r="AF40" s="624"/>
      <c r="AG40" s="624"/>
      <c r="AH40" s="625"/>
      <c r="AI40" s="450">
        <f>SUM(D40:AH40)</f>
        <v>0</v>
      </c>
      <c r="AJ40" s="580" t="s">
        <v>889</v>
      </c>
    </row>
    <row r="41" spans="1:39" ht="240.75" hidden="1" customHeight="1" outlineLevel="1">
      <c r="A41" s="2514"/>
      <c r="B41" s="2517"/>
      <c r="C41" s="510" t="s">
        <v>750</v>
      </c>
      <c r="D41" s="616"/>
      <c r="E41" s="617"/>
      <c r="F41" s="617"/>
      <c r="G41" s="617"/>
      <c r="H41" s="617"/>
      <c r="I41" s="617"/>
      <c r="J41" s="617"/>
      <c r="K41" s="617"/>
      <c r="L41" s="617"/>
      <c r="M41" s="617"/>
      <c r="N41" s="617"/>
      <c r="O41" s="617"/>
      <c r="P41" s="617"/>
      <c r="Q41" s="617"/>
      <c r="R41" s="617"/>
      <c r="S41" s="617"/>
      <c r="T41" s="617"/>
      <c r="U41" s="617"/>
      <c r="V41" s="617"/>
      <c r="W41" s="617"/>
      <c r="X41" s="617"/>
      <c r="Y41" s="617"/>
      <c r="Z41" s="617"/>
      <c r="AA41" s="617"/>
      <c r="AB41" s="617"/>
      <c r="AC41" s="617"/>
      <c r="AD41" s="617"/>
      <c r="AE41" s="617"/>
      <c r="AF41" s="617"/>
      <c r="AG41" s="617"/>
      <c r="AH41" s="622"/>
      <c r="AJ41" s="587"/>
    </row>
    <row r="42" spans="1:39" ht="24.75" hidden="1" customHeight="1" outlineLevel="1">
      <c r="A42" s="2514"/>
      <c r="B42" s="2517"/>
      <c r="C42" s="467" t="s">
        <v>749</v>
      </c>
      <c r="D42" s="610"/>
      <c r="E42" s="611"/>
      <c r="F42" s="611"/>
      <c r="G42" s="611"/>
      <c r="H42" s="611"/>
      <c r="I42" s="611"/>
      <c r="J42" s="611"/>
      <c r="K42" s="611"/>
      <c r="L42" s="611"/>
      <c r="M42" s="611"/>
      <c r="N42" s="611"/>
      <c r="O42" s="611"/>
      <c r="P42" s="611"/>
      <c r="Q42" s="611"/>
      <c r="R42" s="611"/>
      <c r="S42" s="611"/>
      <c r="T42" s="611"/>
      <c r="U42" s="618"/>
      <c r="V42" s="618"/>
      <c r="W42" s="611"/>
      <c r="X42" s="611"/>
      <c r="Y42" s="618"/>
      <c r="Z42" s="618"/>
      <c r="AA42" s="618"/>
      <c r="AB42" s="618"/>
      <c r="AC42" s="618"/>
      <c r="AD42" s="618"/>
      <c r="AE42" s="611"/>
      <c r="AF42" s="611"/>
      <c r="AG42" s="611"/>
      <c r="AH42" s="619"/>
      <c r="AJ42" s="588"/>
    </row>
    <row r="43" spans="1:39" ht="27.75" hidden="1" customHeight="1" outlineLevel="1">
      <c r="A43" s="2514"/>
      <c r="B43" s="2517"/>
      <c r="C43" s="467" t="s">
        <v>747</v>
      </c>
      <c r="D43" s="626"/>
      <c r="E43" s="627"/>
      <c r="F43" s="627"/>
      <c r="G43" s="627"/>
      <c r="H43" s="627"/>
      <c r="I43" s="627"/>
      <c r="J43" s="627"/>
      <c r="K43" s="627"/>
      <c r="L43" s="627"/>
      <c r="M43" s="627"/>
      <c r="N43" s="627"/>
      <c r="O43" s="627"/>
      <c r="P43" s="627"/>
      <c r="Q43" s="627"/>
      <c r="R43" s="627"/>
      <c r="S43" s="627"/>
      <c r="T43" s="627"/>
      <c r="U43" s="627"/>
      <c r="V43" s="627"/>
      <c r="W43" s="627"/>
      <c r="X43" s="627"/>
      <c r="Y43" s="627"/>
      <c r="Z43" s="627"/>
      <c r="AA43" s="627"/>
      <c r="AB43" s="627"/>
      <c r="AC43" s="627"/>
      <c r="AD43" s="627"/>
      <c r="AE43" s="627"/>
      <c r="AF43" s="627"/>
      <c r="AG43" s="627"/>
      <c r="AH43" s="628"/>
      <c r="AI43" s="569"/>
      <c r="AJ43" s="588"/>
    </row>
    <row r="44" spans="1:39" ht="27.75" hidden="1" customHeight="1" outlineLevel="1">
      <c r="A44" s="2515"/>
      <c r="B44" s="2517"/>
      <c r="C44" s="467" t="s">
        <v>748</v>
      </c>
      <c r="D44" s="626"/>
      <c r="E44" s="627"/>
      <c r="F44" s="627"/>
      <c r="G44" s="627"/>
      <c r="H44" s="627"/>
      <c r="I44" s="627"/>
      <c r="J44" s="627"/>
      <c r="K44" s="627"/>
      <c r="L44" s="627"/>
      <c r="M44" s="627"/>
      <c r="N44" s="627"/>
      <c r="O44" s="627"/>
      <c r="P44" s="627"/>
      <c r="Q44" s="627"/>
      <c r="R44" s="627"/>
      <c r="S44" s="627"/>
      <c r="T44" s="627"/>
      <c r="U44" s="627"/>
      <c r="V44" s="627"/>
      <c r="W44" s="627"/>
      <c r="X44" s="627"/>
      <c r="Y44" s="627"/>
      <c r="Z44" s="627"/>
      <c r="AA44" s="627"/>
      <c r="AB44" s="627"/>
      <c r="AC44" s="627"/>
      <c r="AD44" s="627"/>
      <c r="AE44" s="627"/>
      <c r="AF44" s="627"/>
      <c r="AG44" s="627"/>
      <c r="AH44" s="628"/>
      <c r="AI44" s="569"/>
      <c r="AJ44" s="490"/>
    </row>
    <row r="45" spans="1:39" ht="39" hidden="1" customHeight="1" outlineLevel="1">
      <c r="A45" s="2515"/>
      <c r="B45" s="2517"/>
      <c r="C45" s="467" t="s">
        <v>887</v>
      </c>
      <c r="D45" s="626"/>
      <c r="E45" s="627"/>
      <c r="F45" s="627"/>
      <c r="G45" s="627"/>
      <c r="H45" s="627"/>
      <c r="I45" s="627"/>
      <c r="J45" s="627"/>
      <c r="K45" s="627"/>
      <c r="L45" s="627"/>
      <c r="M45" s="627"/>
      <c r="N45" s="627"/>
      <c r="O45" s="627"/>
      <c r="P45" s="627"/>
      <c r="Q45" s="627"/>
      <c r="R45" s="627"/>
      <c r="S45" s="627"/>
      <c r="T45" s="627"/>
      <c r="U45" s="627"/>
      <c r="V45" s="627"/>
      <c r="W45" s="627"/>
      <c r="X45" s="627"/>
      <c r="Y45" s="627"/>
      <c r="Z45" s="627"/>
      <c r="AA45" s="627"/>
      <c r="AB45" s="627"/>
      <c r="AC45" s="627"/>
      <c r="AD45" s="627"/>
      <c r="AE45" s="627"/>
      <c r="AF45" s="627"/>
      <c r="AG45" s="627"/>
      <c r="AH45" s="628"/>
      <c r="AI45" s="465">
        <f>SUM(D45:AH45)</f>
        <v>0</v>
      </c>
      <c r="AJ45" s="579" t="s">
        <v>890</v>
      </c>
      <c r="AM45" s="591" t="s">
        <v>904</v>
      </c>
    </row>
    <row r="46" spans="1:39" ht="39" hidden="1" customHeight="1" outlineLevel="1">
      <c r="A46" s="2515"/>
      <c r="B46" s="2518"/>
      <c r="C46" s="467" t="s">
        <v>888</v>
      </c>
      <c r="D46" s="626"/>
      <c r="E46" s="627"/>
      <c r="F46" s="627"/>
      <c r="G46" s="627"/>
      <c r="H46" s="627"/>
      <c r="I46" s="627"/>
      <c r="J46" s="627"/>
      <c r="K46" s="627"/>
      <c r="L46" s="627"/>
      <c r="M46" s="627"/>
      <c r="N46" s="627"/>
      <c r="O46" s="627"/>
      <c r="P46" s="627"/>
      <c r="Q46" s="627"/>
      <c r="R46" s="627"/>
      <c r="S46" s="627"/>
      <c r="T46" s="627"/>
      <c r="U46" s="627"/>
      <c r="V46" s="627"/>
      <c r="W46" s="627"/>
      <c r="X46" s="627"/>
      <c r="Y46" s="627"/>
      <c r="Z46" s="627"/>
      <c r="AA46" s="627"/>
      <c r="AB46" s="627"/>
      <c r="AC46" s="627"/>
      <c r="AD46" s="627"/>
      <c r="AE46" s="627"/>
      <c r="AF46" s="627"/>
      <c r="AG46" s="627"/>
      <c r="AH46" s="628"/>
      <c r="AI46" s="465">
        <f>SUM(D46:AH46)</f>
        <v>0</v>
      </c>
      <c r="AJ46" s="579" t="s">
        <v>891</v>
      </c>
      <c r="AM46" s="592">
        <f>SUM(AI40,AI45)</f>
        <v>0</v>
      </c>
    </row>
    <row r="47" spans="1:39" ht="39" hidden="1" customHeight="1" outlineLevel="1">
      <c r="B47" s="589"/>
      <c r="C47" s="579"/>
      <c r="D47" s="590"/>
      <c r="E47" s="590"/>
      <c r="F47" s="590"/>
      <c r="G47" s="590"/>
      <c r="H47" s="590"/>
      <c r="I47" s="590"/>
      <c r="J47" s="590"/>
      <c r="K47" s="590"/>
      <c r="L47" s="590"/>
      <c r="M47" s="590"/>
      <c r="N47" s="590"/>
      <c r="O47" s="590"/>
      <c r="P47" s="590"/>
      <c r="Q47" s="590"/>
      <c r="R47" s="590"/>
      <c r="S47" s="590"/>
      <c r="T47" s="590"/>
      <c r="U47" s="590"/>
      <c r="V47" s="590"/>
      <c r="W47" s="590"/>
      <c r="X47" s="590"/>
      <c r="Y47" s="590"/>
      <c r="Z47" s="590"/>
      <c r="AA47" s="590"/>
      <c r="AB47" s="590"/>
      <c r="AC47" s="590"/>
      <c r="AD47" s="590"/>
      <c r="AE47" s="590"/>
      <c r="AF47" s="590"/>
      <c r="AG47" s="590"/>
      <c r="AH47" s="590"/>
      <c r="AI47" s="465"/>
      <c r="AJ47" s="579"/>
    </row>
    <row r="48" spans="1:39" ht="25.5" hidden="1" customHeight="1" outlineLevel="1">
      <c r="B48" s="456"/>
      <c r="C48" s="456"/>
      <c r="D48" s="456"/>
      <c r="E48" s="456"/>
      <c r="F48" s="456"/>
      <c r="G48" s="456"/>
      <c r="H48" s="456"/>
      <c r="I48" s="456"/>
      <c r="J48" s="456"/>
      <c r="K48" s="456"/>
      <c r="L48" s="456"/>
      <c r="M48" s="456"/>
      <c r="N48" s="456"/>
      <c r="O48" s="456"/>
      <c r="P48" s="456"/>
      <c r="Q48" s="456"/>
      <c r="R48" s="456"/>
      <c r="S48" s="456"/>
      <c r="T48" s="537" t="s">
        <v>720</v>
      </c>
      <c r="U48" s="538"/>
      <c r="V48" s="538"/>
      <c r="W48" s="538"/>
      <c r="X48" s="538"/>
      <c r="Y48" s="538"/>
      <c r="Z48" s="538"/>
      <c r="AA48" s="538"/>
      <c r="AB48" s="538"/>
      <c r="AC48" s="2512">
        <f>SUM(AI54,AI59)</f>
        <v>0</v>
      </c>
      <c r="AD48" s="2512"/>
      <c r="AE48" s="538"/>
      <c r="AF48" s="538"/>
      <c r="AG48" s="538"/>
      <c r="AH48" s="456"/>
    </row>
    <row r="49" spans="1:39" ht="12" hidden="1" customHeight="1" outlineLevel="1">
      <c r="B49" s="482"/>
      <c r="C49" s="482"/>
      <c r="D49" s="482"/>
      <c r="E49" s="482"/>
      <c r="F49" s="482"/>
      <c r="G49" s="482"/>
      <c r="H49" s="482"/>
      <c r="I49" s="482"/>
      <c r="J49" s="482"/>
      <c r="K49" s="482"/>
      <c r="L49" s="482"/>
      <c r="M49" s="482"/>
      <c r="N49" s="482"/>
      <c r="O49" s="482"/>
      <c r="P49" s="482"/>
      <c r="Q49" s="482"/>
      <c r="R49" s="482"/>
      <c r="S49" s="482"/>
      <c r="T49" s="482"/>
      <c r="U49" s="482"/>
      <c r="V49" s="482"/>
      <c r="W49" s="482"/>
      <c r="X49" s="482"/>
      <c r="Y49" s="482"/>
      <c r="Z49" s="482"/>
      <c r="AA49" s="482"/>
      <c r="AB49" s="482"/>
      <c r="AC49" s="482"/>
      <c r="AD49" s="482"/>
      <c r="AE49" s="482"/>
      <c r="AF49" s="482"/>
      <c r="AG49" s="482"/>
      <c r="AH49" s="482"/>
    </row>
    <row r="50" spans="1:39" ht="32.25" hidden="1" customHeight="1" outlineLevel="1">
      <c r="A50" s="2513" t="s">
        <v>897</v>
      </c>
      <c r="B50" s="2516" t="s">
        <v>722</v>
      </c>
      <c r="C50" s="593" t="s">
        <v>908</v>
      </c>
      <c r="D50" s="598" t="str">
        <f>AP12</f>
        <v/>
      </c>
      <c r="E50" s="599" t="str">
        <f>IF($D$50="","",IF($D$50+1&lt;=$AP$13,$D$50+1,""))</f>
        <v/>
      </c>
      <c r="F50" s="599" t="str">
        <f>IF($D$50="","",IF($D$50+2&lt;=$AP$13,$D$50+2,""))</f>
        <v/>
      </c>
      <c r="G50" s="599" t="str">
        <f>IF($D$50="","",IF($D$50+3&lt;=$AP$13,$D$50+3,""))</f>
        <v/>
      </c>
      <c r="H50" s="599" t="str">
        <f>IF($D$50="","",IF($D$50+4&lt;=$AP$13,$D$50+4,""))</f>
        <v/>
      </c>
      <c r="I50" s="599" t="str">
        <f>IF($D$50="","",IF($D$50+5&lt;=$AP$13,$D$50+5,""))</f>
        <v/>
      </c>
      <c r="J50" s="599" t="str">
        <f>IF($D$50="","",IF($D$50+6&lt;=$AP$13,$D$50+6,""))</f>
        <v/>
      </c>
      <c r="K50" s="599" t="str">
        <f>IF($D$50="","",IF($D$50+7&lt;=$AP$13,$D$50+7,""))</f>
        <v/>
      </c>
      <c r="L50" s="599" t="str">
        <f>IF($D$50="","",IF($D$50+8&lt;=$AP$13,$D$50+8,""))</f>
        <v/>
      </c>
      <c r="M50" s="599" t="str">
        <f>IF($D$50="","",IF($D$50+9&lt;=$AP$13,$D$50+9,""))</f>
        <v/>
      </c>
      <c r="N50" s="599" t="str">
        <f>IF($D$50="","",IF($D$50+10&lt;=$AP$13,$D$50+10,""))</f>
        <v/>
      </c>
      <c r="O50" s="599" t="str">
        <f>IF($D$50="","",IF($D$50+11&lt;=$AP$13,$D$50+11,""))</f>
        <v/>
      </c>
      <c r="P50" s="599" t="str">
        <f>IF($D$50="","",IF($D$50+12&lt;=$AP$13,$D$50+12,""))</f>
        <v/>
      </c>
      <c r="Q50" s="599" t="str">
        <f>IF($D$50="","",IF($D$50+13&lt;=$AP$13,$D$50+13,""))</f>
        <v/>
      </c>
      <c r="R50" s="599" t="str">
        <f>IF($D$50="","",IF($D$50+14&lt;=$AP$13,$D$50+14,""))</f>
        <v/>
      </c>
      <c r="S50" s="599" t="str">
        <f>IF($D$50="","",IF($D$50+15&lt;=$AP$13,$D$50+15,""))</f>
        <v/>
      </c>
      <c r="T50" s="599" t="str">
        <f>IF($D$50="","",IF($D$50+16&lt;=$AP$13,$D$50+16,""))</f>
        <v/>
      </c>
      <c r="U50" s="599" t="str">
        <f>IF($D$50="","",IF($D$50+17&lt;=$AP$13,$D$50+17,""))</f>
        <v/>
      </c>
      <c r="V50" s="599" t="str">
        <f>IF($D$50="","",IF($D$50+18&lt;=$AP$13,$D$50+18,""))</f>
        <v/>
      </c>
      <c r="W50" s="599" t="str">
        <f>IF($D$50="","",IF($D$50+19&lt;=$AP$13,$D$50+19,""))</f>
        <v/>
      </c>
      <c r="X50" s="599" t="str">
        <f>IF($D$50="","",IF($D$50+20&lt;=$AP$13,$D$50+20,""))</f>
        <v/>
      </c>
      <c r="Y50" s="599" t="str">
        <f>IF($D$50="","",IF($D$50+21&lt;=$AP$13,$D$50+21,""))</f>
        <v/>
      </c>
      <c r="Z50" s="599" t="str">
        <f>IF($D$50="","",IF($D$50+22&lt;=$AP$13,$D$50+22,""))</f>
        <v/>
      </c>
      <c r="AA50" s="599" t="str">
        <f>IF($D$50="","",IF($D$50+23&lt;=$AP$13,$D$50+23,""))</f>
        <v/>
      </c>
      <c r="AB50" s="599" t="str">
        <f>IF($D$50="","",IF($D$50+24&lt;=$AP$13,$D$50+24,""))</f>
        <v/>
      </c>
      <c r="AC50" s="599" t="str">
        <f>IF($D$50="","",IF($D$50+25&lt;=$AP$13,$D$50+25,""))</f>
        <v/>
      </c>
      <c r="AD50" s="599" t="str">
        <f>IF($D$50="","",IF($D$50+26&lt;=$AP$13,$D$50+26,""))</f>
        <v/>
      </c>
      <c r="AE50" s="599" t="str">
        <f>IF($D$50="","",IF($D$50+27&lt;=$AP$13,$D$50+27,""))</f>
        <v/>
      </c>
      <c r="AF50" s="599" t="str">
        <f>IF($D$50="","",IF($D$50+28&lt;=$AP$13,$D$50+28,""))</f>
        <v/>
      </c>
      <c r="AG50" s="599" t="str">
        <f>IF($D$50="","",IF($D$50+29&lt;=$AP$13,$D$50+29,""))</f>
        <v/>
      </c>
      <c r="AH50" s="600" t="str">
        <f>IF($D$50="","",IF($D$50+30&lt;=$AP$13,$D$50+30,""))</f>
        <v/>
      </c>
    </row>
    <row r="51" spans="1:39" ht="31.5" hidden="1" customHeight="1" outlineLevel="1">
      <c r="A51" s="2513"/>
      <c r="B51" s="2517"/>
      <c r="C51" s="593" t="s">
        <v>721</v>
      </c>
      <c r="D51" s="601" t="str">
        <f t="shared" ref="D51:AH51" si="3">TEXT(D50,"aaa")</f>
        <v/>
      </c>
      <c r="E51" s="458" t="str">
        <f t="shared" si="3"/>
        <v/>
      </c>
      <c r="F51" s="462" t="str">
        <f t="shared" si="3"/>
        <v/>
      </c>
      <c r="G51" s="462" t="str">
        <f t="shared" si="3"/>
        <v/>
      </c>
      <c r="H51" s="462" t="str">
        <f t="shared" si="3"/>
        <v/>
      </c>
      <c r="I51" s="462" t="str">
        <f t="shared" si="3"/>
        <v/>
      </c>
      <c r="J51" s="527" t="str">
        <f t="shared" si="3"/>
        <v/>
      </c>
      <c r="K51" s="462" t="str">
        <f t="shared" si="3"/>
        <v/>
      </c>
      <c r="L51" s="462" t="str">
        <f t="shared" si="3"/>
        <v/>
      </c>
      <c r="M51" s="462" t="str">
        <f t="shared" si="3"/>
        <v/>
      </c>
      <c r="N51" s="462" t="str">
        <f t="shared" si="3"/>
        <v/>
      </c>
      <c r="O51" s="462" t="str">
        <f t="shared" si="3"/>
        <v/>
      </c>
      <c r="P51" s="462" t="str">
        <f t="shared" si="3"/>
        <v/>
      </c>
      <c r="Q51" s="462" t="str">
        <f t="shared" si="3"/>
        <v/>
      </c>
      <c r="R51" s="462" t="str">
        <f t="shared" si="3"/>
        <v/>
      </c>
      <c r="S51" s="462" t="str">
        <f t="shared" si="3"/>
        <v/>
      </c>
      <c r="T51" s="462" t="str">
        <f t="shared" si="3"/>
        <v/>
      </c>
      <c r="U51" s="462" t="str">
        <f t="shared" si="3"/>
        <v/>
      </c>
      <c r="V51" s="462" t="str">
        <f t="shared" si="3"/>
        <v/>
      </c>
      <c r="W51" s="462" t="str">
        <f t="shared" si="3"/>
        <v/>
      </c>
      <c r="X51" s="462" t="str">
        <f t="shared" si="3"/>
        <v/>
      </c>
      <c r="Y51" s="462" t="str">
        <f t="shared" si="3"/>
        <v/>
      </c>
      <c r="Z51" s="539" t="str">
        <f t="shared" si="3"/>
        <v/>
      </c>
      <c r="AA51" s="462" t="str">
        <f t="shared" si="3"/>
        <v/>
      </c>
      <c r="AB51" s="462" t="str">
        <f t="shared" si="3"/>
        <v/>
      </c>
      <c r="AC51" s="462" t="str">
        <f t="shared" si="3"/>
        <v/>
      </c>
      <c r="AD51" s="462" t="str">
        <f t="shared" si="3"/>
        <v/>
      </c>
      <c r="AE51" s="462" t="str">
        <f t="shared" si="3"/>
        <v/>
      </c>
      <c r="AF51" s="462" t="str">
        <f t="shared" si="3"/>
        <v/>
      </c>
      <c r="AG51" s="462" t="str">
        <f t="shared" si="3"/>
        <v/>
      </c>
      <c r="AH51" s="463" t="str">
        <f t="shared" si="3"/>
        <v/>
      </c>
    </row>
    <row r="52" spans="1:39" ht="24.75" hidden="1" customHeight="1" outlineLevel="1">
      <c r="A52" s="2514"/>
      <c r="B52" s="2517"/>
      <c r="C52" s="467" t="s">
        <v>667</v>
      </c>
      <c r="D52" s="626"/>
      <c r="E52" s="627"/>
      <c r="F52" s="627"/>
      <c r="G52" s="627"/>
      <c r="H52" s="627"/>
      <c r="I52" s="627"/>
      <c r="J52" s="627"/>
      <c r="K52" s="627"/>
      <c r="L52" s="627"/>
      <c r="M52" s="627"/>
      <c r="N52" s="627"/>
      <c r="O52" s="627"/>
      <c r="P52" s="627"/>
      <c r="Q52" s="627"/>
      <c r="R52" s="627"/>
      <c r="S52" s="627"/>
      <c r="T52" s="627"/>
      <c r="U52" s="627"/>
      <c r="V52" s="627"/>
      <c r="W52" s="627"/>
      <c r="X52" s="627"/>
      <c r="Y52" s="627"/>
      <c r="Z52" s="627"/>
      <c r="AA52" s="627"/>
      <c r="AB52" s="627"/>
      <c r="AC52" s="627"/>
      <c r="AD52" s="627"/>
      <c r="AE52" s="627"/>
      <c r="AF52" s="627"/>
      <c r="AG52" s="627"/>
      <c r="AH52" s="628"/>
    </row>
    <row r="53" spans="1:39" ht="240.75" hidden="1" customHeight="1" outlineLevel="1">
      <c r="A53" s="2514"/>
      <c r="B53" s="2517"/>
      <c r="C53" s="486" t="s">
        <v>751</v>
      </c>
      <c r="D53" s="610"/>
      <c r="E53" s="611"/>
      <c r="F53" s="611"/>
      <c r="G53" s="611"/>
      <c r="H53" s="611"/>
      <c r="I53" s="611"/>
      <c r="J53" s="611"/>
      <c r="K53" s="611"/>
      <c r="L53" s="611"/>
      <c r="M53" s="611"/>
      <c r="N53" s="611"/>
      <c r="O53" s="611"/>
      <c r="P53" s="611"/>
      <c r="Q53" s="611"/>
      <c r="R53" s="611"/>
      <c r="S53" s="611"/>
      <c r="T53" s="611"/>
      <c r="U53" s="611"/>
      <c r="V53" s="611"/>
      <c r="W53" s="611"/>
      <c r="X53" s="611"/>
      <c r="Y53" s="611"/>
      <c r="Z53" s="611"/>
      <c r="AA53" s="611"/>
      <c r="AB53" s="611"/>
      <c r="AC53" s="611"/>
      <c r="AD53" s="611"/>
      <c r="AE53" s="611"/>
      <c r="AF53" s="611"/>
      <c r="AG53" s="611"/>
      <c r="AH53" s="619"/>
    </row>
    <row r="54" spans="1:39" ht="32.25" hidden="1" customHeight="1" outlineLevel="1" thickBot="1">
      <c r="A54" s="2514"/>
      <c r="B54" s="2517"/>
      <c r="C54" s="596" t="s">
        <v>1165</v>
      </c>
      <c r="D54" s="623"/>
      <c r="E54" s="624"/>
      <c r="F54" s="624"/>
      <c r="G54" s="624"/>
      <c r="H54" s="624"/>
      <c r="I54" s="624"/>
      <c r="J54" s="624"/>
      <c r="K54" s="624"/>
      <c r="L54" s="624"/>
      <c r="M54" s="624"/>
      <c r="N54" s="624"/>
      <c r="O54" s="624"/>
      <c r="P54" s="624"/>
      <c r="Q54" s="624"/>
      <c r="R54" s="624"/>
      <c r="S54" s="624"/>
      <c r="T54" s="624"/>
      <c r="U54" s="624"/>
      <c r="V54" s="624"/>
      <c r="W54" s="624"/>
      <c r="X54" s="624"/>
      <c r="Y54" s="624"/>
      <c r="Z54" s="624"/>
      <c r="AA54" s="624"/>
      <c r="AB54" s="624"/>
      <c r="AC54" s="624"/>
      <c r="AD54" s="624"/>
      <c r="AE54" s="624"/>
      <c r="AF54" s="624"/>
      <c r="AG54" s="624"/>
      <c r="AH54" s="625"/>
      <c r="AI54" s="450">
        <f>SUM(D54:AH54)</f>
        <v>0</v>
      </c>
      <c r="AJ54" s="580" t="s">
        <v>889</v>
      </c>
    </row>
    <row r="55" spans="1:39" ht="240.75" hidden="1" customHeight="1" outlineLevel="1">
      <c r="A55" s="2514"/>
      <c r="B55" s="2517"/>
      <c r="C55" s="510" t="s">
        <v>750</v>
      </c>
      <c r="D55" s="616"/>
      <c r="E55" s="617"/>
      <c r="F55" s="617"/>
      <c r="G55" s="617"/>
      <c r="H55" s="617"/>
      <c r="I55" s="617"/>
      <c r="J55" s="617"/>
      <c r="K55" s="617"/>
      <c r="L55" s="617"/>
      <c r="M55" s="617"/>
      <c r="N55" s="617"/>
      <c r="O55" s="617"/>
      <c r="P55" s="617"/>
      <c r="Q55" s="617"/>
      <c r="R55" s="617"/>
      <c r="S55" s="617"/>
      <c r="T55" s="617"/>
      <c r="U55" s="617"/>
      <c r="V55" s="617"/>
      <c r="W55" s="617"/>
      <c r="X55" s="617"/>
      <c r="Y55" s="617"/>
      <c r="Z55" s="617"/>
      <c r="AA55" s="617"/>
      <c r="AB55" s="617"/>
      <c r="AC55" s="617"/>
      <c r="AD55" s="617"/>
      <c r="AE55" s="617"/>
      <c r="AF55" s="617"/>
      <c r="AG55" s="617"/>
      <c r="AH55" s="622"/>
      <c r="AJ55" s="587"/>
    </row>
    <row r="56" spans="1:39" ht="24.75" hidden="1" customHeight="1" outlineLevel="1">
      <c r="A56" s="2514"/>
      <c r="B56" s="2517"/>
      <c r="C56" s="467" t="s">
        <v>749</v>
      </c>
      <c r="D56" s="610"/>
      <c r="E56" s="611"/>
      <c r="F56" s="611"/>
      <c r="G56" s="611"/>
      <c r="H56" s="611"/>
      <c r="I56" s="611"/>
      <c r="J56" s="611"/>
      <c r="K56" s="611"/>
      <c r="L56" s="611"/>
      <c r="M56" s="611"/>
      <c r="N56" s="611"/>
      <c r="O56" s="611"/>
      <c r="P56" s="611"/>
      <c r="Q56" s="611"/>
      <c r="R56" s="611"/>
      <c r="S56" s="611"/>
      <c r="T56" s="611"/>
      <c r="U56" s="618"/>
      <c r="V56" s="618"/>
      <c r="W56" s="611"/>
      <c r="X56" s="611"/>
      <c r="Y56" s="618"/>
      <c r="Z56" s="618"/>
      <c r="AA56" s="618"/>
      <c r="AB56" s="618"/>
      <c r="AC56" s="618"/>
      <c r="AD56" s="618"/>
      <c r="AE56" s="611"/>
      <c r="AF56" s="611"/>
      <c r="AG56" s="611"/>
      <c r="AH56" s="619"/>
      <c r="AJ56" s="588"/>
    </row>
    <row r="57" spans="1:39" ht="27.75" hidden="1" customHeight="1" outlineLevel="1">
      <c r="A57" s="2514"/>
      <c r="B57" s="2517"/>
      <c r="C57" s="467" t="s">
        <v>747</v>
      </c>
      <c r="D57" s="626"/>
      <c r="E57" s="627"/>
      <c r="F57" s="627"/>
      <c r="G57" s="627"/>
      <c r="H57" s="627"/>
      <c r="I57" s="627"/>
      <c r="J57" s="627"/>
      <c r="K57" s="627"/>
      <c r="L57" s="627"/>
      <c r="M57" s="627"/>
      <c r="N57" s="627"/>
      <c r="O57" s="627"/>
      <c r="P57" s="627"/>
      <c r="Q57" s="627"/>
      <c r="R57" s="627"/>
      <c r="S57" s="627"/>
      <c r="T57" s="627"/>
      <c r="U57" s="627"/>
      <c r="V57" s="627"/>
      <c r="W57" s="627"/>
      <c r="X57" s="627"/>
      <c r="Y57" s="627"/>
      <c r="Z57" s="627"/>
      <c r="AA57" s="627"/>
      <c r="AB57" s="627"/>
      <c r="AC57" s="627"/>
      <c r="AD57" s="627"/>
      <c r="AE57" s="627"/>
      <c r="AF57" s="627"/>
      <c r="AG57" s="627"/>
      <c r="AH57" s="628"/>
      <c r="AI57" s="569"/>
      <c r="AJ57" s="588"/>
    </row>
    <row r="58" spans="1:39" ht="27.75" hidden="1" customHeight="1" outlineLevel="1">
      <c r="A58" s="2515"/>
      <c r="B58" s="2517"/>
      <c r="C58" s="467" t="s">
        <v>748</v>
      </c>
      <c r="D58" s="626"/>
      <c r="E58" s="627"/>
      <c r="F58" s="627"/>
      <c r="G58" s="627"/>
      <c r="H58" s="627"/>
      <c r="I58" s="627"/>
      <c r="J58" s="627"/>
      <c r="K58" s="627"/>
      <c r="L58" s="627"/>
      <c r="M58" s="627"/>
      <c r="N58" s="627"/>
      <c r="O58" s="627"/>
      <c r="P58" s="627"/>
      <c r="Q58" s="627"/>
      <c r="R58" s="627"/>
      <c r="S58" s="627"/>
      <c r="T58" s="627"/>
      <c r="U58" s="627"/>
      <c r="V58" s="627"/>
      <c r="W58" s="627"/>
      <c r="X58" s="627"/>
      <c r="Y58" s="627"/>
      <c r="Z58" s="627"/>
      <c r="AA58" s="627"/>
      <c r="AB58" s="627"/>
      <c r="AC58" s="627"/>
      <c r="AD58" s="627"/>
      <c r="AE58" s="627"/>
      <c r="AF58" s="627"/>
      <c r="AG58" s="627"/>
      <c r="AH58" s="628"/>
      <c r="AI58" s="569"/>
      <c r="AJ58" s="490"/>
    </row>
    <row r="59" spans="1:39" ht="39" hidden="1" customHeight="1" outlineLevel="1">
      <c r="A59" s="2515"/>
      <c r="B59" s="2517"/>
      <c r="C59" s="467" t="s">
        <v>887</v>
      </c>
      <c r="D59" s="626"/>
      <c r="E59" s="627"/>
      <c r="F59" s="627"/>
      <c r="G59" s="627"/>
      <c r="H59" s="627"/>
      <c r="I59" s="627"/>
      <c r="J59" s="627"/>
      <c r="K59" s="627"/>
      <c r="L59" s="627"/>
      <c r="M59" s="627"/>
      <c r="N59" s="627"/>
      <c r="O59" s="627"/>
      <c r="P59" s="627"/>
      <c r="Q59" s="627"/>
      <c r="R59" s="627"/>
      <c r="S59" s="627"/>
      <c r="T59" s="627"/>
      <c r="U59" s="627"/>
      <c r="V59" s="627"/>
      <c r="W59" s="627"/>
      <c r="X59" s="627"/>
      <c r="Y59" s="627"/>
      <c r="Z59" s="627"/>
      <c r="AA59" s="627"/>
      <c r="AB59" s="627"/>
      <c r="AC59" s="627"/>
      <c r="AD59" s="627"/>
      <c r="AE59" s="627"/>
      <c r="AF59" s="627"/>
      <c r="AG59" s="627"/>
      <c r="AH59" s="628"/>
      <c r="AI59" s="465">
        <f>SUM(D59:AH59)</f>
        <v>0</v>
      </c>
      <c r="AJ59" s="579" t="s">
        <v>890</v>
      </c>
      <c r="AM59" s="591" t="s">
        <v>905</v>
      </c>
    </row>
    <row r="60" spans="1:39" ht="39" hidden="1" customHeight="1" outlineLevel="1">
      <c r="A60" s="2515"/>
      <c r="B60" s="2518"/>
      <c r="C60" s="467" t="s">
        <v>888</v>
      </c>
      <c r="D60" s="626"/>
      <c r="E60" s="627"/>
      <c r="F60" s="627"/>
      <c r="G60" s="627"/>
      <c r="H60" s="627"/>
      <c r="I60" s="627"/>
      <c r="J60" s="627"/>
      <c r="K60" s="627"/>
      <c r="L60" s="627"/>
      <c r="M60" s="627"/>
      <c r="N60" s="627"/>
      <c r="O60" s="627"/>
      <c r="P60" s="627"/>
      <c r="Q60" s="627"/>
      <c r="R60" s="627"/>
      <c r="S60" s="627"/>
      <c r="T60" s="627"/>
      <c r="U60" s="627"/>
      <c r="V60" s="627"/>
      <c r="W60" s="627"/>
      <c r="X60" s="627"/>
      <c r="Y60" s="627"/>
      <c r="Z60" s="627"/>
      <c r="AA60" s="627"/>
      <c r="AB60" s="627"/>
      <c r="AC60" s="627"/>
      <c r="AD60" s="627"/>
      <c r="AE60" s="627"/>
      <c r="AF60" s="627"/>
      <c r="AG60" s="627"/>
      <c r="AH60" s="628"/>
      <c r="AI60" s="465">
        <f>SUM(D60:AH60)</f>
        <v>0</v>
      </c>
      <c r="AJ60" s="579" t="s">
        <v>891</v>
      </c>
      <c r="AM60" s="592">
        <f>SUM(AI54,AI59)</f>
        <v>0</v>
      </c>
    </row>
    <row r="61" spans="1:39" ht="39" hidden="1" customHeight="1" outlineLevel="1">
      <c r="B61" s="589"/>
      <c r="C61" s="579"/>
      <c r="D61" s="590"/>
      <c r="E61" s="590"/>
      <c r="F61" s="590"/>
      <c r="G61" s="590"/>
      <c r="H61" s="590"/>
      <c r="I61" s="590"/>
      <c r="J61" s="590"/>
      <c r="K61" s="590"/>
      <c r="L61" s="590"/>
      <c r="M61" s="590"/>
      <c r="N61" s="590"/>
      <c r="O61" s="590"/>
      <c r="P61" s="590"/>
      <c r="Q61" s="590"/>
      <c r="R61" s="590"/>
      <c r="S61" s="590"/>
      <c r="T61" s="590"/>
      <c r="U61" s="590"/>
      <c r="V61" s="590"/>
      <c r="W61" s="590"/>
      <c r="X61" s="590"/>
      <c r="Y61" s="590"/>
      <c r="Z61" s="590"/>
      <c r="AA61" s="590"/>
      <c r="AB61" s="590"/>
      <c r="AC61" s="590"/>
      <c r="AD61" s="590"/>
      <c r="AE61" s="590"/>
      <c r="AF61" s="590"/>
      <c r="AG61" s="590"/>
      <c r="AH61" s="590"/>
      <c r="AI61" s="465"/>
      <c r="AJ61" s="579"/>
    </row>
    <row r="62" spans="1:39" ht="25.5" hidden="1" customHeight="1" outlineLevel="1">
      <c r="B62" s="456"/>
      <c r="C62" s="456"/>
      <c r="D62" s="456"/>
      <c r="E62" s="456"/>
      <c r="F62" s="456"/>
      <c r="G62" s="456"/>
      <c r="H62" s="456"/>
      <c r="I62" s="456"/>
      <c r="J62" s="456"/>
      <c r="K62" s="456"/>
      <c r="L62" s="456"/>
      <c r="M62" s="456"/>
      <c r="N62" s="456"/>
      <c r="O62" s="456"/>
      <c r="P62" s="456"/>
      <c r="Q62" s="456"/>
      <c r="R62" s="456"/>
      <c r="S62" s="456"/>
      <c r="T62" s="537" t="s">
        <v>720</v>
      </c>
      <c r="U62" s="538"/>
      <c r="V62" s="538"/>
      <c r="W62" s="538"/>
      <c r="X62" s="538"/>
      <c r="Y62" s="538"/>
      <c r="Z62" s="538"/>
      <c r="AA62" s="538"/>
      <c r="AB62" s="538"/>
      <c r="AC62" s="2512">
        <f>SUM(AI68,AI73)</f>
        <v>0</v>
      </c>
      <c r="AD62" s="2512"/>
      <c r="AE62" s="538"/>
      <c r="AF62" s="538"/>
      <c r="AG62" s="538"/>
      <c r="AH62" s="456"/>
    </row>
    <row r="63" spans="1:39" ht="12" hidden="1" customHeight="1" outlineLevel="1">
      <c r="B63" s="482"/>
      <c r="C63" s="482"/>
      <c r="D63" s="482"/>
      <c r="E63" s="482"/>
      <c r="F63" s="482"/>
      <c r="G63" s="482"/>
      <c r="H63" s="482"/>
      <c r="I63" s="482"/>
      <c r="J63" s="482"/>
      <c r="K63" s="482"/>
      <c r="L63" s="482"/>
      <c r="M63" s="482"/>
      <c r="N63" s="482"/>
      <c r="O63" s="482"/>
      <c r="P63" s="482"/>
      <c r="Q63" s="482"/>
      <c r="R63" s="482"/>
      <c r="S63" s="482"/>
      <c r="T63" s="482"/>
      <c r="U63" s="482"/>
      <c r="V63" s="482"/>
      <c r="W63" s="482"/>
      <c r="X63" s="482"/>
      <c r="Y63" s="482"/>
      <c r="Z63" s="482"/>
      <c r="AA63" s="482"/>
      <c r="AB63" s="482"/>
      <c r="AC63" s="482"/>
      <c r="AD63" s="482"/>
      <c r="AE63" s="482"/>
      <c r="AF63" s="482"/>
      <c r="AG63" s="482"/>
      <c r="AH63" s="482"/>
    </row>
    <row r="64" spans="1:39" ht="29.25" hidden="1" customHeight="1" outlineLevel="1">
      <c r="A64" s="2513" t="s">
        <v>898</v>
      </c>
      <c r="B64" s="2516" t="s">
        <v>722</v>
      </c>
      <c r="C64" s="593" t="s">
        <v>908</v>
      </c>
      <c r="D64" s="598" t="str">
        <f>AQ12</f>
        <v/>
      </c>
      <c r="E64" s="599" t="str">
        <f>IF($D$64="","",IF($D$64+1&lt;=$AQ$13,$D$64+1,""))</f>
        <v/>
      </c>
      <c r="F64" s="599" t="str">
        <f>IF($D$64="","",IF($D$64+2&lt;=$AQ$13,$D$64+2,""))</f>
        <v/>
      </c>
      <c r="G64" s="599" t="str">
        <f>IF($D$64="","",IF($D$64+3&lt;=$AQ$13,$D$64+3,""))</f>
        <v/>
      </c>
      <c r="H64" s="599" t="str">
        <f>IF($D$64="","",IF($D$64+4&lt;=$AQ$13,$D$64+4,""))</f>
        <v/>
      </c>
      <c r="I64" s="599" t="str">
        <f>IF($D$64="","",IF($D$64+5&lt;=$AQ$13,$D$64+5,""))</f>
        <v/>
      </c>
      <c r="J64" s="599" t="str">
        <f>IF($D$64="","",IF($D$64+6&lt;=$AQ$13,$D$64+6,""))</f>
        <v/>
      </c>
      <c r="K64" s="599" t="str">
        <f>IF($D$64="","",IF($D$64+7&lt;=$AQ$13,$D$64+7,""))</f>
        <v/>
      </c>
      <c r="L64" s="599" t="str">
        <f>IF($D$64="","",IF($D$64+8&lt;=$AQ$13,$D$64+8,""))</f>
        <v/>
      </c>
      <c r="M64" s="599" t="str">
        <f>IF($D$64="","",IF($D$64+9&lt;=$AQ$13,$D$64+9,""))</f>
        <v/>
      </c>
      <c r="N64" s="599" t="str">
        <f>IF($D$64="","",IF($D$64+10&lt;=$AQ$13,$D$64+10,""))</f>
        <v/>
      </c>
      <c r="O64" s="599" t="str">
        <f>IF($D$64="","",IF($D$64+11&lt;=$AQ$13,$D$64+11,""))</f>
        <v/>
      </c>
      <c r="P64" s="599" t="str">
        <f>IF($D$64="","",IF($D$64+12&lt;=$AQ$13,$D$64+12,""))</f>
        <v/>
      </c>
      <c r="Q64" s="599" t="str">
        <f>IF($D$64="","",IF($D$64+13&lt;=$AQ$13,$D$64+13,""))</f>
        <v/>
      </c>
      <c r="R64" s="599" t="str">
        <f>IF($D$64="","",IF($D$64+14&lt;=$AQ$13,$D$64+14,""))</f>
        <v/>
      </c>
      <c r="S64" s="599" t="str">
        <f>IF($D$64="","",IF($D$64+15&lt;=$AQ$13,$D$64+15,""))</f>
        <v/>
      </c>
      <c r="T64" s="599" t="str">
        <f>IF($D$64="","",IF($D$64+16&lt;=$AQ$13,$D$64+16,""))</f>
        <v/>
      </c>
      <c r="U64" s="599" t="str">
        <f>IF($D$64="","",IF($D$64+17&lt;=$AQ$13,$D$64+17,""))</f>
        <v/>
      </c>
      <c r="V64" s="599" t="str">
        <f>IF($D$64="","",IF($D$64+18&lt;=$AQ$13,$D$64+18,""))</f>
        <v/>
      </c>
      <c r="W64" s="599" t="str">
        <f>IF($D$64="","",IF($D$64+19&lt;=$AQ$13,$D$64+19,""))</f>
        <v/>
      </c>
      <c r="X64" s="599" t="str">
        <f>IF($D$64="","",IF($D$64+20&lt;=$AQ$13,$D$64+20,""))</f>
        <v/>
      </c>
      <c r="Y64" s="599" t="str">
        <f>IF($D$64="","",IF($D$64+21&lt;=$AQ$13,$D$64+21,""))</f>
        <v/>
      </c>
      <c r="Z64" s="599" t="str">
        <f>IF($D$64="","",IF($D$64+22&lt;=$AQ$13,$D$64+22,""))</f>
        <v/>
      </c>
      <c r="AA64" s="599" t="str">
        <f>IF($D$64="","",IF($D$64+23&lt;=$AQ$13,$D$64+23,""))</f>
        <v/>
      </c>
      <c r="AB64" s="599" t="str">
        <f>IF($D$64="","",IF($D$64+24&lt;=$AQ$13,$D$64+24,""))</f>
        <v/>
      </c>
      <c r="AC64" s="599" t="str">
        <f>IF($D$64="","",IF($D$64+25&lt;=$AQ$13,$D$64+25,""))</f>
        <v/>
      </c>
      <c r="AD64" s="599" t="str">
        <f>IF($D$64="","",IF($D$64+26&lt;=$AQ$13,$D$64+26,""))</f>
        <v/>
      </c>
      <c r="AE64" s="599" t="str">
        <f>IF($D$64="","",IF($D$64+27&lt;=$AQ$13,$D$64+27,""))</f>
        <v/>
      </c>
      <c r="AF64" s="599" t="str">
        <f>IF($D$64="","",IF($D$64+28&lt;=$AQ$13,$D$64+28,""))</f>
        <v/>
      </c>
      <c r="AG64" s="599" t="str">
        <f>IF($D$64="","",IF($D$64+29&lt;=$AQ$13,$D$64+29,""))</f>
        <v/>
      </c>
      <c r="AH64" s="600" t="str">
        <f>IF($D$64="","",IF($D$64+30&lt;=$AQ$13,$D$64+30,""))</f>
        <v/>
      </c>
    </row>
    <row r="65" spans="1:39" ht="29.25" hidden="1" customHeight="1" outlineLevel="1">
      <c r="A65" s="2513"/>
      <c r="B65" s="2517"/>
      <c r="C65" s="593" t="s">
        <v>721</v>
      </c>
      <c r="D65" s="601" t="str">
        <f t="shared" ref="D65:AH65" si="4">TEXT(D64,"aaa")</f>
        <v/>
      </c>
      <c r="E65" s="458" t="str">
        <f t="shared" si="4"/>
        <v/>
      </c>
      <c r="F65" s="462" t="str">
        <f t="shared" si="4"/>
        <v/>
      </c>
      <c r="G65" s="462" t="str">
        <f t="shared" si="4"/>
        <v/>
      </c>
      <c r="H65" s="462" t="str">
        <f t="shared" si="4"/>
        <v/>
      </c>
      <c r="I65" s="462" t="str">
        <f t="shared" si="4"/>
        <v/>
      </c>
      <c r="J65" s="527" t="str">
        <f t="shared" si="4"/>
        <v/>
      </c>
      <c r="K65" s="462" t="str">
        <f t="shared" si="4"/>
        <v/>
      </c>
      <c r="L65" s="462" t="str">
        <f t="shared" si="4"/>
        <v/>
      </c>
      <c r="M65" s="462" t="str">
        <f t="shared" si="4"/>
        <v/>
      </c>
      <c r="N65" s="462" t="str">
        <f t="shared" si="4"/>
        <v/>
      </c>
      <c r="O65" s="462" t="str">
        <f t="shared" si="4"/>
        <v/>
      </c>
      <c r="P65" s="462" t="str">
        <f t="shared" si="4"/>
        <v/>
      </c>
      <c r="Q65" s="462" t="str">
        <f t="shared" si="4"/>
        <v/>
      </c>
      <c r="R65" s="462" t="str">
        <f t="shared" si="4"/>
        <v/>
      </c>
      <c r="S65" s="462" t="str">
        <f t="shared" si="4"/>
        <v/>
      </c>
      <c r="T65" s="462" t="str">
        <f t="shared" si="4"/>
        <v/>
      </c>
      <c r="U65" s="462" t="str">
        <f t="shared" si="4"/>
        <v/>
      </c>
      <c r="V65" s="462" t="str">
        <f t="shared" si="4"/>
        <v/>
      </c>
      <c r="W65" s="462" t="str">
        <f t="shared" si="4"/>
        <v/>
      </c>
      <c r="X65" s="462" t="str">
        <f t="shared" si="4"/>
        <v/>
      </c>
      <c r="Y65" s="462" t="str">
        <f t="shared" si="4"/>
        <v/>
      </c>
      <c r="Z65" s="539" t="str">
        <f t="shared" si="4"/>
        <v/>
      </c>
      <c r="AA65" s="462" t="str">
        <f t="shared" si="4"/>
        <v/>
      </c>
      <c r="AB65" s="462" t="str">
        <f t="shared" si="4"/>
        <v/>
      </c>
      <c r="AC65" s="462" t="str">
        <f t="shared" si="4"/>
        <v/>
      </c>
      <c r="AD65" s="462" t="str">
        <f t="shared" si="4"/>
        <v/>
      </c>
      <c r="AE65" s="462" t="str">
        <f t="shared" si="4"/>
        <v/>
      </c>
      <c r="AF65" s="462" t="str">
        <f t="shared" si="4"/>
        <v/>
      </c>
      <c r="AG65" s="462" t="str">
        <f t="shared" si="4"/>
        <v/>
      </c>
      <c r="AH65" s="463" t="str">
        <f t="shared" si="4"/>
        <v/>
      </c>
    </row>
    <row r="66" spans="1:39" ht="24.75" hidden="1" customHeight="1" outlineLevel="1">
      <c r="A66" s="2514"/>
      <c r="B66" s="2517"/>
      <c r="C66" s="467" t="s">
        <v>667</v>
      </c>
      <c r="D66" s="626"/>
      <c r="E66" s="627"/>
      <c r="F66" s="627"/>
      <c r="G66" s="627"/>
      <c r="H66" s="627"/>
      <c r="I66" s="627"/>
      <c r="J66" s="627"/>
      <c r="K66" s="627"/>
      <c r="L66" s="627"/>
      <c r="M66" s="627"/>
      <c r="N66" s="627"/>
      <c r="O66" s="627"/>
      <c r="P66" s="627"/>
      <c r="Q66" s="627"/>
      <c r="R66" s="627"/>
      <c r="S66" s="627"/>
      <c r="T66" s="627"/>
      <c r="U66" s="627"/>
      <c r="V66" s="627"/>
      <c r="W66" s="627"/>
      <c r="X66" s="627"/>
      <c r="Y66" s="627"/>
      <c r="Z66" s="627"/>
      <c r="AA66" s="627"/>
      <c r="AB66" s="627"/>
      <c r="AC66" s="627"/>
      <c r="AD66" s="627"/>
      <c r="AE66" s="627"/>
      <c r="AF66" s="627"/>
      <c r="AG66" s="627"/>
      <c r="AH66" s="628"/>
    </row>
    <row r="67" spans="1:39" ht="240.75" hidden="1" customHeight="1" outlineLevel="1">
      <c r="A67" s="2514"/>
      <c r="B67" s="2517"/>
      <c r="C67" s="486" t="s">
        <v>751</v>
      </c>
      <c r="D67" s="610"/>
      <c r="E67" s="611"/>
      <c r="F67" s="611"/>
      <c r="G67" s="611"/>
      <c r="H67" s="611"/>
      <c r="I67" s="611"/>
      <c r="J67" s="611"/>
      <c r="K67" s="611"/>
      <c r="L67" s="611"/>
      <c r="M67" s="611"/>
      <c r="N67" s="611"/>
      <c r="O67" s="611"/>
      <c r="P67" s="611"/>
      <c r="Q67" s="611"/>
      <c r="R67" s="611"/>
      <c r="S67" s="611"/>
      <c r="T67" s="611"/>
      <c r="U67" s="611"/>
      <c r="V67" s="611"/>
      <c r="W67" s="611"/>
      <c r="X67" s="611"/>
      <c r="Y67" s="611"/>
      <c r="Z67" s="611"/>
      <c r="AA67" s="611"/>
      <c r="AB67" s="611"/>
      <c r="AC67" s="611"/>
      <c r="AD67" s="611"/>
      <c r="AE67" s="611"/>
      <c r="AF67" s="611"/>
      <c r="AG67" s="611"/>
      <c r="AH67" s="619"/>
    </row>
    <row r="68" spans="1:39" ht="32.25" hidden="1" customHeight="1" outlineLevel="1" thickBot="1">
      <c r="A68" s="2514"/>
      <c r="B68" s="2517"/>
      <c r="C68" s="596" t="s">
        <v>1165</v>
      </c>
      <c r="D68" s="623"/>
      <c r="E68" s="624"/>
      <c r="F68" s="624"/>
      <c r="G68" s="624"/>
      <c r="H68" s="624"/>
      <c r="I68" s="624"/>
      <c r="J68" s="624"/>
      <c r="K68" s="624"/>
      <c r="L68" s="624"/>
      <c r="M68" s="624"/>
      <c r="N68" s="624"/>
      <c r="O68" s="624"/>
      <c r="P68" s="624"/>
      <c r="Q68" s="624"/>
      <c r="R68" s="624"/>
      <c r="S68" s="624"/>
      <c r="T68" s="624"/>
      <c r="U68" s="624"/>
      <c r="V68" s="624"/>
      <c r="W68" s="624"/>
      <c r="X68" s="624"/>
      <c r="Y68" s="624"/>
      <c r="Z68" s="624"/>
      <c r="AA68" s="624"/>
      <c r="AB68" s="624"/>
      <c r="AC68" s="624"/>
      <c r="AD68" s="624"/>
      <c r="AE68" s="624"/>
      <c r="AF68" s="624"/>
      <c r="AG68" s="624"/>
      <c r="AH68" s="625"/>
      <c r="AI68" s="450">
        <f>SUM(D68:AH68)</f>
        <v>0</v>
      </c>
      <c r="AJ68" s="580" t="s">
        <v>889</v>
      </c>
    </row>
    <row r="69" spans="1:39" ht="240.75" hidden="1" customHeight="1" outlineLevel="1">
      <c r="A69" s="2514"/>
      <c r="B69" s="2517"/>
      <c r="C69" s="510" t="s">
        <v>750</v>
      </c>
      <c r="D69" s="616"/>
      <c r="E69" s="617"/>
      <c r="F69" s="617"/>
      <c r="G69" s="617"/>
      <c r="H69" s="617"/>
      <c r="I69" s="617"/>
      <c r="J69" s="617"/>
      <c r="K69" s="617"/>
      <c r="L69" s="617"/>
      <c r="M69" s="617"/>
      <c r="N69" s="617"/>
      <c r="O69" s="617"/>
      <c r="P69" s="617"/>
      <c r="Q69" s="617"/>
      <c r="R69" s="617"/>
      <c r="S69" s="617"/>
      <c r="T69" s="617"/>
      <c r="U69" s="617"/>
      <c r="V69" s="617"/>
      <c r="W69" s="617"/>
      <c r="X69" s="617"/>
      <c r="Y69" s="617"/>
      <c r="Z69" s="617"/>
      <c r="AA69" s="617"/>
      <c r="AB69" s="617"/>
      <c r="AC69" s="617"/>
      <c r="AD69" s="617"/>
      <c r="AE69" s="617"/>
      <c r="AF69" s="617"/>
      <c r="AG69" s="617"/>
      <c r="AH69" s="622"/>
      <c r="AJ69" s="587"/>
    </row>
    <row r="70" spans="1:39" ht="24.75" hidden="1" customHeight="1" outlineLevel="1">
      <c r="A70" s="2514"/>
      <c r="B70" s="2517"/>
      <c r="C70" s="467" t="s">
        <v>749</v>
      </c>
      <c r="D70" s="610"/>
      <c r="E70" s="611"/>
      <c r="F70" s="611"/>
      <c r="G70" s="611"/>
      <c r="H70" s="611"/>
      <c r="I70" s="611"/>
      <c r="J70" s="611"/>
      <c r="K70" s="611"/>
      <c r="L70" s="611"/>
      <c r="M70" s="611"/>
      <c r="N70" s="611"/>
      <c r="O70" s="611"/>
      <c r="P70" s="611"/>
      <c r="Q70" s="611"/>
      <c r="R70" s="611"/>
      <c r="S70" s="611"/>
      <c r="T70" s="611"/>
      <c r="U70" s="618"/>
      <c r="V70" s="618"/>
      <c r="W70" s="611"/>
      <c r="X70" s="611"/>
      <c r="Y70" s="618"/>
      <c r="Z70" s="618"/>
      <c r="AA70" s="618"/>
      <c r="AB70" s="618"/>
      <c r="AC70" s="618"/>
      <c r="AD70" s="618"/>
      <c r="AE70" s="611"/>
      <c r="AF70" s="611"/>
      <c r="AG70" s="611"/>
      <c r="AH70" s="619"/>
      <c r="AJ70" s="588"/>
    </row>
    <row r="71" spans="1:39" ht="27.75" hidden="1" customHeight="1" outlineLevel="1">
      <c r="A71" s="2514"/>
      <c r="B71" s="2517"/>
      <c r="C71" s="467" t="s">
        <v>747</v>
      </c>
      <c r="D71" s="626"/>
      <c r="E71" s="627"/>
      <c r="F71" s="627"/>
      <c r="G71" s="627"/>
      <c r="H71" s="627"/>
      <c r="I71" s="627"/>
      <c r="J71" s="627"/>
      <c r="K71" s="627"/>
      <c r="L71" s="627"/>
      <c r="M71" s="627"/>
      <c r="N71" s="627"/>
      <c r="O71" s="627"/>
      <c r="P71" s="627"/>
      <c r="Q71" s="627"/>
      <c r="R71" s="627"/>
      <c r="S71" s="627"/>
      <c r="T71" s="627"/>
      <c r="U71" s="627"/>
      <c r="V71" s="627"/>
      <c r="W71" s="627"/>
      <c r="X71" s="627"/>
      <c r="Y71" s="627"/>
      <c r="Z71" s="627"/>
      <c r="AA71" s="627"/>
      <c r="AB71" s="627"/>
      <c r="AC71" s="627"/>
      <c r="AD71" s="627"/>
      <c r="AE71" s="627"/>
      <c r="AF71" s="627"/>
      <c r="AG71" s="627"/>
      <c r="AH71" s="628"/>
      <c r="AI71" s="569"/>
      <c r="AJ71" s="588"/>
    </row>
    <row r="72" spans="1:39" ht="27.75" hidden="1" customHeight="1" outlineLevel="1">
      <c r="A72" s="2515"/>
      <c r="B72" s="2517"/>
      <c r="C72" s="467" t="s">
        <v>748</v>
      </c>
      <c r="D72" s="626"/>
      <c r="E72" s="627"/>
      <c r="F72" s="627"/>
      <c r="G72" s="627"/>
      <c r="H72" s="627"/>
      <c r="I72" s="627"/>
      <c r="J72" s="627"/>
      <c r="K72" s="627"/>
      <c r="L72" s="627"/>
      <c r="M72" s="627"/>
      <c r="N72" s="627"/>
      <c r="O72" s="627"/>
      <c r="P72" s="627"/>
      <c r="Q72" s="627"/>
      <c r="R72" s="627"/>
      <c r="S72" s="627"/>
      <c r="T72" s="627"/>
      <c r="U72" s="627"/>
      <c r="V72" s="627"/>
      <c r="W72" s="627"/>
      <c r="X72" s="627"/>
      <c r="Y72" s="627"/>
      <c r="Z72" s="627"/>
      <c r="AA72" s="627"/>
      <c r="AB72" s="627"/>
      <c r="AC72" s="627"/>
      <c r="AD72" s="627"/>
      <c r="AE72" s="627"/>
      <c r="AF72" s="627"/>
      <c r="AG72" s="627"/>
      <c r="AH72" s="628"/>
      <c r="AI72" s="569"/>
      <c r="AJ72" s="490"/>
    </row>
    <row r="73" spans="1:39" ht="39" hidden="1" customHeight="1" outlineLevel="1">
      <c r="A73" s="2515"/>
      <c r="B73" s="2517"/>
      <c r="C73" s="467" t="s">
        <v>887</v>
      </c>
      <c r="D73" s="626"/>
      <c r="E73" s="627"/>
      <c r="F73" s="627"/>
      <c r="G73" s="627"/>
      <c r="H73" s="627"/>
      <c r="I73" s="627"/>
      <c r="J73" s="627"/>
      <c r="K73" s="627"/>
      <c r="L73" s="627"/>
      <c r="M73" s="627"/>
      <c r="N73" s="627"/>
      <c r="O73" s="627"/>
      <c r="P73" s="627"/>
      <c r="Q73" s="627"/>
      <c r="R73" s="627"/>
      <c r="S73" s="627"/>
      <c r="T73" s="627"/>
      <c r="U73" s="627"/>
      <c r="V73" s="627"/>
      <c r="W73" s="627"/>
      <c r="X73" s="627"/>
      <c r="Y73" s="627"/>
      <c r="Z73" s="627"/>
      <c r="AA73" s="627"/>
      <c r="AB73" s="627"/>
      <c r="AC73" s="627"/>
      <c r="AD73" s="627"/>
      <c r="AE73" s="627"/>
      <c r="AF73" s="627"/>
      <c r="AG73" s="627"/>
      <c r="AH73" s="628"/>
      <c r="AI73" s="465">
        <f>SUM(D73:AH73)</f>
        <v>0</v>
      </c>
      <c r="AJ73" s="579" t="s">
        <v>890</v>
      </c>
      <c r="AM73" s="591" t="s">
        <v>906</v>
      </c>
    </row>
    <row r="74" spans="1:39" ht="39" hidden="1" customHeight="1" outlineLevel="1">
      <c r="A74" s="2515"/>
      <c r="B74" s="2518"/>
      <c r="C74" s="467" t="s">
        <v>888</v>
      </c>
      <c r="D74" s="626"/>
      <c r="E74" s="627"/>
      <c r="F74" s="627"/>
      <c r="G74" s="627"/>
      <c r="H74" s="627"/>
      <c r="I74" s="627"/>
      <c r="J74" s="627"/>
      <c r="K74" s="627"/>
      <c r="L74" s="627"/>
      <c r="M74" s="627"/>
      <c r="N74" s="627"/>
      <c r="O74" s="627"/>
      <c r="P74" s="627"/>
      <c r="Q74" s="627"/>
      <c r="R74" s="627"/>
      <c r="S74" s="627"/>
      <c r="T74" s="627"/>
      <c r="U74" s="627"/>
      <c r="V74" s="627"/>
      <c r="W74" s="627"/>
      <c r="X74" s="627"/>
      <c r="Y74" s="627"/>
      <c r="Z74" s="627"/>
      <c r="AA74" s="627"/>
      <c r="AB74" s="627"/>
      <c r="AC74" s="627"/>
      <c r="AD74" s="627"/>
      <c r="AE74" s="627"/>
      <c r="AF74" s="627"/>
      <c r="AG74" s="627"/>
      <c r="AH74" s="628"/>
      <c r="AI74" s="465">
        <f>SUM(D74:AH74)</f>
        <v>0</v>
      </c>
      <c r="AJ74" s="579" t="s">
        <v>891</v>
      </c>
      <c r="AM74" s="592">
        <f>SUM(AI68,AI73)</f>
        <v>0</v>
      </c>
    </row>
    <row r="75" spans="1:39" ht="39" hidden="1" customHeight="1" outlineLevel="1">
      <c r="B75" s="589"/>
      <c r="C75" s="579"/>
      <c r="D75" s="590"/>
      <c r="E75" s="590"/>
      <c r="F75" s="590"/>
      <c r="G75" s="590"/>
      <c r="H75" s="590"/>
      <c r="I75" s="590"/>
      <c r="J75" s="590"/>
      <c r="K75" s="590"/>
      <c r="L75" s="590"/>
      <c r="M75" s="590"/>
      <c r="N75" s="590"/>
      <c r="O75" s="590"/>
      <c r="P75" s="590"/>
      <c r="Q75" s="590"/>
      <c r="R75" s="590"/>
      <c r="S75" s="590"/>
      <c r="T75" s="590"/>
      <c r="U75" s="590"/>
      <c r="V75" s="590"/>
      <c r="W75" s="590"/>
      <c r="X75" s="590"/>
      <c r="Y75" s="590"/>
      <c r="Z75" s="590"/>
      <c r="AA75" s="590"/>
      <c r="AB75" s="590"/>
      <c r="AC75" s="590"/>
      <c r="AD75" s="590"/>
      <c r="AE75" s="590"/>
      <c r="AF75" s="590"/>
      <c r="AG75" s="590"/>
      <c r="AH75" s="590"/>
      <c r="AI75" s="465"/>
      <c r="AJ75" s="579"/>
    </row>
    <row r="76" spans="1:39" ht="25.5" hidden="1" customHeight="1" outlineLevel="1">
      <c r="B76" s="456"/>
      <c r="C76" s="456"/>
      <c r="D76" s="456"/>
      <c r="E76" s="456"/>
      <c r="F76" s="456"/>
      <c r="G76" s="456"/>
      <c r="H76" s="456"/>
      <c r="I76" s="456"/>
      <c r="J76" s="456"/>
      <c r="K76" s="456"/>
      <c r="L76" s="456"/>
      <c r="M76" s="456"/>
      <c r="N76" s="456"/>
      <c r="O76" s="456"/>
      <c r="P76" s="456"/>
      <c r="Q76" s="456"/>
      <c r="R76" s="456"/>
      <c r="S76" s="456"/>
      <c r="T76" s="537" t="s">
        <v>720</v>
      </c>
      <c r="U76" s="538"/>
      <c r="V76" s="538"/>
      <c r="W76" s="538"/>
      <c r="X76" s="538"/>
      <c r="Y76" s="538"/>
      <c r="Z76" s="538"/>
      <c r="AA76" s="538"/>
      <c r="AB76" s="538"/>
      <c r="AC76" s="2512">
        <f>SUM(AI82,AI87)</f>
        <v>0</v>
      </c>
      <c r="AD76" s="2512"/>
      <c r="AE76" s="538"/>
      <c r="AF76" s="538"/>
      <c r="AG76" s="538"/>
      <c r="AH76" s="456"/>
    </row>
    <row r="77" spans="1:39" ht="12" hidden="1" customHeight="1" outlineLevel="1">
      <c r="B77" s="482"/>
      <c r="C77" s="482"/>
      <c r="D77" s="482"/>
      <c r="E77" s="482"/>
      <c r="F77" s="482"/>
      <c r="G77" s="482"/>
      <c r="H77" s="482"/>
      <c r="I77" s="482"/>
      <c r="J77" s="482"/>
      <c r="K77" s="482"/>
      <c r="L77" s="482"/>
      <c r="M77" s="482"/>
      <c r="N77" s="482"/>
      <c r="O77" s="482"/>
      <c r="P77" s="482"/>
      <c r="Q77" s="482"/>
      <c r="R77" s="482"/>
      <c r="S77" s="482"/>
      <c r="T77" s="482"/>
      <c r="U77" s="482"/>
      <c r="V77" s="482"/>
      <c r="W77" s="482"/>
      <c r="X77" s="482"/>
      <c r="Y77" s="482"/>
      <c r="Z77" s="482"/>
      <c r="AA77" s="482"/>
      <c r="AB77" s="482"/>
      <c r="AC77" s="482"/>
      <c r="AD77" s="482"/>
      <c r="AE77" s="482"/>
      <c r="AF77" s="482"/>
      <c r="AG77" s="482"/>
      <c r="AH77" s="482"/>
    </row>
    <row r="78" spans="1:39" ht="30.75" hidden="1" customHeight="1" outlineLevel="1">
      <c r="A78" s="2513" t="s">
        <v>899</v>
      </c>
      <c r="B78" s="2516" t="s">
        <v>722</v>
      </c>
      <c r="C78" s="593" t="s">
        <v>908</v>
      </c>
      <c r="D78" s="598" t="str">
        <f>AR12</f>
        <v/>
      </c>
      <c r="E78" s="599" t="str">
        <f>IF($D$78="","",IF($D$78+1&lt;=$AR$13,$D$78+1,""))</f>
        <v/>
      </c>
      <c r="F78" s="599" t="str">
        <f>IF($D$78="","",IF($D$78+2&lt;=$AR$13,$D$78+2,""))</f>
        <v/>
      </c>
      <c r="G78" s="599" t="str">
        <f>IF($D$78="","",IF($D$78+3&lt;=$AR$13,$D$78+3,""))</f>
        <v/>
      </c>
      <c r="H78" s="599" t="str">
        <f>IF($D$78="","",IF($D$78+4&lt;=$AR$13,$D$78+4,""))</f>
        <v/>
      </c>
      <c r="I78" s="599" t="str">
        <f>IF($D$78="","",IF($D$78+5&lt;=$AR$13,$D$78+5,""))</f>
        <v/>
      </c>
      <c r="J78" s="599" t="str">
        <f>IF($D$78="","",IF($D$78+6&lt;=$AR$13,$D$78+6,""))</f>
        <v/>
      </c>
      <c r="K78" s="599" t="str">
        <f>IF($D$78="","",IF($D$78+7&lt;=$AR$13,$D$78+7,""))</f>
        <v/>
      </c>
      <c r="L78" s="599" t="str">
        <f>IF($D$78="","",IF($D$78+8&lt;=$AR$13,$D$78+8,""))</f>
        <v/>
      </c>
      <c r="M78" s="599" t="str">
        <f>IF($D$78="","",IF($D$78+9&lt;=$AR$13,$D$78+9,""))</f>
        <v/>
      </c>
      <c r="N78" s="599" t="str">
        <f>IF($D$78="","",IF($D$78+10&lt;=$AR$13,$D$78+10,""))</f>
        <v/>
      </c>
      <c r="O78" s="599" t="str">
        <f>IF($D$78="","",IF($D$78+11&lt;=$AR$13,$D$78+11,""))</f>
        <v/>
      </c>
      <c r="P78" s="599" t="str">
        <f>IF($D$78="","",IF($D$78+12&lt;=$AR$13,$D$78+12,""))</f>
        <v/>
      </c>
      <c r="Q78" s="599" t="str">
        <f>IF($D$78="","",IF($D$78+13&lt;=$AR$13,$D$78+13,""))</f>
        <v/>
      </c>
      <c r="R78" s="599" t="str">
        <f>IF($D$78="","",IF($D$78+14&lt;=$AR$13,$D$78+14,""))</f>
        <v/>
      </c>
      <c r="S78" s="599" t="str">
        <f>IF($D$78="","",IF($D$78+15&lt;=$AR$13,$D$78+15,""))</f>
        <v/>
      </c>
      <c r="T78" s="599" t="str">
        <f>IF($D$78="","",IF($D$78+16&lt;=$AR$13,$D$78+16,""))</f>
        <v/>
      </c>
      <c r="U78" s="599" t="str">
        <f>IF($D$78="","",IF($D$78+17&lt;=$AR$13,$D$78+17,""))</f>
        <v/>
      </c>
      <c r="V78" s="599" t="str">
        <f>IF($D$78="","",IF($D$78+18&lt;=$AR$13,$D$78+18,""))</f>
        <v/>
      </c>
      <c r="W78" s="599" t="str">
        <f>IF($D$78="","",IF($D$78+19&lt;=$AR$13,$D$78+19,""))</f>
        <v/>
      </c>
      <c r="X78" s="599" t="str">
        <f>IF($D$78="","",IF($D$78+20&lt;=$AR$13,$D$78+20,""))</f>
        <v/>
      </c>
      <c r="Y78" s="599" t="str">
        <f>IF($D$78="","",IF($D$78+21&lt;=$AR$13,$D$78+21,""))</f>
        <v/>
      </c>
      <c r="Z78" s="599" t="str">
        <f>IF($D$78="","",IF($D$78+22&lt;=$AR$13,$D$78+22,""))</f>
        <v/>
      </c>
      <c r="AA78" s="599" t="str">
        <f>IF($D$78="","",IF($D$78+23&lt;=$AR$13,$D$78+23,""))</f>
        <v/>
      </c>
      <c r="AB78" s="599" t="str">
        <f>IF($D$78="","",IF($D$78+24&lt;=$AR$13,$D$78+24,""))</f>
        <v/>
      </c>
      <c r="AC78" s="599" t="str">
        <f>IF($D$78="","",IF($D$78+25&lt;=$AR$13,$D$78+25,""))</f>
        <v/>
      </c>
      <c r="AD78" s="599" t="str">
        <f>IF($D$78="","",IF($D$78+26&lt;=$AR$13,$D$78+26,""))</f>
        <v/>
      </c>
      <c r="AE78" s="599" t="str">
        <f>IF($D$78="","",IF($D$78+27&lt;=$AR$13,$D$78+27,""))</f>
        <v/>
      </c>
      <c r="AF78" s="599" t="str">
        <f>IF($D$78="","",IF($D$78+28&lt;=$AR$13,$D$78+28,""))</f>
        <v/>
      </c>
      <c r="AG78" s="599" t="str">
        <f>IF($D$78="","",IF($D$78+29&lt;=$AR$13,$D$78+29,""))</f>
        <v/>
      </c>
      <c r="AH78" s="600" t="str">
        <f>IF($D$78="","",IF($D$78+30&lt;=$AR$13,$D$78+30,""))</f>
        <v/>
      </c>
    </row>
    <row r="79" spans="1:39" ht="30.75" hidden="1" customHeight="1" outlineLevel="1">
      <c r="A79" s="2513"/>
      <c r="B79" s="2517"/>
      <c r="C79" s="593" t="s">
        <v>721</v>
      </c>
      <c r="D79" s="601" t="str">
        <f t="shared" ref="D79:AH79" si="5">TEXT(D78,"aaa")</f>
        <v/>
      </c>
      <c r="E79" s="458" t="str">
        <f t="shared" si="5"/>
        <v/>
      </c>
      <c r="F79" s="462" t="str">
        <f t="shared" si="5"/>
        <v/>
      </c>
      <c r="G79" s="462" t="str">
        <f t="shared" si="5"/>
        <v/>
      </c>
      <c r="H79" s="462" t="str">
        <f t="shared" si="5"/>
        <v/>
      </c>
      <c r="I79" s="462" t="str">
        <f t="shared" si="5"/>
        <v/>
      </c>
      <c r="J79" s="527" t="str">
        <f t="shared" si="5"/>
        <v/>
      </c>
      <c r="K79" s="462" t="str">
        <f t="shared" si="5"/>
        <v/>
      </c>
      <c r="L79" s="462" t="str">
        <f t="shared" si="5"/>
        <v/>
      </c>
      <c r="M79" s="462" t="str">
        <f t="shared" si="5"/>
        <v/>
      </c>
      <c r="N79" s="462" t="str">
        <f t="shared" si="5"/>
        <v/>
      </c>
      <c r="O79" s="462" t="str">
        <f t="shared" si="5"/>
        <v/>
      </c>
      <c r="P79" s="462" t="str">
        <f t="shared" si="5"/>
        <v/>
      </c>
      <c r="Q79" s="462" t="str">
        <f t="shared" si="5"/>
        <v/>
      </c>
      <c r="R79" s="462" t="str">
        <f t="shared" si="5"/>
        <v/>
      </c>
      <c r="S79" s="462" t="str">
        <f t="shared" si="5"/>
        <v/>
      </c>
      <c r="T79" s="462" t="str">
        <f t="shared" si="5"/>
        <v/>
      </c>
      <c r="U79" s="462" t="str">
        <f t="shared" si="5"/>
        <v/>
      </c>
      <c r="V79" s="462" t="str">
        <f t="shared" si="5"/>
        <v/>
      </c>
      <c r="W79" s="462" t="str">
        <f t="shared" si="5"/>
        <v/>
      </c>
      <c r="X79" s="462" t="str">
        <f t="shared" si="5"/>
        <v/>
      </c>
      <c r="Y79" s="462" t="str">
        <f t="shared" si="5"/>
        <v/>
      </c>
      <c r="Z79" s="539" t="str">
        <f t="shared" si="5"/>
        <v/>
      </c>
      <c r="AA79" s="462" t="str">
        <f t="shared" si="5"/>
        <v/>
      </c>
      <c r="AB79" s="462" t="str">
        <f t="shared" si="5"/>
        <v/>
      </c>
      <c r="AC79" s="462" t="str">
        <f t="shared" si="5"/>
        <v/>
      </c>
      <c r="AD79" s="462" t="str">
        <f t="shared" si="5"/>
        <v/>
      </c>
      <c r="AE79" s="462" t="str">
        <f t="shared" si="5"/>
        <v/>
      </c>
      <c r="AF79" s="462" t="str">
        <f t="shared" si="5"/>
        <v/>
      </c>
      <c r="AG79" s="462" t="str">
        <f t="shared" si="5"/>
        <v/>
      </c>
      <c r="AH79" s="463" t="str">
        <f t="shared" si="5"/>
        <v/>
      </c>
    </row>
    <row r="80" spans="1:39" ht="24.75" hidden="1" customHeight="1" outlineLevel="1">
      <c r="A80" s="2514"/>
      <c r="B80" s="2517"/>
      <c r="C80" s="467" t="s">
        <v>667</v>
      </c>
      <c r="D80" s="626"/>
      <c r="E80" s="627"/>
      <c r="F80" s="627"/>
      <c r="G80" s="627"/>
      <c r="H80" s="627"/>
      <c r="I80" s="627"/>
      <c r="J80" s="627"/>
      <c r="K80" s="627"/>
      <c r="L80" s="627"/>
      <c r="M80" s="627"/>
      <c r="N80" s="627"/>
      <c r="O80" s="627"/>
      <c r="P80" s="627"/>
      <c r="Q80" s="627"/>
      <c r="R80" s="627"/>
      <c r="S80" s="627"/>
      <c r="T80" s="627"/>
      <c r="U80" s="627"/>
      <c r="V80" s="627"/>
      <c r="W80" s="627"/>
      <c r="X80" s="627"/>
      <c r="Y80" s="627"/>
      <c r="Z80" s="627"/>
      <c r="AA80" s="627"/>
      <c r="AB80" s="627"/>
      <c r="AC80" s="627"/>
      <c r="AD80" s="627"/>
      <c r="AE80" s="627"/>
      <c r="AF80" s="627"/>
      <c r="AG80" s="627"/>
      <c r="AH80" s="628"/>
    </row>
    <row r="81" spans="1:39" ht="240.75" hidden="1" customHeight="1" outlineLevel="1">
      <c r="A81" s="2514"/>
      <c r="B81" s="2517"/>
      <c r="C81" s="486" t="s">
        <v>751</v>
      </c>
      <c r="D81" s="610"/>
      <c r="E81" s="611"/>
      <c r="F81" s="611"/>
      <c r="G81" s="611"/>
      <c r="H81" s="611"/>
      <c r="I81" s="611"/>
      <c r="J81" s="611"/>
      <c r="K81" s="611"/>
      <c r="L81" s="611"/>
      <c r="M81" s="611"/>
      <c r="N81" s="611"/>
      <c r="O81" s="611"/>
      <c r="P81" s="611"/>
      <c r="Q81" s="611"/>
      <c r="R81" s="611"/>
      <c r="S81" s="611"/>
      <c r="T81" s="611"/>
      <c r="U81" s="611"/>
      <c r="V81" s="611"/>
      <c r="W81" s="611"/>
      <c r="X81" s="611"/>
      <c r="Y81" s="611"/>
      <c r="Z81" s="611"/>
      <c r="AA81" s="611"/>
      <c r="AB81" s="611"/>
      <c r="AC81" s="611"/>
      <c r="AD81" s="611"/>
      <c r="AE81" s="611"/>
      <c r="AF81" s="611"/>
      <c r="AG81" s="611"/>
      <c r="AH81" s="619"/>
    </row>
    <row r="82" spans="1:39" ht="32.25" hidden="1" customHeight="1" outlineLevel="1" thickBot="1">
      <c r="A82" s="2514"/>
      <c r="B82" s="2517"/>
      <c r="C82" s="596" t="s">
        <v>1165</v>
      </c>
      <c r="D82" s="623"/>
      <c r="E82" s="624"/>
      <c r="F82" s="624"/>
      <c r="G82" s="624"/>
      <c r="H82" s="624"/>
      <c r="I82" s="624"/>
      <c r="J82" s="624"/>
      <c r="K82" s="624"/>
      <c r="L82" s="624"/>
      <c r="M82" s="624"/>
      <c r="N82" s="624"/>
      <c r="O82" s="624"/>
      <c r="P82" s="624"/>
      <c r="Q82" s="624"/>
      <c r="R82" s="624"/>
      <c r="S82" s="624"/>
      <c r="T82" s="624"/>
      <c r="U82" s="624"/>
      <c r="V82" s="624"/>
      <c r="W82" s="624"/>
      <c r="X82" s="624"/>
      <c r="Y82" s="624"/>
      <c r="Z82" s="624"/>
      <c r="AA82" s="624"/>
      <c r="AB82" s="624"/>
      <c r="AC82" s="624"/>
      <c r="AD82" s="624"/>
      <c r="AE82" s="624"/>
      <c r="AF82" s="624"/>
      <c r="AG82" s="624"/>
      <c r="AH82" s="625"/>
      <c r="AI82" s="450">
        <f>SUM(D82:AH82)</f>
        <v>0</v>
      </c>
      <c r="AJ82" s="580" t="s">
        <v>889</v>
      </c>
    </row>
    <row r="83" spans="1:39" ht="240.75" hidden="1" customHeight="1" outlineLevel="1">
      <c r="A83" s="2514"/>
      <c r="B83" s="2517"/>
      <c r="C83" s="510" t="s">
        <v>750</v>
      </c>
      <c r="D83" s="616"/>
      <c r="E83" s="617"/>
      <c r="F83" s="617"/>
      <c r="G83" s="617"/>
      <c r="H83" s="617"/>
      <c r="I83" s="617"/>
      <c r="J83" s="617"/>
      <c r="K83" s="617"/>
      <c r="L83" s="617"/>
      <c r="M83" s="617"/>
      <c r="N83" s="617"/>
      <c r="O83" s="617"/>
      <c r="P83" s="617"/>
      <c r="Q83" s="617"/>
      <c r="R83" s="617"/>
      <c r="S83" s="617"/>
      <c r="T83" s="617"/>
      <c r="U83" s="617"/>
      <c r="V83" s="617"/>
      <c r="W83" s="617"/>
      <c r="X83" s="617"/>
      <c r="Y83" s="617"/>
      <c r="Z83" s="617"/>
      <c r="AA83" s="617"/>
      <c r="AB83" s="617"/>
      <c r="AC83" s="617"/>
      <c r="AD83" s="617"/>
      <c r="AE83" s="617"/>
      <c r="AF83" s="617"/>
      <c r="AG83" s="617"/>
      <c r="AH83" s="622"/>
      <c r="AJ83" s="587"/>
    </row>
    <row r="84" spans="1:39" ht="24.75" hidden="1" customHeight="1" outlineLevel="1">
      <c r="A84" s="2514"/>
      <c r="B84" s="2517"/>
      <c r="C84" s="467" t="s">
        <v>749</v>
      </c>
      <c r="D84" s="612"/>
      <c r="E84" s="613"/>
      <c r="F84" s="613"/>
      <c r="G84" s="613"/>
      <c r="H84" s="613"/>
      <c r="I84" s="613"/>
      <c r="J84" s="613"/>
      <c r="K84" s="613"/>
      <c r="L84" s="613"/>
      <c r="M84" s="613"/>
      <c r="N84" s="613"/>
      <c r="O84" s="613"/>
      <c r="P84" s="613"/>
      <c r="Q84" s="613"/>
      <c r="R84" s="613"/>
      <c r="S84" s="613"/>
      <c r="T84" s="613"/>
      <c r="U84" s="614"/>
      <c r="V84" s="614"/>
      <c r="W84" s="613"/>
      <c r="X84" s="613"/>
      <c r="Y84" s="614"/>
      <c r="Z84" s="614"/>
      <c r="AA84" s="614"/>
      <c r="AB84" s="614"/>
      <c r="AC84" s="614"/>
      <c r="AD84" s="614"/>
      <c r="AE84" s="613"/>
      <c r="AF84" s="613"/>
      <c r="AG84" s="613"/>
      <c r="AH84" s="621"/>
      <c r="AJ84" s="588"/>
    </row>
    <row r="85" spans="1:39" ht="27.75" hidden="1" customHeight="1" outlineLevel="1">
      <c r="A85" s="2514"/>
      <c r="B85" s="2517"/>
      <c r="C85" s="467" t="s">
        <v>747</v>
      </c>
      <c r="D85" s="626"/>
      <c r="E85" s="627"/>
      <c r="F85" s="627"/>
      <c r="G85" s="627"/>
      <c r="H85" s="627"/>
      <c r="I85" s="627"/>
      <c r="J85" s="627"/>
      <c r="K85" s="627"/>
      <c r="L85" s="627"/>
      <c r="M85" s="627"/>
      <c r="N85" s="627"/>
      <c r="O85" s="627"/>
      <c r="P85" s="627"/>
      <c r="Q85" s="627"/>
      <c r="R85" s="627"/>
      <c r="S85" s="627"/>
      <c r="T85" s="627"/>
      <c r="U85" s="627"/>
      <c r="V85" s="627"/>
      <c r="W85" s="627"/>
      <c r="X85" s="627"/>
      <c r="Y85" s="627"/>
      <c r="Z85" s="627"/>
      <c r="AA85" s="627"/>
      <c r="AB85" s="627"/>
      <c r="AC85" s="627"/>
      <c r="AD85" s="627"/>
      <c r="AE85" s="627"/>
      <c r="AF85" s="627"/>
      <c r="AG85" s="627"/>
      <c r="AH85" s="628"/>
      <c r="AI85" s="569"/>
      <c r="AJ85" s="588"/>
    </row>
    <row r="86" spans="1:39" ht="27.75" hidden="1" customHeight="1" outlineLevel="1">
      <c r="A86" s="2515"/>
      <c r="B86" s="2517"/>
      <c r="C86" s="467" t="s">
        <v>748</v>
      </c>
      <c r="D86" s="626"/>
      <c r="E86" s="627"/>
      <c r="F86" s="627"/>
      <c r="G86" s="627"/>
      <c r="H86" s="627"/>
      <c r="I86" s="627"/>
      <c r="J86" s="627"/>
      <c r="K86" s="627"/>
      <c r="L86" s="627"/>
      <c r="M86" s="627"/>
      <c r="N86" s="627"/>
      <c r="O86" s="627"/>
      <c r="P86" s="627"/>
      <c r="Q86" s="627"/>
      <c r="R86" s="627"/>
      <c r="S86" s="627"/>
      <c r="T86" s="627"/>
      <c r="U86" s="627"/>
      <c r="V86" s="627"/>
      <c r="W86" s="627"/>
      <c r="X86" s="627"/>
      <c r="Y86" s="627"/>
      <c r="Z86" s="627"/>
      <c r="AA86" s="627"/>
      <c r="AB86" s="627"/>
      <c r="AC86" s="627"/>
      <c r="AD86" s="627"/>
      <c r="AE86" s="627"/>
      <c r="AF86" s="627"/>
      <c r="AG86" s="627"/>
      <c r="AH86" s="628"/>
      <c r="AI86" s="569"/>
      <c r="AJ86" s="490"/>
    </row>
    <row r="87" spans="1:39" ht="39" hidden="1" customHeight="1" outlineLevel="1">
      <c r="A87" s="2515"/>
      <c r="B87" s="2517"/>
      <c r="C87" s="467" t="s">
        <v>887</v>
      </c>
      <c r="D87" s="626"/>
      <c r="E87" s="627"/>
      <c r="F87" s="627"/>
      <c r="G87" s="627"/>
      <c r="H87" s="627"/>
      <c r="I87" s="627"/>
      <c r="J87" s="627"/>
      <c r="K87" s="627"/>
      <c r="L87" s="627"/>
      <c r="M87" s="627"/>
      <c r="N87" s="627"/>
      <c r="O87" s="627"/>
      <c r="P87" s="627"/>
      <c r="Q87" s="627"/>
      <c r="R87" s="627"/>
      <c r="S87" s="627"/>
      <c r="T87" s="627"/>
      <c r="U87" s="627"/>
      <c r="V87" s="627"/>
      <c r="W87" s="627"/>
      <c r="X87" s="627"/>
      <c r="Y87" s="627"/>
      <c r="Z87" s="627"/>
      <c r="AA87" s="627"/>
      <c r="AB87" s="627"/>
      <c r="AC87" s="627"/>
      <c r="AD87" s="627"/>
      <c r="AE87" s="627"/>
      <c r="AF87" s="627"/>
      <c r="AG87" s="627"/>
      <c r="AH87" s="628"/>
      <c r="AI87" s="465">
        <f>SUM(D87:AH87)</f>
        <v>0</v>
      </c>
      <c r="AJ87" s="579" t="s">
        <v>890</v>
      </c>
      <c r="AM87" s="591" t="s">
        <v>907</v>
      </c>
    </row>
    <row r="88" spans="1:39" ht="39" hidden="1" customHeight="1" outlineLevel="1">
      <c r="A88" s="2515"/>
      <c r="B88" s="2518"/>
      <c r="C88" s="467" t="s">
        <v>888</v>
      </c>
      <c r="D88" s="626"/>
      <c r="E88" s="627"/>
      <c r="F88" s="627"/>
      <c r="G88" s="627"/>
      <c r="H88" s="627"/>
      <c r="I88" s="627"/>
      <c r="J88" s="627"/>
      <c r="K88" s="627"/>
      <c r="L88" s="627"/>
      <c r="M88" s="627"/>
      <c r="N88" s="627"/>
      <c r="O88" s="627"/>
      <c r="P88" s="627"/>
      <c r="Q88" s="627"/>
      <c r="R88" s="627"/>
      <c r="S88" s="627"/>
      <c r="T88" s="627"/>
      <c r="U88" s="627"/>
      <c r="V88" s="627"/>
      <c r="W88" s="627"/>
      <c r="X88" s="627"/>
      <c r="Y88" s="627"/>
      <c r="Z88" s="627"/>
      <c r="AA88" s="627"/>
      <c r="AB88" s="627"/>
      <c r="AC88" s="627"/>
      <c r="AD88" s="627"/>
      <c r="AE88" s="627"/>
      <c r="AF88" s="627"/>
      <c r="AG88" s="627"/>
      <c r="AH88" s="628"/>
      <c r="AI88" s="465">
        <f>SUM(D88:AH88)</f>
        <v>0</v>
      </c>
      <c r="AJ88" s="579" t="s">
        <v>891</v>
      </c>
      <c r="AM88" s="592">
        <f>SUM(AI82,AI87)</f>
        <v>0</v>
      </c>
    </row>
    <row r="89" spans="1:39" ht="22.5" hidden="1" customHeight="1" outlineLevel="1">
      <c r="B89" s="479"/>
      <c r="C89" s="479"/>
      <c r="D89" s="479"/>
      <c r="E89" s="479"/>
      <c r="F89" s="479"/>
      <c r="G89" s="479"/>
      <c r="H89" s="479"/>
      <c r="I89" s="479"/>
      <c r="J89" s="479"/>
      <c r="K89" s="479"/>
      <c r="L89" s="479"/>
      <c r="M89" s="479"/>
      <c r="N89" s="479"/>
      <c r="O89" s="479"/>
      <c r="P89" s="479"/>
      <c r="Q89" s="479"/>
      <c r="R89" s="479"/>
      <c r="S89" s="479"/>
      <c r="T89" s="479"/>
      <c r="U89" s="479"/>
      <c r="V89" s="479"/>
      <c r="W89" s="479"/>
      <c r="X89" s="479"/>
      <c r="Y89" s="479"/>
      <c r="Z89" s="479"/>
      <c r="AA89" s="479"/>
      <c r="AB89" s="479"/>
      <c r="AC89" s="479"/>
      <c r="AD89" s="479"/>
      <c r="AE89" s="479"/>
      <c r="AF89" s="479"/>
      <c r="AG89" s="479"/>
      <c r="AH89" s="479"/>
    </row>
    <row r="90" spans="1:39" s="474" customFormat="1" collapsed="1">
      <c r="A90" s="475"/>
      <c r="B90" s="2523" t="s">
        <v>414</v>
      </c>
      <c r="C90" s="2524"/>
      <c r="D90" s="2524"/>
      <c r="E90" s="2524"/>
      <c r="F90" s="2524"/>
      <c r="G90" s="2524"/>
      <c r="H90" s="2524"/>
      <c r="I90" s="2524"/>
      <c r="J90" s="2524"/>
      <c r="K90" s="2524"/>
      <c r="L90" s="2524"/>
      <c r="M90" s="2524"/>
      <c r="N90" s="2524"/>
      <c r="O90" s="2524"/>
      <c r="P90" s="2524"/>
      <c r="Q90" s="2524"/>
      <c r="R90" s="2524"/>
      <c r="S90" s="2524"/>
      <c r="T90" s="2524"/>
      <c r="U90" s="2524"/>
      <c r="V90" s="2524"/>
      <c r="W90" s="2524"/>
      <c r="X90" s="2524"/>
      <c r="Y90" s="2524"/>
      <c r="Z90" s="2524"/>
      <c r="AA90" s="2524"/>
      <c r="AB90" s="2524"/>
      <c r="AC90" s="2524"/>
      <c r="AD90" s="2524"/>
      <c r="AE90" s="2524"/>
      <c r="AF90" s="2524"/>
      <c r="AG90" s="2524"/>
      <c r="AH90" s="2524"/>
      <c r="AI90" s="475"/>
      <c r="AJ90" s="475"/>
    </row>
    <row r="91" spans="1:39" s="474" customFormat="1" ht="14.25" thickBot="1">
      <c r="A91" s="475"/>
      <c r="B91" s="696"/>
      <c r="C91" s="697"/>
      <c r="D91" s="697"/>
      <c r="E91" s="697"/>
      <c r="F91" s="697"/>
      <c r="G91" s="697"/>
      <c r="H91" s="697"/>
      <c r="I91" s="697"/>
      <c r="J91" s="697"/>
      <c r="K91" s="697"/>
      <c r="L91" s="697"/>
      <c r="M91" s="697"/>
      <c r="N91" s="697"/>
      <c r="O91" s="697"/>
      <c r="P91" s="697"/>
      <c r="Q91" s="697"/>
      <c r="R91" s="697"/>
      <c r="S91" s="697"/>
      <c r="T91" s="697"/>
      <c r="U91" s="697"/>
      <c r="V91" s="697"/>
      <c r="W91" s="697"/>
      <c r="X91" s="697"/>
      <c r="Y91" s="697"/>
      <c r="Z91" s="697"/>
      <c r="AA91" s="697"/>
      <c r="AB91" s="697"/>
      <c r="AC91" s="697"/>
      <c r="AD91" s="697"/>
      <c r="AE91" s="697"/>
      <c r="AF91" s="697"/>
      <c r="AG91" s="697"/>
      <c r="AH91" s="697"/>
      <c r="AI91" s="475"/>
      <c r="AJ91" s="475"/>
    </row>
    <row r="92" spans="1:39" s="474" customFormat="1" ht="69.75" customHeight="1" thickBot="1">
      <c r="A92" s="475"/>
      <c r="B92" s="695"/>
      <c r="C92" s="578"/>
      <c r="D92" s="578"/>
      <c r="E92" s="476"/>
      <c r="F92" s="476"/>
      <c r="G92" s="476"/>
      <c r="H92" s="476"/>
      <c r="I92" s="476"/>
      <c r="J92" s="695"/>
      <c r="K92" s="695"/>
      <c r="L92" s="695"/>
      <c r="M92" s="695"/>
      <c r="N92" s="695"/>
      <c r="O92" s="695"/>
      <c r="P92" s="695"/>
      <c r="Q92" s="695"/>
      <c r="R92" s="695"/>
      <c r="S92" s="695"/>
      <c r="T92" s="695"/>
      <c r="U92" s="695"/>
      <c r="V92" s="2525" t="s">
        <v>892</v>
      </c>
      <c r="W92" s="2526"/>
      <c r="X92" s="2526"/>
      <c r="Y92" s="2527"/>
      <c r="Z92" s="2528">
        <f>SUM(AC6,AC20,AC34,AC48,AC62,AC76)</f>
        <v>0</v>
      </c>
      <c r="AA92" s="2529"/>
      <c r="AB92" s="476"/>
      <c r="AC92" s="2525" t="s">
        <v>893</v>
      </c>
      <c r="AD92" s="2526"/>
      <c r="AE92" s="2526"/>
      <c r="AF92" s="2527"/>
      <c r="AG92" s="2530">
        <f>SUM(AC6,AI18,AC20,AI32,AC34,AI46,AC48,AI60,AC62,AI74,AC76,AI88)</f>
        <v>0</v>
      </c>
      <c r="AH92" s="2531"/>
      <c r="AI92" s="577"/>
      <c r="AJ92" s="475"/>
    </row>
    <row r="93" spans="1:39" s="474" customFormat="1" ht="19.5" customHeight="1">
      <c r="A93" s="475"/>
      <c r="B93" s="2548" t="s">
        <v>1177</v>
      </c>
      <c r="C93" s="2548"/>
      <c r="D93" s="2548"/>
      <c r="E93" s="2548"/>
      <c r="F93" s="2548"/>
      <c r="G93" s="2548"/>
      <c r="H93" s="2548"/>
      <c r="I93" s="727"/>
      <c r="J93" s="2549" t="s">
        <v>415</v>
      </c>
      <c r="K93" s="2549"/>
      <c r="L93" s="2549"/>
      <c r="M93" s="2549"/>
      <c r="N93" s="2549"/>
      <c r="O93" s="2549"/>
      <c r="P93" s="2549"/>
      <c r="Q93" s="2549"/>
      <c r="R93" s="2549"/>
      <c r="S93" s="2549"/>
      <c r="T93" s="2549"/>
      <c r="U93" s="2549"/>
      <c r="V93" s="2549"/>
      <c r="W93" s="2549"/>
      <c r="X93" s="2549"/>
      <c r="Y93" s="2549"/>
      <c r="Z93" s="2549"/>
      <c r="AA93" s="727"/>
      <c r="AB93" s="727"/>
      <c r="AC93" s="727"/>
      <c r="AD93" s="727"/>
      <c r="AE93" s="727"/>
      <c r="AF93" s="728"/>
      <c r="AG93" s="729"/>
      <c r="AH93" s="767"/>
      <c r="AI93" s="767"/>
      <c r="AJ93" s="475"/>
    </row>
    <row r="94" spans="1:39" s="474" customFormat="1">
      <c r="A94" s="475"/>
      <c r="B94" s="2550" t="s">
        <v>1178</v>
      </c>
      <c r="C94" s="2550"/>
      <c r="D94" s="2534" t="s">
        <v>724</v>
      </c>
      <c r="E94" s="2551"/>
      <c r="F94" s="2551"/>
      <c r="G94" s="2551"/>
      <c r="H94" s="2535"/>
      <c r="I94" s="727"/>
      <c r="J94" s="2532"/>
      <c r="K94" s="2532"/>
      <c r="L94" s="2540" t="s">
        <v>477</v>
      </c>
      <c r="M94" s="2552"/>
      <c r="N94" s="2552"/>
      <c r="O94" s="2552"/>
      <c r="P94" s="2552"/>
      <c r="Q94" s="2552"/>
      <c r="R94" s="2552"/>
      <c r="S94" s="2552"/>
      <c r="T94" s="2552"/>
      <c r="U94" s="2552"/>
      <c r="V94" s="2552"/>
      <c r="W94" s="2552"/>
      <c r="X94" s="2552"/>
      <c r="Y94" s="2552"/>
      <c r="Z94" s="2541"/>
      <c r="AA94" s="2532" t="s">
        <v>180</v>
      </c>
      <c r="AB94" s="2532"/>
      <c r="AC94" s="2532"/>
      <c r="AD94" s="2532"/>
      <c r="AE94" s="727"/>
      <c r="AF94" s="575"/>
      <c r="AG94" s="576"/>
      <c r="AH94" s="2533"/>
      <c r="AI94" s="2533"/>
      <c r="AJ94" s="695"/>
    </row>
    <row r="95" spans="1:39" s="474" customFormat="1">
      <c r="A95" s="475"/>
      <c r="B95" s="2534" t="s">
        <v>1179</v>
      </c>
      <c r="C95" s="2535"/>
      <c r="D95" s="2536"/>
      <c r="E95" s="2537"/>
      <c r="F95" s="1485" t="s">
        <v>55</v>
      </c>
      <c r="G95" s="2538"/>
      <c r="H95" s="2539"/>
      <c r="I95" s="727"/>
      <c r="J95" s="2540" t="s">
        <v>182</v>
      </c>
      <c r="K95" s="2541"/>
      <c r="L95" s="2542"/>
      <c r="M95" s="2543"/>
      <c r="N95" s="2543"/>
      <c r="O95" s="2543"/>
      <c r="P95" s="2543"/>
      <c r="Q95" s="2543"/>
      <c r="R95" s="2543"/>
      <c r="S95" s="2543"/>
      <c r="T95" s="2543"/>
      <c r="U95" s="2543"/>
      <c r="V95" s="2543"/>
      <c r="W95" s="2543"/>
      <c r="X95" s="2543"/>
      <c r="Y95" s="2543"/>
      <c r="Z95" s="2544"/>
      <c r="AA95" s="2545"/>
      <c r="AB95" s="2546"/>
      <c r="AC95" s="2546"/>
      <c r="AD95" s="2547"/>
      <c r="AE95" s="727"/>
      <c r="AF95" s="732"/>
      <c r="AG95" s="732"/>
      <c r="AH95" s="732"/>
      <c r="AI95" s="732"/>
      <c r="AJ95" s="695"/>
    </row>
    <row r="96" spans="1:39" s="474" customFormat="1">
      <c r="A96" s="475"/>
      <c r="B96" s="2534" t="s">
        <v>1180</v>
      </c>
      <c r="C96" s="2535"/>
      <c r="D96" s="2536"/>
      <c r="E96" s="2537"/>
      <c r="F96" s="1485" t="s">
        <v>55</v>
      </c>
      <c r="G96" s="2538"/>
      <c r="H96" s="2539"/>
      <c r="I96" s="727"/>
      <c r="J96" s="2540" t="s">
        <v>183</v>
      </c>
      <c r="K96" s="2541"/>
      <c r="L96" s="2542"/>
      <c r="M96" s="2543"/>
      <c r="N96" s="2543"/>
      <c r="O96" s="2543"/>
      <c r="P96" s="2543"/>
      <c r="Q96" s="2543"/>
      <c r="R96" s="2543"/>
      <c r="S96" s="2543"/>
      <c r="T96" s="2543"/>
      <c r="U96" s="2543"/>
      <c r="V96" s="2543"/>
      <c r="W96" s="2543"/>
      <c r="X96" s="2543"/>
      <c r="Y96" s="2543"/>
      <c r="Z96" s="2544"/>
      <c r="AA96" s="2553"/>
      <c r="AB96" s="2553"/>
      <c r="AC96" s="2553"/>
      <c r="AD96" s="2553"/>
      <c r="AE96" s="727"/>
      <c r="AF96" s="733"/>
      <c r="AG96" s="732"/>
      <c r="AH96" s="732"/>
      <c r="AI96" s="732"/>
      <c r="AJ96" s="475"/>
    </row>
    <row r="97" spans="1:47" s="474" customFormat="1">
      <c r="A97" s="475"/>
      <c r="B97" s="2534" t="s">
        <v>1181</v>
      </c>
      <c r="C97" s="2535"/>
      <c r="D97" s="2536"/>
      <c r="E97" s="2537"/>
      <c r="F97" s="1485" t="s">
        <v>55</v>
      </c>
      <c r="G97" s="2538"/>
      <c r="H97" s="2539"/>
      <c r="I97" s="727"/>
      <c r="J97" s="2540" t="s">
        <v>184</v>
      </c>
      <c r="K97" s="2541"/>
      <c r="L97" s="2542"/>
      <c r="M97" s="2543"/>
      <c r="N97" s="2543"/>
      <c r="O97" s="2543"/>
      <c r="P97" s="2543"/>
      <c r="Q97" s="2543"/>
      <c r="R97" s="2543"/>
      <c r="S97" s="2543"/>
      <c r="T97" s="2543"/>
      <c r="U97" s="2543"/>
      <c r="V97" s="2543"/>
      <c r="W97" s="2543"/>
      <c r="X97" s="2543"/>
      <c r="Y97" s="2543"/>
      <c r="Z97" s="2544"/>
      <c r="AA97" s="2553"/>
      <c r="AB97" s="2553"/>
      <c r="AC97" s="2553"/>
      <c r="AD97" s="2553"/>
      <c r="AE97" s="727"/>
      <c r="AF97" s="727"/>
      <c r="AG97" s="727"/>
      <c r="AH97" s="727"/>
      <c r="AI97" s="726"/>
      <c r="AJ97" s="475"/>
    </row>
    <row r="98" spans="1:47" s="474" customFormat="1">
      <c r="A98" s="475"/>
      <c r="B98" s="2534" t="s">
        <v>1182</v>
      </c>
      <c r="C98" s="2535"/>
      <c r="D98" s="2536"/>
      <c r="E98" s="2537"/>
      <c r="F98" s="1485" t="s">
        <v>55</v>
      </c>
      <c r="G98" s="2538"/>
      <c r="H98" s="2539"/>
      <c r="I98" s="727"/>
      <c r="J98" s="2540" t="s">
        <v>185</v>
      </c>
      <c r="K98" s="2541"/>
      <c r="L98" s="2542"/>
      <c r="M98" s="2543"/>
      <c r="N98" s="2543"/>
      <c r="O98" s="2543"/>
      <c r="P98" s="2543"/>
      <c r="Q98" s="2543"/>
      <c r="R98" s="2543"/>
      <c r="S98" s="2543"/>
      <c r="T98" s="2543"/>
      <c r="U98" s="2543"/>
      <c r="V98" s="2543"/>
      <c r="W98" s="2543"/>
      <c r="X98" s="2543"/>
      <c r="Y98" s="2543"/>
      <c r="Z98" s="2544"/>
      <c r="AA98" s="2553"/>
      <c r="AB98" s="2553"/>
      <c r="AC98" s="2553"/>
      <c r="AD98" s="2553"/>
      <c r="AE98" s="727"/>
      <c r="AF98" s="727"/>
      <c r="AG98" s="727"/>
      <c r="AH98" s="727"/>
      <c r="AI98" s="726"/>
      <c r="AJ98" s="475"/>
    </row>
    <row r="99" spans="1:47" s="474" customFormat="1">
      <c r="A99" s="475"/>
      <c r="B99" s="2534" t="s">
        <v>1183</v>
      </c>
      <c r="C99" s="2535"/>
      <c r="D99" s="2536"/>
      <c r="E99" s="2537"/>
      <c r="F99" s="1485" t="s">
        <v>55</v>
      </c>
      <c r="G99" s="2538"/>
      <c r="H99" s="2539"/>
      <c r="I99" s="727"/>
      <c r="J99" s="2540" t="s">
        <v>186</v>
      </c>
      <c r="K99" s="2541"/>
      <c r="L99" s="2542"/>
      <c r="M99" s="2543"/>
      <c r="N99" s="2543"/>
      <c r="O99" s="2543"/>
      <c r="P99" s="2543"/>
      <c r="Q99" s="2543"/>
      <c r="R99" s="2543"/>
      <c r="S99" s="2543"/>
      <c r="T99" s="2543"/>
      <c r="U99" s="2543"/>
      <c r="V99" s="2543"/>
      <c r="W99" s="2543"/>
      <c r="X99" s="2543"/>
      <c r="Y99" s="2543"/>
      <c r="Z99" s="2544"/>
      <c r="AA99" s="2553"/>
      <c r="AB99" s="2553"/>
      <c r="AC99" s="2553"/>
      <c r="AD99" s="2553"/>
      <c r="AE99" s="727"/>
      <c r="AF99" s="727"/>
      <c r="AG99" s="727"/>
      <c r="AH99" s="727"/>
      <c r="AI99" s="726"/>
      <c r="AJ99" s="475"/>
    </row>
    <row r="100" spans="1:47" s="474" customFormat="1">
      <c r="A100" s="475"/>
      <c r="B100" s="2534" t="s">
        <v>1184</v>
      </c>
      <c r="C100" s="2535"/>
      <c r="D100" s="2536"/>
      <c r="E100" s="2537"/>
      <c r="F100" s="1485" t="s">
        <v>55</v>
      </c>
      <c r="G100" s="2538"/>
      <c r="H100" s="2539"/>
      <c r="I100" s="727"/>
      <c r="J100" s="734" t="s">
        <v>416</v>
      </c>
      <c r="K100" s="727"/>
      <c r="L100" s="727"/>
      <c r="M100" s="727"/>
      <c r="N100" s="727"/>
      <c r="O100" s="727"/>
      <c r="P100" s="727"/>
      <c r="Q100" s="727"/>
      <c r="R100" s="727"/>
      <c r="S100" s="727"/>
      <c r="T100" s="727"/>
      <c r="U100" s="727"/>
      <c r="V100" s="727"/>
      <c r="W100" s="727"/>
      <c r="X100" s="727"/>
      <c r="Y100" s="727"/>
      <c r="Z100" s="727"/>
      <c r="AA100" s="727"/>
      <c r="AB100" s="727"/>
      <c r="AC100" s="727"/>
      <c r="AD100" s="727"/>
      <c r="AE100" s="727"/>
      <c r="AF100" s="727"/>
      <c r="AG100" s="727"/>
      <c r="AH100" s="727"/>
      <c r="AI100" s="726"/>
      <c r="AJ100" s="475"/>
    </row>
    <row r="101" spans="1:47" s="474" customFormat="1">
      <c r="A101" s="475"/>
      <c r="B101" s="2534" t="s">
        <v>1185</v>
      </c>
      <c r="C101" s="2535"/>
      <c r="D101" s="2536"/>
      <c r="E101" s="2537"/>
      <c r="F101" s="1485" t="s">
        <v>55</v>
      </c>
      <c r="G101" s="2538"/>
      <c r="H101" s="2539"/>
      <c r="I101" s="727"/>
      <c r="J101" s="735"/>
      <c r="K101" s="735"/>
      <c r="L101" s="735"/>
      <c r="M101" s="735"/>
      <c r="N101" s="735"/>
      <c r="O101" s="735"/>
      <c r="P101" s="735"/>
      <c r="Q101" s="735"/>
      <c r="R101" s="735"/>
      <c r="S101" s="735"/>
      <c r="T101" s="735"/>
      <c r="U101" s="735"/>
      <c r="V101" s="735"/>
      <c r="W101" s="735"/>
      <c r="X101" s="735"/>
      <c r="Y101" s="735"/>
      <c r="Z101" s="735"/>
      <c r="AA101" s="735"/>
      <c r="AB101" s="735"/>
      <c r="AC101" s="735"/>
      <c r="AD101" s="735"/>
      <c r="AE101" s="727"/>
      <c r="AF101" s="727"/>
      <c r="AG101" s="727"/>
      <c r="AH101" s="727"/>
      <c r="AI101" s="726"/>
      <c r="AJ101" s="475"/>
    </row>
    <row r="102" spans="1:47" s="474" customFormat="1">
      <c r="A102" s="475"/>
      <c r="B102" s="2558"/>
      <c r="C102" s="2558"/>
      <c r="D102" s="2558"/>
      <c r="E102" s="2558"/>
      <c r="F102" s="2558"/>
      <c r="G102" s="2558"/>
      <c r="H102" s="2558"/>
      <c r="I102" s="727"/>
      <c r="J102" s="735" t="s">
        <v>1186</v>
      </c>
      <c r="K102" s="735"/>
      <c r="L102" s="727"/>
      <c r="M102" s="727"/>
      <c r="N102" s="727"/>
      <c r="O102" s="727"/>
      <c r="P102" s="727"/>
      <c r="Q102" s="727"/>
      <c r="R102" s="727"/>
      <c r="S102" s="727"/>
      <c r="T102" s="727"/>
      <c r="U102" s="727"/>
      <c r="V102" s="727"/>
      <c r="W102" s="727"/>
      <c r="X102" s="727"/>
      <c r="Y102" s="727"/>
      <c r="Z102" s="727"/>
      <c r="AA102" s="736"/>
      <c r="AB102" s="736"/>
      <c r="AC102" s="736"/>
      <c r="AD102" s="736"/>
      <c r="AE102" s="727"/>
      <c r="AF102" s="727"/>
      <c r="AG102" s="727"/>
      <c r="AH102" s="727"/>
      <c r="AI102" s="726"/>
      <c r="AJ102" s="475"/>
    </row>
    <row r="103" spans="1:47" s="474" customFormat="1">
      <c r="A103" s="475"/>
      <c r="B103" s="2554"/>
      <c r="C103" s="2554"/>
      <c r="D103" s="2554"/>
      <c r="E103" s="2554"/>
      <c r="F103" s="2554"/>
      <c r="G103" s="2554"/>
      <c r="H103" s="2554"/>
      <c r="I103" s="727"/>
      <c r="J103" s="2559"/>
      <c r="K103" s="2558"/>
      <c r="L103" s="2560"/>
      <c r="M103" s="2559" t="s">
        <v>1187</v>
      </c>
      <c r="N103" s="2558"/>
      <c r="O103" s="2558"/>
      <c r="P103" s="2558"/>
      <c r="Q103" s="2558"/>
      <c r="R103" s="2558"/>
      <c r="S103" s="2558"/>
      <c r="T103" s="2558"/>
      <c r="U103" s="2558"/>
      <c r="V103" s="2558"/>
      <c r="W103" s="2558"/>
      <c r="X103" s="2558"/>
      <c r="Y103" s="2558"/>
      <c r="Z103" s="2558"/>
      <c r="AA103" s="2558"/>
      <c r="AB103" s="2558"/>
      <c r="AC103" s="2558"/>
      <c r="AD103" s="2558"/>
      <c r="AE103" s="2558"/>
      <c r="AF103" s="2558"/>
      <c r="AG103" s="2558"/>
      <c r="AH103" s="2560"/>
      <c r="AI103" s="726"/>
      <c r="AJ103" s="475"/>
    </row>
    <row r="104" spans="1:47" s="474" customFormat="1">
      <c r="A104" s="475"/>
      <c r="B104" s="2554"/>
      <c r="C104" s="2554"/>
      <c r="D104" s="2554"/>
      <c r="E104" s="2554"/>
      <c r="F104" s="2554"/>
      <c r="G104" s="2554"/>
      <c r="H104" s="2554"/>
      <c r="I104" s="727"/>
      <c r="J104" s="2561"/>
      <c r="K104" s="2562"/>
      <c r="L104" s="2563"/>
      <c r="M104" s="2561"/>
      <c r="N104" s="2562"/>
      <c r="O104" s="2562"/>
      <c r="P104" s="2562"/>
      <c r="Q104" s="2562"/>
      <c r="R104" s="2562"/>
      <c r="S104" s="2562"/>
      <c r="T104" s="2562"/>
      <c r="U104" s="2562"/>
      <c r="V104" s="2562"/>
      <c r="W104" s="2562"/>
      <c r="X104" s="2562"/>
      <c r="Y104" s="2562"/>
      <c r="Z104" s="2562"/>
      <c r="AA104" s="2562"/>
      <c r="AB104" s="2562"/>
      <c r="AC104" s="2562"/>
      <c r="AD104" s="2562"/>
      <c r="AE104" s="2562"/>
      <c r="AF104" s="2562"/>
      <c r="AG104" s="2562"/>
      <c r="AH104" s="2563"/>
      <c r="AI104" s="726"/>
      <c r="AJ104" s="475"/>
    </row>
    <row r="105" spans="1:47" s="474" customFormat="1">
      <c r="A105" s="475"/>
      <c r="B105" s="2554"/>
      <c r="C105" s="2554"/>
      <c r="D105" s="2554"/>
      <c r="E105" s="2554"/>
      <c r="F105" s="2554"/>
      <c r="G105" s="2554"/>
      <c r="H105" s="2554"/>
      <c r="I105" s="727"/>
      <c r="J105" s="2532" t="s">
        <v>1188</v>
      </c>
      <c r="K105" s="2532"/>
      <c r="L105" s="2532"/>
      <c r="M105" s="2555"/>
      <c r="N105" s="2556"/>
      <c r="O105" s="2556"/>
      <c r="P105" s="2556"/>
      <c r="Q105" s="2556"/>
      <c r="R105" s="2556"/>
      <c r="S105" s="2556"/>
      <c r="T105" s="2556"/>
      <c r="U105" s="2556"/>
      <c r="V105" s="2556"/>
      <c r="W105" s="2556"/>
      <c r="X105" s="2556"/>
      <c r="Y105" s="2556"/>
      <c r="Z105" s="2556"/>
      <c r="AA105" s="2556"/>
      <c r="AB105" s="2556"/>
      <c r="AC105" s="2556"/>
      <c r="AD105" s="2556"/>
      <c r="AE105" s="2556"/>
      <c r="AF105" s="2556"/>
      <c r="AG105" s="2556"/>
      <c r="AH105" s="2557"/>
      <c r="AI105" s="726"/>
      <c r="AJ105" s="475"/>
    </row>
    <row r="106" spans="1:47" s="474" customFormat="1">
      <c r="A106" s="475"/>
      <c r="B106" s="2554"/>
      <c r="C106" s="2554"/>
      <c r="D106" s="2554"/>
      <c r="E106" s="2554"/>
      <c r="F106" s="2554"/>
      <c r="G106" s="2554"/>
      <c r="H106" s="2554"/>
      <c r="I106" s="727"/>
      <c r="J106" s="2532" t="s">
        <v>1189</v>
      </c>
      <c r="K106" s="2532"/>
      <c r="L106" s="2532"/>
      <c r="M106" s="2555"/>
      <c r="N106" s="2556"/>
      <c r="O106" s="2556"/>
      <c r="P106" s="2556"/>
      <c r="Q106" s="2556"/>
      <c r="R106" s="2556"/>
      <c r="S106" s="2556"/>
      <c r="T106" s="2556"/>
      <c r="U106" s="2556"/>
      <c r="V106" s="2556"/>
      <c r="W106" s="2556"/>
      <c r="X106" s="2556"/>
      <c r="Y106" s="2556"/>
      <c r="Z106" s="2556"/>
      <c r="AA106" s="2556"/>
      <c r="AB106" s="2556"/>
      <c r="AC106" s="2556"/>
      <c r="AD106" s="2556"/>
      <c r="AE106" s="2556"/>
      <c r="AF106" s="2556"/>
      <c r="AG106" s="2556"/>
      <c r="AH106" s="2557"/>
      <c r="AI106" s="726"/>
      <c r="AJ106" s="475"/>
    </row>
    <row r="107" spans="1:47" s="474" customFormat="1">
      <c r="A107" s="475"/>
      <c r="B107" s="2554"/>
      <c r="C107" s="2554"/>
      <c r="D107" s="2554"/>
      <c r="E107" s="2554"/>
      <c r="F107" s="2554"/>
      <c r="G107" s="2554"/>
      <c r="H107" s="2554"/>
      <c r="I107" s="727"/>
      <c r="J107" s="2532" t="s">
        <v>1190</v>
      </c>
      <c r="K107" s="2532"/>
      <c r="L107" s="2532"/>
      <c r="M107" s="2555"/>
      <c r="N107" s="2556"/>
      <c r="O107" s="2556"/>
      <c r="P107" s="2556"/>
      <c r="Q107" s="2556"/>
      <c r="R107" s="2556"/>
      <c r="S107" s="2556"/>
      <c r="T107" s="2556"/>
      <c r="U107" s="2556"/>
      <c r="V107" s="2556"/>
      <c r="W107" s="2556"/>
      <c r="X107" s="2556"/>
      <c r="Y107" s="2556"/>
      <c r="Z107" s="2556"/>
      <c r="AA107" s="2556"/>
      <c r="AB107" s="2556"/>
      <c r="AC107" s="2556"/>
      <c r="AD107" s="2556"/>
      <c r="AE107" s="2556"/>
      <c r="AF107" s="2556"/>
      <c r="AG107" s="2556"/>
      <c r="AH107" s="2557"/>
      <c r="AI107" s="726"/>
      <c r="AJ107" s="475"/>
    </row>
    <row r="108" spans="1:47" s="474" customFormat="1" ht="13.5" customHeight="1">
      <c r="A108" s="475"/>
      <c r="B108" s="2554"/>
      <c r="C108" s="2554"/>
      <c r="D108" s="2554"/>
      <c r="E108" s="2554"/>
      <c r="F108" s="2554"/>
      <c r="G108" s="2554"/>
      <c r="H108" s="2554"/>
      <c r="I108" s="727"/>
      <c r="J108" s="2532" t="s">
        <v>1191</v>
      </c>
      <c r="K108" s="2532"/>
      <c r="L108" s="2532"/>
      <c r="M108" s="2555"/>
      <c r="N108" s="2556"/>
      <c r="O108" s="2556"/>
      <c r="P108" s="2556"/>
      <c r="Q108" s="2556"/>
      <c r="R108" s="2556"/>
      <c r="S108" s="2556"/>
      <c r="T108" s="2556"/>
      <c r="U108" s="2556"/>
      <c r="V108" s="2556"/>
      <c r="W108" s="2556"/>
      <c r="X108" s="2556"/>
      <c r="Y108" s="2556"/>
      <c r="Z108" s="2556"/>
      <c r="AA108" s="2556"/>
      <c r="AB108" s="2556"/>
      <c r="AC108" s="2556"/>
      <c r="AD108" s="2556"/>
      <c r="AE108" s="2556"/>
      <c r="AF108" s="2556"/>
      <c r="AG108" s="2556"/>
      <c r="AH108" s="2557"/>
      <c r="AI108" s="726"/>
      <c r="AJ108" s="475"/>
    </row>
    <row r="109" spans="1:47" s="474" customFormat="1" ht="13.5" customHeight="1">
      <c r="A109" s="475"/>
      <c r="B109" s="2554"/>
      <c r="C109" s="2554"/>
      <c r="D109" s="2554"/>
      <c r="E109" s="2554"/>
      <c r="F109" s="2554"/>
      <c r="G109" s="2554"/>
      <c r="H109" s="2554"/>
      <c r="I109" s="727"/>
      <c r="J109" s="2564" t="s">
        <v>1192</v>
      </c>
      <c r="K109" s="2564"/>
      <c r="L109" s="2564"/>
      <c r="M109" s="2555"/>
      <c r="N109" s="2556"/>
      <c r="O109" s="2556"/>
      <c r="P109" s="2556"/>
      <c r="Q109" s="2556"/>
      <c r="R109" s="2556"/>
      <c r="S109" s="2556"/>
      <c r="T109" s="2556"/>
      <c r="U109" s="2556"/>
      <c r="V109" s="2556"/>
      <c r="W109" s="2556"/>
      <c r="X109" s="2556"/>
      <c r="Y109" s="2556"/>
      <c r="Z109" s="2556"/>
      <c r="AA109" s="2556"/>
      <c r="AB109" s="2556"/>
      <c r="AC109" s="2556"/>
      <c r="AD109" s="2556"/>
      <c r="AE109" s="2556"/>
      <c r="AF109" s="2556"/>
      <c r="AG109" s="2556"/>
      <c r="AH109" s="2557"/>
      <c r="AI109" s="726"/>
      <c r="AJ109" s="475"/>
    </row>
    <row r="110" spans="1:47" s="474" customFormat="1">
      <c r="A110" s="475"/>
      <c r="B110" s="2554"/>
      <c r="C110" s="2554"/>
      <c r="D110" s="2554"/>
      <c r="E110" s="2554"/>
      <c r="F110" s="2554"/>
      <c r="G110" s="2554"/>
      <c r="H110" s="2554"/>
      <c r="I110" s="727"/>
      <c r="J110" s="2564" t="s">
        <v>1193</v>
      </c>
      <c r="K110" s="2564"/>
      <c r="L110" s="2564"/>
      <c r="M110" s="2555"/>
      <c r="N110" s="2556"/>
      <c r="O110" s="2556"/>
      <c r="P110" s="2556"/>
      <c r="Q110" s="2556"/>
      <c r="R110" s="2556"/>
      <c r="S110" s="2556"/>
      <c r="T110" s="2556"/>
      <c r="U110" s="2556"/>
      <c r="V110" s="2556"/>
      <c r="W110" s="2556"/>
      <c r="X110" s="2556"/>
      <c r="Y110" s="2556"/>
      <c r="Z110" s="2556"/>
      <c r="AA110" s="2556"/>
      <c r="AB110" s="2556"/>
      <c r="AC110" s="2556"/>
      <c r="AD110" s="2556"/>
      <c r="AE110" s="2556"/>
      <c r="AF110" s="2556"/>
      <c r="AG110" s="2556"/>
      <c r="AH110" s="2557"/>
      <c r="AI110" s="726"/>
      <c r="AJ110" s="475"/>
    </row>
    <row r="111" spans="1:47" s="474" customFormat="1" ht="20.100000000000001" customHeight="1">
      <c r="A111" s="475"/>
      <c r="B111" s="2554"/>
      <c r="C111" s="2554"/>
      <c r="D111" s="2554"/>
      <c r="E111" s="2554"/>
      <c r="F111" s="2554"/>
      <c r="G111" s="2554"/>
      <c r="H111" s="2554"/>
      <c r="I111" s="727"/>
      <c r="J111" s="734"/>
      <c r="K111" s="727"/>
      <c r="L111" s="727"/>
      <c r="M111" s="727"/>
      <c r="N111" s="727"/>
      <c r="O111" s="727"/>
      <c r="P111" s="727"/>
      <c r="Q111" s="727"/>
      <c r="R111" s="727"/>
      <c r="S111" s="727"/>
      <c r="T111" s="727"/>
      <c r="U111" s="727"/>
      <c r="V111" s="727"/>
      <c r="W111" s="727"/>
      <c r="X111" s="727"/>
      <c r="Y111" s="727"/>
      <c r="Z111" s="727"/>
      <c r="AA111" s="727"/>
      <c r="AB111" s="727"/>
      <c r="AC111" s="727"/>
      <c r="AD111" s="727"/>
      <c r="AE111" s="727"/>
      <c r="AF111" s="727"/>
      <c r="AG111" s="727"/>
      <c r="AH111" s="727"/>
      <c r="AI111" s="726"/>
      <c r="AJ111" s="475"/>
    </row>
    <row r="112" spans="1:47" s="474" customFormat="1" ht="20.100000000000001" customHeight="1">
      <c r="A112" s="475"/>
      <c r="B112" s="2580" t="s">
        <v>66</v>
      </c>
      <c r="C112" s="2580"/>
      <c r="D112" s="2580"/>
      <c r="E112" s="2580"/>
      <c r="F112" s="2580"/>
      <c r="G112" s="2580"/>
      <c r="H112" s="2580"/>
      <c r="I112" s="2580"/>
      <c r="J112" s="2580"/>
      <c r="K112" s="2580"/>
      <c r="L112" s="2580"/>
      <c r="M112" s="2580"/>
      <c r="N112" s="2580"/>
      <c r="O112" s="2580"/>
      <c r="P112" s="2580"/>
      <c r="Q112" s="2580"/>
      <c r="R112" s="2580"/>
      <c r="S112" s="2580"/>
      <c r="T112" s="2580"/>
      <c r="U112" s="2580"/>
      <c r="V112" s="2580"/>
      <c r="W112" s="476"/>
      <c r="X112" s="476"/>
      <c r="Y112" s="476"/>
      <c r="Z112" s="476"/>
      <c r="AA112" s="476"/>
      <c r="AB112" s="476"/>
      <c r="AC112" s="476"/>
      <c r="AD112" s="476"/>
      <c r="AE112" s="476"/>
      <c r="AF112" s="476"/>
      <c r="AG112" s="476"/>
      <c r="AH112" s="476"/>
      <c r="AI112" s="475"/>
      <c r="AJ112" s="475"/>
      <c r="AO112" s="481"/>
      <c r="AP112" s="481"/>
      <c r="AQ112" s="481"/>
      <c r="AR112" s="481"/>
      <c r="AS112" s="481"/>
      <c r="AT112" s="481"/>
      <c r="AU112" s="481"/>
    </row>
    <row r="113" spans="1:39" s="474" customFormat="1" ht="20.100000000000001" customHeight="1">
      <c r="A113" s="477"/>
      <c r="B113" s="2574"/>
      <c r="C113" s="2575"/>
      <c r="D113" s="2575"/>
      <c r="E113" s="2576"/>
      <c r="F113" s="2574" t="s">
        <v>179</v>
      </c>
      <c r="G113" s="2575"/>
      <c r="H113" s="2575"/>
      <c r="I113" s="2575"/>
      <c r="J113" s="2575"/>
      <c r="K113" s="2575"/>
      <c r="L113" s="2575"/>
      <c r="M113" s="2575"/>
      <c r="N113" s="2575"/>
      <c r="O113" s="2575"/>
      <c r="P113" s="2575"/>
      <c r="Q113" s="2575"/>
      <c r="R113" s="2575"/>
      <c r="S113" s="2575"/>
      <c r="T113" s="2575"/>
      <c r="U113" s="2575"/>
      <c r="V113" s="2575"/>
      <c r="W113" s="2575"/>
      <c r="X113" s="2575"/>
      <c r="Y113" s="2575"/>
      <c r="Z113" s="2575"/>
      <c r="AA113" s="2575"/>
      <c r="AB113" s="2576"/>
      <c r="AC113" s="2574" t="s">
        <v>166</v>
      </c>
      <c r="AD113" s="2575"/>
      <c r="AE113" s="2575"/>
      <c r="AF113" s="2575"/>
      <c r="AG113" s="2575"/>
      <c r="AH113" s="2576"/>
      <c r="AI113" s="478" t="s">
        <v>725</v>
      </c>
      <c r="AM113" s="943"/>
    </row>
    <row r="114" spans="1:39" s="474" customFormat="1" ht="20.100000000000001" customHeight="1">
      <c r="A114" s="477"/>
      <c r="B114" s="2565" t="s">
        <v>187</v>
      </c>
      <c r="C114" s="2566"/>
      <c r="D114" s="2566"/>
      <c r="E114" s="2567"/>
      <c r="F114" s="2568" t="str">
        <f>AM12</f>
        <v/>
      </c>
      <c r="G114" s="2569"/>
      <c r="H114" s="2569"/>
      <c r="I114" s="2569"/>
      <c r="J114" s="2569"/>
      <c r="K114" s="2569"/>
      <c r="L114" s="2569"/>
      <c r="M114" s="2569"/>
      <c r="N114" s="2569"/>
      <c r="O114" s="2569"/>
      <c r="P114" s="2569"/>
      <c r="Q114" s="700" t="s">
        <v>55</v>
      </c>
      <c r="R114" s="2569" t="str">
        <f>AM13</f>
        <v/>
      </c>
      <c r="S114" s="2569"/>
      <c r="T114" s="2569"/>
      <c r="U114" s="2569"/>
      <c r="V114" s="2569"/>
      <c r="W114" s="2569"/>
      <c r="X114" s="2569"/>
      <c r="Y114" s="2569"/>
      <c r="Z114" s="2569"/>
      <c r="AA114" s="2569"/>
      <c r="AB114" s="2570"/>
      <c r="AC114" s="2571">
        <f>AM18</f>
        <v>0</v>
      </c>
      <c r="AD114" s="2572"/>
      <c r="AE114" s="2572"/>
      <c r="AF114" s="2572"/>
      <c r="AG114" s="2572"/>
      <c r="AH114" s="2573"/>
      <c r="AI114" s="477" t="str">
        <f>IF(F114="","",DATEDIF(F114-1,R114,"D"))</f>
        <v/>
      </c>
      <c r="AM114" s="477"/>
    </row>
    <row r="115" spans="1:39" s="474" customFormat="1" ht="20.100000000000001" customHeight="1">
      <c r="A115" s="477"/>
      <c r="B115" s="2574" t="s">
        <v>188</v>
      </c>
      <c r="C115" s="2575"/>
      <c r="D115" s="2575"/>
      <c r="E115" s="2576"/>
      <c r="F115" s="2568" t="str">
        <f>AN12</f>
        <v/>
      </c>
      <c r="G115" s="2569"/>
      <c r="H115" s="2569"/>
      <c r="I115" s="2569"/>
      <c r="J115" s="2569"/>
      <c r="K115" s="2569"/>
      <c r="L115" s="2569"/>
      <c r="M115" s="2569"/>
      <c r="N115" s="2569"/>
      <c r="O115" s="2569"/>
      <c r="P115" s="2569"/>
      <c r="Q115" s="700" t="s">
        <v>55</v>
      </c>
      <c r="R115" s="2569" t="str">
        <f>AN13</f>
        <v/>
      </c>
      <c r="S115" s="2569"/>
      <c r="T115" s="2569"/>
      <c r="U115" s="2569"/>
      <c r="V115" s="2569"/>
      <c r="W115" s="2569"/>
      <c r="X115" s="2569"/>
      <c r="Y115" s="2569"/>
      <c r="Z115" s="2569"/>
      <c r="AA115" s="2569"/>
      <c r="AB115" s="2570"/>
      <c r="AC115" s="2577">
        <f>AM32</f>
        <v>0</v>
      </c>
      <c r="AD115" s="2578"/>
      <c r="AE115" s="2578"/>
      <c r="AF115" s="2578"/>
      <c r="AG115" s="2578"/>
      <c r="AH115" s="2579"/>
      <c r="AI115" s="477" t="str">
        <f t="shared" ref="AI115:AI119" si="6">IF(F115="","",DATEDIF(F115-1,R115,"D"))</f>
        <v/>
      </c>
      <c r="AM115" s="477"/>
    </row>
    <row r="116" spans="1:39" s="474" customFormat="1" ht="20.100000000000001" customHeight="1">
      <c r="A116" s="477"/>
      <c r="B116" s="2574" t="s">
        <v>189</v>
      </c>
      <c r="C116" s="2575"/>
      <c r="D116" s="2575"/>
      <c r="E116" s="2576"/>
      <c r="F116" s="2568" t="str">
        <f>AO12</f>
        <v/>
      </c>
      <c r="G116" s="2569"/>
      <c r="H116" s="2569"/>
      <c r="I116" s="2569"/>
      <c r="J116" s="2569"/>
      <c r="K116" s="2569"/>
      <c r="L116" s="2569"/>
      <c r="M116" s="2569"/>
      <c r="N116" s="2569"/>
      <c r="O116" s="2569"/>
      <c r="P116" s="2569"/>
      <c r="Q116" s="700" t="s">
        <v>55</v>
      </c>
      <c r="R116" s="2569" t="str">
        <f>AO13</f>
        <v/>
      </c>
      <c r="S116" s="2569"/>
      <c r="T116" s="2569"/>
      <c r="U116" s="2569"/>
      <c r="V116" s="2569"/>
      <c r="W116" s="2569"/>
      <c r="X116" s="2569"/>
      <c r="Y116" s="2569"/>
      <c r="Z116" s="2569"/>
      <c r="AA116" s="2569"/>
      <c r="AB116" s="2570"/>
      <c r="AC116" s="2577">
        <f>AM46</f>
        <v>0</v>
      </c>
      <c r="AD116" s="2578"/>
      <c r="AE116" s="2578"/>
      <c r="AF116" s="2578"/>
      <c r="AG116" s="2578"/>
      <c r="AH116" s="2579"/>
      <c r="AI116" s="477" t="str">
        <f t="shared" si="6"/>
        <v/>
      </c>
      <c r="AM116" s="477"/>
    </row>
    <row r="117" spans="1:39" s="474" customFormat="1" ht="20.100000000000001" customHeight="1">
      <c r="A117" s="477"/>
      <c r="B117" s="2574" t="s">
        <v>190</v>
      </c>
      <c r="C117" s="2575"/>
      <c r="D117" s="2575"/>
      <c r="E117" s="2576"/>
      <c r="F117" s="2568" t="str">
        <f>AP12</f>
        <v/>
      </c>
      <c r="G117" s="2569"/>
      <c r="H117" s="2569"/>
      <c r="I117" s="2569"/>
      <c r="J117" s="2569"/>
      <c r="K117" s="2569"/>
      <c r="L117" s="2569"/>
      <c r="M117" s="2569"/>
      <c r="N117" s="2569"/>
      <c r="O117" s="2569"/>
      <c r="P117" s="2569"/>
      <c r="Q117" s="700" t="s">
        <v>55</v>
      </c>
      <c r="R117" s="2569" t="str">
        <f>AP13</f>
        <v/>
      </c>
      <c r="S117" s="2569"/>
      <c r="T117" s="2569"/>
      <c r="U117" s="2569"/>
      <c r="V117" s="2569"/>
      <c r="W117" s="2569"/>
      <c r="X117" s="2569"/>
      <c r="Y117" s="2569"/>
      <c r="Z117" s="2569"/>
      <c r="AA117" s="2569"/>
      <c r="AB117" s="2570"/>
      <c r="AC117" s="2577">
        <f>AM60</f>
        <v>0</v>
      </c>
      <c r="AD117" s="2578"/>
      <c r="AE117" s="2578"/>
      <c r="AF117" s="2578"/>
      <c r="AG117" s="2578"/>
      <c r="AH117" s="2579"/>
      <c r="AI117" s="477" t="str">
        <f t="shared" si="6"/>
        <v/>
      </c>
      <c r="AM117" s="477"/>
    </row>
    <row r="118" spans="1:39" s="474" customFormat="1" ht="20.100000000000001" customHeight="1">
      <c r="A118" s="477"/>
      <c r="B118" s="2574" t="s">
        <v>191</v>
      </c>
      <c r="C118" s="2575"/>
      <c r="D118" s="2575"/>
      <c r="E118" s="2576"/>
      <c r="F118" s="2568" t="str">
        <f>AQ12</f>
        <v/>
      </c>
      <c r="G118" s="2569"/>
      <c r="H118" s="2569"/>
      <c r="I118" s="2569"/>
      <c r="J118" s="2569"/>
      <c r="K118" s="2569"/>
      <c r="L118" s="2569"/>
      <c r="M118" s="2569"/>
      <c r="N118" s="2569"/>
      <c r="O118" s="2569"/>
      <c r="P118" s="2569"/>
      <c r="Q118" s="700" t="s">
        <v>55</v>
      </c>
      <c r="R118" s="2569" t="str">
        <f>AQ13</f>
        <v/>
      </c>
      <c r="S118" s="2569"/>
      <c r="T118" s="2569"/>
      <c r="U118" s="2569"/>
      <c r="V118" s="2569"/>
      <c r="W118" s="2569"/>
      <c r="X118" s="2569"/>
      <c r="Y118" s="2569"/>
      <c r="Z118" s="2569"/>
      <c r="AA118" s="2569"/>
      <c r="AB118" s="2570"/>
      <c r="AC118" s="2577">
        <f>AM74</f>
        <v>0</v>
      </c>
      <c r="AD118" s="2578"/>
      <c r="AE118" s="2578"/>
      <c r="AF118" s="2578"/>
      <c r="AG118" s="2578"/>
      <c r="AH118" s="2579"/>
      <c r="AI118" s="477" t="str">
        <f t="shared" si="6"/>
        <v/>
      </c>
      <c r="AM118" s="477"/>
    </row>
    <row r="119" spans="1:39" s="474" customFormat="1" ht="20.100000000000001" customHeight="1">
      <c r="A119" s="477"/>
      <c r="B119" s="2574" t="s">
        <v>192</v>
      </c>
      <c r="C119" s="2575"/>
      <c r="D119" s="2575"/>
      <c r="E119" s="2576"/>
      <c r="F119" s="2568" t="str">
        <f>AR12</f>
        <v/>
      </c>
      <c r="G119" s="2569"/>
      <c r="H119" s="2569"/>
      <c r="I119" s="2569"/>
      <c r="J119" s="2569"/>
      <c r="K119" s="2569"/>
      <c r="L119" s="2569"/>
      <c r="M119" s="2569"/>
      <c r="N119" s="2569"/>
      <c r="O119" s="2569"/>
      <c r="P119" s="2569"/>
      <c r="Q119" s="700" t="s">
        <v>55</v>
      </c>
      <c r="R119" s="2569" t="str">
        <f>AR13</f>
        <v/>
      </c>
      <c r="S119" s="2569"/>
      <c r="T119" s="2569"/>
      <c r="U119" s="2569"/>
      <c r="V119" s="2569"/>
      <c r="W119" s="2569"/>
      <c r="X119" s="2569"/>
      <c r="Y119" s="2569"/>
      <c r="Z119" s="2569"/>
      <c r="AA119" s="2569"/>
      <c r="AB119" s="2570"/>
      <c r="AC119" s="2577">
        <f>AM88</f>
        <v>0</v>
      </c>
      <c r="AD119" s="2578"/>
      <c r="AE119" s="2578"/>
      <c r="AF119" s="2578"/>
      <c r="AG119" s="2578"/>
      <c r="AH119" s="2579"/>
      <c r="AI119" s="477" t="str">
        <f t="shared" si="6"/>
        <v/>
      </c>
      <c r="AM119" s="477"/>
    </row>
    <row r="120" spans="1:39">
      <c r="AM120" s="477"/>
    </row>
  </sheetData>
  <sheetProtection sheet="1" objects="1" scenarios="1" formatCells="0" formatColumns="0" formatRows="0" insertRows="0" deleteRows="0"/>
  <mergeCells count="133">
    <mergeCell ref="B118:E118"/>
    <mergeCell ref="F118:P118"/>
    <mergeCell ref="R118:AB118"/>
    <mergeCell ref="AC118:AH118"/>
    <mergeCell ref="B119:E119"/>
    <mergeCell ref="F119:P119"/>
    <mergeCell ref="R119:AB119"/>
    <mergeCell ref="AC119:AH119"/>
    <mergeCell ref="B116:E116"/>
    <mergeCell ref="F116:P116"/>
    <mergeCell ref="R116:AB116"/>
    <mergeCell ref="AC116:AH116"/>
    <mergeCell ref="B117:E117"/>
    <mergeCell ref="F117:P117"/>
    <mergeCell ref="R117:AB117"/>
    <mergeCell ref="AC117:AH117"/>
    <mergeCell ref="B114:E114"/>
    <mergeCell ref="F114:P114"/>
    <mergeCell ref="R114:AB114"/>
    <mergeCell ref="AC114:AH114"/>
    <mergeCell ref="B115:E115"/>
    <mergeCell ref="F115:P115"/>
    <mergeCell ref="R115:AB115"/>
    <mergeCell ref="AC115:AH115"/>
    <mergeCell ref="B111:C111"/>
    <mergeCell ref="D111:H111"/>
    <mergeCell ref="B112:V112"/>
    <mergeCell ref="B113:E113"/>
    <mergeCell ref="F113:AB113"/>
    <mergeCell ref="AC113:AH113"/>
    <mergeCell ref="B109:C109"/>
    <mergeCell ref="D109:H109"/>
    <mergeCell ref="J109:L109"/>
    <mergeCell ref="M109:AH109"/>
    <mergeCell ref="B110:C110"/>
    <mergeCell ref="D110:H110"/>
    <mergeCell ref="J110:L110"/>
    <mergeCell ref="M110:AH110"/>
    <mergeCell ref="B107:C107"/>
    <mergeCell ref="D107:H107"/>
    <mergeCell ref="J107:L107"/>
    <mergeCell ref="M107:AH107"/>
    <mergeCell ref="B108:C108"/>
    <mergeCell ref="D108:H108"/>
    <mergeCell ref="J108:L108"/>
    <mergeCell ref="M108:AH108"/>
    <mergeCell ref="B105:C105"/>
    <mergeCell ref="D105:H105"/>
    <mergeCell ref="J105:L105"/>
    <mergeCell ref="M105:AH105"/>
    <mergeCell ref="B106:C106"/>
    <mergeCell ref="D106:H106"/>
    <mergeCell ref="J106:L106"/>
    <mergeCell ref="M106:AH106"/>
    <mergeCell ref="B102:C102"/>
    <mergeCell ref="D102:H102"/>
    <mergeCell ref="B103:C103"/>
    <mergeCell ref="D103:H103"/>
    <mergeCell ref="J103:L104"/>
    <mergeCell ref="M103:AH104"/>
    <mergeCell ref="B104:C104"/>
    <mergeCell ref="D104:H104"/>
    <mergeCell ref="B100:C100"/>
    <mergeCell ref="D100:E100"/>
    <mergeCell ref="G100:H100"/>
    <mergeCell ref="B101:C101"/>
    <mergeCell ref="D101:E101"/>
    <mergeCell ref="G101:H101"/>
    <mergeCell ref="B99:C99"/>
    <mergeCell ref="D99:E99"/>
    <mergeCell ref="G99:H99"/>
    <mergeCell ref="J99:K99"/>
    <mergeCell ref="L99:Z99"/>
    <mergeCell ref="AA99:AD99"/>
    <mergeCell ref="B98:C98"/>
    <mergeCell ref="D98:E98"/>
    <mergeCell ref="G98:H98"/>
    <mergeCell ref="J98:K98"/>
    <mergeCell ref="L98:Z98"/>
    <mergeCell ref="AA98:AD98"/>
    <mergeCell ref="B97:C97"/>
    <mergeCell ref="D97:E97"/>
    <mergeCell ref="G97:H97"/>
    <mergeCell ref="J97:K97"/>
    <mergeCell ref="L97:Z97"/>
    <mergeCell ref="AA97:AD97"/>
    <mergeCell ref="B96:C96"/>
    <mergeCell ref="D96:E96"/>
    <mergeCell ref="G96:H96"/>
    <mergeCell ref="J96:K96"/>
    <mergeCell ref="L96:Z96"/>
    <mergeCell ref="AA96:AD96"/>
    <mergeCell ref="AA94:AD94"/>
    <mergeCell ref="AH94:AI94"/>
    <mergeCell ref="B95:C95"/>
    <mergeCell ref="D95:E95"/>
    <mergeCell ref="G95:H95"/>
    <mergeCell ref="J95:K95"/>
    <mergeCell ref="L95:Z95"/>
    <mergeCell ref="AA95:AD95"/>
    <mergeCell ref="B93:H93"/>
    <mergeCell ref="J93:Z93"/>
    <mergeCell ref="B94:C94"/>
    <mergeCell ref="D94:H94"/>
    <mergeCell ref="J94:K94"/>
    <mergeCell ref="L94:Z94"/>
    <mergeCell ref="AC76:AD76"/>
    <mergeCell ref="A78:A88"/>
    <mergeCell ref="B78:B88"/>
    <mergeCell ref="B90:AH90"/>
    <mergeCell ref="V92:Y92"/>
    <mergeCell ref="Z92:AA92"/>
    <mergeCell ref="AC92:AF92"/>
    <mergeCell ref="AG92:AH92"/>
    <mergeCell ref="AC48:AD48"/>
    <mergeCell ref="A50:A60"/>
    <mergeCell ref="B50:B60"/>
    <mergeCell ref="AC62:AD62"/>
    <mergeCell ref="A64:A74"/>
    <mergeCell ref="B64:B74"/>
    <mergeCell ref="AC20:AD20"/>
    <mergeCell ref="A22:A32"/>
    <mergeCell ref="B22:B32"/>
    <mergeCell ref="AC34:AD34"/>
    <mergeCell ref="A36:A46"/>
    <mergeCell ref="B36:B46"/>
    <mergeCell ref="A2:AI2"/>
    <mergeCell ref="B4:F4"/>
    <mergeCell ref="G4:S4"/>
    <mergeCell ref="X4:AG4"/>
    <mergeCell ref="AC6:AD6"/>
    <mergeCell ref="A8:A18"/>
    <mergeCell ref="B8:B18"/>
  </mergeCells>
  <phoneticPr fontId="14"/>
  <conditionalFormatting sqref="D95:E101 G95:H101">
    <cfRule type="cellIs" dxfId="346" priority="9" stopIfTrue="1" operator="equal">
      <formula>""</formula>
    </cfRule>
  </conditionalFormatting>
  <conditionalFormatting sqref="D10:AH18">
    <cfRule type="cellIs" dxfId="345" priority="51" stopIfTrue="1" operator="equal">
      <formula>""</formula>
    </cfRule>
  </conditionalFormatting>
  <conditionalFormatting sqref="D24:AH32">
    <cfRule type="cellIs" dxfId="344" priority="43" stopIfTrue="1" operator="equal">
      <formula>""</formula>
    </cfRule>
  </conditionalFormatting>
  <conditionalFormatting sqref="D38:AH46">
    <cfRule type="cellIs" dxfId="343" priority="35" stopIfTrue="1" operator="equal">
      <formula>""</formula>
    </cfRule>
  </conditionalFormatting>
  <conditionalFormatting sqref="D52:AH60">
    <cfRule type="cellIs" dxfId="342" priority="27" stopIfTrue="1" operator="equal">
      <formula>""</formula>
    </cfRule>
  </conditionalFormatting>
  <conditionalFormatting sqref="D66:AH74">
    <cfRule type="cellIs" dxfId="341" priority="19" stopIfTrue="1" operator="equal">
      <formula>""</formula>
    </cfRule>
  </conditionalFormatting>
  <conditionalFormatting sqref="D80:AH88">
    <cfRule type="cellIs" dxfId="340" priority="11" stopIfTrue="1" operator="equal">
      <formula>""</formula>
    </cfRule>
  </conditionalFormatting>
  <conditionalFormatting sqref="L95:Z99">
    <cfRule type="cellIs" dxfId="339" priority="10" stopIfTrue="1" operator="equal">
      <formula>""</formula>
    </cfRule>
  </conditionalFormatting>
  <conditionalFormatting sqref="M105:AH110">
    <cfRule type="cellIs" dxfId="338" priority="8" operator="equal">
      <formula>""</formula>
    </cfRule>
  </conditionalFormatting>
  <conditionalFormatting sqref="Z92:AA92">
    <cfRule type="expression" dxfId="337" priority="6">
      <formula>Z92&lt;&gt;INT(Z92)</formula>
    </cfRule>
  </conditionalFormatting>
  <conditionalFormatting sqref="AG92:AH92">
    <cfRule type="expression" dxfId="336" priority="5">
      <formula>AG92&lt;&gt;INT(AG92)</formula>
    </cfRule>
  </conditionalFormatting>
  <conditionalFormatting sqref="AI113">
    <cfRule type="expression" dxfId="335" priority="95">
      <formula>$AI$193&lt;28</formula>
    </cfRule>
  </conditionalFormatting>
  <conditionalFormatting sqref="AI115:AI119">
    <cfRule type="cellIs" dxfId="334" priority="94" operator="lessThan">
      <formula>28</formula>
    </cfRule>
  </conditionalFormatting>
  <dataValidations count="3">
    <dataValidation type="list" allowBlank="1" showInputMessage="1" showErrorMessage="1" sqref="D14:AH14 D28:AH28 D42:AH42 D56:AH56 D70:AH70 D84:AH84" xr:uid="{00000000-0002-0000-0C00-000000000000}">
      <formula1>"○,△"</formula1>
    </dataValidation>
    <dataValidation imeMode="hiragana" allowBlank="1" showInputMessage="1" showErrorMessage="1" sqref="D9:AH9 D23:AH23 D37:AH37 D51:AH51 D65:AH65 D79:AH79" xr:uid="{00000000-0002-0000-0C00-000001000000}"/>
    <dataValidation imeMode="off" allowBlank="1" showInputMessage="1" showErrorMessage="1" sqref="L95:Z99 L102 N102:Z102 M102:M103 M105:M110 D95:E101 G95:H101" xr:uid="{00000000-0002-0000-0C00-000002000000}"/>
  </dataValidations>
  <printOptions horizontalCentered="1"/>
  <pageMargins left="0.62992125984251968" right="0.62992125984251968" top="0.39370078740157483" bottom="0.39370078740157483" header="0" footer="0.19685039370078741"/>
  <pageSetup paperSize="9" scale="37" orientation="portrait" r:id="rId1"/>
  <headerFooter scaleWithDoc="0">
    <oddFooter>&amp;R令和６年４月１日以降に申請する訓練科から適用</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7">
    <pageSetUpPr fitToPage="1"/>
  </sheetPr>
  <dimension ref="A1:AU109"/>
  <sheetViews>
    <sheetView view="pageBreakPreview" zoomScale="70" zoomScaleNormal="100" zoomScaleSheetLayoutView="70" workbookViewId="0">
      <selection activeCell="AA14" sqref="AA14"/>
    </sheetView>
  </sheetViews>
  <sheetFormatPr defaultRowHeight="13.5"/>
  <cols>
    <col min="1" max="1" width="3.125" style="536" customWidth="1"/>
    <col min="2" max="2" width="4.25" style="536" customWidth="1"/>
    <col min="3" max="3" width="13.125" style="536" customWidth="1"/>
    <col min="4" max="7" width="4.5" style="450" customWidth="1"/>
    <col min="8" max="8" width="5.125" style="450" customWidth="1"/>
    <col min="9" max="34" width="4.5" style="450" customWidth="1"/>
    <col min="35" max="35" width="8.375" style="450" customWidth="1"/>
    <col min="36" max="36" width="12.5" style="450" customWidth="1"/>
    <col min="37" max="41" width="4.125" style="450" customWidth="1"/>
    <col min="42" max="16384" width="9" style="450"/>
  </cols>
  <sheetData>
    <row r="1" spans="1:37" ht="33" customHeight="1">
      <c r="AE1" s="451"/>
      <c r="AF1" s="451"/>
      <c r="AG1" s="451"/>
      <c r="AH1" s="256"/>
      <c r="AI1" s="257"/>
      <c r="AJ1" s="258" t="s">
        <v>727</v>
      </c>
    </row>
    <row r="2" spans="1:37" ht="20.25" customHeight="1">
      <c r="A2" s="2519" t="s">
        <v>718</v>
      </c>
      <c r="B2" s="2519"/>
      <c r="C2" s="2519"/>
      <c r="D2" s="2519"/>
      <c r="E2" s="2519"/>
      <c r="F2" s="2519"/>
      <c r="G2" s="2519"/>
      <c r="H2" s="2519"/>
      <c r="I2" s="2519"/>
      <c r="J2" s="2519"/>
      <c r="K2" s="2519"/>
      <c r="L2" s="2519"/>
      <c r="M2" s="2519"/>
      <c r="N2" s="2519"/>
      <c r="O2" s="2519"/>
      <c r="P2" s="2519"/>
      <c r="Q2" s="2519"/>
      <c r="R2" s="2519"/>
      <c r="S2" s="2519"/>
      <c r="T2" s="2519"/>
      <c r="U2" s="2519"/>
      <c r="V2" s="2519"/>
      <c r="W2" s="2519"/>
      <c r="X2" s="2519"/>
      <c r="Y2" s="2519"/>
      <c r="Z2" s="2519"/>
      <c r="AA2" s="2519"/>
      <c r="AB2" s="2519"/>
      <c r="AC2" s="2519"/>
      <c r="AD2" s="2519"/>
      <c r="AE2" s="2519"/>
      <c r="AF2" s="2519"/>
      <c r="AG2" s="2519"/>
      <c r="AH2" s="2519"/>
      <c r="AI2" s="2519"/>
    </row>
    <row r="3" spans="1:37" ht="9.75" customHeight="1">
      <c r="A3" s="452"/>
      <c r="B3" s="452"/>
      <c r="C3" s="452"/>
      <c r="D3" s="452"/>
      <c r="E3" s="452"/>
      <c r="F3" s="452"/>
      <c r="G3" s="452"/>
      <c r="H3" s="452"/>
      <c r="I3" s="452"/>
      <c r="J3" s="452"/>
      <c r="K3" s="452"/>
      <c r="L3" s="452"/>
      <c r="M3" s="452"/>
      <c r="N3" s="452"/>
      <c r="O3" s="452"/>
      <c r="P3" s="452"/>
      <c r="Q3" s="452"/>
      <c r="R3" s="452"/>
      <c r="S3" s="452"/>
      <c r="T3" s="452"/>
      <c r="U3" s="452"/>
      <c r="V3" s="452"/>
      <c r="W3" s="452"/>
      <c r="X3" s="452"/>
      <c r="Y3" s="452"/>
      <c r="Z3" s="452"/>
      <c r="AA3" s="452"/>
      <c r="AB3" s="452"/>
      <c r="AC3" s="452"/>
      <c r="AD3" s="452"/>
      <c r="AE3" s="452"/>
      <c r="AF3" s="452"/>
      <c r="AG3" s="452"/>
      <c r="AH3" s="452"/>
      <c r="AI3" s="452"/>
    </row>
    <row r="4" spans="1:37" ht="19.5" customHeight="1">
      <c r="B4" s="2520" t="s">
        <v>719</v>
      </c>
      <c r="C4" s="2520"/>
      <c r="D4" s="2520"/>
      <c r="E4" s="2520"/>
      <c r="F4" s="2520"/>
      <c r="G4" s="2581" t="s">
        <v>1157</v>
      </c>
      <c r="H4" s="2581"/>
      <c r="I4" s="2581"/>
      <c r="J4" s="2581"/>
      <c r="K4" s="2581"/>
      <c r="L4" s="2581"/>
      <c r="M4" s="2581"/>
      <c r="N4" s="2581"/>
      <c r="O4" s="2581"/>
      <c r="P4" s="2581"/>
      <c r="Q4" s="2581"/>
      <c r="R4" s="2581"/>
      <c r="S4" s="2581"/>
      <c r="T4" s="480" t="s">
        <v>728</v>
      </c>
      <c r="U4" s="480"/>
      <c r="V4" s="480"/>
      <c r="W4" s="480"/>
      <c r="X4" s="2582" t="s">
        <v>1157</v>
      </c>
      <c r="Y4" s="2582"/>
      <c r="Z4" s="2582"/>
      <c r="AA4" s="2582"/>
      <c r="AB4" s="2582"/>
      <c r="AC4" s="2582"/>
      <c r="AD4" s="2582"/>
      <c r="AE4" s="2582"/>
      <c r="AF4" s="2582"/>
      <c r="AG4" s="2582"/>
      <c r="AH4" s="480"/>
      <c r="AI4" s="480"/>
      <c r="AJ4" s="480"/>
      <c r="AK4" s="480"/>
    </row>
    <row r="5" spans="1:37" ht="19.5" customHeight="1">
      <c r="B5" s="698"/>
      <c r="C5" s="698"/>
      <c r="D5" s="698"/>
      <c r="E5" s="698"/>
      <c r="F5" s="698"/>
      <c r="G5" s="699"/>
      <c r="H5" s="699"/>
      <c r="I5" s="699"/>
      <c r="J5" s="699"/>
      <c r="K5" s="699"/>
      <c r="L5" s="699"/>
      <c r="M5" s="699"/>
      <c r="N5" s="699"/>
      <c r="O5" s="699"/>
      <c r="P5" s="699"/>
      <c r="Q5" s="699"/>
      <c r="R5" s="699"/>
      <c r="S5" s="699"/>
      <c r="T5" s="480"/>
      <c r="U5" s="480"/>
      <c r="V5" s="480"/>
      <c r="W5" s="480"/>
      <c r="X5" s="518"/>
      <c r="Y5" s="518"/>
      <c r="Z5" s="518"/>
      <c r="AA5" s="518"/>
      <c r="AB5" s="518"/>
      <c r="AC5" s="518"/>
      <c r="AD5" s="518"/>
      <c r="AE5" s="518"/>
      <c r="AF5" s="518"/>
      <c r="AG5" s="518"/>
      <c r="AH5" s="480"/>
      <c r="AI5" s="480"/>
      <c r="AJ5" s="480"/>
      <c r="AK5" s="480"/>
    </row>
    <row r="6" spans="1:37" ht="19.5" customHeight="1">
      <c r="B6" s="698"/>
      <c r="C6" s="698"/>
      <c r="D6" s="698"/>
      <c r="E6" s="698"/>
      <c r="F6" s="698"/>
      <c r="G6" s="699"/>
      <c r="H6" s="699"/>
      <c r="I6" s="699"/>
      <c r="J6" s="699"/>
      <c r="K6" s="699"/>
      <c r="L6" s="699"/>
      <c r="M6" s="699"/>
      <c r="N6" s="699"/>
      <c r="O6" s="699"/>
      <c r="P6" s="699"/>
      <c r="Q6" s="699"/>
      <c r="R6" s="699"/>
      <c r="S6" s="699"/>
      <c r="T6" s="537" t="s">
        <v>720</v>
      </c>
      <c r="U6" s="538"/>
      <c r="V6" s="538"/>
      <c r="W6" s="538"/>
      <c r="X6" s="538"/>
      <c r="Y6" s="538"/>
      <c r="Z6" s="538"/>
      <c r="AA6" s="538"/>
      <c r="AB6" s="538"/>
      <c r="AC6" s="2512">
        <f>SUM(AI13,AI18)</f>
        <v>87</v>
      </c>
      <c r="AD6" s="2512"/>
      <c r="AE6" s="538"/>
      <c r="AF6" s="538"/>
      <c r="AG6" s="538"/>
      <c r="AH6" s="480"/>
      <c r="AI6" s="480"/>
      <c r="AJ6" s="480"/>
      <c r="AK6" s="480"/>
    </row>
    <row r="7" spans="1:37" ht="9.75" customHeight="1">
      <c r="A7" s="453"/>
      <c r="B7" s="454"/>
      <c r="C7" s="454"/>
      <c r="D7" s="454"/>
      <c r="E7" s="454"/>
      <c r="F7" s="455"/>
      <c r="G7" s="455"/>
      <c r="H7" s="455"/>
      <c r="I7" s="455"/>
      <c r="J7" s="455"/>
      <c r="K7" s="535"/>
      <c r="L7" s="535"/>
      <c r="M7" s="535"/>
      <c r="N7" s="535"/>
      <c r="O7" s="535"/>
      <c r="P7" s="535"/>
      <c r="Q7" s="535"/>
      <c r="R7" s="456"/>
      <c r="S7" s="456"/>
      <c r="T7" s="456"/>
      <c r="U7" s="456"/>
      <c r="V7" s="456"/>
      <c r="W7" s="456"/>
      <c r="X7" s="456"/>
      <c r="Y7" s="456"/>
      <c r="Z7" s="491"/>
      <c r="AA7" s="483"/>
      <c r="AB7" s="456"/>
      <c r="AC7" s="456"/>
      <c r="AD7" s="456"/>
      <c r="AE7" s="456"/>
      <c r="AF7" s="456"/>
      <c r="AG7" s="456"/>
      <c r="AH7" s="456"/>
    </row>
    <row r="8" spans="1:37" ht="15.75" customHeight="1">
      <c r="A8" s="2513" t="s">
        <v>842</v>
      </c>
      <c r="B8" s="484" t="s">
        <v>208</v>
      </c>
      <c r="C8" s="484"/>
      <c r="D8" s="457">
        <v>10</v>
      </c>
      <c r="E8" s="458"/>
      <c r="F8" s="485"/>
      <c r="G8" s="458"/>
      <c r="H8" s="485"/>
      <c r="I8" s="458"/>
      <c r="J8" s="485"/>
      <c r="K8" s="458"/>
      <c r="L8" s="485"/>
      <c r="M8" s="458"/>
      <c r="N8" s="485"/>
      <c r="O8" s="458"/>
      <c r="P8" s="485"/>
      <c r="Q8" s="458"/>
      <c r="R8" s="485"/>
      <c r="S8" s="458"/>
      <c r="T8" s="458"/>
      <c r="U8" s="458"/>
      <c r="V8" s="458"/>
      <c r="W8" s="458"/>
      <c r="X8" s="458"/>
      <c r="Y8" s="458"/>
      <c r="Z8" s="526"/>
      <c r="AA8" s="458"/>
      <c r="AB8" s="458"/>
      <c r="AC8" s="458"/>
      <c r="AD8" s="458"/>
      <c r="AE8" s="458"/>
      <c r="AF8" s="458"/>
      <c r="AG8" s="458"/>
      <c r="AH8" s="459"/>
      <c r="AI8" s="460"/>
    </row>
    <row r="9" spans="1:37" ht="15.75" customHeight="1">
      <c r="A9" s="2513"/>
      <c r="B9" s="484" t="s">
        <v>117</v>
      </c>
      <c r="C9" s="484"/>
      <c r="D9" s="457">
        <v>1</v>
      </c>
      <c r="E9" s="458">
        <v>2</v>
      </c>
      <c r="F9" s="458">
        <v>3</v>
      </c>
      <c r="G9" s="458">
        <v>4</v>
      </c>
      <c r="H9" s="458">
        <v>5</v>
      </c>
      <c r="I9" s="458">
        <v>6</v>
      </c>
      <c r="J9" s="526">
        <v>7</v>
      </c>
      <c r="K9" s="458">
        <v>8</v>
      </c>
      <c r="L9" s="458">
        <v>9</v>
      </c>
      <c r="M9" s="458">
        <v>10</v>
      </c>
      <c r="N9" s="458">
        <v>11</v>
      </c>
      <c r="O9" s="458">
        <v>12</v>
      </c>
      <c r="P9" s="458">
        <v>13</v>
      </c>
      <c r="Q9" s="458">
        <v>14</v>
      </c>
      <c r="R9" s="534">
        <v>15</v>
      </c>
      <c r="S9" s="458">
        <v>16</v>
      </c>
      <c r="T9" s="458">
        <v>17</v>
      </c>
      <c r="U9" s="458">
        <v>18</v>
      </c>
      <c r="V9" s="458">
        <v>19</v>
      </c>
      <c r="W9" s="458">
        <v>20</v>
      </c>
      <c r="X9" s="458">
        <v>21</v>
      </c>
      <c r="Y9" s="458">
        <v>22</v>
      </c>
      <c r="Z9" s="526">
        <v>23</v>
      </c>
      <c r="AA9" s="458">
        <v>24</v>
      </c>
      <c r="AB9" s="458">
        <v>25</v>
      </c>
      <c r="AC9" s="458">
        <v>26</v>
      </c>
      <c r="AD9" s="458">
        <v>27</v>
      </c>
      <c r="AE9" s="458">
        <v>28</v>
      </c>
      <c r="AF9" s="458">
        <v>29</v>
      </c>
      <c r="AG9" s="458">
        <v>30</v>
      </c>
      <c r="AH9" s="461">
        <v>31</v>
      </c>
      <c r="AI9" s="460"/>
    </row>
    <row r="10" spans="1:37" ht="15.75" customHeight="1">
      <c r="A10" s="2513"/>
      <c r="B10" s="484" t="s">
        <v>721</v>
      </c>
      <c r="C10" s="484"/>
      <c r="D10" s="457" t="s">
        <v>733</v>
      </c>
      <c r="E10" s="458" t="s">
        <v>117</v>
      </c>
      <c r="F10" s="462" t="s">
        <v>193</v>
      </c>
      <c r="G10" s="462" t="s">
        <v>735</v>
      </c>
      <c r="H10" s="462" t="s">
        <v>736</v>
      </c>
      <c r="I10" s="462" t="s">
        <v>737</v>
      </c>
      <c r="J10" s="527" t="s">
        <v>730</v>
      </c>
      <c r="K10" s="462" t="s">
        <v>732</v>
      </c>
      <c r="L10" s="462" t="s">
        <v>734</v>
      </c>
      <c r="M10" s="462" t="s">
        <v>193</v>
      </c>
      <c r="N10" s="462" t="s">
        <v>735</v>
      </c>
      <c r="O10" s="462" t="s">
        <v>736</v>
      </c>
      <c r="P10" s="462" t="s">
        <v>737</v>
      </c>
      <c r="Q10" s="462" t="s">
        <v>730</v>
      </c>
      <c r="R10" s="539" t="s">
        <v>732</v>
      </c>
      <c r="S10" s="462" t="s">
        <v>734</v>
      </c>
      <c r="T10" s="462" t="s">
        <v>193</v>
      </c>
      <c r="U10" s="462" t="s">
        <v>735</v>
      </c>
      <c r="V10" s="462" t="s">
        <v>736</v>
      </c>
      <c r="W10" s="462" t="s">
        <v>737</v>
      </c>
      <c r="X10" s="462" t="s">
        <v>730</v>
      </c>
      <c r="Y10" s="462" t="s">
        <v>732</v>
      </c>
      <c r="Z10" s="527" t="s">
        <v>734</v>
      </c>
      <c r="AA10" s="462" t="s">
        <v>193</v>
      </c>
      <c r="AB10" s="462" t="s">
        <v>735</v>
      </c>
      <c r="AC10" s="462" t="s">
        <v>736</v>
      </c>
      <c r="AD10" s="462" t="s">
        <v>737</v>
      </c>
      <c r="AE10" s="462" t="s">
        <v>730</v>
      </c>
      <c r="AF10" s="462" t="s">
        <v>732</v>
      </c>
      <c r="AG10" s="462" t="s">
        <v>734</v>
      </c>
      <c r="AH10" s="463" t="s">
        <v>193</v>
      </c>
      <c r="AI10" s="460"/>
    </row>
    <row r="11" spans="1:37" ht="23.25" customHeight="1">
      <c r="A11" s="2514"/>
      <c r="B11" s="484"/>
      <c r="C11" s="467" t="s">
        <v>667</v>
      </c>
      <c r="D11" s="468">
        <v>1</v>
      </c>
      <c r="E11" s="469">
        <v>1</v>
      </c>
      <c r="F11" s="470">
        <v>1</v>
      </c>
      <c r="G11" s="469">
        <v>1</v>
      </c>
      <c r="H11" s="470">
        <v>1</v>
      </c>
      <c r="I11" s="469">
        <v>1</v>
      </c>
      <c r="J11" s="470">
        <v>1</v>
      </c>
      <c r="K11" s="469">
        <v>2</v>
      </c>
      <c r="L11" s="469">
        <v>2</v>
      </c>
      <c r="M11" s="469">
        <v>2</v>
      </c>
      <c r="N11" s="470">
        <v>2</v>
      </c>
      <c r="O11" s="469">
        <v>2</v>
      </c>
      <c r="P11" s="470">
        <v>2</v>
      </c>
      <c r="Q11" s="469">
        <v>2</v>
      </c>
      <c r="R11" s="540">
        <v>3</v>
      </c>
      <c r="S11" s="469">
        <v>3</v>
      </c>
      <c r="T11" s="469">
        <v>3</v>
      </c>
      <c r="U11" s="469">
        <v>3</v>
      </c>
      <c r="V11" s="469">
        <v>3</v>
      </c>
      <c r="W11" s="469">
        <v>3</v>
      </c>
      <c r="X11" s="469">
        <v>3</v>
      </c>
      <c r="Y11" s="469">
        <v>3</v>
      </c>
      <c r="Z11" s="528">
        <v>3</v>
      </c>
      <c r="AA11" s="469">
        <v>4</v>
      </c>
      <c r="AB11" s="469">
        <v>4</v>
      </c>
      <c r="AC11" s="469">
        <v>4</v>
      </c>
      <c r="AD11" s="469">
        <v>4</v>
      </c>
      <c r="AE11" s="469">
        <v>4</v>
      </c>
      <c r="AF11" s="469">
        <v>4</v>
      </c>
      <c r="AG11" s="469">
        <v>4</v>
      </c>
      <c r="AH11" s="471">
        <v>4</v>
      </c>
      <c r="AI11" s="460"/>
    </row>
    <row r="12" spans="1:37" ht="240.75" customHeight="1">
      <c r="A12" s="2514"/>
      <c r="B12" s="2516" t="s">
        <v>722</v>
      </c>
      <c r="C12" s="486" t="s">
        <v>751</v>
      </c>
      <c r="D12" s="492" t="s">
        <v>756</v>
      </c>
      <c r="E12" s="493" t="s">
        <v>756</v>
      </c>
      <c r="F12" s="493" t="s">
        <v>756</v>
      </c>
      <c r="G12" s="493" t="s">
        <v>756</v>
      </c>
      <c r="H12" s="493" t="s">
        <v>756</v>
      </c>
      <c r="I12" s="493" t="s">
        <v>756</v>
      </c>
      <c r="J12" s="494" t="s">
        <v>745</v>
      </c>
      <c r="K12" s="493" t="s">
        <v>755</v>
      </c>
      <c r="L12" s="495" t="s">
        <v>755</v>
      </c>
      <c r="M12" s="493" t="s">
        <v>755</v>
      </c>
      <c r="N12" s="495" t="s">
        <v>755</v>
      </c>
      <c r="O12" s="493" t="s">
        <v>755</v>
      </c>
      <c r="P12" s="495" t="s">
        <v>755</v>
      </c>
      <c r="Q12" s="493" t="s">
        <v>745</v>
      </c>
      <c r="R12" s="541" t="s">
        <v>753</v>
      </c>
      <c r="S12" s="493" t="s">
        <v>753</v>
      </c>
      <c r="T12" s="493" t="s">
        <v>753</v>
      </c>
      <c r="U12" s="493" t="s">
        <v>753</v>
      </c>
      <c r="V12" s="493" t="s">
        <v>753</v>
      </c>
      <c r="W12" s="493" t="s">
        <v>753</v>
      </c>
      <c r="X12" s="493" t="s">
        <v>753</v>
      </c>
      <c r="Y12" s="493" t="s">
        <v>753</v>
      </c>
      <c r="Z12" s="529" t="s">
        <v>745</v>
      </c>
      <c r="AA12" s="493" t="s">
        <v>754</v>
      </c>
      <c r="AB12" s="493" t="s">
        <v>754</v>
      </c>
      <c r="AC12" s="493" t="s">
        <v>754</v>
      </c>
      <c r="AD12" s="493" t="s">
        <v>754</v>
      </c>
      <c r="AE12" s="493" t="s">
        <v>754</v>
      </c>
      <c r="AF12" s="493" t="s">
        <v>754</v>
      </c>
      <c r="AG12" s="493" t="s">
        <v>754</v>
      </c>
      <c r="AH12" s="496" t="s">
        <v>745</v>
      </c>
      <c r="AI12" s="525"/>
    </row>
    <row r="13" spans="1:37" ht="30.75" customHeight="1" thickBot="1">
      <c r="A13" s="2514"/>
      <c r="B13" s="2517"/>
      <c r="C13" s="596" t="s">
        <v>1165</v>
      </c>
      <c r="D13" s="521">
        <v>20</v>
      </c>
      <c r="E13" s="522"/>
      <c r="F13" s="523"/>
      <c r="G13" s="522"/>
      <c r="H13" s="523"/>
      <c r="I13" s="522"/>
      <c r="J13" s="523"/>
      <c r="K13" s="522">
        <v>20</v>
      </c>
      <c r="L13" s="522"/>
      <c r="M13" s="522"/>
      <c r="N13" s="523"/>
      <c r="O13" s="522"/>
      <c r="P13" s="523"/>
      <c r="Q13" s="522"/>
      <c r="R13" s="542">
        <v>20</v>
      </c>
      <c r="S13" s="522"/>
      <c r="T13" s="522"/>
      <c r="U13" s="522"/>
      <c r="V13" s="522"/>
      <c r="W13" s="522"/>
      <c r="X13" s="522"/>
      <c r="Y13" s="522"/>
      <c r="Z13" s="530"/>
      <c r="AA13" s="522">
        <v>20</v>
      </c>
      <c r="AB13" s="522"/>
      <c r="AC13" s="522"/>
      <c r="AD13" s="522"/>
      <c r="AE13" s="522"/>
      <c r="AF13" s="522"/>
      <c r="AG13" s="522"/>
      <c r="AH13" s="524"/>
      <c r="AI13" s="583">
        <f>SUM(D13:AH13)</f>
        <v>80</v>
      </c>
      <c r="AJ13" s="584" t="s">
        <v>889</v>
      </c>
    </row>
    <row r="14" spans="1:37" ht="240.75" customHeight="1">
      <c r="A14" s="2514"/>
      <c r="B14" s="2517"/>
      <c r="C14" s="510" t="s">
        <v>750</v>
      </c>
      <c r="D14" s="511" t="s">
        <v>752</v>
      </c>
      <c r="E14" s="512"/>
      <c r="F14" s="513"/>
      <c r="G14" s="514"/>
      <c r="H14" s="513"/>
      <c r="I14" s="512"/>
      <c r="J14" s="833" t="s">
        <v>723</v>
      </c>
      <c r="K14" s="832"/>
      <c r="L14" s="834"/>
      <c r="M14" s="832"/>
      <c r="N14" s="835" t="s">
        <v>723</v>
      </c>
      <c r="O14" s="832"/>
      <c r="P14" s="835"/>
      <c r="Q14" s="832"/>
      <c r="R14" s="836"/>
      <c r="S14" s="831"/>
      <c r="T14" s="831"/>
      <c r="U14" s="831"/>
      <c r="V14" s="831"/>
      <c r="W14" s="831" t="s">
        <v>723</v>
      </c>
      <c r="X14" s="831"/>
      <c r="Y14" s="832" t="s">
        <v>742</v>
      </c>
      <c r="Z14" s="837"/>
      <c r="AA14" s="832"/>
      <c r="AB14" s="832"/>
      <c r="AC14" s="832" t="s">
        <v>738</v>
      </c>
      <c r="AD14" s="832"/>
      <c r="AE14" s="832" t="s">
        <v>740</v>
      </c>
      <c r="AF14" s="831" t="s">
        <v>744</v>
      </c>
      <c r="AG14" s="503"/>
      <c r="AH14" s="506"/>
      <c r="AI14" s="466"/>
    </row>
    <row r="15" spans="1:37" ht="25.5" customHeight="1">
      <c r="A15" s="2514"/>
      <c r="B15" s="2517"/>
      <c r="C15" s="467" t="s">
        <v>749</v>
      </c>
      <c r="D15" s="515" t="s">
        <v>1320</v>
      </c>
      <c r="E15" s="516"/>
      <c r="F15" s="517"/>
      <c r="G15" s="516"/>
      <c r="H15" s="517"/>
      <c r="I15" s="516"/>
      <c r="J15" s="517" t="s">
        <v>1319</v>
      </c>
      <c r="K15" s="469"/>
      <c r="L15" s="469"/>
      <c r="M15" s="469"/>
      <c r="N15" s="470" t="s">
        <v>1319</v>
      </c>
      <c r="O15" s="469"/>
      <c r="P15" s="470"/>
      <c r="Q15" s="469"/>
      <c r="R15" s="540"/>
      <c r="S15" s="469"/>
      <c r="T15" s="469"/>
      <c r="U15" s="469"/>
      <c r="V15" s="469"/>
      <c r="W15" s="469" t="s">
        <v>1319</v>
      </c>
      <c r="X15" s="469"/>
      <c r="Y15" s="469" t="s">
        <v>1319</v>
      </c>
      <c r="Z15" s="528"/>
      <c r="AA15" s="469"/>
      <c r="AB15" s="469"/>
      <c r="AC15" s="469" t="s">
        <v>1319</v>
      </c>
      <c r="AD15" s="469"/>
      <c r="AE15" s="469"/>
      <c r="AF15" s="469" t="s">
        <v>1321</v>
      </c>
      <c r="AG15" s="469"/>
      <c r="AH15" s="471"/>
      <c r="AI15" s="472"/>
      <c r="AJ15" s="473"/>
    </row>
    <row r="16" spans="1:37" ht="27.75" customHeight="1">
      <c r="A16" s="2514"/>
      <c r="B16" s="2517"/>
      <c r="C16" s="467" t="s">
        <v>747</v>
      </c>
      <c r="D16" s="487">
        <v>0.54166666666666663</v>
      </c>
      <c r="E16" s="469"/>
      <c r="F16" s="470"/>
      <c r="G16" s="489"/>
      <c r="H16" s="470"/>
      <c r="I16" s="469"/>
      <c r="J16" s="488">
        <v>0.375</v>
      </c>
      <c r="K16" s="469"/>
      <c r="L16" s="469"/>
      <c r="M16" s="469"/>
      <c r="N16" s="488">
        <v>0.375</v>
      </c>
      <c r="O16" s="469"/>
      <c r="P16" s="470"/>
      <c r="Q16" s="469"/>
      <c r="R16" s="540"/>
      <c r="S16" s="469"/>
      <c r="T16" s="469"/>
      <c r="U16" s="469"/>
      <c r="V16" s="469"/>
      <c r="W16" s="489">
        <v>0.375</v>
      </c>
      <c r="X16" s="469"/>
      <c r="Y16" s="489">
        <v>0.41666666666666669</v>
      </c>
      <c r="Z16" s="531"/>
      <c r="AA16" s="469"/>
      <c r="AB16" s="469"/>
      <c r="AC16" s="489">
        <v>0.41666666666666669</v>
      </c>
      <c r="AD16" s="469"/>
      <c r="AE16" s="489">
        <v>0.625</v>
      </c>
      <c r="AF16" s="489">
        <v>0.58333333333333337</v>
      </c>
      <c r="AG16" s="469"/>
      <c r="AH16" s="471"/>
      <c r="AI16" s="569"/>
      <c r="AJ16" s="473"/>
    </row>
    <row r="17" spans="1:36" ht="27.75" customHeight="1">
      <c r="A17" s="2515"/>
      <c r="B17" s="2517"/>
      <c r="C17" s="467" t="s">
        <v>748</v>
      </c>
      <c r="D17" s="487">
        <v>0.60416666666666663</v>
      </c>
      <c r="E17" s="469"/>
      <c r="F17" s="470"/>
      <c r="G17" s="489"/>
      <c r="H17" s="470"/>
      <c r="I17" s="469"/>
      <c r="J17" s="488">
        <v>0.625</v>
      </c>
      <c r="K17" s="469"/>
      <c r="L17" s="469"/>
      <c r="M17" s="469"/>
      <c r="N17" s="488">
        <v>0.625</v>
      </c>
      <c r="O17" s="469"/>
      <c r="P17" s="470"/>
      <c r="Q17" s="469"/>
      <c r="R17" s="540"/>
      <c r="S17" s="469"/>
      <c r="T17" s="469"/>
      <c r="U17" s="469"/>
      <c r="V17" s="469"/>
      <c r="W17" s="489">
        <v>0.625</v>
      </c>
      <c r="X17" s="469"/>
      <c r="Y17" s="489">
        <v>0.5</v>
      </c>
      <c r="Z17" s="531"/>
      <c r="AA17" s="469"/>
      <c r="AB17" s="469"/>
      <c r="AC17" s="489">
        <v>0.70833333333333337</v>
      </c>
      <c r="AD17" s="469"/>
      <c r="AE17" s="489">
        <v>0.75</v>
      </c>
      <c r="AF17" s="489">
        <v>0.625</v>
      </c>
      <c r="AG17" s="469"/>
      <c r="AH17" s="471"/>
      <c r="AI17" s="569"/>
      <c r="AJ17" s="490"/>
    </row>
    <row r="18" spans="1:36" ht="39.75" customHeight="1">
      <c r="A18" s="2515"/>
      <c r="B18" s="2517"/>
      <c r="C18" s="467" t="s">
        <v>887</v>
      </c>
      <c r="D18" s="468"/>
      <c r="E18" s="469"/>
      <c r="F18" s="470"/>
      <c r="G18" s="469"/>
      <c r="H18" s="470"/>
      <c r="I18" s="469"/>
      <c r="J18" s="470">
        <v>1</v>
      </c>
      <c r="K18" s="469"/>
      <c r="L18" s="469"/>
      <c r="M18" s="469"/>
      <c r="N18" s="470">
        <v>1</v>
      </c>
      <c r="O18" s="469"/>
      <c r="P18" s="470"/>
      <c r="Q18" s="469"/>
      <c r="R18" s="540"/>
      <c r="S18" s="469"/>
      <c r="T18" s="469"/>
      <c r="U18" s="469"/>
      <c r="V18" s="469"/>
      <c r="W18" s="469">
        <v>1</v>
      </c>
      <c r="X18" s="469"/>
      <c r="Y18" s="469">
        <v>2</v>
      </c>
      <c r="Z18" s="528"/>
      <c r="AA18" s="469"/>
      <c r="AB18" s="469"/>
      <c r="AC18" s="469">
        <v>1</v>
      </c>
      <c r="AD18" s="469"/>
      <c r="AE18" s="469"/>
      <c r="AF18" s="469">
        <v>1</v>
      </c>
      <c r="AG18" s="469"/>
      <c r="AH18" s="471"/>
      <c r="AI18" s="585">
        <f>SUM(D18:AH18)</f>
        <v>7</v>
      </c>
      <c r="AJ18" s="586" t="s">
        <v>890</v>
      </c>
    </row>
    <row r="19" spans="1:36" ht="39.75" customHeight="1">
      <c r="B19" s="2518"/>
      <c r="C19" s="467" t="s">
        <v>888</v>
      </c>
      <c r="D19" s="468">
        <v>1.5</v>
      </c>
      <c r="E19" s="469"/>
      <c r="F19" s="470"/>
      <c r="G19" s="469"/>
      <c r="H19" s="470"/>
      <c r="I19" s="469"/>
      <c r="J19" s="470"/>
      <c r="K19" s="469"/>
      <c r="L19" s="469"/>
      <c r="M19" s="469"/>
      <c r="N19" s="470"/>
      <c r="O19" s="469"/>
      <c r="P19" s="470"/>
      <c r="Q19" s="469"/>
      <c r="R19" s="540"/>
      <c r="S19" s="469"/>
      <c r="T19" s="469"/>
      <c r="U19" s="469"/>
      <c r="V19" s="469"/>
      <c r="W19" s="469"/>
      <c r="X19" s="469"/>
      <c r="Y19" s="469"/>
      <c r="Z19" s="528"/>
      <c r="AA19" s="469"/>
      <c r="AB19" s="469"/>
      <c r="AC19" s="469"/>
      <c r="AD19" s="469"/>
      <c r="AE19" s="469">
        <v>1</v>
      </c>
      <c r="AF19" s="469"/>
      <c r="AG19" s="469"/>
      <c r="AH19" s="471"/>
      <c r="AI19" s="465">
        <f>SUM(D19:AH19)</f>
        <v>2.5</v>
      </c>
      <c r="AJ19" s="579" t="s">
        <v>891</v>
      </c>
    </row>
    <row r="20" spans="1:36" ht="21.75" customHeight="1">
      <c r="B20" s="456"/>
      <c r="C20" s="456"/>
      <c r="D20" s="456"/>
      <c r="E20" s="456"/>
      <c r="F20" s="456"/>
      <c r="G20" s="456"/>
      <c r="H20" s="456"/>
      <c r="I20" s="456"/>
      <c r="J20" s="456"/>
      <c r="K20" s="456"/>
      <c r="L20" s="456"/>
      <c r="M20" s="456"/>
      <c r="N20" s="456"/>
      <c r="O20" s="456"/>
      <c r="P20" s="456"/>
      <c r="Q20" s="456"/>
      <c r="R20" s="456"/>
      <c r="S20" s="456"/>
      <c r="T20" s="456"/>
      <c r="U20" s="456"/>
      <c r="V20" s="456"/>
      <c r="W20" s="456"/>
      <c r="X20" s="456"/>
      <c r="Y20" s="456"/>
      <c r="Z20" s="456"/>
      <c r="AA20" s="456"/>
      <c r="AB20" s="456"/>
      <c r="AC20" s="456"/>
      <c r="AD20" s="456"/>
      <c r="AE20" s="456"/>
      <c r="AF20" s="456"/>
      <c r="AG20" s="456"/>
      <c r="AH20" s="456"/>
    </row>
    <row r="21" spans="1:36" ht="25.5" customHeight="1">
      <c r="B21" s="456"/>
      <c r="C21" s="456"/>
      <c r="D21" s="456"/>
      <c r="E21" s="456"/>
      <c r="F21" s="456"/>
      <c r="G21" s="456"/>
      <c r="H21" s="456"/>
      <c r="I21" s="456"/>
      <c r="J21" s="456"/>
      <c r="K21" s="456"/>
      <c r="L21" s="456"/>
      <c r="M21" s="456"/>
      <c r="N21" s="456"/>
      <c r="O21" s="456"/>
      <c r="P21" s="456"/>
      <c r="Q21" s="456"/>
      <c r="R21" s="456"/>
      <c r="S21" s="456"/>
      <c r="T21" s="537" t="s">
        <v>720</v>
      </c>
      <c r="U21" s="538"/>
      <c r="V21" s="538"/>
      <c r="W21" s="538"/>
      <c r="X21" s="538"/>
      <c r="Y21" s="538"/>
      <c r="Z21" s="538"/>
      <c r="AA21" s="538"/>
      <c r="AB21" s="538"/>
      <c r="AC21" s="2512">
        <f>SUM(AI28,AI33)</f>
        <v>88</v>
      </c>
      <c r="AD21" s="2512"/>
      <c r="AE21" s="538"/>
      <c r="AF21" s="538"/>
      <c r="AG21" s="538"/>
      <c r="AH21" s="456"/>
    </row>
    <row r="22" spans="1:36" ht="12" customHeight="1">
      <c r="B22" s="482"/>
      <c r="C22" s="482"/>
      <c r="D22" s="482"/>
      <c r="E22" s="482"/>
      <c r="F22" s="482"/>
      <c r="G22" s="482"/>
      <c r="H22" s="482"/>
      <c r="I22" s="482"/>
      <c r="J22" s="482"/>
      <c r="K22" s="482"/>
      <c r="L22" s="482"/>
      <c r="M22" s="482"/>
      <c r="N22" s="482"/>
      <c r="O22" s="482"/>
      <c r="P22" s="482"/>
      <c r="Q22" s="482"/>
      <c r="R22" s="482"/>
      <c r="S22" s="482"/>
      <c r="T22" s="482"/>
      <c r="U22" s="482"/>
      <c r="V22" s="482"/>
      <c r="W22" s="482"/>
      <c r="X22" s="482"/>
      <c r="Y22" s="482"/>
      <c r="Z22" s="482"/>
      <c r="AA22" s="482"/>
      <c r="AB22" s="482"/>
      <c r="AC22" s="482"/>
      <c r="AD22" s="482"/>
      <c r="AE22" s="482"/>
      <c r="AF22" s="482"/>
      <c r="AG22" s="482"/>
      <c r="AH22" s="482"/>
    </row>
    <row r="23" spans="1:36" ht="16.5" customHeight="1">
      <c r="A23" s="2513" t="s">
        <v>843</v>
      </c>
      <c r="B23" s="484" t="s">
        <v>208</v>
      </c>
      <c r="C23" s="484"/>
      <c r="D23" s="457">
        <v>11</v>
      </c>
      <c r="E23" s="458"/>
      <c r="F23" s="485"/>
      <c r="G23" s="458"/>
      <c r="H23" s="485"/>
      <c r="I23" s="458"/>
      <c r="J23" s="485"/>
      <c r="K23" s="458"/>
      <c r="L23" s="458"/>
      <c r="M23" s="458"/>
      <c r="N23" s="458"/>
      <c r="O23" s="458"/>
      <c r="P23" s="458"/>
      <c r="Q23" s="458"/>
      <c r="R23" s="458"/>
      <c r="S23" s="458"/>
      <c r="T23" s="458"/>
      <c r="U23" s="458"/>
      <c r="V23" s="458"/>
      <c r="W23" s="458"/>
      <c r="X23" s="458"/>
      <c r="Y23" s="458"/>
      <c r="Z23" s="534"/>
      <c r="AA23" s="458"/>
      <c r="AB23" s="458"/>
      <c r="AC23" s="458"/>
      <c r="AD23" s="458"/>
      <c r="AE23" s="458"/>
      <c r="AF23" s="458"/>
      <c r="AG23" s="458"/>
      <c r="AH23" s="459"/>
    </row>
    <row r="24" spans="1:36" ht="16.5" customHeight="1">
      <c r="A24" s="2513"/>
      <c r="B24" s="484" t="s">
        <v>117</v>
      </c>
      <c r="C24" s="484"/>
      <c r="D24" s="457">
        <v>1</v>
      </c>
      <c r="E24" s="458">
        <v>2</v>
      </c>
      <c r="F24" s="458">
        <v>3</v>
      </c>
      <c r="G24" s="458">
        <v>4</v>
      </c>
      <c r="H24" s="458">
        <v>5</v>
      </c>
      <c r="I24" s="458">
        <v>6</v>
      </c>
      <c r="J24" s="526">
        <v>7</v>
      </c>
      <c r="K24" s="458">
        <v>8</v>
      </c>
      <c r="L24" s="458">
        <v>9</v>
      </c>
      <c r="M24" s="458">
        <v>10</v>
      </c>
      <c r="N24" s="458">
        <v>11</v>
      </c>
      <c r="O24" s="458">
        <v>12</v>
      </c>
      <c r="P24" s="458">
        <v>13</v>
      </c>
      <c r="Q24" s="458">
        <v>14</v>
      </c>
      <c r="R24" s="458">
        <v>15</v>
      </c>
      <c r="S24" s="458">
        <v>16</v>
      </c>
      <c r="T24" s="458">
        <v>17</v>
      </c>
      <c r="U24" s="458">
        <v>18</v>
      </c>
      <c r="V24" s="458">
        <v>19</v>
      </c>
      <c r="W24" s="458">
        <v>20</v>
      </c>
      <c r="X24" s="458">
        <v>21</v>
      </c>
      <c r="Y24" s="458">
        <v>22</v>
      </c>
      <c r="Z24" s="534">
        <v>23</v>
      </c>
      <c r="AA24" s="458">
        <v>24</v>
      </c>
      <c r="AB24" s="458">
        <v>25</v>
      </c>
      <c r="AC24" s="458">
        <v>26</v>
      </c>
      <c r="AD24" s="458">
        <v>27</v>
      </c>
      <c r="AE24" s="458">
        <v>28</v>
      </c>
      <c r="AF24" s="458">
        <v>29</v>
      </c>
      <c r="AG24" s="458">
        <v>30</v>
      </c>
      <c r="AH24" s="461"/>
    </row>
    <row r="25" spans="1:36" ht="16.5" customHeight="1">
      <c r="A25" s="2513"/>
      <c r="B25" s="484" t="s">
        <v>721</v>
      </c>
      <c r="C25" s="484"/>
      <c r="D25" s="457" t="s">
        <v>739</v>
      </c>
      <c r="E25" s="458" t="s">
        <v>922</v>
      </c>
      <c r="F25" s="462" t="s">
        <v>737</v>
      </c>
      <c r="G25" s="462" t="s">
        <v>730</v>
      </c>
      <c r="H25" s="462" t="s">
        <v>732</v>
      </c>
      <c r="I25" s="462" t="s">
        <v>734</v>
      </c>
      <c r="J25" s="527" t="s">
        <v>193</v>
      </c>
      <c r="K25" s="462" t="s">
        <v>735</v>
      </c>
      <c r="L25" s="462" t="s">
        <v>736</v>
      </c>
      <c r="M25" s="462" t="s">
        <v>737</v>
      </c>
      <c r="N25" s="462" t="s">
        <v>730</v>
      </c>
      <c r="O25" s="462" t="s">
        <v>732</v>
      </c>
      <c r="P25" s="462" t="s">
        <v>734</v>
      </c>
      <c r="Q25" s="462" t="s">
        <v>193</v>
      </c>
      <c r="R25" s="462" t="s">
        <v>735</v>
      </c>
      <c r="S25" s="462" t="s">
        <v>736</v>
      </c>
      <c r="T25" s="462" t="s">
        <v>737</v>
      </c>
      <c r="U25" s="462" t="s">
        <v>730</v>
      </c>
      <c r="V25" s="462" t="s">
        <v>732</v>
      </c>
      <c r="W25" s="462" t="s">
        <v>734</v>
      </c>
      <c r="X25" s="462" t="s">
        <v>193</v>
      </c>
      <c r="Y25" s="462" t="s">
        <v>735</v>
      </c>
      <c r="Z25" s="539" t="s">
        <v>736</v>
      </c>
      <c r="AA25" s="462" t="s">
        <v>737</v>
      </c>
      <c r="AB25" s="462" t="s">
        <v>730</v>
      </c>
      <c r="AC25" s="462" t="s">
        <v>732</v>
      </c>
      <c r="AD25" s="462" t="s">
        <v>734</v>
      </c>
      <c r="AE25" s="462" t="s">
        <v>193</v>
      </c>
      <c r="AF25" s="462" t="s">
        <v>735</v>
      </c>
      <c r="AG25" s="462" t="s">
        <v>736</v>
      </c>
      <c r="AH25" s="463"/>
    </row>
    <row r="26" spans="1:36" ht="24.75" customHeight="1">
      <c r="A26" s="2514"/>
      <c r="B26" s="484"/>
      <c r="C26" s="467" t="s">
        <v>667</v>
      </c>
      <c r="D26" s="468">
        <v>5</v>
      </c>
      <c r="E26" s="469">
        <v>5</v>
      </c>
      <c r="F26" s="470">
        <v>5</v>
      </c>
      <c r="G26" s="469">
        <v>5</v>
      </c>
      <c r="H26" s="470">
        <v>5</v>
      </c>
      <c r="I26" s="469">
        <v>5</v>
      </c>
      <c r="J26" s="470">
        <v>5</v>
      </c>
      <c r="K26" s="469">
        <v>6</v>
      </c>
      <c r="L26" s="469">
        <v>6</v>
      </c>
      <c r="M26" s="469">
        <v>6</v>
      </c>
      <c r="N26" s="469">
        <v>6</v>
      </c>
      <c r="O26" s="469">
        <v>6</v>
      </c>
      <c r="P26" s="469">
        <v>6</v>
      </c>
      <c r="Q26" s="469">
        <v>6</v>
      </c>
      <c r="R26" s="469">
        <v>7</v>
      </c>
      <c r="S26" s="469">
        <v>7</v>
      </c>
      <c r="T26" s="469">
        <v>7</v>
      </c>
      <c r="U26" s="469">
        <v>7</v>
      </c>
      <c r="V26" s="469">
        <v>7</v>
      </c>
      <c r="W26" s="469">
        <v>7</v>
      </c>
      <c r="X26" s="469">
        <v>7</v>
      </c>
      <c r="Y26" s="469">
        <v>7</v>
      </c>
      <c r="Z26" s="540">
        <v>8</v>
      </c>
      <c r="AA26" s="469">
        <v>8</v>
      </c>
      <c r="AB26" s="469">
        <v>8</v>
      </c>
      <c r="AC26" s="469">
        <v>8</v>
      </c>
      <c r="AD26" s="469">
        <v>8</v>
      </c>
      <c r="AE26" s="469">
        <v>8</v>
      </c>
      <c r="AF26" s="469">
        <v>8</v>
      </c>
      <c r="AG26" s="469">
        <v>8</v>
      </c>
      <c r="AH26" s="520"/>
    </row>
    <row r="27" spans="1:36" ht="240.75" customHeight="1">
      <c r="A27" s="2514"/>
      <c r="B27" s="2516" t="s">
        <v>722</v>
      </c>
      <c r="C27" s="486" t="s">
        <v>751</v>
      </c>
      <c r="D27" s="492" t="s">
        <v>923</v>
      </c>
      <c r="E27" s="493" t="s">
        <v>923</v>
      </c>
      <c r="F27" s="493" t="s">
        <v>923</v>
      </c>
      <c r="G27" s="493" t="s">
        <v>923</v>
      </c>
      <c r="H27" s="493" t="s">
        <v>923</v>
      </c>
      <c r="I27" s="493" t="s">
        <v>923</v>
      </c>
      <c r="J27" s="494" t="s">
        <v>745</v>
      </c>
      <c r="K27" s="493" t="s">
        <v>924</v>
      </c>
      <c r="L27" s="493" t="s">
        <v>924</v>
      </c>
      <c r="M27" s="493" t="s">
        <v>924</v>
      </c>
      <c r="N27" s="493" t="s">
        <v>924</v>
      </c>
      <c r="O27" s="493" t="s">
        <v>924</v>
      </c>
      <c r="P27" s="493" t="s">
        <v>924</v>
      </c>
      <c r="Q27" s="493" t="s">
        <v>745</v>
      </c>
      <c r="R27" s="493" t="s">
        <v>925</v>
      </c>
      <c r="S27" s="493" t="s">
        <v>925</v>
      </c>
      <c r="T27" s="493" t="s">
        <v>925</v>
      </c>
      <c r="U27" s="493" t="s">
        <v>925</v>
      </c>
      <c r="V27" s="493" t="s">
        <v>925</v>
      </c>
      <c r="W27" s="493" t="s">
        <v>925</v>
      </c>
      <c r="X27" s="493" t="s">
        <v>925</v>
      </c>
      <c r="Y27" s="493" t="s">
        <v>745</v>
      </c>
      <c r="Z27" s="830" t="s">
        <v>1336</v>
      </c>
      <c r="AA27" s="493" t="s">
        <v>926</v>
      </c>
      <c r="AB27" s="541" t="s">
        <v>926</v>
      </c>
      <c r="AC27" s="493" t="s">
        <v>926</v>
      </c>
      <c r="AD27" s="541" t="s">
        <v>926</v>
      </c>
      <c r="AE27" s="493" t="s">
        <v>926</v>
      </c>
      <c r="AF27" s="541" t="s">
        <v>926</v>
      </c>
      <c r="AG27" s="493" t="s">
        <v>927</v>
      </c>
      <c r="AH27" s="496"/>
    </row>
    <row r="28" spans="1:36" ht="32.25" customHeight="1" thickBot="1">
      <c r="A28" s="2514"/>
      <c r="B28" s="2517"/>
      <c r="C28" s="596" t="s">
        <v>1165</v>
      </c>
      <c r="D28" s="570">
        <v>20</v>
      </c>
      <c r="E28" s="571"/>
      <c r="F28" s="572"/>
      <c r="G28" s="571"/>
      <c r="H28" s="572"/>
      <c r="I28" s="571"/>
      <c r="J28" s="572"/>
      <c r="K28" s="571">
        <v>20</v>
      </c>
      <c r="L28" s="571"/>
      <c r="M28" s="571"/>
      <c r="N28" s="571"/>
      <c r="O28" s="571"/>
      <c r="P28" s="571"/>
      <c r="Q28" s="571"/>
      <c r="R28" s="571">
        <v>20</v>
      </c>
      <c r="S28" s="571"/>
      <c r="T28" s="571"/>
      <c r="U28" s="571"/>
      <c r="V28" s="571"/>
      <c r="W28" s="571"/>
      <c r="X28" s="571"/>
      <c r="Y28" s="571"/>
      <c r="Z28" s="573">
        <v>20</v>
      </c>
      <c r="AA28" s="532"/>
      <c r="AB28" s="532"/>
      <c r="AC28" s="532"/>
      <c r="AD28" s="532"/>
      <c r="AE28" s="532"/>
      <c r="AF28" s="532"/>
      <c r="AG28" s="532"/>
      <c r="AH28" s="533"/>
      <c r="AI28" s="574">
        <f>SUM(D28:AH28)</f>
        <v>80</v>
      </c>
      <c r="AJ28" s="584" t="s">
        <v>889</v>
      </c>
    </row>
    <row r="29" spans="1:36" ht="240.75" customHeight="1">
      <c r="A29" s="2514"/>
      <c r="B29" s="2517"/>
      <c r="C29" s="510" t="s">
        <v>750</v>
      </c>
      <c r="D29" s="507"/>
      <c r="E29" s="831" t="s">
        <v>738</v>
      </c>
      <c r="F29" s="508"/>
      <c r="G29" s="503"/>
      <c r="H29" s="501"/>
      <c r="I29" s="499"/>
      <c r="J29" s="500"/>
      <c r="K29" s="499"/>
      <c r="L29" s="498"/>
      <c r="M29" s="499"/>
      <c r="N29" s="832" t="s">
        <v>723</v>
      </c>
      <c r="O29" s="503" t="s">
        <v>928</v>
      </c>
      <c r="P29" s="504"/>
      <c r="Q29" s="503"/>
      <c r="R29" s="502" t="s">
        <v>743</v>
      </c>
      <c r="S29" s="831" t="s">
        <v>738</v>
      </c>
      <c r="T29" s="503"/>
      <c r="U29" s="503"/>
      <c r="V29" s="499"/>
      <c r="W29" s="505"/>
      <c r="X29" s="499"/>
      <c r="Y29" s="499"/>
      <c r="Z29" s="497"/>
      <c r="AA29" s="832" t="s">
        <v>738</v>
      </c>
      <c r="AB29" s="499"/>
      <c r="AC29" s="503" t="s">
        <v>741</v>
      </c>
      <c r="AD29" s="503"/>
      <c r="AE29" s="503"/>
      <c r="AF29" s="503"/>
      <c r="AG29" s="503"/>
      <c r="AH29" s="509"/>
      <c r="AJ29" s="582"/>
    </row>
    <row r="30" spans="1:36" ht="24.75" customHeight="1">
      <c r="A30" s="2514"/>
      <c r="B30" s="2517"/>
      <c r="C30" s="467" t="s">
        <v>749</v>
      </c>
      <c r="D30" s="468"/>
      <c r="E30" s="469" t="s">
        <v>1319</v>
      </c>
      <c r="F30" s="470"/>
      <c r="G30" s="469"/>
      <c r="H30" s="470"/>
      <c r="I30" s="469"/>
      <c r="J30" s="470"/>
      <c r="K30" s="469"/>
      <c r="L30" s="469"/>
      <c r="M30" s="469"/>
      <c r="N30" s="469" t="s">
        <v>1319</v>
      </c>
      <c r="O30" s="469" t="s">
        <v>1319</v>
      </c>
      <c r="P30" s="469"/>
      <c r="Q30" s="469"/>
      <c r="R30" s="469"/>
      <c r="S30" s="469" t="s">
        <v>1319</v>
      </c>
      <c r="T30" s="469"/>
      <c r="U30" s="469"/>
      <c r="V30" s="469"/>
      <c r="W30" s="469"/>
      <c r="X30" s="469"/>
      <c r="Y30" s="469"/>
      <c r="Z30" s="540"/>
      <c r="AA30" s="469" t="s">
        <v>1319</v>
      </c>
      <c r="AB30" s="469"/>
      <c r="AC30" s="469" t="s">
        <v>1319</v>
      </c>
      <c r="AD30" s="469"/>
      <c r="AE30" s="469"/>
      <c r="AF30" s="469"/>
      <c r="AG30" s="469"/>
      <c r="AH30" s="471"/>
      <c r="AJ30" s="582"/>
    </row>
    <row r="31" spans="1:36" ht="27.75" customHeight="1">
      <c r="A31" s="2514"/>
      <c r="B31" s="2517"/>
      <c r="C31" s="467" t="s">
        <v>747</v>
      </c>
      <c r="D31" s="468"/>
      <c r="E31" s="489">
        <v>0.375</v>
      </c>
      <c r="F31" s="470"/>
      <c r="G31" s="489"/>
      <c r="H31" s="470"/>
      <c r="I31" s="469"/>
      <c r="J31" s="488"/>
      <c r="K31" s="469"/>
      <c r="L31" s="469"/>
      <c r="M31" s="469"/>
      <c r="N31" s="489">
        <v>0.375</v>
      </c>
      <c r="O31" s="489">
        <v>0.54166666666666663</v>
      </c>
      <c r="P31" s="489"/>
      <c r="Q31" s="469"/>
      <c r="R31" s="469"/>
      <c r="S31" s="489">
        <v>0.375</v>
      </c>
      <c r="T31" s="469"/>
      <c r="U31" s="489"/>
      <c r="V31" s="469"/>
      <c r="W31" s="489"/>
      <c r="X31" s="469"/>
      <c r="Y31" s="469"/>
      <c r="Z31" s="540"/>
      <c r="AA31" s="489">
        <v>0.41666666666666669</v>
      </c>
      <c r="AB31" s="469"/>
      <c r="AC31" s="489">
        <v>0.375</v>
      </c>
      <c r="AD31" s="469"/>
      <c r="AE31" s="469"/>
      <c r="AF31" s="489"/>
      <c r="AG31" s="489"/>
      <c r="AH31" s="471"/>
      <c r="AI31" s="569"/>
      <c r="AJ31" s="582"/>
    </row>
    <row r="32" spans="1:36" ht="27.75" customHeight="1">
      <c r="A32" s="2515"/>
      <c r="B32" s="2517"/>
      <c r="C32" s="467" t="s">
        <v>748</v>
      </c>
      <c r="D32" s="468"/>
      <c r="E32" s="489">
        <v>0.70833333333333337</v>
      </c>
      <c r="F32" s="470"/>
      <c r="G32" s="489"/>
      <c r="H32" s="470"/>
      <c r="I32" s="469"/>
      <c r="J32" s="488"/>
      <c r="K32" s="469"/>
      <c r="L32" s="469"/>
      <c r="M32" s="469"/>
      <c r="N32" s="489">
        <v>0.70833333333333337</v>
      </c>
      <c r="O32" s="489">
        <v>0.625</v>
      </c>
      <c r="P32" s="489"/>
      <c r="Q32" s="469"/>
      <c r="R32" s="469"/>
      <c r="S32" s="489">
        <v>0.70833333333333337</v>
      </c>
      <c r="T32" s="469"/>
      <c r="U32" s="489"/>
      <c r="V32" s="469"/>
      <c r="W32" s="489"/>
      <c r="X32" s="469"/>
      <c r="Y32" s="469"/>
      <c r="Z32" s="540"/>
      <c r="AA32" s="489">
        <v>0.75</v>
      </c>
      <c r="AB32" s="469"/>
      <c r="AC32" s="489">
        <v>0.70833333333333337</v>
      </c>
      <c r="AD32" s="469"/>
      <c r="AE32" s="469"/>
      <c r="AF32" s="489"/>
      <c r="AG32" s="489"/>
      <c r="AH32" s="471"/>
      <c r="AI32" s="569"/>
      <c r="AJ32" s="581"/>
    </row>
    <row r="33" spans="1:36" ht="39.75" customHeight="1">
      <c r="A33" s="2515"/>
      <c r="B33" s="2517"/>
      <c r="C33" s="467" t="s">
        <v>887</v>
      </c>
      <c r="D33" s="468"/>
      <c r="E33" s="469">
        <v>1</v>
      </c>
      <c r="F33" s="470"/>
      <c r="G33" s="469"/>
      <c r="H33" s="470"/>
      <c r="I33" s="469"/>
      <c r="J33" s="470"/>
      <c r="K33" s="469"/>
      <c r="L33" s="469"/>
      <c r="M33" s="469"/>
      <c r="N33" s="469">
        <v>1</v>
      </c>
      <c r="O33" s="469">
        <v>2</v>
      </c>
      <c r="P33" s="469"/>
      <c r="Q33" s="469"/>
      <c r="R33" s="469"/>
      <c r="S33" s="469">
        <v>1</v>
      </c>
      <c r="T33" s="469"/>
      <c r="U33" s="469"/>
      <c r="V33" s="469"/>
      <c r="W33" s="469"/>
      <c r="X33" s="469"/>
      <c r="Y33" s="469"/>
      <c r="Z33" s="540">
        <v>1</v>
      </c>
      <c r="AA33" s="469">
        <v>1</v>
      </c>
      <c r="AB33" s="469"/>
      <c r="AC33" s="469"/>
      <c r="AD33" s="469"/>
      <c r="AE33" s="469"/>
      <c r="AF33" s="469"/>
      <c r="AG33" s="469">
        <v>1</v>
      </c>
      <c r="AH33" s="471"/>
      <c r="AI33" s="465">
        <f>SUM(D33:AH33)</f>
        <v>8</v>
      </c>
      <c r="AJ33" s="586" t="s">
        <v>890</v>
      </c>
    </row>
    <row r="34" spans="1:36" ht="39.75" customHeight="1">
      <c r="B34" s="2518"/>
      <c r="C34" s="467" t="s">
        <v>888</v>
      </c>
      <c r="D34" s="468"/>
      <c r="E34" s="469"/>
      <c r="F34" s="470"/>
      <c r="G34" s="469"/>
      <c r="H34" s="470"/>
      <c r="I34" s="469"/>
      <c r="J34" s="470"/>
      <c r="K34" s="469"/>
      <c r="L34" s="469"/>
      <c r="M34" s="469"/>
      <c r="N34" s="469"/>
      <c r="O34" s="469"/>
      <c r="P34" s="469"/>
      <c r="Q34" s="469"/>
      <c r="R34" s="469"/>
      <c r="S34" s="469"/>
      <c r="T34" s="469"/>
      <c r="U34" s="469"/>
      <c r="V34" s="469"/>
      <c r="W34" s="469"/>
      <c r="X34" s="469"/>
      <c r="Y34" s="469"/>
      <c r="Z34" s="540"/>
      <c r="AA34" s="469"/>
      <c r="AB34" s="469"/>
      <c r="AC34" s="469">
        <v>1</v>
      </c>
      <c r="AD34" s="469"/>
      <c r="AE34" s="469"/>
      <c r="AF34" s="469"/>
      <c r="AG34" s="469"/>
      <c r="AH34" s="471"/>
      <c r="AI34" s="465">
        <f>SUM(D34:AH34)</f>
        <v>1</v>
      </c>
      <c r="AJ34" s="579" t="s">
        <v>891</v>
      </c>
    </row>
    <row r="35" spans="1:36" ht="33" customHeight="1">
      <c r="B35" s="479"/>
      <c r="C35" s="479"/>
      <c r="D35" s="479"/>
      <c r="E35" s="479"/>
      <c r="F35" s="479"/>
      <c r="G35" s="479"/>
      <c r="H35" s="479"/>
      <c r="I35" s="479"/>
      <c r="J35" s="479"/>
      <c r="K35" s="479"/>
      <c r="L35" s="479"/>
      <c r="M35" s="479"/>
      <c r="N35" s="479"/>
      <c r="O35" s="479"/>
      <c r="P35" s="479"/>
      <c r="Q35" s="479"/>
      <c r="R35" s="479"/>
      <c r="S35" s="479"/>
      <c r="T35" s="479"/>
      <c r="U35" s="479"/>
      <c r="V35" s="479"/>
      <c r="W35" s="479"/>
      <c r="X35" s="479"/>
      <c r="Y35" s="479"/>
      <c r="Z35" s="479"/>
      <c r="AA35" s="479"/>
      <c r="AB35" s="479"/>
      <c r="AC35" s="479"/>
      <c r="AD35" s="479"/>
      <c r="AE35" s="479"/>
      <c r="AF35" s="479"/>
      <c r="AG35" s="479"/>
      <c r="AH35" s="479"/>
    </row>
    <row r="36" spans="1:36" ht="25.5" customHeight="1">
      <c r="B36" s="456"/>
      <c r="C36" s="456"/>
      <c r="D36" s="456"/>
      <c r="E36" s="456"/>
      <c r="F36" s="456"/>
      <c r="G36" s="456"/>
      <c r="H36" s="456"/>
      <c r="I36" s="456"/>
      <c r="J36" s="456"/>
      <c r="K36" s="456"/>
      <c r="L36" s="456"/>
      <c r="M36" s="456"/>
      <c r="N36" s="456"/>
      <c r="O36" s="456"/>
      <c r="P36" s="456"/>
      <c r="Q36" s="456"/>
      <c r="R36" s="456"/>
      <c r="S36" s="456"/>
      <c r="T36" s="537" t="s">
        <v>720</v>
      </c>
      <c r="U36" s="538"/>
      <c r="V36" s="538"/>
      <c r="W36" s="538"/>
      <c r="X36" s="538"/>
      <c r="Y36" s="538"/>
      <c r="Z36" s="538"/>
      <c r="AA36" s="538"/>
      <c r="AB36" s="538"/>
      <c r="AC36" s="2512">
        <f>SUM(AI43,AI48)</f>
        <v>87</v>
      </c>
      <c r="AD36" s="2512"/>
      <c r="AE36" s="538"/>
      <c r="AF36" s="538"/>
      <c r="AG36" s="538"/>
      <c r="AH36" s="456"/>
    </row>
    <row r="37" spans="1:36" s="474" customFormat="1" ht="12" customHeight="1">
      <c r="A37" s="536"/>
      <c r="B37" s="482"/>
      <c r="C37" s="482"/>
      <c r="D37" s="482"/>
      <c r="E37" s="482"/>
      <c r="F37" s="482"/>
      <c r="G37" s="482"/>
      <c r="H37" s="482"/>
      <c r="I37" s="482"/>
      <c r="J37" s="482"/>
      <c r="K37" s="482"/>
      <c r="L37" s="482"/>
      <c r="M37" s="482"/>
      <c r="N37" s="482"/>
      <c r="O37" s="482"/>
      <c r="P37" s="482"/>
      <c r="Q37" s="482"/>
      <c r="R37" s="482"/>
      <c r="S37" s="482"/>
      <c r="T37" s="482"/>
      <c r="U37" s="482"/>
      <c r="V37" s="482"/>
      <c r="W37" s="482"/>
      <c r="X37" s="482"/>
      <c r="Y37" s="482"/>
      <c r="Z37" s="482"/>
      <c r="AA37" s="482"/>
      <c r="AB37" s="482"/>
      <c r="AC37" s="482"/>
      <c r="AD37" s="482"/>
      <c r="AE37" s="482"/>
      <c r="AF37" s="482"/>
      <c r="AG37" s="482"/>
      <c r="AH37" s="482"/>
      <c r="AI37" s="450"/>
      <c r="AJ37" s="450"/>
    </row>
    <row r="38" spans="1:36" s="474" customFormat="1" ht="17.25" customHeight="1">
      <c r="A38" s="2513" t="s">
        <v>896</v>
      </c>
      <c r="B38" s="484" t="s">
        <v>208</v>
      </c>
      <c r="C38" s="484"/>
      <c r="D38" s="457">
        <v>12</v>
      </c>
      <c r="E38" s="458"/>
      <c r="F38" s="485"/>
      <c r="G38" s="458"/>
      <c r="H38" s="485"/>
      <c r="I38" s="458"/>
      <c r="J38" s="485"/>
      <c r="K38" s="458"/>
      <c r="L38" s="458"/>
      <c r="M38" s="458"/>
      <c r="N38" s="458"/>
      <c r="O38" s="458"/>
      <c r="P38" s="458"/>
      <c r="Q38" s="458"/>
      <c r="R38" s="458"/>
      <c r="S38" s="458"/>
      <c r="T38" s="458"/>
      <c r="U38" s="458"/>
      <c r="V38" s="458"/>
      <c r="W38" s="458"/>
      <c r="X38" s="458"/>
      <c r="Y38" s="458"/>
      <c r="Z38" s="534"/>
      <c r="AA38" s="458"/>
      <c r="AB38" s="458"/>
      <c r="AC38" s="458"/>
      <c r="AD38" s="458"/>
      <c r="AE38" s="458"/>
      <c r="AF38" s="458"/>
      <c r="AG38" s="458"/>
      <c r="AH38" s="459"/>
      <c r="AI38" s="450"/>
      <c r="AJ38" s="450"/>
    </row>
    <row r="39" spans="1:36" s="474" customFormat="1" ht="17.25" customHeight="1">
      <c r="A39" s="2513"/>
      <c r="B39" s="484" t="s">
        <v>117</v>
      </c>
      <c r="C39" s="484"/>
      <c r="D39" s="457">
        <v>1</v>
      </c>
      <c r="E39" s="458">
        <v>2</v>
      </c>
      <c r="F39" s="458">
        <v>3</v>
      </c>
      <c r="G39" s="458">
        <v>4</v>
      </c>
      <c r="H39" s="458">
        <v>5</v>
      </c>
      <c r="I39" s="458">
        <v>6</v>
      </c>
      <c r="J39" s="526">
        <v>7</v>
      </c>
      <c r="K39" s="458">
        <v>8</v>
      </c>
      <c r="L39" s="458">
        <v>9</v>
      </c>
      <c r="M39" s="458">
        <v>10</v>
      </c>
      <c r="N39" s="458">
        <v>11</v>
      </c>
      <c r="O39" s="458">
        <v>12</v>
      </c>
      <c r="P39" s="458">
        <v>13</v>
      </c>
      <c r="Q39" s="458">
        <v>14</v>
      </c>
      <c r="R39" s="458">
        <v>15</v>
      </c>
      <c r="S39" s="458">
        <v>16</v>
      </c>
      <c r="T39" s="458">
        <v>17</v>
      </c>
      <c r="U39" s="458">
        <v>18</v>
      </c>
      <c r="V39" s="458">
        <v>19</v>
      </c>
      <c r="W39" s="458">
        <v>20</v>
      </c>
      <c r="X39" s="458">
        <v>21</v>
      </c>
      <c r="Y39" s="458">
        <v>22</v>
      </c>
      <c r="Z39" s="534">
        <v>23</v>
      </c>
      <c r="AA39" s="458">
        <v>24</v>
      </c>
      <c r="AB39" s="458">
        <v>25</v>
      </c>
      <c r="AC39" s="458">
        <v>26</v>
      </c>
      <c r="AD39" s="458">
        <v>27</v>
      </c>
      <c r="AE39" s="458">
        <v>28</v>
      </c>
      <c r="AF39" s="458">
        <v>29</v>
      </c>
      <c r="AG39" s="458">
        <v>30</v>
      </c>
      <c r="AH39" s="461">
        <v>31</v>
      </c>
      <c r="AI39" s="450"/>
      <c r="AJ39" s="450"/>
    </row>
    <row r="40" spans="1:36" s="474" customFormat="1" ht="17.25" customHeight="1">
      <c r="A40" s="2513"/>
      <c r="B40" s="484" t="s">
        <v>721</v>
      </c>
      <c r="C40" s="484"/>
      <c r="D40" s="457" t="s">
        <v>929</v>
      </c>
      <c r="E40" s="458" t="s">
        <v>731</v>
      </c>
      <c r="F40" s="462" t="s">
        <v>732</v>
      </c>
      <c r="G40" s="462" t="s">
        <v>734</v>
      </c>
      <c r="H40" s="462" t="s">
        <v>193</v>
      </c>
      <c r="I40" s="462" t="s">
        <v>735</v>
      </c>
      <c r="J40" s="527" t="s">
        <v>736</v>
      </c>
      <c r="K40" s="462" t="s">
        <v>737</v>
      </c>
      <c r="L40" s="462" t="s">
        <v>730</v>
      </c>
      <c r="M40" s="462" t="s">
        <v>732</v>
      </c>
      <c r="N40" s="462" t="s">
        <v>734</v>
      </c>
      <c r="O40" s="462" t="s">
        <v>193</v>
      </c>
      <c r="P40" s="462" t="s">
        <v>735</v>
      </c>
      <c r="Q40" s="462" t="s">
        <v>736</v>
      </c>
      <c r="R40" s="462" t="s">
        <v>737</v>
      </c>
      <c r="S40" s="462" t="s">
        <v>730</v>
      </c>
      <c r="T40" s="462" t="s">
        <v>732</v>
      </c>
      <c r="U40" s="462" t="s">
        <v>734</v>
      </c>
      <c r="V40" s="462" t="s">
        <v>193</v>
      </c>
      <c r="W40" s="462" t="s">
        <v>735</v>
      </c>
      <c r="X40" s="462" t="s">
        <v>736</v>
      </c>
      <c r="Y40" s="462" t="s">
        <v>737</v>
      </c>
      <c r="Z40" s="539" t="s">
        <v>730</v>
      </c>
      <c r="AA40" s="462" t="s">
        <v>732</v>
      </c>
      <c r="AB40" s="462" t="s">
        <v>734</v>
      </c>
      <c r="AC40" s="462" t="s">
        <v>193</v>
      </c>
      <c r="AD40" s="462" t="s">
        <v>735</v>
      </c>
      <c r="AE40" s="462" t="s">
        <v>736</v>
      </c>
      <c r="AF40" s="462" t="s">
        <v>737</v>
      </c>
      <c r="AG40" s="462" t="s">
        <v>730</v>
      </c>
      <c r="AH40" s="463" t="s">
        <v>732</v>
      </c>
      <c r="AI40" s="450"/>
      <c r="AJ40" s="450"/>
    </row>
    <row r="41" spans="1:36" s="474" customFormat="1" ht="24.75" customHeight="1">
      <c r="A41" s="2514"/>
      <c r="B41" s="484"/>
      <c r="C41" s="467" t="s">
        <v>667</v>
      </c>
      <c r="D41" s="468">
        <v>9</v>
      </c>
      <c r="E41" s="469">
        <v>9</v>
      </c>
      <c r="F41" s="470">
        <v>9</v>
      </c>
      <c r="G41" s="469">
        <v>9</v>
      </c>
      <c r="H41" s="470">
        <v>9</v>
      </c>
      <c r="I41" s="469">
        <v>9</v>
      </c>
      <c r="J41" s="470">
        <v>9</v>
      </c>
      <c r="K41" s="469">
        <v>10</v>
      </c>
      <c r="L41" s="469">
        <v>10</v>
      </c>
      <c r="M41" s="469">
        <v>10</v>
      </c>
      <c r="N41" s="469">
        <v>10</v>
      </c>
      <c r="O41" s="469">
        <v>10</v>
      </c>
      <c r="P41" s="469">
        <v>10</v>
      </c>
      <c r="Q41" s="469">
        <v>10</v>
      </c>
      <c r="R41" s="469">
        <v>11</v>
      </c>
      <c r="S41" s="469">
        <v>11</v>
      </c>
      <c r="T41" s="469">
        <v>11</v>
      </c>
      <c r="U41" s="469">
        <v>11</v>
      </c>
      <c r="V41" s="469">
        <v>11</v>
      </c>
      <c r="W41" s="469">
        <v>11</v>
      </c>
      <c r="X41" s="469">
        <v>11</v>
      </c>
      <c r="Y41" s="469">
        <v>11</v>
      </c>
      <c r="Z41" s="540">
        <v>12</v>
      </c>
      <c r="AA41" s="469">
        <v>12</v>
      </c>
      <c r="AB41" s="540">
        <v>12</v>
      </c>
      <c r="AC41" s="469">
        <v>12</v>
      </c>
      <c r="AD41" s="540">
        <v>12</v>
      </c>
      <c r="AE41" s="469">
        <v>12</v>
      </c>
      <c r="AF41" s="469">
        <v>12</v>
      </c>
      <c r="AG41" s="519"/>
      <c r="AH41" s="520"/>
      <c r="AI41" s="450"/>
      <c r="AJ41" s="450"/>
    </row>
    <row r="42" spans="1:36" s="474" customFormat="1" ht="240.75" customHeight="1">
      <c r="A42" s="2514"/>
      <c r="B42" s="2516" t="s">
        <v>722</v>
      </c>
      <c r="C42" s="486" t="s">
        <v>751</v>
      </c>
      <c r="D42" s="492" t="s">
        <v>757</v>
      </c>
      <c r="E42" s="493" t="s">
        <v>757</v>
      </c>
      <c r="F42" s="494" t="s">
        <v>757</v>
      </c>
      <c r="G42" s="493" t="s">
        <v>757</v>
      </c>
      <c r="H42" s="494" t="s">
        <v>757</v>
      </c>
      <c r="I42" s="493" t="s">
        <v>757</v>
      </c>
      <c r="J42" s="494" t="s">
        <v>745</v>
      </c>
      <c r="K42" s="493" t="s">
        <v>758</v>
      </c>
      <c r="L42" s="493" t="s">
        <v>758</v>
      </c>
      <c r="M42" s="493" t="s">
        <v>758</v>
      </c>
      <c r="N42" s="493" t="s">
        <v>758</v>
      </c>
      <c r="O42" s="493" t="s">
        <v>758</v>
      </c>
      <c r="P42" s="493" t="s">
        <v>758</v>
      </c>
      <c r="Q42" s="493" t="s">
        <v>745</v>
      </c>
      <c r="R42" s="493" t="s">
        <v>759</v>
      </c>
      <c r="S42" s="493" t="s">
        <v>759</v>
      </c>
      <c r="T42" s="493" t="s">
        <v>759</v>
      </c>
      <c r="U42" s="493" t="s">
        <v>759</v>
      </c>
      <c r="V42" s="493" t="s">
        <v>759</v>
      </c>
      <c r="W42" s="493" t="s">
        <v>759</v>
      </c>
      <c r="X42" s="493" t="s">
        <v>759</v>
      </c>
      <c r="Y42" s="493" t="s">
        <v>745</v>
      </c>
      <c r="Z42" s="541" t="s">
        <v>930</v>
      </c>
      <c r="AA42" s="493" t="s">
        <v>930</v>
      </c>
      <c r="AB42" s="493" t="s">
        <v>930</v>
      </c>
      <c r="AC42" s="493" t="s">
        <v>930</v>
      </c>
      <c r="AD42" s="493" t="s">
        <v>930</v>
      </c>
      <c r="AE42" s="493" t="s">
        <v>930</v>
      </c>
      <c r="AF42" s="493" t="s">
        <v>931</v>
      </c>
      <c r="AG42" s="493"/>
      <c r="AH42" s="496"/>
      <c r="AI42" s="450"/>
      <c r="AJ42" s="450"/>
    </row>
    <row r="43" spans="1:36" s="474" customFormat="1" ht="31.5" customHeight="1" thickBot="1">
      <c r="A43" s="2514"/>
      <c r="B43" s="2517"/>
      <c r="C43" s="596" t="s">
        <v>1165</v>
      </c>
      <c r="D43" s="570">
        <v>20</v>
      </c>
      <c r="E43" s="571"/>
      <c r="F43" s="572"/>
      <c r="G43" s="571"/>
      <c r="H43" s="572"/>
      <c r="I43" s="571"/>
      <c r="J43" s="572"/>
      <c r="K43" s="571">
        <v>20</v>
      </c>
      <c r="L43" s="571"/>
      <c r="M43" s="571"/>
      <c r="N43" s="571"/>
      <c r="O43" s="571"/>
      <c r="P43" s="571"/>
      <c r="Q43" s="571"/>
      <c r="R43" s="571">
        <v>20</v>
      </c>
      <c r="S43" s="571"/>
      <c r="T43" s="571"/>
      <c r="U43" s="571"/>
      <c r="V43" s="571"/>
      <c r="W43" s="571"/>
      <c r="X43" s="571"/>
      <c r="Y43" s="571"/>
      <c r="Z43" s="573">
        <v>20</v>
      </c>
      <c r="AA43" s="532"/>
      <c r="AB43" s="532"/>
      <c r="AC43" s="532"/>
      <c r="AD43" s="532"/>
      <c r="AE43" s="532"/>
      <c r="AF43" s="532"/>
      <c r="AG43" s="532"/>
      <c r="AH43" s="533"/>
      <c r="AI43" s="574">
        <f>SUM(D43:AH43)</f>
        <v>80</v>
      </c>
      <c r="AJ43" s="584" t="s">
        <v>889</v>
      </c>
    </row>
    <row r="44" spans="1:36" s="474" customFormat="1" ht="240.75" customHeight="1">
      <c r="A44" s="2514"/>
      <c r="B44" s="2517"/>
      <c r="C44" s="510" t="s">
        <v>750</v>
      </c>
      <c r="D44" s="507"/>
      <c r="E44" s="831" t="s">
        <v>738</v>
      </c>
      <c r="F44" s="835"/>
      <c r="G44" s="832"/>
      <c r="H44" s="835"/>
      <c r="I44" s="832"/>
      <c r="J44" s="835"/>
      <c r="K44" s="832" t="s">
        <v>738</v>
      </c>
      <c r="L44" s="834"/>
      <c r="M44" s="831"/>
      <c r="N44" s="831" t="s">
        <v>723</v>
      </c>
      <c r="O44" s="838" t="s">
        <v>1310</v>
      </c>
      <c r="P44" s="831"/>
      <c r="Q44" s="831"/>
      <c r="R44" s="839" t="s">
        <v>932</v>
      </c>
      <c r="S44" s="831" t="s">
        <v>742</v>
      </c>
      <c r="T44" s="832"/>
      <c r="U44" s="832" t="s">
        <v>933</v>
      </c>
      <c r="V44" s="832"/>
      <c r="W44" s="832"/>
      <c r="X44" s="832"/>
      <c r="Y44" s="832"/>
      <c r="Z44" s="840" t="s">
        <v>738</v>
      </c>
      <c r="AA44" s="831"/>
      <c r="AB44" s="831"/>
      <c r="AC44" s="831"/>
      <c r="AD44" s="831"/>
      <c r="AE44" s="831"/>
      <c r="AF44" s="831" t="s">
        <v>746</v>
      </c>
      <c r="AG44" s="841"/>
      <c r="AH44" s="509"/>
      <c r="AI44" s="450"/>
      <c r="AJ44" s="582"/>
    </row>
    <row r="45" spans="1:36" s="474" customFormat="1" ht="24" customHeight="1">
      <c r="A45" s="2514"/>
      <c r="B45" s="2517"/>
      <c r="C45" s="467" t="s">
        <v>749</v>
      </c>
      <c r="D45" s="468"/>
      <c r="E45" s="469" t="s">
        <v>1319</v>
      </c>
      <c r="F45" s="470"/>
      <c r="G45" s="469"/>
      <c r="H45" s="470"/>
      <c r="I45" s="469"/>
      <c r="J45" s="470"/>
      <c r="K45" s="469" t="s">
        <v>1319</v>
      </c>
      <c r="L45" s="469"/>
      <c r="M45" s="469"/>
      <c r="N45" s="469" t="s">
        <v>1319</v>
      </c>
      <c r="O45" s="469" t="s">
        <v>1319</v>
      </c>
      <c r="P45" s="469"/>
      <c r="Q45" s="469"/>
      <c r="R45" s="469"/>
      <c r="S45" s="469" t="s">
        <v>1319</v>
      </c>
      <c r="T45" s="469"/>
      <c r="U45" s="469" t="s">
        <v>1319</v>
      </c>
      <c r="V45" s="469"/>
      <c r="W45" s="469"/>
      <c r="X45" s="469"/>
      <c r="Y45" s="469"/>
      <c r="Z45" s="540" t="s">
        <v>1319</v>
      </c>
      <c r="AA45" s="469"/>
      <c r="AB45" s="469"/>
      <c r="AC45" s="469"/>
      <c r="AD45" s="469"/>
      <c r="AE45" s="469"/>
      <c r="AF45" s="469" t="s">
        <v>1319</v>
      </c>
      <c r="AG45" s="469"/>
      <c r="AH45" s="471"/>
      <c r="AI45" s="450"/>
      <c r="AJ45" s="582"/>
    </row>
    <row r="46" spans="1:36" s="474" customFormat="1" ht="28.5" customHeight="1">
      <c r="A46" s="2514"/>
      <c r="B46" s="2517"/>
      <c r="C46" s="467" t="s">
        <v>747</v>
      </c>
      <c r="D46" s="468"/>
      <c r="E46" s="489">
        <v>0.375</v>
      </c>
      <c r="F46" s="470"/>
      <c r="G46" s="489"/>
      <c r="H46" s="470"/>
      <c r="I46" s="469"/>
      <c r="J46" s="488"/>
      <c r="K46" s="489">
        <v>0.375</v>
      </c>
      <c r="L46" s="469"/>
      <c r="M46" s="469"/>
      <c r="N46" s="489">
        <v>0.375</v>
      </c>
      <c r="O46" s="489">
        <v>0.375</v>
      </c>
      <c r="P46" s="489"/>
      <c r="Q46" s="469"/>
      <c r="R46" s="469"/>
      <c r="S46" s="489">
        <v>0.41666666666666669</v>
      </c>
      <c r="T46" s="469"/>
      <c r="U46" s="489">
        <v>0.54166666666666663</v>
      </c>
      <c r="V46" s="469"/>
      <c r="W46" s="489"/>
      <c r="X46" s="469"/>
      <c r="Y46" s="469"/>
      <c r="Z46" s="656">
        <v>0.375</v>
      </c>
      <c r="AA46" s="489"/>
      <c r="AB46" s="469"/>
      <c r="AC46" s="489"/>
      <c r="AD46" s="469"/>
      <c r="AE46" s="489"/>
      <c r="AF46" s="489">
        <v>0.41666666666666669</v>
      </c>
      <c r="AG46" s="489"/>
      <c r="AH46" s="471"/>
      <c r="AI46" s="569"/>
      <c r="AJ46" s="582"/>
    </row>
    <row r="47" spans="1:36" s="474" customFormat="1" ht="28.5" customHeight="1">
      <c r="A47" s="2515"/>
      <c r="B47" s="2517"/>
      <c r="C47" s="467" t="s">
        <v>748</v>
      </c>
      <c r="D47" s="468"/>
      <c r="E47" s="489">
        <v>0.70833333333333337</v>
      </c>
      <c r="F47" s="470"/>
      <c r="G47" s="489"/>
      <c r="H47" s="470"/>
      <c r="I47" s="469"/>
      <c r="J47" s="488"/>
      <c r="K47" s="489">
        <v>0.70833333333333337</v>
      </c>
      <c r="L47" s="469"/>
      <c r="M47" s="469"/>
      <c r="N47" s="489">
        <v>0.70833333333333337</v>
      </c>
      <c r="O47" s="489">
        <v>0.70833333333333337</v>
      </c>
      <c r="P47" s="489"/>
      <c r="Q47" s="469"/>
      <c r="R47" s="469"/>
      <c r="S47" s="489">
        <v>0.5</v>
      </c>
      <c r="T47" s="469"/>
      <c r="U47" s="489">
        <v>0.58333333333333337</v>
      </c>
      <c r="V47" s="469"/>
      <c r="W47" s="489"/>
      <c r="X47" s="469"/>
      <c r="Y47" s="469"/>
      <c r="Z47" s="656">
        <v>0.70833333333333337</v>
      </c>
      <c r="AA47" s="489"/>
      <c r="AB47" s="469"/>
      <c r="AC47" s="489"/>
      <c r="AD47" s="469"/>
      <c r="AE47" s="489"/>
      <c r="AF47" s="489">
        <v>0.4375</v>
      </c>
      <c r="AG47" s="489"/>
      <c r="AH47" s="471"/>
      <c r="AI47" s="569"/>
      <c r="AJ47" s="581"/>
    </row>
    <row r="48" spans="1:36" s="474" customFormat="1" ht="39.75" customHeight="1">
      <c r="A48" s="2515"/>
      <c r="B48" s="2517"/>
      <c r="C48" s="467" t="s">
        <v>887</v>
      </c>
      <c r="D48" s="468"/>
      <c r="E48" s="469">
        <v>1</v>
      </c>
      <c r="F48" s="470"/>
      <c r="G48" s="469"/>
      <c r="H48" s="470"/>
      <c r="I48" s="469"/>
      <c r="J48" s="470"/>
      <c r="K48" s="469">
        <v>1</v>
      </c>
      <c r="L48" s="469"/>
      <c r="M48" s="469"/>
      <c r="N48" s="469">
        <v>1</v>
      </c>
      <c r="O48" s="469"/>
      <c r="P48" s="469"/>
      <c r="Q48" s="469"/>
      <c r="R48" s="469"/>
      <c r="S48" s="469">
        <v>2</v>
      </c>
      <c r="T48" s="469"/>
      <c r="U48" s="469">
        <v>1</v>
      </c>
      <c r="V48" s="469"/>
      <c r="W48" s="469"/>
      <c r="X48" s="469"/>
      <c r="Y48" s="469"/>
      <c r="Z48" s="540">
        <v>1</v>
      </c>
      <c r="AA48" s="469"/>
      <c r="AB48" s="469"/>
      <c r="AC48" s="469"/>
      <c r="AD48" s="469"/>
      <c r="AE48" s="469"/>
      <c r="AF48" s="469"/>
      <c r="AG48" s="469"/>
      <c r="AH48" s="471"/>
      <c r="AI48" s="465">
        <f>SUM(D48:AH48)</f>
        <v>7</v>
      </c>
      <c r="AJ48" s="586" t="s">
        <v>890</v>
      </c>
    </row>
    <row r="49" spans="1:36" s="474" customFormat="1" ht="39.75" customHeight="1">
      <c r="A49" s="536"/>
      <c r="B49" s="2518"/>
      <c r="C49" s="467" t="s">
        <v>888</v>
      </c>
      <c r="D49" s="468"/>
      <c r="E49" s="469"/>
      <c r="F49" s="470"/>
      <c r="G49" s="469"/>
      <c r="H49" s="470"/>
      <c r="I49" s="469"/>
      <c r="J49" s="470"/>
      <c r="K49" s="469"/>
      <c r="L49" s="469"/>
      <c r="M49" s="469"/>
      <c r="N49" s="469"/>
      <c r="O49" s="469">
        <v>1</v>
      </c>
      <c r="P49" s="469"/>
      <c r="Q49" s="469"/>
      <c r="R49" s="469"/>
      <c r="S49" s="469"/>
      <c r="T49" s="469"/>
      <c r="U49" s="469"/>
      <c r="V49" s="469"/>
      <c r="W49" s="469"/>
      <c r="X49" s="469"/>
      <c r="Y49" s="469"/>
      <c r="Z49" s="540"/>
      <c r="AA49" s="469"/>
      <c r="AB49" s="469"/>
      <c r="AC49" s="469"/>
      <c r="AD49" s="469"/>
      <c r="AE49" s="469"/>
      <c r="AF49" s="469">
        <v>0.5</v>
      </c>
      <c r="AG49" s="469"/>
      <c r="AH49" s="471"/>
      <c r="AI49" s="465">
        <f>SUM(D49:AH49)</f>
        <v>1.5</v>
      </c>
      <c r="AJ49" s="579" t="s">
        <v>891</v>
      </c>
    </row>
    <row r="50" spans="1:36" s="474" customFormat="1">
      <c r="A50" s="536"/>
      <c r="B50" s="479"/>
      <c r="C50" s="479"/>
      <c r="D50" s="479"/>
      <c r="E50" s="479"/>
      <c r="F50" s="479"/>
      <c r="G50" s="479"/>
      <c r="H50" s="479"/>
      <c r="I50" s="479"/>
      <c r="J50" s="479"/>
      <c r="K50" s="479"/>
      <c r="L50" s="479"/>
      <c r="M50" s="479"/>
      <c r="N50" s="479"/>
      <c r="O50" s="479"/>
      <c r="P50" s="479"/>
      <c r="Q50" s="479"/>
      <c r="R50" s="479"/>
      <c r="S50" s="479"/>
      <c r="T50" s="479"/>
      <c r="U50" s="479"/>
      <c r="V50" s="479"/>
      <c r="W50" s="479"/>
      <c r="X50" s="479"/>
      <c r="Y50" s="479"/>
      <c r="Z50" s="479"/>
      <c r="AA50" s="479"/>
      <c r="AB50" s="479"/>
      <c r="AC50" s="479"/>
      <c r="AD50" s="479"/>
      <c r="AE50" s="479"/>
      <c r="AF50" s="479"/>
      <c r="AG50" s="479"/>
      <c r="AH50" s="479"/>
      <c r="AI50" s="450"/>
      <c r="AJ50" s="450"/>
    </row>
    <row r="51" spans="1:36" s="474" customFormat="1">
      <c r="A51" s="2583"/>
      <c r="B51" s="2583"/>
      <c r="C51" s="2583"/>
      <c r="D51" s="2583"/>
      <c r="E51" s="2583"/>
      <c r="F51" s="2583"/>
      <c r="G51" s="2583"/>
      <c r="H51" s="2583"/>
      <c r="I51" s="2583"/>
      <c r="J51" s="2583"/>
      <c r="K51" s="2583"/>
      <c r="L51" s="2583"/>
      <c r="M51" s="2583"/>
      <c r="N51" s="2583"/>
      <c r="O51" s="2583"/>
      <c r="P51" s="2583"/>
      <c r="Q51" s="2583"/>
      <c r="R51" s="2583"/>
      <c r="S51" s="2583"/>
      <c r="T51" s="2583"/>
      <c r="U51" s="2583"/>
      <c r="V51" s="2583"/>
      <c r="W51" s="2583"/>
      <c r="X51" s="2583"/>
      <c r="Y51" s="2583"/>
      <c r="Z51" s="2583"/>
      <c r="AA51" s="2583"/>
      <c r="AB51" s="2583"/>
      <c r="AC51" s="2583"/>
      <c r="AD51" s="2583"/>
      <c r="AE51" s="2583"/>
      <c r="AF51" s="2583"/>
      <c r="AG51" s="2583"/>
      <c r="AH51" s="2583"/>
      <c r="AI51" s="2583"/>
      <c r="AJ51" s="2583"/>
    </row>
    <row r="52" spans="1:36" s="474" customFormat="1">
      <c r="A52" s="475"/>
      <c r="B52" s="2523" t="s">
        <v>414</v>
      </c>
      <c r="C52" s="2523"/>
      <c r="D52" s="2523"/>
      <c r="E52" s="2523"/>
      <c r="F52" s="2523"/>
      <c r="G52" s="2523"/>
      <c r="H52" s="2523"/>
      <c r="I52" s="2523"/>
      <c r="J52" s="2523"/>
      <c r="K52" s="2523"/>
      <c r="L52" s="2523"/>
      <c r="M52" s="2523"/>
      <c r="N52" s="2523"/>
      <c r="O52" s="2523"/>
      <c r="P52" s="2523"/>
      <c r="Q52" s="2523"/>
      <c r="R52" s="2523"/>
      <c r="S52" s="2523"/>
      <c r="T52" s="2523"/>
      <c r="U52" s="2523"/>
      <c r="V52" s="2523"/>
      <c r="W52" s="2523"/>
      <c r="X52" s="2523"/>
      <c r="Y52" s="2523"/>
      <c r="Z52" s="2523"/>
      <c r="AA52" s="2523"/>
      <c r="AB52" s="2523"/>
      <c r="AC52" s="2523"/>
      <c r="AD52" s="2523"/>
      <c r="AE52" s="2523"/>
      <c r="AF52" s="2523"/>
      <c r="AG52" s="2523"/>
      <c r="AH52" s="2523"/>
      <c r="AI52" s="475"/>
      <c r="AJ52" s="475"/>
    </row>
    <row r="53" spans="1:36" s="474" customFormat="1" ht="14.25" thickBot="1">
      <c r="A53" s="475"/>
      <c r="B53" s="696"/>
      <c r="C53" s="697"/>
      <c r="D53" s="697"/>
      <c r="E53" s="697"/>
      <c r="F53" s="697"/>
      <c r="G53" s="697"/>
      <c r="H53" s="697"/>
      <c r="I53" s="697"/>
      <c r="J53" s="697"/>
      <c r="K53" s="697"/>
      <c r="L53" s="697"/>
      <c r="M53" s="697"/>
      <c r="N53" s="697"/>
      <c r="O53" s="697"/>
      <c r="P53" s="697"/>
      <c r="Q53" s="697"/>
      <c r="R53" s="697"/>
      <c r="S53" s="697"/>
      <c r="T53" s="697"/>
      <c r="U53" s="697"/>
      <c r="V53" s="697"/>
      <c r="W53" s="697"/>
      <c r="X53" s="697"/>
      <c r="Y53" s="697"/>
      <c r="Z53" s="697"/>
      <c r="AA53" s="697"/>
      <c r="AB53" s="697"/>
      <c r="AC53" s="697"/>
      <c r="AD53" s="697"/>
      <c r="AE53" s="697"/>
      <c r="AF53" s="697"/>
      <c r="AG53" s="697"/>
      <c r="AH53" s="697"/>
      <c r="AI53" s="475"/>
      <c r="AJ53" s="475"/>
    </row>
    <row r="54" spans="1:36" s="474" customFormat="1" ht="72" customHeight="1" thickBot="1">
      <c r="A54" s="475"/>
      <c r="B54" s="722"/>
      <c r="C54" s="723"/>
      <c r="D54" s="723"/>
      <c r="E54" s="723"/>
      <c r="F54" s="723"/>
      <c r="G54" s="723"/>
      <c r="H54" s="723"/>
      <c r="I54" s="723"/>
      <c r="J54" s="723"/>
      <c r="K54" s="723"/>
      <c r="L54" s="723"/>
      <c r="M54" s="723"/>
      <c r="N54" s="723"/>
      <c r="O54" s="723"/>
      <c r="P54" s="723"/>
      <c r="Q54" s="723"/>
      <c r="R54" s="724"/>
      <c r="S54" s="724"/>
      <c r="T54" s="724"/>
      <c r="U54" s="725"/>
      <c r="V54" s="2584" t="s">
        <v>1272</v>
      </c>
      <c r="W54" s="2585"/>
      <c r="X54" s="2585"/>
      <c r="Y54" s="2586"/>
      <c r="Z54" s="2587">
        <v>261</v>
      </c>
      <c r="AA54" s="2588"/>
      <c r="AB54" s="725"/>
      <c r="AC54" s="2584" t="s">
        <v>893</v>
      </c>
      <c r="AD54" s="2585"/>
      <c r="AE54" s="2585"/>
      <c r="AF54" s="2586"/>
      <c r="AG54" s="2589">
        <v>266</v>
      </c>
      <c r="AH54" s="2590"/>
      <c r="AI54" s="726"/>
      <c r="AJ54" s="726"/>
    </row>
    <row r="55" spans="1:36" s="474" customFormat="1">
      <c r="A55" s="475"/>
      <c r="B55" s="2548" t="s">
        <v>1177</v>
      </c>
      <c r="C55" s="2548"/>
      <c r="D55" s="2548"/>
      <c r="E55" s="2548"/>
      <c r="F55" s="2548"/>
      <c r="G55" s="2548"/>
      <c r="H55" s="2548"/>
      <c r="I55" s="727"/>
      <c r="J55" s="2549" t="s">
        <v>415</v>
      </c>
      <c r="K55" s="2549"/>
      <c r="L55" s="2549"/>
      <c r="M55" s="2549"/>
      <c r="N55" s="2549"/>
      <c r="O55" s="2549"/>
      <c r="P55" s="2549"/>
      <c r="Q55" s="2549"/>
      <c r="R55" s="2549"/>
      <c r="S55" s="2549"/>
      <c r="T55" s="2549"/>
      <c r="U55" s="2549"/>
      <c r="V55" s="2549"/>
      <c r="W55" s="2549"/>
      <c r="X55" s="2549"/>
      <c r="Y55" s="2549"/>
      <c r="Z55" s="2549"/>
      <c r="AA55" s="727"/>
      <c r="AB55" s="727"/>
      <c r="AC55" s="727"/>
      <c r="AD55" s="727"/>
      <c r="AE55" s="727"/>
      <c r="AF55" s="728"/>
      <c r="AG55" s="729"/>
      <c r="AH55" s="711"/>
      <c r="AI55" s="711"/>
      <c r="AJ55" s="726"/>
    </row>
    <row r="56" spans="1:36" s="474" customFormat="1">
      <c r="A56" s="475"/>
      <c r="B56" s="2550" t="s">
        <v>1178</v>
      </c>
      <c r="C56" s="2550"/>
      <c r="D56" s="2534" t="s">
        <v>724</v>
      </c>
      <c r="E56" s="2551"/>
      <c r="F56" s="2551"/>
      <c r="G56" s="2551"/>
      <c r="H56" s="2535"/>
      <c r="I56" s="727"/>
      <c r="J56" s="2532"/>
      <c r="K56" s="2532"/>
      <c r="L56" s="2540" t="s">
        <v>477</v>
      </c>
      <c r="M56" s="2552"/>
      <c r="N56" s="2552"/>
      <c r="O56" s="2552"/>
      <c r="P56" s="2552"/>
      <c r="Q56" s="2552"/>
      <c r="R56" s="2552"/>
      <c r="S56" s="2552"/>
      <c r="T56" s="2552"/>
      <c r="U56" s="2552"/>
      <c r="V56" s="2552"/>
      <c r="W56" s="2552"/>
      <c r="X56" s="2552"/>
      <c r="Y56" s="2552"/>
      <c r="Z56" s="2541"/>
      <c r="AA56" s="2532" t="s">
        <v>180</v>
      </c>
      <c r="AB56" s="2532"/>
      <c r="AC56" s="2532"/>
      <c r="AD56" s="2532"/>
      <c r="AE56" s="727"/>
      <c r="AF56" s="575"/>
      <c r="AG56" s="576"/>
      <c r="AH56" s="2533"/>
      <c r="AI56" s="2533"/>
      <c r="AJ56" s="730"/>
    </row>
    <row r="57" spans="1:36" s="474" customFormat="1">
      <c r="A57" s="475"/>
      <c r="B57" s="2534" t="s">
        <v>1179</v>
      </c>
      <c r="C57" s="2535"/>
      <c r="D57" s="2536">
        <v>0.375</v>
      </c>
      <c r="E57" s="2537"/>
      <c r="F57" s="731" t="s">
        <v>55</v>
      </c>
      <c r="G57" s="2538">
        <v>0.40972222222222227</v>
      </c>
      <c r="H57" s="2539"/>
      <c r="I57" s="727"/>
      <c r="J57" s="2540" t="s">
        <v>182</v>
      </c>
      <c r="K57" s="2541"/>
      <c r="L57" s="2591"/>
      <c r="M57" s="2592"/>
      <c r="N57" s="2592"/>
      <c r="O57" s="2592"/>
      <c r="P57" s="2592"/>
      <c r="Q57" s="2592"/>
      <c r="R57" s="2592"/>
      <c r="S57" s="2592"/>
      <c r="T57" s="2592"/>
      <c r="U57" s="2592"/>
      <c r="V57" s="2592"/>
      <c r="W57" s="2592"/>
      <c r="X57" s="2592"/>
      <c r="Y57" s="2592"/>
      <c r="Z57" s="2593"/>
      <c r="AA57" s="2594"/>
      <c r="AB57" s="2595"/>
      <c r="AC57" s="2595"/>
      <c r="AD57" s="2596"/>
      <c r="AE57" s="727"/>
      <c r="AF57" s="732"/>
      <c r="AG57" s="732"/>
      <c r="AH57" s="732"/>
      <c r="AI57" s="732"/>
      <c r="AJ57" s="730"/>
    </row>
    <row r="58" spans="1:36" s="474" customFormat="1">
      <c r="A58" s="475"/>
      <c r="B58" s="2534" t="s">
        <v>1180</v>
      </c>
      <c r="C58" s="2535"/>
      <c r="D58" s="2536">
        <v>0.41666666666666669</v>
      </c>
      <c r="E58" s="2537"/>
      <c r="F58" s="731" t="s">
        <v>55</v>
      </c>
      <c r="G58" s="2538">
        <v>0.4513888888888889</v>
      </c>
      <c r="H58" s="2539"/>
      <c r="I58" s="727"/>
      <c r="J58" s="2540" t="s">
        <v>183</v>
      </c>
      <c r="K58" s="2541"/>
      <c r="L58" s="2591"/>
      <c r="M58" s="2592"/>
      <c r="N58" s="2592"/>
      <c r="O58" s="2592"/>
      <c r="P58" s="2592"/>
      <c r="Q58" s="2592"/>
      <c r="R58" s="2592"/>
      <c r="S58" s="2592"/>
      <c r="T58" s="2592"/>
      <c r="U58" s="2592"/>
      <c r="V58" s="2592"/>
      <c r="W58" s="2592"/>
      <c r="X58" s="2592"/>
      <c r="Y58" s="2592"/>
      <c r="Z58" s="2593"/>
      <c r="AA58" s="2597"/>
      <c r="AB58" s="2597"/>
      <c r="AC58" s="2597"/>
      <c r="AD58" s="2597"/>
      <c r="AE58" s="727"/>
      <c r="AF58" s="733"/>
      <c r="AG58" s="732"/>
      <c r="AH58" s="732"/>
      <c r="AI58" s="732"/>
      <c r="AJ58" s="726"/>
    </row>
    <row r="59" spans="1:36" s="474" customFormat="1">
      <c r="A59" s="475"/>
      <c r="B59" s="2534" t="s">
        <v>1181</v>
      </c>
      <c r="C59" s="2535"/>
      <c r="D59" s="2536">
        <v>0.45833333333333331</v>
      </c>
      <c r="E59" s="2537"/>
      <c r="F59" s="731" t="s">
        <v>55</v>
      </c>
      <c r="G59" s="2538">
        <v>0.49305555555555558</v>
      </c>
      <c r="H59" s="2539"/>
      <c r="I59" s="727"/>
      <c r="J59" s="2540" t="s">
        <v>184</v>
      </c>
      <c r="K59" s="2541"/>
      <c r="L59" s="2591"/>
      <c r="M59" s="2592"/>
      <c r="N59" s="2592"/>
      <c r="O59" s="2592"/>
      <c r="P59" s="2592"/>
      <c r="Q59" s="2592"/>
      <c r="R59" s="2592"/>
      <c r="S59" s="2592"/>
      <c r="T59" s="2592"/>
      <c r="U59" s="2592"/>
      <c r="V59" s="2592"/>
      <c r="W59" s="2592"/>
      <c r="X59" s="2592"/>
      <c r="Y59" s="2592"/>
      <c r="Z59" s="2593"/>
      <c r="AA59" s="2597"/>
      <c r="AB59" s="2597"/>
      <c r="AC59" s="2597"/>
      <c r="AD59" s="2597"/>
      <c r="AE59" s="727"/>
      <c r="AF59" s="727"/>
      <c r="AG59" s="727"/>
      <c r="AH59" s="727"/>
      <c r="AI59" s="726"/>
      <c r="AJ59" s="726"/>
    </row>
    <row r="60" spans="1:36" s="474" customFormat="1">
      <c r="A60" s="475"/>
      <c r="B60" s="2534" t="s">
        <v>1182</v>
      </c>
      <c r="C60" s="2535"/>
      <c r="D60" s="2536">
        <v>0.54166666666666663</v>
      </c>
      <c r="E60" s="2537"/>
      <c r="F60" s="731" t="s">
        <v>55</v>
      </c>
      <c r="G60" s="2538">
        <v>0.57638888888888895</v>
      </c>
      <c r="H60" s="2539"/>
      <c r="I60" s="727"/>
      <c r="J60" s="2540" t="s">
        <v>185</v>
      </c>
      <c r="K60" s="2541"/>
      <c r="L60" s="2591"/>
      <c r="M60" s="2592"/>
      <c r="N60" s="2592"/>
      <c r="O60" s="2592"/>
      <c r="P60" s="2592"/>
      <c r="Q60" s="2592"/>
      <c r="R60" s="2592"/>
      <c r="S60" s="2592"/>
      <c r="T60" s="2592"/>
      <c r="U60" s="2592"/>
      <c r="V60" s="2592"/>
      <c r="W60" s="2592"/>
      <c r="X60" s="2592"/>
      <c r="Y60" s="2592"/>
      <c r="Z60" s="2593"/>
      <c r="AA60" s="2597"/>
      <c r="AB60" s="2597"/>
      <c r="AC60" s="2597"/>
      <c r="AD60" s="2597"/>
      <c r="AE60" s="727"/>
      <c r="AF60" s="727"/>
      <c r="AG60" s="727"/>
      <c r="AH60" s="727"/>
      <c r="AI60" s="726"/>
      <c r="AJ60" s="726"/>
    </row>
    <row r="61" spans="1:36" s="474" customFormat="1">
      <c r="A61" s="475"/>
      <c r="B61" s="2534" t="s">
        <v>1183</v>
      </c>
      <c r="C61" s="2535"/>
      <c r="D61" s="2536">
        <v>0.58333333333333337</v>
      </c>
      <c r="E61" s="2537"/>
      <c r="F61" s="731" t="s">
        <v>55</v>
      </c>
      <c r="G61" s="2538">
        <v>0.61805555555555558</v>
      </c>
      <c r="H61" s="2539"/>
      <c r="I61" s="727"/>
      <c r="J61" s="2540" t="s">
        <v>186</v>
      </c>
      <c r="K61" s="2541"/>
      <c r="L61" s="2591"/>
      <c r="M61" s="2592"/>
      <c r="N61" s="2592"/>
      <c r="O61" s="2592"/>
      <c r="P61" s="2592"/>
      <c r="Q61" s="2592"/>
      <c r="R61" s="2592"/>
      <c r="S61" s="2592"/>
      <c r="T61" s="2592"/>
      <c r="U61" s="2592"/>
      <c r="V61" s="2592"/>
      <c r="W61" s="2592"/>
      <c r="X61" s="2592"/>
      <c r="Y61" s="2592"/>
      <c r="Z61" s="2593"/>
      <c r="AA61" s="2597"/>
      <c r="AB61" s="2597"/>
      <c r="AC61" s="2597"/>
      <c r="AD61" s="2597"/>
      <c r="AE61" s="727"/>
      <c r="AF61" s="727"/>
      <c r="AG61" s="727"/>
      <c r="AH61" s="727"/>
      <c r="AI61" s="726"/>
      <c r="AJ61" s="726"/>
    </row>
    <row r="62" spans="1:36" s="474" customFormat="1">
      <c r="A62" s="475"/>
      <c r="B62" s="2534" t="s">
        <v>1184</v>
      </c>
      <c r="C62" s="2535"/>
      <c r="D62" s="2536">
        <v>0.625</v>
      </c>
      <c r="E62" s="2537"/>
      <c r="F62" s="731" t="s">
        <v>55</v>
      </c>
      <c r="G62" s="2538">
        <v>0.65972222222222221</v>
      </c>
      <c r="H62" s="2539"/>
      <c r="I62" s="727"/>
      <c r="J62" s="734" t="s">
        <v>416</v>
      </c>
      <c r="K62" s="727"/>
      <c r="L62" s="727"/>
      <c r="M62" s="727"/>
      <c r="N62" s="727"/>
      <c r="O62" s="727"/>
      <c r="P62" s="727"/>
      <c r="Q62" s="727"/>
      <c r="R62" s="727"/>
      <c r="S62" s="727"/>
      <c r="T62" s="727"/>
      <c r="U62" s="727"/>
      <c r="V62" s="727"/>
      <c r="W62" s="727"/>
      <c r="X62" s="727"/>
      <c r="Y62" s="727"/>
      <c r="Z62" s="727"/>
      <c r="AA62" s="727"/>
      <c r="AB62" s="727"/>
      <c r="AC62" s="727"/>
      <c r="AD62" s="727"/>
      <c r="AE62" s="727"/>
      <c r="AF62" s="727"/>
      <c r="AG62" s="727"/>
      <c r="AH62" s="727"/>
      <c r="AI62" s="726"/>
      <c r="AJ62" s="726"/>
    </row>
    <row r="63" spans="1:36" s="474" customFormat="1">
      <c r="A63" s="475"/>
      <c r="B63" s="2534" t="s">
        <v>1185</v>
      </c>
      <c r="C63" s="2535"/>
      <c r="D63" s="2536">
        <v>0.66666666666666663</v>
      </c>
      <c r="E63" s="2537"/>
      <c r="F63" s="731" t="s">
        <v>55</v>
      </c>
      <c r="G63" s="2538">
        <v>0.70833333333333337</v>
      </c>
      <c r="H63" s="2539"/>
      <c r="I63" s="727"/>
      <c r="J63" s="735"/>
      <c r="K63" s="735"/>
      <c r="L63" s="735"/>
      <c r="M63" s="735"/>
      <c r="N63" s="735"/>
      <c r="O63" s="735"/>
      <c r="P63" s="735"/>
      <c r="Q63" s="735"/>
      <c r="R63" s="735"/>
      <c r="S63" s="735"/>
      <c r="T63" s="735"/>
      <c r="U63" s="735"/>
      <c r="V63" s="735"/>
      <c r="W63" s="735"/>
      <c r="X63" s="735"/>
      <c r="Y63" s="735"/>
      <c r="Z63" s="735"/>
      <c r="AA63" s="735"/>
      <c r="AB63" s="735"/>
      <c r="AC63" s="735"/>
      <c r="AD63" s="735"/>
      <c r="AE63" s="727"/>
      <c r="AF63" s="727"/>
      <c r="AG63" s="727"/>
      <c r="AH63" s="727"/>
      <c r="AI63" s="726"/>
      <c r="AJ63" s="726"/>
    </row>
    <row r="64" spans="1:36" s="474" customFormat="1">
      <c r="A64" s="475"/>
      <c r="B64" s="2558"/>
      <c r="C64" s="2558"/>
      <c r="D64" s="2558"/>
      <c r="E64" s="2558"/>
      <c r="F64" s="2558"/>
      <c r="G64" s="2558"/>
      <c r="H64" s="2558"/>
      <c r="I64" s="727"/>
      <c r="J64" s="735" t="s">
        <v>1186</v>
      </c>
      <c r="K64" s="735"/>
      <c r="L64" s="727"/>
      <c r="M64" s="727"/>
      <c r="N64" s="727"/>
      <c r="O64" s="727"/>
      <c r="P64" s="727"/>
      <c r="Q64" s="727"/>
      <c r="R64" s="727"/>
      <c r="S64" s="727"/>
      <c r="T64" s="727"/>
      <c r="U64" s="727"/>
      <c r="V64" s="727"/>
      <c r="W64" s="727"/>
      <c r="X64" s="727"/>
      <c r="Y64" s="727"/>
      <c r="Z64" s="727"/>
      <c r="AA64" s="736"/>
      <c r="AB64" s="736"/>
      <c r="AC64" s="736"/>
      <c r="AD64" s="736"/>
      <c r="AE64" s="727"/>
      <c r="AF64" s="727"/>
      <c r="AG64" s="727"/>
      <c r="AH64" s="727"/>
      <c r="AI64" s="726"/>
      <c r="AJ64" s="726"/>
    </row>
    <row r="65" spans="1:47" s="474" customFormat="1">
      <c r="A65" s="475"/>
      <c r="B65" s="2554"/>
      <c r="C65" s="2554"/>
      <c r="D65" s="2554"/>
      <c r="E65" s="2554"/>
      <c r="F65" s="2554"/>
      <c r="G65" s="2554"/>
      <c r="H65" s="2554"/>
      <c r="I65" s="727"/>
      <c r="J65" s="2559"/>
      <c r="K65" s="2558"/>
      <c r="L65" s="2560"/>
      <c r="M65" s="2559" t="s">
        <v>1187</v>
      </c>
      <c r="N65" s="2558"/>
      <c r="O65" s="2558"/>
      <c r="P65" s="2558"/>
      <c r="Q65" s="2558"/>
      <c r="R65" s="2558"/>
      <c r="S65" s="2558"/>
      <c r="T65" s="2558"/>
      <c r="U65" s="2558"/>
      <c r="V65" s="2558"/>
      <c r="W65" s="2558"/>
      <c r="X65" s="2558"/>
      <c r="Y65" s="2558"/>
      <c r="Z65" s="2558"/>
      <c r="AA65" s="2558"/>
      <c r="AB65" s="2558"/>
      <c r="AC65" s="2558"/>
      <c r="AD65" s="2558"/>
      <c r="AE65" s="2558"/>
      <c r="AF65" s="2558"/>
      <c r="AG65" s="2558"/>
      <c r="AH65" s="2560"/>
      <c r="AI65" s="726"/>
      <c r="AJ65" s="726"/>
    </row>
    <row r="66" spans="1:47" s="474" customFormat="1">
      <c r="A66" s="475"/>
      <c r="B66" s="2554"/>
      <c r="C66" s="2554"/>
      <c r="D66" s="2554"/>
      <c r="E66" s="2554"/>
      <c r="F66" s="2554"/>
      <c r="G66" s="2554"/>
      <c r="H66" s="2554"/>
      <c r="I66" s="727"/>
      <c r="J66" s="2561"/>
      <c r="K66" s="2562"/>
      <c r="L66" s="2563"/>
      <c r="M66" s="2561"/>
      <c r="N66" s="2562"/>
      <c r="O66" s="2562"/>
      <c r="P66" s="2562"/>
      <c r="Q66" s="2562"/>
      <c r="R66" s="2562"/>
      <c r="S66" s="2562"/>
      <c r="T66" s="2562"/>
      <c r="U66" s="2562"/>
      <c r="V66" s="2562"/>
      <c r="W66" s="2562"/>
      <c r="X66" s="2562"/>
      <c r="Y66" s="2562"/>
      <c r="Z66" s="2562"/>
      <c r="AA66" s="2562"/>
      <c r="AB66" s="2562"/>
      <c r="AC66" s="2562"/>
      <c r="AD66" s="2562"/>
      <c r="AE66" s="2562"/>
      <c r="AF66" s="2562"/>
      <c r="AG66" s="2562"/>
      <c r="AH66" s="2563"/>
      <c r="AI66" s="726"/>
      <c r="AJ66" s="726"/>
    </row>
    <row r="67" spans="1:47" s="474" customFormat="1">
      <c r="A67" s="475"/>
      <c r="B67" s="2554"/>
      <c r="C67" s="2554"/>
      <c r="D67" s="2554"/>
      <c r="E67" s="2554"/>
      <c r="F67" s="2554"/>
      <c r="G67" s="2554"/>
      <c r="H67" s="2554"/>
      <c r="I67" s="727"/>
      <c r="J67" s="2532" t="s">
        <v>1188</v>
      </c>
      <c r="K67" s="2532"/>
      <c r="L67" s="2532"/>
      <c r="M67" s="2598" t="s">
        <v>1194</v>
      </c>
      <c r="N67" s="2599"/>
      <c r="O67" s="2599"/>
      <c r="P67" s="2599"/>
      <c r="Q67" s="2599"/>
      <c r="R67" s="2599"/>
      <c r="S67" s="2599"/>
      <c r="T67" s="2599"/>
      <c r="U67" s="2599"/>
      <c r="V67" s="2599"/>
      <c r="W67" s="2599"/>
      <c r="X67" s="2599"/>
      <c r="Y67" s="2599"/>
      <c r="Z67" s="2599"/>
      <c r="AA67" s="2599"/>
      <c r="AB67" s="2599"/>
      <c r="AC67" s="2599"/>
      <c r="AD67" s="2599"/>
      <c r="AE67" s="2599"/>
      <c r="AF67" s="2599"/>
      <c r="AG67" s="2599"/>
      <c r="AH67" s="2600"/>
      <c r="AI67" s="726"/>
      <c r="AJ67" s="726"/>
    </row>
    <row r="68" spans="1:47" s="474" customFormat="1" ht="13.5" customHeight="1">
      <c r="A68" s="475"/>
      <c r="B68" s="2554"/>
      <c r="C68" s="2554"/>
      <c r="D68" s="2554"/>
      <c r="E68" s="2554"/>
      <c r="F68" s="2554"/>
      <c r="G68" s="2554"/>
      <c r="H68" s="2554"/>
      <c r="I68" s="727"/>
      <c r="J68" s="2532" t="s">
        <v>1189</v>
      </c>
      <c r="K68" s="2532"/>
      <c r="L68" s="2532"/>
      <c r="M68" s="2598" t="s">
        <v>1195</v>
      </c>
      <c r="N68" s="2599"/>
      <c r="O68" s="2599"/>
      <c r="P68" s="2599"/>
      <c r="Q68" s="2599"/>
      <c r="R68" s="2599"/>
      <c r="S68" s="2599"/>
      <c r="T68" s="2599"/>
      <c r="U68" s="2599"/>
      <c r="V68" s="2599"/>
      <c r="W68" s="2599"/>
      <c r="X68" s="2599"/>
      <c r="Y68" s="2599"/>
      <c r="Z68" s="2599"/>
      <c r="AA68" s="2599"/>
      <c r="AB68" s="2599"/>
      <c r="AC68" s="2599"/>
      <c r="AD68" s="2599"/>
      <c r="AE68" s="2599"/>
      <c r="AF68" s="2599"/>
      <c r="AG68" s="2599"/>
      <c r="AH68" s="2600"/>
      <c r="AI68" s="726"/>
      <c r="AJ68" s="726"/>
      <c r="AO68" s="481"/>
      <c r="AP68" s="481"/>
      <c r="AQ68" s="481"/>
      <c r="AR68" s="481"/>
      <c r="AS68" s="481"/>
      <c r="AT68" s="481"/>
      <c r="AU68" s="481"/>
    </row>
    <row r="69" spans="1:47" s="474" customFormat="1">
      <c r="A69" s="475"/>
      <c r="B69" s="2554"/>
      <c r="C69" s="2554"/>
      <c r="D69" s="2554"/>
      <c r="E69" s="2554"/>
      <c r="F69" s="2554"/>
      <c r="G69" s="2554"/>
      <c r="H69" s="2554"/>
      <c r="I69" s="727"/>
      <c r="J69" s="2532" t="s">
        <v>1190</v>
      </c>
      <c r="K69" s="2532"/>
      <c r="L69" s="2532"/>
      <c r="M69" s="2598" t="s">
        <v>1196</v>
      </c>
      <c r="N69" s="2599"/>
      <c r="O69" s="2599"/>
      <c r="P69" s="2599"/>
      <c r="Q69" s="2599"/>
      <c r="R69" s="2599"/>
      <c r="S69" s="2599"/>
      <c r="T69" s="2599"/>
      <c r="U69" s="2599"/>
      <c r="V69" s="2599"/>
      <c r="W69" s="2599"/>
      <c r="X69" s="2599"/>
      <c r="Y69" s="2599"/>
      <c r="Z69" s="2599"/>
      <c r="AA69" s="2599"/>
      <c r="AB69" s="2599"/>
      <c r="AC69" s="2599"/>
      <c r="AD69" s="2599"/>
      <c r="AE69" s="2599"/>
      <c r="AF69" s="2599"/>
      <c r="AG69" s="2599"/>
      <c r="AH69" s="2600"/>
      <c r="AI69" s="726"/>
      <c r="AJ69" s="726"/>
      <c r="AO69" s="481"/>
      <c r="AP69" s="481"/>
      <c r="AQ69" s="481"/>
      <c r="AR69" s="481"/>
      <c r="AS69" s="481"/>
      <c r="AT69" s="481"/>
      <c r="AU69" s="481"/>
    </row>
    <row r="70" spans="1:47" s="474" customFormat="1" ht="13.5" customHeight="1">
      <c r="A70" s="475"/>
      <c r="B70" s="2554"/>
      <c r="C70" s="2554"/>
      <c r="D70" s="2554"/>
      <c r="E70" s="2554"/>
      <c r="F70" s="2554"/>
      <c r="G70" s="2554"/>
      <c r="H70" s="2554"/>
      <c r="I70" s="727"/>
      <c r="J70" s="2532" t="s">
        <v>1191</v>
      </c>
      <c r="K70" s="2532"/>
      <c r="L70" s="2532"/>
      <c r="M70" s="2540"/>
      <c r="N70" s="2552"/>
      <c r="O70" s="2552"/>
      <c r="P70" s="2552"/>
      <c r="Q70" s="2552"/>
      <c r="R70" s="2552"/>
      <c r="S70" s="2552"/>
      <c r="T70" s="2552"/>
      <c r="U70" s="2552"/>
      <c r="V70" s="2552"/>
      <c r="W70" s="2552"/>
      <c r="X70" s="2552"/>
      <c r="Y70" s="2552"/>
      <c r="Z70" s="2552"/>
      <c r="AA70" s="2552"/>
      <c r="AB70" s="2552"/>
      <c r="AC70" s="2552"/>
      <c r="AD70" s="2552"/>
      <c r="AE70" s="2552"/>
      <c r="AF70" s="2552"/>
      <c r="AG70" s="2552"/>
      <c r="AH70" s="2541"/>
      <c r="AI70" s="726"/>
      <c r="AJ70" s="726"/>
    </row>
    <row r="71" spans="1:47" s="474" customFormat="1" ht="13.5" customHeight="1">
      <c r="A71" s="475"/>
      <c r="B71" s="2554"/>
      <c r="C71" s="2554"/>
      <c r="D71" s="2554"/>
      <c r="E71" s="2554"/>
      <c r="F71" s="2554"/>
      <c r="G71" s="2554"/>
      <c r="H71" s="2554"/>
      <c r="I71" s="727"/>
      <c r="J71" s="2564" t="s">
        <v>1192</v>
      </c>
      <c r="K71" s="2564"/>
      <c r="L71" s="2564"/>
      <c r="M71" s="2540"/>
      <c r="N71" s="2552"/>
      <c r="O71" s="2552"/>
      <c r="P71" s="2552"/>
      <c r="Q71" s="2552"/>
      <c r="R71" s="2552"/>
      <c r="S71" s="2552"/>
      <c r="T71" s="2552"/>
      <c r="U71" s="2552"/>
      <c r="V71" s="2552"/>
      <c r="W71" s="2552"/>
      <c r="X71" s="2552"/>
      <c r="Y71" s="2552"/>
      <c r="Z71" s="2552"/>
      <c r="AA71" s="2552"/>
      <c r="AB71" s="2552"/>
      <c r="AC71" s="2552"/>
      <c r="AD71" s="2552"/>
      <c r="AE71" s="2552"/>
      <c r="AF71" s="2552"/>
      <c r="AG71" s="2552"/>
      <c r="AH71" s="2541"/>
      <c r="AI71" s="726"/>
      <c r="AJ71" s="726"/>
    </row>
    <row r="72" spans="1:47" s="474" customFormat="1" ht="13.5" customHeight="1">
      <c r="A72" s="475"/>
      <c r="B72" s="2554"/>
      <c r="C72" s="2554"/>
      <c r="D72" s="2554"/>
      <c r="E72" s="2554"/>
      <c r="F72" s="2554"/>
      <c r="G72" s="2554"/>
      <c r="H72" s="2554"/>
      <c r="I72" s="727"/>
      <c r="J72" s="2564" t="s">
        <v>1193</v>
      </c>
      <c r="K72" s="2564"/>
      <c r="L72" s="2564"/>
      <c r="M72" s="2540"/>
      <c r="N72" s="2552"/>
      <c r="O72" s="2552"/>
      <c r="P72" s="2552"/>
      <c r="Q72" s="2552"/>
      <c r="R72" s="2552"/>
      <c r="S72" s="2552"/>
      <c r="T72" s="2552"/>
      <c r="U72" s="2552"/>
      <c r="V72" s="2552"/>
      <c r="W72" s="2552"/>
      <c r="X72" s="2552"/>
      <c r="Y72" s="2552"/>
      <c r="Z72" s="2552"/>
      <c r="AA72" s="2552"/>
      <c r="AB72" s="2552"/>
      <c r="AC72" s="2552"/>
      <c r="AD72" s="2552"/>
      <c r="AE72" s="2552"/>
      <c r="AF72" s="2552"/>
      <c r="AG72" s="2552"/>
      <c r="AH72" s="2541"/>
      <c r="AI72" s="726"/>
      <c r="AJ72" s="726"/>
    </row>
    <row r="73" spans="1:47">
      <c r="A73" s="475"/>
      <c r="B73" s="737"/>
      <c r="C73" s="737"/>
      <c r="D73" s="737"/>
      <c r="E73" s="737"/>
      <c r="F73" s="737"/>
      <c r="G73" s="737"/>
      <c r="H73" s="737"/>
      <c r="I73" s="738"/>
      <c r="J73" s="734"/>
      <c r="K73" s="727"/>
      <c r="L73" s="727"/>
      <c r="M73" s="727"/>
      <c r="N73" s="727"/>
      <c r="O73" s="727"/>
      <c r="P73" s="727"/>
      <c r="Q73" s="727"/>
      <c r="R73" s="727"/>
      <c r="S73" s="727"/>
      <c r="T73" s="727"/>
      <c r="U73" s="727"/>
      <c r="V73" s="727"/>
      <c r="W73" s="727"/>
      <c r="X73" s="727"/>
      <c r="Y73" s="727"/>
      <c r="Z73" s="727"/>
      <c r="AA73" s="727"/>
      <c r="AB73" s="727"/>
      <c r="AC73" s="727"/>
      <c r="AD73" s="727"/>
      <c r="AE73" s="727"/>
      <c r="AF73" s="727"/>
      <c r="AG73" s="727"/>
      <c r="AH73" s="727"/>
      <c r="AI73" s="726"/>
      <c r="AJ73" s="726"/>
    </row>
    <row r="74" spans="1:47">
      <c r="A74" s="475"/>
      <c r="B74" s="2549" t="s">
        <v>66</v>
      </c>
      <c r="C74" s="2549"/>
      <c r="D74" s="2549"/>
      <c r="E74" s="2549"/>
      <c r="F74" s="2549"/>
      <c r="G74" s="2549"/>
      <c r="H74" s="2549"/>
      <c r="I74" s="2549"/>
      <c r="J74" s="2549"/>
      <c r="K74" s="2549"/>
      <c r="L74" s="2549"/>
      <c r="M74" s="2549"/>
      <c r="N74" s="2549"/>
      <c r="O74" s="2549"/>
      <c r="P74" s="2549"/>
      <c r="Q74" s="2549"/>
      <c r="R74" s="2549"/>
      <c r="S74" s="2549"/>
      <c r="T74" s="2549"/>
      <c r="U74" s="2549"/>
      <c r="V74" s="2549"/>
      <c r="W74" s="727"/>
      <c r="X74" s="727"/>
      <c r="Y74" s="727"/>
      <c r="Z74" s="727"/>
      <c r="AA74" s="727"/>
      <c r="AB74" s="727"/>
      <c r="AC74" s="727"/>
      <c r="AD74" s="727"/>
      <c r="AE74" s="727"/>
      <c r="AF74" s="727"/>
      <c r="AG74" s="727"/>
      <c r="AH74" s="727"/>
      <c r="AI74" s="726"/>
      <c r="AJ74" s="726"/>
    </row>
    <row r="75" spans="1:47">
      <c r="A75" s="477"/>
      <c r="B75" s="2540"/>
      <c r="C75" s="2552"/>
      <c r="D75" s="2552"/>
      <c r="E75" s="2541"/>
      <c r="F75" s="2540" t="s">
        <v>179</v>
      </c>
      <c r="G75" s="2552"/>
      <c r="H75" s="2552"/>
      <c r="I75" s="2552"/>
      <c r="J75" s="2552"/>
      <c r="K75" s="2552"/>
      <c r="L75" s="2552"/>
      <c r="M75" s="2552"/>
      <c r="N75" s="2552"/>
      <c r="O75" s="2552"/>
      <c r="P75" s="2552"/>
      <c r="Q75" s="2552"/>
      <c r="R75" s="2552"/>
      <c r="S75" s="2552"/>
      <c r="T75" s="2552"/>
      <c r="U75" s="2552"/>
      <c r="V75" s="2552"/>
      <c r="W75" s="2552"/>
      <c r="X75" s="2552"/>
      <c r="Y75" s="2552"/>
      <c r="Z75" s="2552"/>
      <c r="AA75" s="2552"/>
      <c r="AB75" s="2541"/>
      <c r="AC75" s="2540" t="s">
        <v>166</v>
      </c>
      <c r="AD75" s="2552"/>
      <c r="AE75" s="2552"/>
      <c r="AF75" s="2552"/>
      <c r="AG75" s="2552"/>
      <c r="AH75" s="2541"/>
      <c r="AI75" s="739" t="s">
        <v>725</v>
      </c>
      <c r="AJ75" s="740"/>
    </row>
    <row r="76" spans="1:47" ht="14.25">
      <c r="A76" s="477"/>
      <c r="B76" s="2540" t="s">
        <v>187</v>
      </c>
      <c r="C76" s="2552"/>
      <c r="D76" s="2552"/>
      <c r="E76" s="2541"/>
      <c r="F76" s="2601"/>
      <c r="G76" s="2602"/>
      <c r="H76" s="2602"/>
      <c r="I76" s="2602"/>
      <c r="J76" s="2602"/>
      <c r="K76" s="2602"/>
      <c r="L76" s="2602"/>
      <c r="M76" s="2602"/>
      <c r="N76" s="2602"/>
      <c r="O76" s="2602"/>
      <c r="P76" s="2602"/>
      <c r="Q76" s="768" t="s">
        <v>55</v>
      </c>
      <c r="R76" s="2602"/>
      <c r="S76" s="2602"/>
      <c r="T76" s="2602"/>
      <c r="U76" s="2602"/>
      <c r="V76" s="2602"/>
      <c r="W76" s="2602"/>
      <c r="X76" s="2602"/>
      <c r="Y76" s="2602"/>
      <c r="Z76" s="2602"/>
      <c r="AA76" s="2602"/>
      <c r="AB76" s="2603"/>
      <c r="AC76" s="2604"/>
      <c r="AD76" s="2605"/>
      <c r="AE76" s="2605"/>
      <c r="AF76" s="2605"/>
      <c r="AG76" s="2605"/>
      <c r="AH76" s="2606"/>
      <c r="AI76" s="740" t="str">
        <f>IF(F76="","",DATEDIF(F76-1,R76,"D"))</f>
        <v/>
      </c>
      <c r="AJ76" s="740"/>
    </row>
    <row r="77" spans="1:47" ht="14.25">
      <c r="A77" s="477"/>
      <c r="B77" s="2540" t="s">
        <v>188</v>
      </c>
      <c r="C77" s="2552"/>
      <c r="D77" s="2552"/>
      <c r="E77" s="2541"/>
      <c r="F77" s="2601"/>
      <c r="G77" s="2602"/>
      <c r="H77" s="2602"/>
      <c r="I77" s="2602"/>
      <c r="J77" s="2602"/>
      <c r="K77" s="2602"/>
      <c r="L77" s="2602"/>
      <c r="M77" s="2602"/>
      <c r="N77" s="2602"/>
      <c r="O77" s="2602"/>
      <c r="P77" s="2602"/>
      <c r="Q77" s="768" t="s">
        <v>55</v>
      </c>
      <c r="R77" s="2602"/>
      <c r="S77" s="2602"/>
      <c r="T77" s="2602"/>
      <c r="U77" s="2602"/>
      <c r="V77" s="2602"/>
      <c r="W77" s="2602"/>
      <c r="X77" s="2602"/>
      <c r="Y77" s="2602"/>
      <c r="Z77" s="2602"/>
      <c r="AA77" s="2602"/>
      <c r="AB77" s="2603"/>
      <c r="AC77" s="2604"/>
      <c r="AD77" s="2605"/>
      <c r="AE77" s="2605"/>
      <c r="AF77" s="2605"/>
      <c r="AG77" s="2605"/>
      <c r="AH77" s="2606"/>
      <c r="AI77" s="740" t="str">
        <f>IF(F77="","",DATEDIF(F77-1,R77,"D"))</f>
        <v/>
      </c>
      <c r="AJ77" s="740"/>
    </row>
    <row r="78" spans="1:47" ht="14.25">
      <c r="A78" s="477"/>
      <c r="B78" s="2540" t="s">
        <v>189</v>
      </c>
      <c r="C78" s="2552"/>
      <c r="D78" s="2552"/>
      <c r="E78" s="2541"/>
      <c r="F78" s="2601"/>
      <c r="G78" s="2602"/>
      <c r="H78" s="2602"/>
      <c r="I78" s="2602"/>
      <c r="J78" s="2602"/>
      <c r="K78" s="2602"/>
      <c r="L78" s="2602"/>
      <c r="M78" s="2602"/>
      <c r="N78" s="2602"/>
      <c r="O78" s="2602"/>
      <c r="P78" s="2602"/>
      <c r="Q78" s="768" t="s">
        <v>55</v>
      </c>
      <c r="R78" s="2602"/>
      <c r="S78" s="2602"/>
      <c r="T78" s="2602"/>
      <c r="U78" s="2602"/>
      <c r="V78" s="2602"/>
      <c r="W78" s="2602"/>
      <c r="X78" s="2602"/>
      <c r="Y78" s="2602"/>
      <c r="Z78" s="2602"/>
      <c r="AA78" s="2602"/>
      <c r="AB78" s="2603"/>
      <c r="AC78" s="2604"/>
      <c r="AD78" s="2605"/>
      <c r="AE78" s="2605"/>
      <c r="AF78" s="2605"/>
      <c r="AG78" s="2605"/>
      <c r="AH78" s="2606"/>
      <c r="AI78" s="740" t="str">
        <f>IF(F78="","",DATEDIF(F78-1,R78,"D"))</f>
        <v/>
      </c>
      <c r="AJ78" s="740"/>
    </row>
    <row r="79" spans="1:47" ht="14.25">
      <c r="A79" s="477"/>
      <c r="B79" s="2540" t="s">
        <v>190</v>
      </c>
      <c r="C79" s="2552"/>
      <c r="D79" s="2552"/>
      <c r="E79" s="2541"/>
      <c r="F79" s="2601"/>
      <c r="G79" s="2602"/>
      <c r="H79" s="2602"/>
      <c r="I79" s="2602"/>
      <c r="J79" s="2602"/>
      <c r="K79" s="2602"/>
      <c r="L79" s="2602"/>
      <c r="M79" s="2602"/>
      <c r="N79" s="2602"/>
      <c r="O79" s="2602"/>
      <c r="P79" s="2602"/>
      <c r="Q79" s="768" t="s">
        <v>55</v>
      </c>
      <c r="R79" s="2602"/>
      <c r="S79" s="2602"/>
      <c r="T79" s="2602"/>
      <c r="U79" s="2602"/>
      <c r="V79" s="2602"/>
      <c r="W79" s="2602"/>
      <c r="X79" s="2602"/>
      <c r="Y79" s="2602"/>
      <c r="Z79" s="2602"/>
      <c r="AA79" s="2602"/>
      <c r="AB79" s="2603"/>
      <c r="AC79" s="2604"/>
      <c r="AD79" s="2605"/>
      <c r="AE79" s="2605"/>
      <c r="AF79" s="2605"/>
      <c r="AG79" s="2605"/>
      <c r="AH79" s="2606"/>
      <c r="AI79" s="740" t="str">
        <f t="shared" ref="AI79:AI81" si="0">IF(F79="","",DATEDIF(F79-1,R79,"D"))</f>
        <v/>
      </c>
      <c r="AJ79" s="740"/>
    </row>
    <row r="80" spans="1:47" ht="14.25">
      <c r="A80" s="477"/>
      <c r="B80" s="2540" t="s">
        <v>191</v>
      </c>
      <c r="C80" s="2552"/>
      <c r="D80" s="2552"/>
      <c r="E80" s="2541"/>
      <c r="F80" s="2601"/>
      <c r="G80" s="2602"/>
      <c r="H80" s="2602"/>
      <c r="I80" s="2602"/>
      <c r="J80" s="2602"/>
      <c r="K80" s="2602"/>
      <c r="L80" s="2602"/>
      <c r="M80" s="2602"/>
      <c r="N80" s="2602"/>
      <c r="O80" s="2602"/>
      <c r="P80" s="2602"/>
      <c r="Q80" s="741" t="s">
        <v>55</v>
      </c>
      <c r="R80" s="2602"/>
      <c r="S80" s="2602"/>
      <c r="T80" s="2602"/>
      <c r="U80" s="2602"/>
      <c r="V80" s="2602"/>
      <c r="W80" s="2602"/>
      <c r="X80" s="2602"/>
      <c r="Y80" s="2602"/>
      <c r="Z80" s="2602"/>
      <c r="AA80" s="2602"/>
      <c r="AB80" s="2603"/>
      <c r="AC80" s="2604"/>
      <c r="AD80" s="2605"/>
      <c r="AE80" s="2605"/>
      <c r="AF80" s="2605"/>
      <c r="AG80" s="2605"/>
      <c r="AH80" s="2606"/>
      <c r="AI80" s="740" t="str">
        <f t="shared" si="0"/>
        <v/>
      </c>
      <c r="AJ80" s="740"/>
    </row>
    <row r="81" spans="1:36" ht="14.25">
      <c r="A81" s="477"/>
      <c r="B81" s="2540" t="s">
        <v>192</v>
      </c>
      <c r="C81" s="2552"/>
      <c r="D81" s="2552"/>
      <c r="E81" s="2541"/>
      <c r="F81" s="2601"/>
      <c r="G81" s="2602"/>
      <c r="H81" s="2602"/>
      <c r="I81" s="2602"/>
      <c r="J81" s="2602"/>
      <c r="K81" s="2602"/>
      <c r="L81" s="2602"/>
      <c r="M81" s="2602"/>
      <c r="N81" s="2602"/>
      <c r="O81" s="2602"/>
      <c r="P81" s="2602"/>
      <c r="Q81" s="741" t="s">
        <v>55</v>
      </c>
      <c r="R81" s="2602"/>
      <c r="S81" s="2602"/>
      <c r="T81" s="2602"/>
      <c r="U81" s="2602"/>
      <c r="V81" s="2602"/>
      <c r="W81" s="2602"/>
      <c r="X81" s="2602"/>
      <c r="Y81" s="2602"/>
      <c r="Z81" s="2602"/>
      <c r="AA81" s="2602"/>
      <c r="AB81" s="2603"/>
      <c r="AC81" s="2604"/>
      <c r="AD81" s="2605"/>
      <c r="AE81" s="2605"/>
      <c r="AF81" s="2605"/>
      <c r="AG81" s="2605"/>
      <c r="AH81" s="2606"/>
      <c r="AI81" s="740" t="str">
        <f t="shared" si="0"/>
        <v/>
      </c>
      <c r="AJ81" s="740"/>
    </row>
    <row r="82" spans="1:36">
      <c r="B82" s="742"/>
      <c r="C82" s="742"/>
      <c r="D82" s="743"/>
      <c r="E82" s="743"/>
      <c r="F82" s="743"/>
      <c r="G82" s="743"/>
      <c r="H82" s="743"/>
      <c r="I82" s="743"/>
      <c r="J82" s="743"/>
      <c r="K82" s="743"/>
      <c r="L82" s="743"/>
      <c r="M82" s="743"/>
      <c r="N82" s="743"/>
      <c r="O82" s="743"/>
      <c r="P82" s="743"/>
      <c r="Q82" s="743"/>
      <c r="R82" s="743"/>
      <c r="S82" s="743"/>
      <c r="T82" s="743"/>
      <c r="U82" s="743"/>
      <c r="V82" s="743"/>
      <c r="W82" s="743"/>
      <c r="X82" s="743"/>
      <c r="Y82" s="743"/>
      <c r="Z82" s="743"/>
      <c r="AA82" s="743"/>
      <c r="AB82" s="743"/>
      <c r="AC82" s="743"/>
      <c r="AD82" s="743"/>
      <c r="AE82" s="743"/>
      <c r="AF82" s="743"/>
      <c r="AG82" s="743"/>
      <c r="AH82" s="743"/>
      <c r="AI82" s="743"/>
      <c r="AJ82" s="743"/>
    </row>
    <row r="83" spans="1:36">
      <c r="B83" s="742"/>
      <c r="C83" s="742"/>
      <c r="D83" s="743"/>
      <c r="E83" s="743"/>
      <c r="F83" s="743"/>
      <c r="G83" s="743"/>
      <c r="H83" s="743"/>
      <c r="I83" s="743"/>
      <c r="J83" s="743"/>
      <c r="K83" s="743"/>
      <c r="L83" s="743"/>
      <c r="M83" s="743"/>
      <c r="N83" s="743"/>
      <c r="O83" s="743"/>
      <c r="P83" s="743"/>
      <c r="Q83" s="743"/>
      <c r="R83" s="743"/>
      <c r="S83" s="743"/>
      <c r="T83" s="743"/>
      <c r="U83" s="743"/>
      <c r="V83" s="743"/>
      <c r="W83" s="743"/>
      <c r="X83" s="743"/>
      <c r="Y83" s="743"/>
      <c r="Z83" s="743"/>
      <c r="AA83" s="743"/>
      <c r="AB83" s="743"/>
      <c r="AC83" s="743"/>
      <c r="AD83" s="743"/>
      <c r="AE83" s="743"/>
      <c r="AF83" s="743"/>
      <c r="AG83" s="743"/>
      <c r="AH83" s="743"/>
      <c r="AI83" s="743"/>
      <c r="AJ83" s="743"/>
    </row>
    <row r="84" spans="1:36">
      <c r="B84" s="742"/>
      <c r="C84" s="742"/>
      <c r="D84" s="743"/>
      <c r="E84" s="743"/>
      <c r="F84" s="743"/>
      <c r="G84" s="743"/>
      <c r="H84" s="743"/>
      <c r="I84" s="743"/>
      <c r="J84" s="743"/>
      <c r="K84" s="743"/>
      <c r="L84" s="743"/>
      <c r="M84" s="743"/>
      <c r="N84" s="743"/>
      <c r="O84" s="743"/>
      <c r="P84" s="743"/>
      <c r="Q84" s="743"/>
      <c r="R84" s="743"/>
      <c r="S84" s="743"/>
      <c r="T84" s="743"/>
      <c r="U84" s="743"/>
      <c r="V84" s="743"/>
      <c r="W84" s="743"/>
      <c r="X84" s="743"/>
      <c r="Y84" s="743"/>
      <c r="Z84" s="743"/>
      <c r="AA84" s="743"/>
      <c r="AB84" s="743"/>
      <c r="AC84" s="743"/>
      <c r="AD84" s="743"/>
      <c r="AE84" s="743"/>
      <c r="AF84" s="743"/>
      <c r="AG84" s="743"/>
      <c r="AH84" s="743"/>
      <c r="AI84" s="743"/>
      <c r="AJ84" s="743"/>
    </row>
    <row r="85" spans="1:36">
      <c r="B85" s="742"/>
      <c r="C85" s="742"/>
      <c r="D85" s="743"/>
      <c r="E85" s="743"/>
      <c r="F85" s="743"/>
      <c r="G85" s="743"/>
      <c r="H85" s="743"/>
      <c r="I85" s="743"/>
      <c r="J85" s="743"/>
      <c r="K85" s="743"/>
      <c r="L85" s="743"/>
      <c r="M85" s="743"/>
      <c r="N85" s="743"/>
      <c r="O85" s="743"/>
      <c r="P85" s="743"/>
      <c r="Q85" s="743"/>
      <c r="R85" s="743"/>
      <c r="S85" s="743"/>
      <c r="T85" s="743"/>
      <c r="U85" s="743"/>
      <c r="V85" s="743"/>
      <c r="W85" s="743"/>
      <c r="X85" s="743"/>
      <c r="Y85" s="743"/>
      <c r="Z85" s="743"/>
      <c r="AA85" s="743"/>
      <c r="AB85" s="743"/>
      <c r="AC85" s="743"/>
      <c r="AD85" s="743"/>
      <c r="AE85" s="743"/>
      <c r="AF85" s="743"/>
      <c r="AG85" s="743"/>
      <c r="AH85" s="743"/>
      <c r="AI85" s="743"/>
      <c r="AJ85" s="743"/>
    </row>
    <row r="86" spans="1:36">
      <c r="B86" s="742"/>
      <c r="C86" s="742"/>
      <c r="D86" s="743"/>
      <c r="E86" s="743"/>
      <c r="F86" s="743"/>
      <c r="G86" s="743"/>
      <c r="H86" s="743"/>
      <c r="I86" s="743"/>
      <c r="J86" s="743"/>
      <c r="K86" s="743"/>
      <c r="L86" s="743"/>
      <c r="M86" s="743"/>
      <c r="N86" s="743"/>
      <c r="O86" s="743"/>
      <c r="P86" s="743"/>
      <c r="Q86" s="743"/>
      <c r="R86" s="743"/>
      <c r="S86" s="743"/>
      <c r="T86" s="743"/>
      <c r="U86" s="743"/>
      <c r="V86" s="743"/>
      <c r="W86" s="743"/>
      <c r="X86" s="743"/>
      <c r="Y86" s="743"/>
      <c r="Z86" s="743"/>
      <c r="AA86" s="743"/>
      <c r="AB86" s="743"/>
      <c r="AC86" s="743"/>
      <c r="AD86" s="743"/>
      <c r="AE86" s="743"/>
      <c r="AF86" s="743"/>
      <c r="AG86" s="743"/>
      <c r="AH86" s="743"/>
      <c r="AI86" s="743"/>
      <c r="AJ86" s="743"/>
    </row>
    <row r="87" spans="1:36">
      <c r="B87" s="742"/>
      <c r="C87" s="742"/>
      <c r="D87" s="743"/>
      <c r="E87" s="743"/>
      <c r="F87" s="743"/>
      <c r="G87" s="743"/>
      <c r="H87" s="743"/>
      <c r="I87" s="743"/>
      <c r="J87" s="743"/>
      <c r="K87" s="743"/>
      <c r="L87" s="743"/>
      <c r="M87" s="743"/>
      <c r="N87" s="743"/>
      <c r="O87" s="743"/>
      <c r="P87" s="743"/>
      <c r="Q87" s="743"/>
      <c r="R87" s="743"/>
      <c r="S87" s="743"/>
      <c r="T87" s="743"/>
      <c r="U87" s="743"/>
      <c r="V87" s="743"/>
      <c r="W87" s="743"/>
      <c r="X87" s="743"/>
      <c r="Y87" s="743"/>
      <c r="Z87" s="743"/>
      <c r="AA87" s="743"/>
      <c r="AB87" s="743"/>
      <c r="AC87" s="743"/>
      <c r="AD87" s="743"/>
      <c r="AE87" s="743"/>
      <c r="AF87" s="743"/>
      <c r="AG87" s="743"/>
      <c r="AH87" s="743"/>
      <c r="AI87" s="743"/>
      <c r="AJ87" s="743"/>
    </row>
    <row r="88" spans="1:36">
      <c r="B88" s="742"/>
      <c r="C88" s="742"/>
      <c r="D88" s="743"/>
      <c r="E88" s="743"/>
      <c r="F88" s="743"/>
      <c r="G88" s="743"/>
      <c r="H88" s="743"/>
      <c r="I88" s="743"/>
      <c r="J88" s="743"/>
      <c r="K88" s="743"/>
      <c r="L88" s="743"/>
      <c r="M88" s="743"/>
      <c r="N88" s="743"/>
      <c r="O88" s="743"/>
      <c r="P88" s="743"/>
      <c r="Q88" s="743"/>
      <c r="R88" s="743"/>
      <c r="S88" s="743"/>
      <c r="T88" s="743"/>
      <c r="U88" s="743"/>
      <c r="V88" s="743"/>
      <c r="W88" s="743"/>
      <c r="X88" s="743"/>
      <c r="Y88" s="743"/>
      <c r="Z88" s="743"/>
      <c r="AA88" s="743"/>
      <c r="AB88" s="743"/>
      <c r="AC88" s="743"/>
      <c r="AD88" s="743"/>
      <c r="AE88" s="743"/>
      <c r="AF88" s="743"/>
      <c r="AG88" s="743"/>
      <c r="AH88" s="743"/>
      <c r="AI88" s="743"/>
      <c r="AJ88" s="743"/>
    </row>
    <row r="89" spans="1:36">
      <c r="B89" s="742"/>
      <c r="C89" s="742"/>
      <c r="D89" s="743"/>
      <c r="E89" s="743"/>
      <c r="F89" s="743"/>
      <c r="G89" s="743"/>
      <c r="H89" s="743"/>
      <c r="I89" s="743"/>
      <c r="J89" s="743"/>
      <c r="K89" s="743"/>
      <c r="L89" s="743"/>
      <c r="M89" s="743"/>
      <c r="N89" s="743"/>
      <c r="O89" s="743"/>
      <c r="P89" s="743"/>
      <c r="Q89" s="743"/>
      <c r="R89" s="743"/>
      <c r="S89" s="743"/>
      <c r="T89" s="743"/>
      <c r="U89" s="743"/>
      <c r="V89" s="743"/>
      <c r="W89" s="743"/>
      <c r="X89" s="743"/>
      <c r="Y89" s="743"/>
      <c r="Z89" s="743"/>
      <c r="AA89" s="743"/>
      <c r="AB89" s="743"/>
      <c r="AC89" s="743"/>
      <c r="AD89" s="743"/>
      <c r="AE89" s="743"/>
      <c r="AF89" s="743"/>
      <c r="AG89" s="743"/>
      <c r="AH89" s="743"/>
      <c r="AI89" s="743"/>
      <c r="AJ89" s="743"/>
    </row>
    <row r="90" spans="1:36">
      <c r="B90" s="742"/>
      <c r="C90" s="742"/>
      <c r="D90" s="743"/>
      <c r="E90" s="743"/>
      <c r="F90" s="743"/>
      <c r="G90" s="743"/>
      <c r="H90" s="743"/>
      <c r="I90" s="743"/>
      <c r="J90" s="743"/>
      <c r="K90" s="743"/>
      <c r="L90" s="743"/>
      <c r="M90" s="743"/>
      <c r="N90" s="743"/>
      <c r="O90" s="743"/>
      <c r="P90" s="743"/>
      <c r="Q90" s="743"/>
      <c r="R90" s="743"/>
      <c r="S90" s="743"/>
      <c r="T90" s="743"/>
      <c r="U90" s="743"/>
      <c r="V90" s="743"/>
      <c r="W90" s="743"/>
      <c r="X90" s="743"/>
      <c r="Y90" s="743"/>
      <c r="Z90" s="743"/>
      <c r="AA90" s="743"/>
      <c r="AB90" s="743"/>
      <c r="AC90" s="743"/>
      <c r="AD90" s="743"/>
      <c r="AE90" s="743"/>
      <c r="AF90" s="743"/>
      <c r="AG90" s="743"/>
      <c r="AH90" s="743"/>
      <c r="AI90" s="743"/>
      <c r="AJ90" s="743"/>
    </row>
    <row r="91" spans="1:36">
      <c r="B91" s="742"/>
      <c r="C91" s="742"/>
      <c r="D91" s="743"/>
      <c r="E91" s="743"/>
      <c r="F91" s="743"/>
      <c r="G91" s="743"/>
      <c r="H91" s="743"/>
      <c r="I91" s="743"/>
      <c r="J91" s="743"/>
      <c r="K91" s="743"/>
      <c r="L91" s="743"/>
      <c r="M91" s="743"/>
      <c r="N91" s="743"/>
      <c r="O91" s="743"/>
      <c r="P91" s="743"/>
      <c r="Q91" s="743"/>
      <c r="R91" s="743"/>
      <c r="S91" s="743"/>
      <c r="T91" s="743"/>
      <c r="U91" s="743"/>
      <c r="V91" s="743"/>
      <c r="W91" s="743"/>
      <c r="X91" s="743"/>
      <c r="Y91" s="743"/>
      <c r="Z91" s="743"/>
      <c r="AA91" s="743"/>
      <c r="AB91" s="743"/>
      <c r="AC91" s="743"/>
      <c r="AD91" s="743"/>
      <c r="AE91" s="743"/>
      <c r="AF91" s="743"/>
      <c r="AG91" s="743"/>
      <c r="AH91" s="743"/>
      <c r="AI91" s="743"/>
      <c r="AJ91" s="743"/>
    </row>
    <row r="92" spans="1:36">
      <c r="B92" s="742"/>
      <c r="C92" s="742"/>
      <c r="D92" s="743"/>
      <c r="E92" s="743"/>
      <c r="F92" s="743"/>
      <c r="G92" s="743"/>
      <c r="H92" s="743"/>
      <c r="I92" s="743"/>
      <c r="J92" s="743"/>
      <c r="K92" s="743"/>
      <c r="L92" s="743"/>
      <c r="M92" s="743"/>
      <c r="N92" s="743"/>
      <c r="O92" s="743"/>
      <c r="P92" s="743"/>
      <c r="Q92" s="743"/>
      <c r="R92" s="743"/>
      <c r="S92" s="743"/>
      <c r="T92" s="743"/>
      <c r="U92" s="743"/>
      <c r="V92" s="743"/>
      <c r="W92" s="743"/>
      <c r="X92" s="743"/>
      <c r="Y92" s="743"/>
      <c r="Z92" s="743"/>
      <c r="AA92" s="743"/>
      <c r="AB92" s="743"/>
      <c r="AC92" s="743"/>
      <c r="AD92" s="743"/>
      <c r="AE92" s="743"/>
      <c r="AF92" s="743"/>
      <c r="AG92" s="743"/>
      <c r="AH92" s="743"/>
      <c r="AI92" s="743"/>
      <c r="AJ92" s="743"/>
    </row>
    <row r="93" spans="1:36">
      <c r="B93" s="742"/>
      <c r="C93" s="742"/>
      <c r="D93" s="743"/>
      <c r="E93" s="743"/>
      <c r="F93" s="743"/>
      <c r="G93" s="743"/>
      <c r="H93" s="743"/>
      <c r="I93" s="743"/>
      <c r="J93" s="743"/>
      <c r="K93" s="743"/>
      <c r="L93" s="743"/>
      <c r="M93" s="743"/>
      <c r="N93" s="743"/>
      <c r="O93" s="743"/>
      <c r="P93" s="743"/>
      <c r="Q93" s="743"/>
      <c r="R93" s="743"/>
      <c r="S93" s="743"/>
      <c r="T93" s="743"/>
      <c r="U93" s="743"/>
      <c r="V93" s="743"/>
      <c r="W93" s="743"/>
      <c r="X93" s="743"/>
      <c r="Y93" s="743"/>
      <c r="Z93" s="743"/>
      <c r="AA93" s="743"/>
      <c r="AB93" s="743"/>
      <c r="AC93" s="743"/>
      <c r="AD93" s="743"/>
      <c r="AE93" s="743"/>
      <c r="AF93" s="743"/>
      <c r="AG93" s="743"/>
      <c r="AH93" s="743"/>
      <c r="AI93" s="743"/>
      <c r="AJ93" s="743"/>
    </row>
    <row r="94" spans="1:36">
      <c r="B94" s="742"/>
      <c r="C94" s="742"/>
      <c r="D94" s="743"/>
      <c r="E94" s="743"/>
      <c r="F94" s="743"/>
      <c r="G94" s="743"/>
      <c r="H94" s="743"/>
      <c r="I94" s="743"/>
      <c r="J94" s="743"/>
      <c r="K94" s="743"/>
      <c r="L94" s="743"/>
      <c r="M94" s="743"/>
      <c r="N94" s="743"/>
      <c r="O94" s="743"/>
      <c r="P94" s="743"/>
      <c r="Q94" s="743"/>
      <c r="R94" s="743"/>
      <c r="S94" s="743"/>
      <c r="T94" s="743"/>
      <c r="U94" s="743"/>
      <c r="V94" s="743"/>
      <c r="W94" s="743"/>
      <c r="X94" s="743"/>
      <c r="Y94" s="743"/>
      <c r="Z94" s="743"/>
      <c r="AA94" s="743"/>
      <c r="AB94" s="743"/>
      <c r="AC94" s="743"/>
      <c r="AD94" s="743"/>
      <c r="AE94" s="743"/>
      <c r="AF94" s="743"/>
      <c r="AG94" s="743"/>
      <c r="AH94" s="743"/>
      <c r="AI94" s="743"/>
      <c r="AJ94" s="743"/>
    </row>
    <row r="95" spans="1:36">
      <c r="B95" s="742"/>
      <c r="C95" s="742"/>
      <c r="D95" s="743"/>
      <c r="E95" s="743"/>
      <c r="F95" s="743"/>
      <c r="G95" s="743"/>
      <c r="H95" s="743"/>
      <c r="I95" s="743"/>
      <c r="J95" s="743"/>
      <c r="K95" s="743"/>
      <c r="L95" s="743"/>
      <c r="M95" s="743"/>
      <c r="N95" s="743"/>
      <c r="O95" s="743"/>
      <c r="P95" s="743"/>
      <c r="Q95" s="743"/>
      <c r="R95" s="743"/>
      <c r="S95" s="743"/>
      <c r="T95" s="743"/>
      <c r="U95" s="743"/>
      <c r="V95" s="743"/>
      <c r="W95" s="743"/>
      <c r="X95" s="743"/>
      <c r="Y95" s="743"/>
      <c r="Z95" s="743"/>
      <c r="AA95" s="743"/>
      <c r="AB95" s="743"/>
      <c r="AC95" s="743"/>
      <c r="AD95" s="743"/>
      <c r="AE95" s="743"/>
      <c r="AF95" s="743"/>
      <c r="AG95" s="743"/>
      <c r="AH95" s="743"/>
      <c r="AI95" s="743"/>
      <c r="AJ95" s="743"/>
    </row>
    <row r="96" spans="1:36">
      <c r="B96" s="742"/>
      <c r="C96" s="742"/>
      <c r="D96" s="743"/>
      <c r="E96" s="743"/>
      <c r="F96" s="743"/>
      <c r="G96" s="743"/>
      <c r="H96" s="743"/>
      <c r="I96" s="743"/>
      <c r="J96" s="743"/>
      <c r="K96" s="743"/>
      <c r="L96" s="743"/>
      <c r="M96" s="743"/>
      <c r="N96" s="743"/>
      <c r="O96" s="743"/>
      <c r="P96" s="743"/>
      <c r="Q96" s="743"/>
      <c r="R96" s="743"/>
      <c r="S96" s="743"/>
      <c r="T96" s="743"/>
      <c r="U96" s="743"/>
      <c r="V96" s="743"/>
      <c r="W96" s="743"/>
      <c r="X96" s="743"/>
      <c r="Y96" s="743"/>
      <c r="Z96" s="743"/>
      <c r="AA96" s="743"/>
      <c r="AB96" s="743"/>
      <c r="AC96" s="743"/>
      <c r="AD96" s="743"/>
      <c r="AE96" s="743"/>
      <c r="AF96" s="743"/>
      <c r="AG96" s="743"/>
      <c r="AH96" s="743"/>
      <c r="AI96" s="743"/>
      <c r="AJ96" s="743"/>
    </row>
    <row r="97" spans="2:36">
      <c r="B97" s="742"/>
      <c r="C97" s="742"/>
      <c r="D97" s="743"/>
      <c r="E97" s="743"/>
      <c r="F97" s="743"/>
      <c r="G97" s="743"/>
      <c r="H97" s="743"/>
      <c r="I97" s="743"/>
      <c r="J97" s="743"/>
      <c r="K97" s="743"/>
      <c r="L97" s="743"/>
      <c r="M97" s="743"/>
      <c r="N97" s="743"/>
      <c r="O97" s="743"/>
      <c r="P97" s="743"/>
      <c r="Q97" s="743"/>
      <c r="R97" s="743"/>
      <c r="S97" s="743"/>
      <c r="T97" s="743"/>
      <c r="U97" s="743"/>
      <c r="V97" s="743"/>
      <c r="W97" s="743"/>
      <c r="X97" s="743"/>
      <c r="Y97" s="743"/>
      <c r="Z97" s="743"/>
      <c r="AA97" s="743"/>
      <c r="AB97" s="743"/>
      <c r="AC97" s="743"/>
      <c r="AD97" s="743"/>
      <c r="AE97" s="743"/>
      <c r="AF97" s="743"/>
      <c r="AG97" s="743"/>
      <c r="AH97" s="743"/>
      <c r="AI97" s="743"/>
      <c r="AJ97" s="743"/>
    </row>
    <row r="98" spans="2:36">
      <c r="B98" s="742"/>
      <c r="C98" s="742"/>
      <c r="D98" s="743"/>
      <c r="E98" s="743"/>
      <c r="F98" s="743"/>
      <c r="G98" s="743"/>
      <c r="H98" s="743"/>
      <c r="I98" s="743"/>
      <c r="J98" s="743"/>
      <c r="K98" s="743"/>
      <c r="L98" s="743"/>
      <c r="M98" s="743"/>
      <c r="N98" s="743"/>
      <c r="O98" s="743"/>
      <c r="P98" s="743"/>
      <c r="Q98" s="743"/>
      <c r="R98" s="743"/>
      <c r="S98" s="743"/>
      <c r="T98" s="743"/>
      <c r="U98" s="743"/>
      <c r="V98" s="743"/>
      <c r="W98" s="743"/>
      <c r="X98" s="743"/>
      <c r="Y98" s="743"/>
      <c r="Z98" s="743"/>
      <c r="AA98" s="743"/>
      <c r="AB98" s="743"/>
      <c r="AC98" s="743"/>
      <c r="AD98" s="743"/>
      <c r="AE98" s="743"/>
      <c r="AF98" s="743"/>
      <c r="AG98" s="743"/>
      <c r="AH98" s="743"/>
      <c r="AI98" s="743"/>
      <c r="AJ98" s="743"/>
    </row>
    <row r="99" spans="2:36">
      <c r="B99" s="742"/>
      <c r="C99" s="742"/>
      <c r="D99" s="743"/>
      <c r="E99" s="743"/>
      <c r="F99" s="743"/>
      <c r="G99" s="743"/>
      <c r="H99" s="743"/>
      <c r="I99" s="743"/>
      <c r="J99" s="743"/>
      <c r="K99" s="743"/>
      <c r="L99" s="743"/>
      <c r="M99" s="743"/>
      <c r="N99" s="743"/>
      <c r="O99" s="743"/>
      <c r="P99" s="743"/>
      <c r="Q99" s="743"/>
      <c r="R99" s="743"/>
      <c r="S99" s="743"/>
      <c r="T99" s="743"/>
      <c r="U99" s="743"/>
      <c r="V99" s="743"/>
      <c r="W99" s="743"/>
      <c r="X99" s="743"/>
      <c r="Y99" s="743"/>
      <c r="Z99" s="743"/>
      <c r="AA99" s="743"/>
      <c r="AB99" s="743"/>
      <c r="AC99" s="743"/>
      <c r="AD99" s="743"/>
      <c r="AE99" s="743"/>
      <c r="AF99" s="743"/>
      <c r="AG99" s="743"/>
      <c r="AH99" s="743"/>
      <c r="AI99" s="743"/>
      <c r="AJ99" s="743"/>
    </row>
    <row r="100" spans="2:36">
      <c r="B100" s="742"/>
      <c r="C100" s="742"/>
      <c r="D100" s="743"/>
      <c r="E100" s="743"/>
      <c r="F100" s="743"/>
      <c r="G100" s="743"/>
      <c r="H100" s="743"/>
      <c r="I100" s="743"/>
      <c r="J100" s="743"/>
      <c r="K100" s="743"/>
      <c r="L100" s="743"/>
      <c r="M100" s="743"/>
      <c r="N100" s="743"/>
      <c r="O100" s="743"/>
      <c r="P100" s="743"/>
      <c r="Q100" s="743"/>
      <c r="R100" s="743"/>
      <c r="S100" s="743"/>
      <c r="T100" s="743"/>
      <c r="U100" s="743"/>
      <c r="V100" s="743"/>
      <c r="W100" s="743"/>
      <c r="X100" s="743"/>
      <c r="Y100" s="743"/>
      <c r="Z100" s="743"/>
      <c r="AA100" s="743"/>
      <c r="AB100" s="743"/>
      <c r="AC100" s="743"/>
      <c r="AD100" s="743"/>
      <c r="AE100" s="743"/>
      <c r="AF100" s="743"/>
      <c r="AG100" s="743"/>
      <c r="AH100" s="743"/>
      <c r="AI100" s="743"/>
      <c r="AJ100" s="743"/>
    </row>
    <row r="101" spans="2:36">
      <c r="B101" s="742"/>
      <c r="C101" s="742"/>
      <c r="D101" s="743"/>
      <c r="E101" s="743"/>
      <c r="F101" s="743"/>
      <c r="G101" s="743"/>
      <c r="H101" s="743"/>
      <c r="I101" s="743"/>
      <c r="J101" s="743"/>
      <c r="K101" s="743"/>
      <c r="L101" s="743"/>
      <c r="M101" s="743"/>
      <c r="N101" s="743"/>
      <c r="O101" s="743"/>
      <c r="P101" s="743"/>
      <c r="Q101" s="743"/>
      <c r="R101" s="743"/>
      <c r="S101" s="743"/>
      <c r="T101" s="743"/>
      <c r="U101" s="743"/>
      <c r="V101" s="743"/>
      <c r="W101" s="743"/>
      <c r="X101" s="743"/>
      <c r="Y101" s="743"/>
      <c r="Z101" s="743"/>
      <c r="AA101" s="743"/>
      <c r="AB101" s="743"/>
      <c r="AC101" s="743"/>
      <c r="AD101" s="743"/>
      <c r="AE101" s="743"/>
      <c r="AF101" s="743"/>
      <c r="AG101" s="743"/>
      <c r="AH101" s="743"/>
      <c r="AI101" s="743"/>
      <c r="AJ101" s="743"/>
    </row>
    <row r="102" spans="2:36">
      <c r="B102" s="742"/>
      <c r="C102" s="742"/>
      <c r="D102" s="743"/>
      <c r="E102" s="743"/>
      <c r="F102" s="743"/>
      <c r="G102" s="743"/>
      <c r="H102" s="743"/>
      <c r="I102" s="743"/>
      <c r="J102" s="743"/>
      <c r="K102" s="743"/>
      <c r="L102" s="743"/>
      <c r="M102" s="743"/>
      <c r="N102" s="743"/>
      <c r="O102" s="743"/>
      <c r="P102" s="743"/>
      <c r="Q102" s="743"/>
      <c r="R102" s="743"/>
      <c r="S102" s="743"/>
      <c r="T102" s="743"/>
      <c r="U102" s="743"/>
      <c r="V102" s="743"/>
      <c r="W102" s="743"/>
      <c r="X102" s="743"/>
      <c r="Y102" s="743"/>
      <c r="Z102" s="743"/>
      <c r="AA102" s="743"/>
      <c r="AB102" s="743"/>
      <c r="AC102" s="743"/>
      <c r="AD102" s="743"/>
      <c r="AE102" s="743"/>
      <c r="AF102" s="743"/>
      <c r="AG102" s="743"/>
      <c r="AH102" s="743"/>
      <c r="AI102" s="743"/>
      <c r="AJ102" s="743"/>
    </row>
    <row r="103" spans="2:36">
      <c r="B103" s="742"/>
      <c r="C103" s="742"/>
      <c r="D103" s="743"/>
      <c r="E103" s="743"/>
      <c r="F103" s="743"/>
      <c r="G103" s="743"/>
      <c r="H103" s="743"/>
      <c r="I103" s="743"/>
      <c r="J103" s="743"/>
      <c r="K103" s="743"/>
      <c r="L103" s="743"/>
      <c r="M103" s="743"/>
      <c r="N103" s="743"/>
      <c r="O103" s="743"/>
      <c r="P103" s="743"/>
      <c r="Q103" s="743"/>
      <c r="R103" s="743"/>
      <c r="S103" s="743"/>
      <c r="T103" s="743"/>
      <c r="U103" s="743"/>
      <c r="V103" s="743"/>
      <c r="W103" s="743"/>
      <c r="X103" s="743"/>
      <c r="Y103" s="743"/>
      <c r="Z103" s="743"/>
      <c r="AA103" s="743"/>
      <c r="AB103" s="743"/>
      <c r="AC103" s="743"/>
      <c r="AD103" s="743"/>
      <c r="AE103" s="743"/>
      <c r="AF103" s="743"/>
      <c r="AG103" s="743"/>
      <c r="AH103" s="743"/>
      <c r="AI103" s="743"/>
      <c r="AJ103" s="743"/>
    </row>
    <row r="104" spans="2:36">
      <c r="B104" s="742"/>
      <c r="C104" s="742"/>
      <c r="D104" s="743"/>
      <c r="E104" s="743"/>
      <c r="F104" s="743"/>
      <c r="G104" s="743"/>
      <c r="H104" s="743"/>
      <c r="I104" s="743"/>
      <c r="J104" s="743"/>
      <c r="K104" s="743"/>
      <c r="L104" s="743"/>
      <c r="M104" s="743"/>
      <c r="N104" s="743"/>
      <c r="O104" s="743"/>
      <c r="P104" s="743"/>
      <c r="Q104" s="743"/>
      <c r="R104" s="743"/>
      <c r="S104" s="743"/>
      <c r="T104" s="743"/>
      <c r="U104" s="743"/>
      <c r="V104" s="743"/>
      <c r="W104" s="743"/>
      <c r="X104" s="743"/>
      <c r="Y104" s="743"/>
      <c r="Z104" s="743"/>
      <c r="AA104" s="743"/>
      <c r="AB104" s="743"/>
      <c r="AC104" s="743"/>
      <c r="AD104" s="743"/>
      <c r="AE104" s="743"/>
      <c r="AF104" s="743"/>
      <c r="AG104" s="743"/>
      <c r="AH104" s="743"/>
      <c r="AI104" s="743"/>
      <c r="AJ104" s="743"/>
    </row>
    <row r="105" spans="2:36">
      <c r="B105" s="742"/>
      <c r="C105" s="742"/>
      <c r="D105" s="743"/>
      <c r="E105" s="743"/>
      <c r="F105" s="743"/>
      <c r="G105" s="743"/>
      <c r="H105" s="743"/>
      <c r="I105" s="743"/>
      <c r="J105" s="743"/>
      <c r="K105" s="743"/>
      <c r="L105" s="743"/>
      <c r="M105" s="743"/>
      <c r="N105" s="743"/>
      <c r="O105" s="743"/>
      <c r="P105" s="743"/>
      <c r="Q105" s="743"/>
      <c r="R105" s="743"/>
      <c r="S105" s="743"/>
      <c r="T105" s="743"/>
      <c r="U105" s="743"/>
      <c r="V105" s="743"/>
      <c r="W105" s="743"/>
      <c r="X105" s="743"/>
      <c r="Y105" s="743"/>
      <c r="Z105" s="743"/>
      <c r="AA105" s="743"/>
      <c r="AB105" s="743"/>
      <c r="AC105" s="743"/>
      <c r="AD105" s="743"/>
      <c r="AE105" s="743"/>
      <c r="AF105" s="743"/>
      <c r="AG105" s="743"/>
      <c r="AH105" s="743"/>
      <c r="AI105" s="743"/>
      <c r="AJ105" s="743"/>
    </row>
    <row r="106" spans="2:36">
      <c r="B106" s="742"/>
      <c r="C106" s="742"/>
      <c r="D106" s="743"/>
      <c r="E106" s="743"/>
      <c r="F106" s="743"/>
      <c r="G106" s="743"/>
      <c r="H106" s="743"/>
      <c r="I106" s="743"/>
      <c r="J106" s="743"/>
      <c r="K106" s="743"/>
      <c r="L106" s="743"/>
      <c r="M106" s="743"/>
      <c r="N106" s="743"/>
      <c r="O106" s="743"/>
      <c r="P106" s="743"/>
      <c r="Q106" s="743"/>
      <c r="R106" s="743"/>
      <c r="S106" s="743"/>
      <c r="T106" s="743"/>
      <c r="U106" s="743"/>
      <c r="V106" s="743"/>
      <c r="W106" s="743"/>
      <c r="X106" s="743"/>
      <c r="Y106" s="743"/>
      <c r="Z106" s="743"/>
      <c r="AA106" s="743"/>
      <c r="AB106" s="743"/>
      <c r="AC106" s="743"/>
      <c r="AD106" s="743"/>
      <c r="AE106" s="743"/>
      <c r="AF106" s="743"/>
      <c r="AG106" s="743"/>
      <c r="AH106" s="743"/>
      <c r="AI106" s="743"/>
      <c r="AJ106" s="743"/>
    </row>
    <row r="107" spans="2:36">
      <c r="B107" s="742"/>
      <c r="C107" s="742"/>
      <c r="D107" s="743"/>
      <c r="E107" s="743"/>
      <c r="F107" s="743"/>
      <c r="G107" s="743"/>
      <c r="H107" s="743"/>
      <c r="I107" s="743"/>
      <c r="J107" s="743"/>
      <c r="K107" s="743"/>
      <c r="L107" s="743"/>
      <c r="M107" s="743"/>
      <c r="N107" s="743"/>
      <c r="O107" s="743"/>
      <c r="P107" s="743"/>
      <c r="Q107" s="743"/>
      <c r="R107" s="743"/>
      <c r="S107" s="743"/>
      <c r="T107" s="743"/>
      <c r="U107" s="743"/>
      <c r="V107" s="743"/>
      <c r="W107" s="743"/>
      <c r="X107" s="743"/>
      <c r="Y107" s="743"/>
      <c r="Z107" s="743"/>
      <c r="AA107" s="743"/>
      <c r="AB107" s="743"/>
      <c r="AC107" s="743"/>
      <c r="AD107" s="743"/>
      <c r="AE107" s="743"/>
      <c r="AF107" s="743"/>
      <c r="AG107" s="743"/>
      <c r="AH107" s="743"/>
      <c r="AI107" s="743"/>
      <c r="AJ107" s="743"/>
    </row>
    <row r="108" spans="2:36">
      <c r="B108" s="742"/>
      <c r="C108" s="742"/>
      <c r="D108" s="743"/>
      <c r="E108" s="743"/>
      <c r="F108" s="743"/>
      <c r="G108" s="743"/>
      <c r="H108" s="743"/>
      <c r="I108" s="743"/>
      <c r="J108" s="743"/>
      <c r="K108" s="743"/>
      <c r="L108" s="743"/>
      <c r="M108" s="743"/>
      <c r="N108" s="743"/>
      <c r="O108" s="743"/>
      <c r="P108" s="743"/>
      <c r="Q108" s="743"/>
      <c r="R108" s="743"/>
      <c r="S108" s="743"/>
      <c r="T108" s="743"/>
      <c r="U108" s="743"/>
      <c r="V108" s="743"/>
      <c r="W108" s="743"/>
      <c r="X108" s="743"/>
      <c r="Y108" s="743"/>
      <c r="Z108" s="743"/>
      <c r="AA108" s="743"/>
      <c r="AB108" s="743"/>
      <c r="AC108" s="743"/>
      <c r="AD108" s="743"/>
      <c r="AE108" s="743"/>
      <c r="AF108" s="743"/>
      <c r="AG108" s="743"/>
      <c r="AH108" s="743"/>
      <c r="AI108" s="743"/>
      <c r="AJ108" s="743"/>
    </row>
    <row r="109" spans="2:36">
      <c r="B109" s="742"/>
      <c r="C109" s="742"/>
      <c r="D109" s="743"/>
      <c r="E109" s="743"/>
      <c r="F109" s="743"/>
      <c r="G109" s="743"/>
      <c r="H109" s="743"/>
      <c r="I109" s="743"/>
      <c r="J109" s="743"/>
      <c r="K109" s="743"/>
      <c r="L109" s="743"/>
      <c r="M109" s="743"/>
      <c r="N109" s="743"/>
      <c r="O109" s="743"/>
      <c r="P109" s="743"/>
      <c r="Q109" s="743"/>
      <c r="R109" s="743"/>
      <c r="S109" s="743"/>
      <c r="T109" s="743"/>
      <c r="U109" s="743"/>
      <c r="V109" s="743"/>
      <c r="W109" s="743"/>
      <c r="X109" s="743"/>
      <c r="Y109" s="743"/>
      <c r="Z109" s="743"/>
      <c r="AA109" s="743"/>
      <c r="AB109" s="743"/>
      <c r="AC109" s="743"/>
      <c r="AD109" s="743"/>
      <c r="AE109" s="743"/>
      <c r="AF109" s="743"/>
      <c r="AG109" s="743"/>
      <c r="AH109" s="743"/>
      <c r="AI109" s="743"/>
      <c r="AJ109" s="743"/>
    </row>
  </sheetData>
  <sheetProtection sheet="1" objects="1" scenarios="1"/>
  <mergeCells count="123">
    <mergeCell ref="B81:E81"/>
    <mergeCell ref="F81:P81"/>
    <mergeCell ref="R81:AB81"/>
    <mergeCell ref="AC81:AH81"/>
    <mergeCell ref="B79:E79"/>
    <mergeCell ref="F79:P79"/>
    <mergeCell ref="R79:AB79"/>
    <mergeCell ref="AC79:AH79"/>
    <mergeCell ref="B80:E80"/>
    <mergeCell ref="F80:P80"/>
    <mergeCell ref="R80:AB80"/>
    <mergeCell ref="AC80:AH80"/>
    <mergeCell ref="B77:E77"/>
    <mergeCell ref="F77:P77"/>
    <mergeCell ref="R77:AB77"/>
    <mergeCell ref="AC77:AH77"/>
    <mergeCell ref="B78:E78"/>
    <mergeCell ref="F78:P78"/>
    <mergeCell ref="R78:AB78"/>
    <mergeCell ref="AC78:AH78"/>
    <mergeCell ref="B74:V74"/>
    <mergeCell ref="B75:E75"/>
    <mergeCell ref="F75:AB75"/>
    <mergeCell ref="AC75:AH75"/>
    <mergeCell ref="B76:E76"/>
    <mergeCell ref="F76:P76"/>
    <mergeCell ref="R76:AB76"/>
    <mergeCell ref="AC76:AH76"/>
    <mergeCell ref="B71:C71"/>
    <mergeCell ref="D71:H71"/>
    <mergeCell ref="J71:L71"/>
    <mergeCell ref="M71:AH71"/>
    <mergeCell ref="B72:C72"/>
    <mergeCell ref="D72:H72"/>
    <mergeCell ref="J72:L72"/>
    <mergeCell ref="M72:AH72"/>
    <mergeCell ref="B69:C69"/>
    <mergeCell ref="D69:H69"/>
    <mergeCell ref="J69:L69"/>
    <mergeCell ref="M69:AH69"/>
    <mergeCell ref="B70:C70"/>
    <mergeCell ref="D70:H70"/>
    <mergeCell ref="J70:L70"/>
    <mergeCell ref="M70:AH70"/>
    <mergeCell ref="B67:C67"/>
    <mergeCell ref="D67:H67"/>
    <mergeCell ref="J67:L67"/>
    <mergeCell ref="M67:AH67"/>
    <mergeCell ref="B68:C68"/>
    <mergeCell ref="D68:H68"/>
    <mergeCell ref="J68:L68"/>
    <mergeCell ref="M68:AH68"/>
    <mergeCell ref="B64:C64"/>
    <mergeCell ref="D64:H64"/>
    <mergeCell ref="B65:C65"/>
    <mergeCell ref="D65:H65"/>
    <mergeCell ref="J65:L66"/>
    <mergeCell ref="M65:AH66"/>
    <mergeCell ref="B66:C66"/>
    <mergeCell ref="D66:H66"/>
    <mergeCell ref="B62:C62"/>
    <mergeCell ref="D62:E62"/>
    <mergeCell ref="G62:H62"/>
    <mergeCell ref="B63:C63"/>
    <mergeCell ref="D63:E63"/>
    <mergeCell ref="G63:H63"/>
    <mergeCell ref="B61:C61"/>
    <mergeCell ref="D61:E61"/>
    <mergeCell ref="G61:H61"/>
    <mergeCell ref="J61:K61"/>
    <mergeCell ref="L61:Z61"/>
    <mergeCell ref="AA61:AD61"/>
    <mergeCell ref="B60:C60"/>
    <mergeCell ref="D60:E60"/>
    <mergeCell ref="G60:H60"/>
    <mergeCell ref="J60:K60"/>
    <mergeCell ref="L60:Z60"/>
    <mergeCell ref="AA60:AD60"/>
    <mergeCell ref="B59:C59"/>
    <mergeCell ref="D59:E59"/>
    <mergeCell ref="G59:H59"/>
    <mergeCell ref="J59:K59"/>
    <mergeCell ref="L59:Z59"/>
    <mergeCell ref="AA59:AD59"/>
    <mergeCell ref="B58:C58"/>
    <mergeCell ref="D58:E58"/>
    <mergeCell ref="G58:H58"/>
    <mergeCell ref="J58:K58"/>
    <mergeCell ref="L58:Z58"/>
    <mergeCell ref="AA58:AD58"/>
    <mergeCell ref="AA56:AD56"/>
    <mergeCell ref="AH56:AI56"/>
    <mergeCell ref="B57:C57"/>
    <mergeCell ref="D57:E57"/>
    <mergeCell ref="G57:H57"/>
    <mergeCell ref="J57:K57"/>
    <mergeCell ref="L57:Z57"/>
    <mergeCell ref="AA57:AD57"/>
    <mergeCell ref="B55:H55"/>
    <mergeCell ref="J55:Z55"/>
    <mergeCell ref="B56:C56"/>
    <mergeCell ref="D56:H56"/>
    <mergeCell ref="J56:K56"/>
    <mergeCell ref="L56:Z56"/>
    <mergeCell ref="V54:Y54"/>
    <mergeCell ref="Z54:AA54"/>
    <mergeCell ref="AC54:AF54"/>
    <mergeCell ref="AG54:AH54"/>
    <mergeCell ref="AC21:AD21"/>
    <mergeCell ref="A23:A33"/>
    <mergeCell ref="B27:B34"/>
    <mergeCell ref="AC36:AD36"/>
    <mergeCell ref="A38:A48"/>
    <mergeCell ref="B42:B49"/>
    <mergeCell ref="A2:AI2"/>
    <mergeCell ref="B4:F4"/>
    <mergeCell ref="G4:S4"/>
    <mergeCell ref="X4:AG4"/>
    <mergeCell ref="AC6:AD6"/>
    <mergeCell ref="A8:A18"/>
    <mergeCell ref="B12:B19"/>
    <mergeCell ref="A51:AJ51"/>
    <mergeCell ref="B52:AH52"/>
  </mergeCells>
  <phoneticPr fontId="14"/>
  <conditionalFormatting sqref="D57:E63 G57:H63">
    <cfRule type="cellIs" dxfId="333" priority="3" stopIfTrue="1" operator="equal">
      <formula>""</formula>
    </cfRule>
  </conditionalFormatting>
  <conditionalFormatting sqref="L57:Z61">
    <cfRule type="cellIs" dxfId="332" priority="4" stopIfTrue="1" operator="equal">
      <formula>""</formula>
    </cfRule>
  </conditionalFormatting>
  <conditionalFormatting sqref="M67:AH72">
    <cfRule type="cellIs" dxfId="331" priority="2" operator="equal">
      <formula>""</formula>
    </cfRule>
  </conditionalFormatting>
  <conditionalFormatting sqref="AI75">
    <cfRule type="expression" dxfId="330" priority="8">
      <formula>$AI$155&lt;28</formula>
    </cfRule>
  </conditionalFormatting>
  <conditionalFormatting sqref="AI76:AI81">
    <cfRule type="expression" dxfId="329" priority="5">
      <formula>$AI$156&lt;28</formula>
    </cfRule>
  </conditionalFormatting>
  <dataValidations count="1">
    <dataValidation imeMode="off" allowBlank="1" showInputMessage="1" showErrorMessage="1" sqref="L57:Z61 L64 N64:Z64 M64:M65 M67:M72 D57:E63 G57:H63" xr:uid="{00000000-0002-0000-0D00-000000000000}"/>
  </dataValidations>
  <printOptions horizontalCentered="1"/>
  <pageMargins left="0.62992125984251968" right="0.62992125984251968" top="0.39370078740157483" bottom="0.39370078740157483" header="0" footer="0.19685039370078741"/>
  <pageSetup paperSize="9" scale="50" fitToHeight="0" orientation="portrait" r:id="rId1"/>
  <headerFooter scaleWithDoc="0"/>
  <rowBreaks count="1" manualBreakCount="1">
    <brk id="35" max="35"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8">
    <tabColor rgb="FFFF0000"/>
    <pageSetUpPr fitToPage="1"/>
  </sheetPr>
  <dimension ref="A1:AE111"/>
  <sheetViews>
    <sheetView view="pageBreakPreview" zoomScale="70" zoomScaleNormal="85" zoomScaleSheetLayoutView="70" zoomScalePageLayoutView="85" workbookViewId="0">
      <selection activeCell="E11" sqref="E11"/>
    </sheetView>
  </sheetViews>
  <sheetFormatPr defaultRowHeight="13.5"/>
  <cols>
    <col min="1" max="1" width="16.125" style="819" customWidth="1"/>
    <col min="2" max="11" width="7.625" style="819" customWidth="1"/>
    <col min="12" max="16384" width="9" style="819"/>
  </cols>
  <sheetData>
    <row r="1" spans="1:31" ht="30" customHeight="1">
      <c r="A1" s="692" t="s">
        <v>1156</v>
      </c>
    </row>
    <row r="2" spans="1:31" ht="9" customHeight="1"/>
    <row r="3" spans="1:31" ht="41.25" customHeight="1">
      <c r="A3" s="820" t="s">
        <v>1048</v>
      </c>
      <c r="B3" s="820">
        <v>1</v>
      </c>
      <c r="C3" s="820">
        <v>2</v>
      </c>
      <c r="D3" s="820">
        <v>3</v>
      </c>
      <c r="E3" s="820">
        <v>4</v>
      </c>
      <c r="F3" s="820">
        <v>5</v>
      </c>
      <c r="G3" s="820">
        <v>6</v>
      </c>
      <c r="H3" s="820">
        <v>7</v>
      </c>
      <c r="I3" s="820">
        <v>8</v>
      </c>
      <c r="J3" s="820">
        <v>9</v>
      </c>
      <c r="K3" s="820">
        <v>10</v>
      </c>
      <c r="L3" s="820">
        <v>11</v>
      </c>
      <c r="M3" s="820">
        <v>12</v>
      </c>
      <c r="N3" s="820">
        <v>13</v>
      </c>
      <c r="O3" s="820">
        <v>14</v>
      </c>
      <c r="P3" s="820">
        <v>15</v>
      </c>
      <c r="Q3" s="820">
        <v>16</v>
      </c>
      <c r="R3" s="820">
        <v>17</v>
      </c>
      <c r="S3" s="820">
        <v>18</v>
      </c>
      <c r="T3" s="820">
        <v>19</v>
      </c>
      <c r="U3" s="820">
        <v>20</v>
      </c>
      <c r="V3" s="820">
        <v>21</v>
      </c>
      <c r="W3" s="820">
        <v>22</v>
      </c>
      <c r="X3" s="820">
        <v>23</v>
      </c>
      <c r="Y3" s="820">
        <v>24</v>
      </c>
      <c r="Z3" s="820">
        <v>25</v>
      </c>
      <c r="AA3" s="820">
        <v>26</v>
      </c>
      <c r="AB3" s="820">
        <v>27</v>
      </c>
      <c r="AC3" s="820">
        <v>28</v>
      </c>
      <c r="AD3" s="820">
        <v>29</v>
      </c>
      <c r="AE3" s="820">
        <v>30</v>
      </c>
    </row>
    <row r="4" spans="1:31" s="823" customFormat="1" ht="61.5" customHeight="1">
      <c r="A4" s="821" t="s">
        <v>1315</v>
      </c>
      <c r="B4" s="822"/>
      <c r="C4" s="822"/>
      <c r="D4" s="822"/>
      <c r="E4" s="822"/>
      <c r="F4" s="822"/>
      <c r="G4" s="822"/>
      <c r="H4" s="822"/>
      <c r="I4" s="822"/>
      <c r="J4" s="822"/>
      <c r="K4" s="822"/>
      <c r="L4" s="822"/>
      <c r="M4" s="822"/>
      <c r="N4" s="822"/>
      <c r="O4" s="822"/>
      <c r="P4" s="822"/>
      <c r="Q4" s="822"/>
      <c r="R4" s="822"/>
      <c r="S4" s="822"/>
      <c r="T4" s="822"/>
      <c r="U4" s="822"/>
      <c r="V4" s="822"/>
      <c r="W4" s="822"/>
      <c r="X4" s="822"/>
      <c r="Y4" s="822"/>
      <c r="Z4" s="822"/>
      <c r="AA4" s="822"/>
      <c r="AB4" s="822"/>
      <c r="AC4" s="822"/>
      <c r="AD4" s="822"/>
      <c r="AE4" s="822"/>
    </row>
    <row r="5" spans="1:31" ht="40.5" customHeight="1">
      <c r="A5" s="824" t="s">
        <v>1049</v>
      </c>
      <c r="B5" s="822"/>
      <c r="C5" s="822"/>
      <c r="D5" s="822"/>
      <c r="E5" s="822"/>
      <c r="F5" s="822"/>
      <c r="G5" s="822"/>
      <c r="H5" s="822"/>
      <c r="I5" s="822"/>
      <c r="J5" s="822"/>
      <c r="K5" s="822"/>
      <c r="L5" s="822"/>
      <c r="M5" s="822"/>
      <c r="N5" s="822"/>
      <c r="O5" s="822"/>
      <c r="P5" s="822"/>
      <c r="Q5" s="822"/>
      <c r="R5" s="822"/>
      <c r="S5" s="822"/>
      <c r="T5" s="822"/>
      <c r="U5" s="822"/>
      <c r="V5" s="822"/>
      <c r="W5" s="822"/>
      <c r="X5" s="822"/>
      <c r="Y5" s="822"/>
      <c r="Z5" s="822"/>
      <c r="AA5" s="822"/>
      <c r="AB5" s="822"/>
      <c r="AC5" s="822"/>
      <c r="AD5" s="822"/>
      <c r="AE5" s="822"/>
    </row>
    <row r="6" spans="1:31" ht="40.5" customHeight="1">
      <c r="A6" s="824" t="s">
        <v>1050</v>
      </c>
      <c r="B6" s="822"/>
      <c r="C6" s="822"/>
      <c r="D6" s="822"/>
      <c r="E6" s="822"/>
      <c r="F6" s="822"/>
      <c r="G6" s="822"/>
      <c r="H6" s="822"/>
      <c r="I6" s="822"/>
      <c r="J6" s="822"/>
      <c r="K6" s="822"/>
      <c r="L6" s="822"/>
      <c r="M6" s="822"/>
      <c r="N6" s="822"/>
      <c r="O6" s="822"/>
      <c r="P6" s="822"/>
      <c r="Q6" s="822"/>
      <c r="R6" s="822"/>
      <c r="S6" s="822"/>
      <c r="T6" s="822"/>
      <c r="U6" s="822"/>
      <c r="V6" s="822"/>
      <c r="W6" s="822"/>
      <c r="X6" s="822"/>
      <c r="Y6" s="822"/>
      <c r="Z6" s="822"/>
      <c r="AA6" s="822"/>
      <c r="AB6" s="822"/>
      <c r="AC6" s="822"/>
      <c r="AD6" s="822"/>
      <c r="AE6" s="822"/>
    </row>
    <row r="7" spans="1:31" ht="40.5" customHeight="1">
      <c r="A7" s="824" t="s">
        <v>1051</v>
      </c>
      <c r="B7" s="822"/>
      <c r="C7" s="822"/>
      <c r="D7" s="822"/>
      <c r="E7" s="822"/>
      <c r="F7" s="822"/>
      <c r="G7" s="822"/>
      <c r="H7" s="822"/>
      <c r="I7" s="822"/>
      <c r="J7" s="822"/>
      <c r="K7" s="822"/>
      <c r="L7" s="822"/>
      <c r="M7" s="822"/>
      <c r="N7" s="822"/>
      <c r="O7" s="822"/>
      <c r="P7" s="822"/>
      <c r="Q7" s="822"/>
      <c r="R7" s="822"/>
      <c r="S7" s="822"/>
      <c r="T7" s="822"/>
      <c r="U7" s="822"/>
      <c r="V7" s="822"/>
      <c r="W7" s="822"/>
      <c r="X7" s="822"/>
      <c r="Y7" s="822"/>
      <c r="Z7" s="822"/>
      <c r="AA7" s="822"/>
      <c r="AB7" s="822"/>
      <c r="AC7" s="822"/>
      <c r="AD7" s="822"/>
      <c r="AE7" s="822"/>
    </row>
    <row r="8" spans="1:31" ht="40.5" customHeight="1">
      <c r="A8" s="824" t="s">
        <v>1052</v>
      </c>
      <c r="B8" s="822"/>
      <c r="C8" s="822"/>
      <c r="D8" s="822"/>
      <c r="E8" s="822"/>
      <c r="F8" s="822"/>
      <c r="G8" s="822"/>
      <c r="H8" s="822"/>
      <c r="I8" s="822"/>
      <c r="J8" s="822"/>
      <c r="K8" s="822"/>
      <c r="L8" s="822"/>
      <c r="M8" s="822"/>
      <c r="N8" s="822"/>
      <c r="O8" s="822"/>
      <c r="P8" s="822"/>
      <c r="Q8" s="822"/>
      <c r="R8" s="822"/>
      <c r="S8" s="822"/>
      <c r="T8" s="822"/>
      <c r="U8" s="822"/>
      <c r="V8" s="822"/>
      <c r="W8" s="822"/>
      <c r="X8" s="822"/>
      <c r="Y8" s="822"/>
      <c r="Z8" s="822"/>
      <c r="AA8" s="822"/>
      <c r="AB8" s="822"/>
      <c r="AC8" s="822"/>
      <c r="AD8" s="822"/>
      <c r="AE8" s="822"/>
    </row>
    <row r="9" spans="1:31" ht="40.5" customHeight="1">
      <c r="A9" s="824" t="s">
        <v>1053</v>
      </c>
      <c r="B9" s="822"/>
      <c r="C9" s="822"/>
      <c r="D9" s="822"/>
      <c r="E9" s="822"/>
      <c r="F9" s="822"/>
      <c r="G9" s="822"/>
      <c r="H9" s="822"/>
      <c r="I9" s="822"/>
      <c r="J9" s="822"/>
      <c r="K9" s="822"/>
      <c r="L9" s="822"/>
      <c r="M9" s="822"/>
      <c r="N9" s="822"/>
      <c r="O9" s="822"/>
      <c r="P9" s="822"/>
      <c r="Q9" s="822"/>
      <c r="R9" s="822"/>
      <c r="S9" s="822"/>
      <c r="T9" s="822"/>
      <c r="U9" s="822"/>
      <c r="V9" s="822"/>
      <c r="W9" s="822"/>
      <c r="X9" s="822"/>
      <c r="Y9" s="822"/>
      <c r="Z9" s="822"/>
      <c r="AA9" s="822"/>
      <c r="AB9" s="822"/>
      <c r="AC9" s="822"/>
      <c r="AD9" s="822"/>
      <c r="AE9" s="822"/>
    </row>
    <row r="10" spans="1:31" ht="40.5" customHeight="1">
      <c r="A10" s="824" t="s">
        <v>1054</v>
      </c>
      <c r="B10" s="822"/>
      <c r="C10" s="822"/>
      <c r="D10" s="822"/>
      <c r="E10" s="822"/>
      <c r="F10" s="822"/>
      <c r="G10" s="822"/>
      <c r="H10" s="822"/>
      <c r="I10" s="822"/>
      <c r="J10" s="822"/>
      <c r="K10" s="822"/>
      <c r="L10" s="822"/>
      <c r="M10" s="822"/>
      <c r="N10" s="822"/>
      <c r="O10" s="822"/>
      <c r="P10" s="822"/>
      <c r="Q10" s="822"/>
      <c r="R10" s="822"/>
      <c r="S10" s="822"/>
      <c r="T10" s="822"/>
      <c r="U10" s="822"/>
      <c r="V10" s="822"/>
      <c r="W10" s="822"/>
      <c r="X10" s="822"/>
      <c r="Y10" s="822"/>
      <c r="Z10" s="822"/>
      <c r="AA10" s="822"/>
      <c r="AB10" s="822"/>
      <c r="AC10" s="822"/>
      <c r="AD10" s="822"/>
      <c r="AE10" s="822"/>
    </row>
    <row r="11" spans="1:31" ht="40.5" customHeight="1">
      <c r="A11" s="824" t="s">
        <v>1055</v>
      </c>
      <c r="B11" s="822"/>
      <c r="C11" s="822"/>
      <c r="D11" s="822"/>
      <c r="E11" s="822"/>
      <c r="F11" s="822"/>
      <c r="G11" s="822"/>
      <c r="H11" s="822"/>
      <c r="I11" s="822"/>
      <c r="J11" s="822"/>
      <c r="K11" s="822"/>
      <c r="L11" s="822"/>
      <c r="M11" s="822"/>
      <c r="N11" s="822"/>
      <c r="O11" s="822"/>
      <c r="P11" s="822"/>
      <c r="Q11" s="822"/>
      <c r="R11" s="822"/>
      <c r="S11" s="822"/>
      <c r="T11" s="822"/>
      <c r="U11" s="822"/>
      <c r="V11" s="822"/>
      <c r="W11" s="822"/>
      <c r="X11" s="822"/>
      <c r="Y11" s="822"/>
      <c r="Z11" s="822"/>
      <c r="AA11" s="822"/>
      <c r="AB11" s="822"/>
      <c r="AC11" s="822"/>
      <c r="AD11" s="822"/>
      <c r="AE11" s="822"/>
    </row>
    <row r="12" spans="1:31" ht="40.5" customHeight="1">
      <c r="A12" s="824" t="s">
        <v>1056</v>
      </c>
      <c r="B12" s="822"/>
      <c r="C12" s="822"/>
      <c r="D12" s="822"/>
      <c r="E12" s="822"/>
      <c r="F12" s="822"/>
      <c r="G12" s="822"/>
      <c r="H12" s="822"/>
      <c r="I12" s="822"/>
      <c r="J12" s="822"/>
      <c r="K12" s="822"/>
      <c r="L12" s="822"/>
      <c r="M12" s="822"/>
      <c r="N12" s="822"/>
      <c r="O12" s="822"/>
      <c r="P12" s="822"/>
      <c r="Q12" s="822"/>
      <c r="R12" s="822"/>
      <c r="S12" s="822"/>
      <c r="T12" s="822"/>
      <c r="U12" s="822"/>
      <c r="V12" s="822"/>
      <c r="W12" s="822"/>
      <c r="X12" s="822"/>
      <c r="Y12" s="822"/>
      <c r="Z12" s="822"/>
      <c r="AA12" s="822"/>
      <c r="AB12" s="822"/>
      <c r="AC12" s="822"/>
      <c r="AD12" s="822"/>
      <c r="AE12" s="822"/>
    </row>
    <row r="13" spans="1:31" ht="40.5" customHeight="1">
      <c r="A13" s="824" t="s">
        <v>1057</v>
      </c>
      <c r="B13" s="822"/>
      <c r="C13" s="822"/>
      <c r="D13" s="822"/>
      <c r="E13" s="822"/>
      <c r="F13" s="822"/>
      <c r="G13" s="822"/>
      <c r="H13" s="822"/>
      <c r="I13" s="822"/>
      <c r="J13" s="822"/>
      <c r="K13" s="822"/>
      <c r="L13" s="822"/>
      <c r="M13" s="822"/>
      <c r="N13" s="822"/>
      <c r="O13" s="822"/>
      <c r="P13" s="822"/>
      <c r="Q13" s="822"/>
      <c r="R13" s="822"/>
      <c r="S13" s="822"/>
      <c r="T13" s="822"/>
      <c r="U13" s="822"/>
      <c r="V13" s="822"/>
      <c r="W13" s="822"/>
      <c r="X13" s="822"/>
      <c r="Y13" s="822"/>
      <c r="Z13" s="822"/>
      <c r="AA13" s="822"/>
      <c r="AB13" s="822"/>
      <c r="AC13" s="822"/>
      <c r="AD13" s="822"/>
      <c r="AE13" s="822"/>
    </row>
    <row r="14" spans="1:31" ht="39.75" customHeight="1">
      <c r="A14" s="824" t="s">
        <v>1058</v>
      </c>
      <c r="B14" s="822"/>
      <c r="C14" s="822"/>
      <c r="D14" s="822"/>
      <c r="E14" s="822"/>
      <c r="F14" s="822"/>
      <c r="G14" s="822"/>
      <c r="H14" s="822"/>
      <c r="I14" s="822"/>
      <c r="J14" s="822"/>
      <c r="K14" s="822"/>
      <c r="L14" s="822"/>
      <c r="M14" s="822"/>
      <c r="N14" s="822"/>
      <c r="O14" s="822"/>
      <c r="P14" s="822"/>
      <c r="Q14" s="822"/>
      <c r="R14" s="822"/>
      <c r="S14" s="822"/>
      <c r="T14" s="822"/>
      <c r="U14" s="822"/>
      <c r="V14" s="822"/>
      <c r="W14" s="822"/>
      <c r="X14" s="822"/>
      <c r="Y14" s="822"/>
      <c r="Z14" s="822"/>
      <c r="AA14" s="822"/>
      <c r="AB14" s="822"/>
      <c r="AC14" s="822"/>
      <c r="AD14" s="822"/>
      <c r="AE14" s="822"/>
    </row>
    <row r="15" spans="1:31" ht="27" hidden="1">
      <c r="A15" s="824" t="s">
        <v>1059</v>
      </c>
      <c r="B15" s="822"/>
      <c r="C15" s="822"/>
      <c r="D15" s="822"/>
      <c r="E15" s="822"/>
      <c r="F15" s="822"/>
      <c r="G15" s="822"/>
      <c r="H15" s="822"/>
      <c r="I15" s="822"/>
      <c r="J15" s="822"/>
      <c r="K15" s="822"/>
      <c r="L15" s="822"/>
      <c r="M15" s="822"/>
      <c r="N15" s="822"/>
      <c r="O15" s="822"/>
      <c r="P15" s="822"/>
      <c r="Q15" s="822"/>
      <c r="R15" s="822"/>
      <c r="S15" s="822"/>
      <c r="T15" s="822"/>
      <c r="U15" s="822"/>
      <c r="V15" s="822"/>
      <c r="W15" s="822"/>
      <c r="X15" s="822"/>
      <c r="Y15" s="822"/>
      <c r="Z15" s="822"/>
      <c r="AA15" s="822"/>
      <c r="AB15" s="822"/>
      <c r="AC15" s="822"/>
      <c r="AD15" s="822"/>
      <c r="AE15" s="822"/>
    </row>
    <row r="16" spans="1:31" ht="27" hidden="1">
      <c r="A16" s="824" t="s">
        <v>1060</v>
      </c>
      <c r="B16" s="822"/>
      <c r="C16" s="822"/>
      <c r="D16" s="822"/>
      <c r="E16" s="822"/>
      <c r="F16" s="822"/>
      <c r="G16" s="822"/>
      <c r="H16" s="822"/>
      <c r="I16" s="822"/>
      <c r="J16" s="822"/>
      <c r="K16" s="822"/>
      <c r="L16" s="822"/>
      <c r="M16" s="822"/>
      <c r="N16" s="822"/>
      <c r="O16" s="822"/>
      <c r="P16" s="822"/>
      <c r="Q16" s="822"/>
      <c r="R16" s="822"/>
      <c r="S16" s="822"/>
      <c r="T16" s="822"/>
      <c r="U16" s="822"/>
      <c r="V16" s="822"/>
      <c r="W16" s="822"/>
      <c r="X16" s="822"/>
      <c r="Y16" s="822"/>
      <c r="Z16" s="822"/>
      <c r="AA16" s="822"/>
      <c r="AB16" s="822"/>
      <c r="AC16" s="822"/>
      <c r="AD16" s="822"/>
      <c r="AE16" s="822"/>
    </row>
    <row r="17" spans="1:31" ht="27" hidden="1">
      <c r="A17" s="824" t="s">
        <v>1061</v>
      </c>
      <c r="B17" s="822"/>
      <c r="C17" s="822"/>
      <c r="D17" s="822"/>
      <c r="E17" s="822"/>
      <c r="F17" s="822"/>
      <c r="G17" s="822"/>
      <c r="H17" s="822"/>
      <c r="I17" s="822"/>
      <c r="J17" s="822"/>
      <c r="K17" s="822"/>
      <c r="L17" s="822"/>
      <c r="M17" s="822"/>
      <c r="N17" s="822"/>
      <c r="O17" s="822"/>
      <c r="P17" s="822"/>
      <c r="Q17" s="822"/>
      <c r="R17" s="822"/>
      <c r="S17" s="822"/>
      <c r="T17" s="822"/>
      <c r="U17" s="822"/>
      <c r="V17" s="822"/>
      <c r="W17" s="822"/>
      <c r="X17" s="822"/>
      <c r="Y17" s="822"/>
      <c r="Z17" s="822"/>
      <c r="AA17" s="822"/>
      <c r="AB17" s="822"/>
      <c r="AC17" s="822"/>
      <c r="AD17" s="822"/>
      <c r="AE17" s="822"/>
    </row>
    <row r="18" spans="1:31" ht="27" hidden="1">
      <c r="A18" s="824" t="s">
        <v>1062</v>
      </c>
      <c r="B18" s="822"/>
      <c r="C18" s="822"/>
      <c r="D18" s="822"/>
      <c r="E18" s="822"/>
      <c r="F18" s="822"/>
      <c r="G18" s="822"/>
      <c r="H18" s="822"/>
      <c r="I18" s="822"/>
      <c r="J18" s="822"/>
      <c r="K18" s="822"/>
      <c r="L18" s="822"/>
      <c r="M18" s="822"/>
      <c r="N18" s="822"/>
      <c r="O18" s="822"/>
      <c r="P18" s="822"/>
      <c r="Q18" s="822"/>
      <c r="R18" s="822"/>
      <c r="S18" s="822"/>
      <c r="T18" s="822"/>
      <c r="U18" s="822"/>
      <c r="V18" s="822"/>
      <c r="W18" s="822"/>
      <c r="X18" s="822"/>
      <c r="Y18" s="822"/>
      <c r="Z18" s="822"/>
      <c r="AA18" s="822"/>
      <c r="AB18" s="822"/>
      <c r="AC18" s="822"/>
      <c r="AD18" s="822"/>
      <c r="AE18" s="822"/>
    </row>
    <row r="19" spans="1:31" ht="27" hidden="1">
      <c r="A19" s="824" t="s">
        <v>1063</v>
      </c>
      <c r="B19" s="822"/>
      <c r="C19" s="822"/>
      <c r="D19" s="822"/>
      <c r="E19" s="822"/>
      <c r="F19" s="822"/>
      <c r="G19" s="822"/>
      <c r="H19" s="822"/>
      <c r="I19" s="822"/>
      <c r="J19" s="822"/>
      <c r="K19" s="822"/>
      <c r="L19" s="822"/>
      <c r="M19" s="822"/>
      <c r="N19" s="822"/>
      <c r="O19" s="822"/>
      <c r="P19" s="822"/>
      <c r="Q19" s="822"/>
      <c r="R19" s="822"/>
      <c r="S19" s="822"/>
      <c r="T19" s="822"/>
      <c r="U19" s="822"/>
      <c r="V19" s="822"/>
      <c r="W19" s="822"/>
      <c r="X19" s="822"/>
      <c r="Y19" s="822"/>
      <c r="Z19" s="822"/>
      <c r="AA19" s="822"/>
      <c r="AB19" s="822"/>
      <c r="AC19" s="822"/>
      <c r="AD19" s="822"/>
      <c r="AE19" s="822"/>
    </row>
    <row r="20" spans="1:31" ht="27" hidden="1">
      <c r="A20" s="824" t="s">
        <v>1064</v>
      </c>
      <c r="B20" s="822"/>
      <c r="C20" s="822"/>
      <c r="D20" s="822"/>
      <c r="E20" s="822"/>
      <c r="F20" s="822"/>
      <c r="G20" s="822"/>
      <c r="H20" s="822"/>
      <c r="I20" s="822"/>
      <c r="J20" s="822"/>
      <c r="K20" s="822"/>
      <c r="L20" s="822"/>
      <c r="M20" s="822"/>
      <c r="N20" s="822"/>
      <c r="O20" s="822"/>
      <c r="P20" s="822"/>
      <c r="Q20" s="822"/>
      <c r="R20" s="822"/>
      <c r="S20" s="822"/>
      <c r="T20" s="822"/>
      <c r="U20" s="822"/>
      <c r="V20" s="822"/>
      <c r="W20" s="822"/>
      <c r="X20" s="822"/>
      <c r="Y20" s="822"/>
      <c r="Z20" s="822"/>
      <c r="AA20" s="822"/>
      <c r="AB20" s="822"/>
      <c r="AC20" s="822"/>
      <c r="AD20" s="822"/>
      <c r="AE20" s="822"/>
    </row>
    <row r="21" spans="1:31" ht="27" hidden="1">
      <c r="A21" s="824" t="s">
        <v>1065</v>
      </c>
      <c r="B21" s="822"/>
      <c r="C21" s="822"/>
      <c r="D21" s="822"/>
      <c r="E21" s="822"/>
      <c r="F21" s="822"/>
      <c r="G21" s="822"/>
      <c r="H21" s="822"/>
      <c r="I21" s="822"/>
      <c r="J21" s="822"/>
      <c r="K21" s="822"/>
      <c r="L21" s="822"/>
      <c r="M21" s="822"/>
      <c r="N21" s="822"/>
      <c r="O21" s="822"/>
      <c r="P21" s="822"/>
      <c r="Q21" s="822"/>
      <c r="R21" s="822"/>
      <c r="S21" s="822"/>
      <c r="T21" s="822"/>
      <c r="U21" s="822"/>
      <c r="V21" s="822"/>
      <c r="W21" s="822"/>
      <c r="X21" s="822"/>
      <c r="Y21" s="822"/>
      <c r="Z21" s="822"/>
      <c r="AA21" s="822"/>
      <c r="AB21" s="822"/>
      <c r="AC21" s="822"/>
      <c r="AD21" s="822"/>
      <c r="AE21" s="822"/>
    </row>
    <row r="22" spans="1:31" ht="27" hidden="1">
      <c r="A22" s="824" t="s">
        <v>1066</v>
      </c>
      <c r="B22" s="822"/>
      <c r="C22" s="822"/>
      <c r="D22" s="822"/>
      <c r="E22" s="822"/>
      <c r="F22" s="822"/>
      <c r="G22" s="822"/>
      <c r="H22" s="822"/>
      <c r="I22" s="822"/>
      <c r="J22" s="822"/>
      <c r="K22" s="822"/>
      <c r="L22" s="822"/>
      <c r="M22" s="822"/>
      <c r="N22" s="822"/>
      <c r="O22" s="822"/>
      <c r="P22" s="822"/>
      <c r="Q22" s="822"/>
      <c r="R22" s="822"/>
      <c r="S22" s="822"/>
      <c r="T22" s="822"/>
      <c r="U22" s="822"/>
      <c r="V22" s="822"/>
      <c r="W22" s="822"/>
      <c r="X22" s="822"/>
      <c r="Y22" s="822"/>
      <c r="Z22" s="822"/>
      <c r="AA22" s="822"/>
      <c r="AB22" s="822"/>
      <c r="AC22" s="822"/>
      <c r="AD22" s="822"/>
      <c r="AE22" s="822"/>
    </row>
    <row r="23" spans="1:31" ht="27" hidden="1">
      <c r="A23" s="824" t="s">
        <v>1067</v>
      </c>
      <c r="B23" s="822"/>
      <c r="C23" s="822"/>
      <c r="D23" s="822"/>
      <c r="E23" s="822"/>
      <c r="F23" s="822"/>
      <c r="G23" s="822"/>
      <c r="H23" s="822"/>
      <c r="I23" s="822"/>
      <c r="J23" s="822"/>
      <c r="K23" s="822"/>
      <c r="L23" s="822"/>
      <c r="M23" s="822"/>
      <c r="N23" s="822"/>
      <c r="O23" s="822"/>
      <c r="P23" s="822"/>
      <c r="Q23" s="822"/>
      <c r="R23" s="822"/>
      <c r="S23" s="822"/>
      <c r="T23" s="822"/>
      <c r="U23" s="822"/>
      <c r="V23" s="822"/>
      <c r="W23" s="822"/>
      <c r="X23" s="822"/>
      <c r="Y23" s="822"/>
      <c r="Z23" s="822"/>
      <c r="AA23" s="822"/>
      <c r="AB23" s="822"/>
      <c r="AC23" s="822"/>
      <c r="AD23" s="822"/>
      <c r="AE23" s="822"/>
    </row>
    <row r="24" spans="1:31" ht="27" hidden="1">
      <c r="A24" s="824" t="s">
        <v>1068</v>
      </c>
      <c r="B24" s="822"/>
      <c r="C24" s="822"/>
      <c r="D24" s="822"/>
      <c r="E24" s="822"/>
      <c r="F24" s="822"/>
      <c r="G24" s="822"/>
      <c r="H24" s="822"/>
      <c r="I24" s="822"/>
      <c r="J24" s="822"/>
      <c r="K24" s="822"/>
      <c r="L24" s="822"/>
      <c r="M24" s="822"/>
      <c r="N24" s="822"/>
      <c r="O24" s="822"/>
      <c r="P24" s="822"/>
      <c r="Q24" s="822"/>
      <c r="R24" s="822"/>
      <c r="S24" s="822"/>
      <c r="T24" s="822"/>
      <c r="U24" s="822"/>
      <c r="V24" s="822"/>
      <c r="W24" s="822"/>
      <c r="X24" s="822"/>
      <c r="Y24" s="822"/>
      <c r="Z24" s="822"/>
      <c r="AA24" s="822"/>
      <c r="AB24" s="822"/>
      <c r="AC24" s="822"/>
      <c r="AD24" s="822"/>
      <c r="AE24" s="822"/>
    </row>
    <row r="25" spans="1:31" ht="27" hidden="1">
      <c r="A25" s="824" t="s">
        <v>1069</v>
      </c>
      <c r="B25" s="822"/>
      <c r="C25" s="822"/>
      <c r="D25" s="822"/>
      <c r="E25" s="822"/>
      <c r="F25" s="822"/>
      <c r="G25" s="822"/>
      <c r="H25" s="822"/>
      <c r="I25" s="822"/>
      <c r="J25" s="822"/>
      <c r="K25" s="822"/>
      <c r="L25" s="822"/>
      <c r="M25" s="822"/>
      <c r="N25" s="822"/>
      <c r="O25" s="822"/>
      <c r="P25" s="822"/>
      <c r="Q25" s="822"/>
      <c r="R25" s="822"/>
      <c r="S25" s="822"/>
      <c r="T25" s="822"/>
      <c r="U25" s="822"/>
      <c r="V25" s="822"/>
      <c r="W25" s="822"/>
      <c r="X25" s="822"/>
      <c r="Y25" s="822"/>
      <c r="Z25" s="822"/>
      <c r="AA25" s="822"/>
      <c r="AB25" s="822"/>
      <c r="AC25" s="822"/>
      <c r="AD25" s="822"/>
      <c r="AE25" s="822"/>
    </row>
    <row r="26" spans="1:31" ht="27" hidden="1">
      <c r="A26" s="824" t="s">
        <v>1070</v>
      </c>
      <c r="B26" s="822"/>
      <c r="C26" s="822"/>
      <c r="D26" s="822"/>
      <c r="E26" s="822"/>
      <c r="F26" s="822"/>
      <c r="G26" s="822"/>
      <c r="H26" s="822"/>
      <c r="I26" s="822"/>
      <c r="J26" s="822"/>
      <c r="K26" s="822"/>
      <c r="L26" s="822"/>
      <c r="M26" s="822"/>
      <c r="N26" s="822"/>
      <c r="O26" s="822"/>
      <c r="P26" s="822"/>
      <c r="Q26" s="822"/>
      <c r="R26" s="822"/>
      <c r="S26" s="822"/>
      <c r="T26" s="822"/>
      <c r="U26" s="822"/>
      <c r="V26" s="822"/>
      <c r="W26" s="822"/>
      <c r="X26" s="822"/>
      <c r="Y26" s="822"/>
      <c r="Z26" s="822"/>
      <c r="AA26" s="822"/>
      <c r="AB26" s="822"/>
      <c r="AC26" s="822"/>
      <c r="AD26" s="822"/>
      <c r="AE26" s="822"/>
    </row>
    <row r="27" spans="1:31" ht="27" hidden="1">
      <c r="A27" s="824" t="s">
        <v>1071</v>
      </c>
      <c r="B27" s="822"/>
      <c r="C27" s="822"/>
      <c r="D27" s="822"/>
      <c r="E27" s="822"/>
      <c r="F27" s="822"/>
      <c r="G27" s="822"/>
      <c r="H27" s="822"/>
      <c r="I27" s="822"/>
      <c r="J27" s="822"/>
      <c r="K27" s="822"/>
      <c r="L27" s="822"/>
      <c r="M27" s="822"/>
      <c r="N27" s="822"/>
      <c r="O27" s="822"/>
      <c r="P27" s="822"/>
      <c r="Q27" s="822"/>
      <c r="R27" s="822"/>
      <c r="S27" s="822"/>
      <c r="T27" s="822"/>
      <c r="U27" s="822"/>
      <c r="V27" s="822"/>
      <c r="W27" s="822"/>
      <c r="X27" s="822"/>
      <c r="Y27" s="822"/>
      <c r="Z27" s="822"/>
      <c r="AA27" s="822"/>
      <c r="AB27" s="822"/>
      <c r="AC27" s="822"/>
      <c r="AD27" s="822"/>
      <c r="AE27" s="822"/>
    </row>
    <row r="28" spans="1:31" ht="27" hidden="1">
      <c r="A28" s="824" t="s">
        <v>1072</v>
      </c>
      <c r="B28" s="822"/>
      <c r="C28" s="822"/>
      <c r="D28" s="822"/>
      <c r="E28" s="822"/>
      <c r="F28" s="822"/>
      <c r="G28" s="822"/>
      <c r="H28" s="822"/>
      <c r="I28" s="822"/>
      <c r="J28" s="822"/>
      <c r="K28" s="822"/>
      <c r="L28" s="822"/>
      <c r="M28" s="822"/>
      <c r="N28" s="822"/>
      <c r="O28" s="822"/>
      <c r="P28" s="822"/>
      <c r="Q28" s="822"/>
      <c r="R28" s="822"/>
      <c r="S28" s="822"/>
      <c r="T28" s="822"/>
      <c r="U28" s="822"/>
      <c r="V28" s="822"/>
      <c r="W28" s="822"/>
      <c r="X28" s="822"/>
      <c r="Y28" s="822"/>
      <c r="Z28" s="822"/>
      <c r="AA28" s="822"/>
      <c r="AB28" s="822"/>
      <c r="AC28" s="822"/>
      <c r="AD28" s="822"/>
      <c r="AE28" s="822"/>
    </row>
    <row r="29" spans="1:31" ht="27" hidden="1">
      <c r="A29" s="824" t="s">
        <v>1073</v>
      </c>
      <c r="B29" s="822"/>
      <c r="C29" s="822"/>
      <c r="D29" s="822"/>
      <c r="E29" s="822"/>
      <c r="F29" s="822"/>
      <c r="G29" s="822"/>
      <c r="H29" s="822"/>
      <c r="I29" s="822"/>
      <c r="J29" s="822"/>
      <c r="K29" s="822"/>
      <c r="L29" s="822"/>
      <c r="M29" s="822"/>
      <c r="N29" s="822"/>
      <c r="O29" s="822"/>
      <c r="P29" s="822"/>
      <c r="Q29" s="822"/>
      <c r="R29" s="822"/>
      <c r="S29" s="822"/>
      <c r="T29" s="822"/>
      <c r="U29" s="822"/>
      <c r="V29" s="822"/>
      <c r="W29" s="822"/>
      <c r="X29" s="822"/>
      <c r="Y29" s="822"/>
      <c r="Z29" s="822"/>
      <c r="AA29" s="822"/>
      <c r="AB29" s="822"/>
      <c r="AC29" s="822"/>
      <c r="AD29" s="822"/>
      <c r="AE29" s="822"/>
    </row>
    <row r="30" spans="1:31" ht="27" hidden="1">
      <c r="A30" s="824" t="s">
        <v>1074</v>
      </c>
      <c r="B30" s="822"/>
      <c r="C30" s="822"/>
      <c r="D30" s="822"/>
      <c r="E30" s="822"/>
      <c r="F30" s="822"/>
      <c r="G30" s="822"/>
      <c r="H30" s="822"/>
      <c r="I30" s="822"/>
      <c r="J30" s="822"/>
      <c r="K30" s="822"/>
      <c r="L30" s="822"/>
      <c r="M30" s="822"/>
      <c r="N30" s="822"/>
      <c r="O30" s="822"/>
      <c r="P30" s="822"/>
      <c r="Q30" s="822"/>
      <c r="R30" s="822"/>
      <c r="S30" s="822"/>
      <c r="T30" s="822"/>
      <c r="U30" s="822"/>
      <c r="V30" s="822"/>
      <c r="W30" s="822"/>
      <c r="X30" s="822"/>
      <c r="Y30" s="822"/>
      <c r="Z30" s="822"/>
      <c r="AA30" s="822"/>
      <c r="AB30" s="822"/>
      <c r="AC30" s="822"/>
      <c r="AD30" s="822"/>
      <c r="AE30" s="822"/>
    </row>
    <row r="31" spans="1:31" ht="27" hidden="1">
      <c r="A31" s="824" t="s">
        <v>1075</v>
      </c>
      <c r="B31" s="822"/>
      <c r="C31" s="822"/>
      <c r="D31" s="822"/>
      <c r="E31" s="822"/>
      <c r="F31" s="822"/>
      <c r="G31" s="822"/>
      <c r="H31" s="822"/>
      <c r="I31" s="822"/>
      <c r="J31" s="822"/>
      <c r="K31" s="822"/>
      <c r="L31" s="822"/>
      <c r="M31" s="822"/>
      <c r="N31" s="822"/>
      <c r="O31" s="822"/>
      <c r="P31" s="822"/>
      <c r="Q31" s="822"/>
      <c r="R31" s="822"/>
      <c r="S31" s="822"/>
      <c r="T31" s="822"/>
      <c r="U31" s="822"/>
      <c r="V31" s="822"/>
      <c r="W31" s="822"/>
      <c r="X31" s="822"/>
      <c r="Y31" s="822"/>
      <c r="Z31" s="822"/>
      <c r="AA31" s="822"/>
      <c r="AB31" s="822"/>
      <c r="AC31" s="822"/>
      <c r="AD31" s="822"/>
      <c r="AE31" s="822"/>
    </row>
    <row r="32" spans="1:31" ht="27" hidden="1">
      <c r="A32" s="824" t="s">
        <v>1076</v>
      </c>
      <c r="B32" s="822"/>
      <c r="C32" s="822"/>
      <c r="D32" s="822"/>
      <c r="E32" s="822"/>
      <c r="F32" s="822"/>
      <c r="G32" s="822"/>
      <c r="H32" s="822"/>
      <c r="I32" s="822"/>
      <c r="J32" s="822"/>
      <c r="K32" s="822"/>
      <c r="L32" s="822"/>
      <c r="M32" s="822"/>
      <c r="N32" s="822"/>
      <c r="O32" s="822"/>
      <c r="P32" s="822"/>
      <c r="Q32" s="822"/>
      <c r="R32" s="822"/>
      <c r="S32" s="822"/>
      <c r="T32" s="822"/>
      <c r="U32" s="822"/>
      <c r="V32" s="822"/>
      <c r="W32" s="822"/>
      <c r="X32" s="822"/>
      <c r="Y32" s="822"/>
      <c r="Z32" s="822"/>
      <c r="AA32" s="822"/>
      <c r="AB32" s="822"/>
      <c r="AC32" s="822"/>
      <c r="AD32" s="822"/>
      <c r="AE32" s="822"/>
    </row>
    <row r="33" spans="1:31" ht="27" hidden="1">
      <c r="A33" s="824" t="s">
        <v>1077</v>
      </c>
      <c r="B33" s="822"/>
      <c r="C33" s="822"/>
      <c r="D33" s="822"/>
      <c r="E33" s="822"/>
      <c r="F33" s="822"/>
      <c r="G33" s="822"/>
      <c r="H33" s="822"/>
      <c r="I33" s="822"/>
      <c r="J33" s="822"/>
      <c r="K33" s="822"/>
      <c r="L33" s="822"/>
      <c r="M33" s="822"/>
      <c r="N33" s="822"/>
      <c r="O33" s="822"/>
      <c r="P33" s="822"/>
      <c r="Q33" s="822"/>
      <c r="R33" s="822"/>
      <c r="S33" s="822"/>
      <c r="T33" s="822"/>
      <c r="U33" s="822"/>
      <c r="V33" s="822"/>
      <c r="W33" s="822"/>
      <c r="X33" s="822"/>
      <c r="Y33" s="822"/>
      <c r="Z33" s="822"/>
      <c r="AA33" s="822"/>
      <c r="AB33" s="822"/>
      <c r="AC33" s="822"/>
      <c r="AD33" s="822"/>
      <c r="AE33" s="822"/>
    </row>
    <row r="34" spans="1:31" ht="27" hidden="1">
      <c r="A34" s="824" t="s">
        <v>1078</v>
      </c>
      <c r="B34" s="822"/>
      <c r="C34" s="822"/>
      <c r="D34" s="822"/>
      <c r="E34" s="822"/>
      <c r="F34" s="822"/>
      <c r="G34" s="822"/>
      <c r="H34" s="822"/>
      <c r="I34" s="822"/>
      <c r="J34" s="822"/>
      <c r="K34" s="822"/>
      <c r="L34" s="822"/>
      <c r="M34" s="822"/>
      <c r="N34" s="822"/>
      <c r="O34" s="822"/>
      <c r="P34" s="822"/>
      <c r="Q34" s="822"/>
      <c r="R34" s="822"/>
      <c r="S34" s="822"/>
      <c r="T34" s="822"/>
      <c r="U34" s="822"/>
      <c r="V34" s="822"/>
      <c r="W34" s="822"/>
      <c r="X34" s="822"/>
      <c r="Y34" s="822"/>
      <c r="Z34" s="822"/>
      <c r="AA34" s="822"/>
      <c r="AB34" s="822"/>
      <c r="AC34" s="822"/>
      <c r="AD34" s="822"/>
      <c r="AE34" s="822"/>
    </row>
    <row r="35" spans="1:31" ht="27" hidden="1">
      <c r="A35" s="824" t="s">
        <v>1079</v>
      </c>
      <c r="B35" s="822"/>
      <c r="C35" s="822"/>
      <c r="D35" s="822"/>
      <c r="E35" s="822"/>
      <c r="F35" s="822"/>
      <c r="G35" s="822"/>
      <c r="H35" s="822"/>
      <c r="I35" s="822"/>
      <c r="J35" s="822"/>
      <c r="K35" s="822"/>
      <c r="L35" s="822"/>
      <c r="M35" s="822"/>
      <c r="N35" s="822"/>
      <c r="O35" s="822"/>
      <c r="P35" s="822"/>
      <c r="Q35" s="822"/>
      <c r="R35" s="822"/>
      <c r="S35" s="822"/>
      <c r="T35" s="822"/>
      <c r="U35" s="822"/>
      <c r="V35" s="822"/>
      <c r="W35" s="822"/>
      <c r="X35" s="822"/>
      <c r="Y35" s="822"/>
      <c r="Z35" s="822"/>
      <c r="AA35" s="822"/>
      <c r="AB35" s="822"/>
      <c r="AC35" s="822"/>
      <c r="AD35" s="822"/>
      <c r="AE35" s="822"/>
    </row>
    <row r="36" spans="1:31" ht="27" hidden="1">
      <c r="A36" s="824" t="s">
        <v>1080</v>
      </c>
      <c r="B36" s="822"/>
      <c r="C36" s="822"/>
      <c r="D36" s="822"/>
      <c r="E36" s="822"/>
      <c r="F36" s="822"/>
      <c r="G36" s="822"/>
      <c r="H36" s="822"/>
      <c r="I36" s="822"/>
      <c r="J36" s="822"/>
      <c r="K36" s="822"/>
      <c r="L36" s="822"/>
      <c r="M36" s="822"/>
      <c r="N36" s="822"/>
      <c r="O36" s="822"/>
      <c r="P36" s="822"/>
      <c r="Q36" s="822"/>
      <c r="R36" s="822"/>
      <c r="S36" s="822"/>
      <c r="T36" s="822"/>
      <c r="U36" s="822"/>
      <c r="V36" s="822"/>
      <c r="W36" s="822"/>
      <c r="X36" s="822"/>
      <c r="Y36" s="822"/>
      <c r="Z36" s="822"/>
      <c r="AA36" s="822"/>
      <c r="AB36" s="822"/>
      <c r="AC36" s="822"/>
      <c r="AD36" s="822"/>
      <c r="AE36" s="822"/>
    </row>
    <row r="37" spans="1:31" ht="27" hidden="1">
      <c r="A37" s="824" t="s">
        <v>1081</v>
      </c>
      <c r="B37" s="822"/>
      <c r="C37" s="822"/>
      <c r="D37" s="822"/>
      <c r="E37" s="822"/>
      <c r="F37" s="822"/>
      <c r="G37" s="822"/>
      <c r="H37" s="822"/>
      <c r="I37" s="822"/>
      <c r="J37" s="822"/>
      <c r="K37" s="822"/>
      <c r="L37" s="822"/>
      <c r="M37" s="822"/>
      <c r="N37" s="822"/>
      <c r="O37" s="822"/>
      <c r="P37" s="822"/>
      <c r="Q37" s="822"/>
      <c r="R37" s="822"/>
      <c r="S37" s="822"/>
      <c r="T37" s="822"/>
      <c r="U37" s="822"/>
      <c r="V37" s="822"/>
      <c r="W37" s="822"/>
      <c r="X37" s="822"/>
      <c r="Y37" s="822"/>
      <c r="Z37" s="822"/>
      <c r="AA37" s="822"/>
      <c r="AB37" s="822"/>
      <c r="AC37" s="822"/>
      <c r="AD37" s="822"/>
      <c r="AE37" s="822"/>
    </row>
    <row r="38" spans="1:31" ht="27" hidden="1">
      <c r="A38" s="824" t="s">
        <v>1082</v>
      </c>
      <c r="B38" s="822"/>
      <c r="C38" s="822"/>
      <c r="D38" s="822"/>
      <c r="E38" s="822"/>
      <c r="F38" s="822"/>
      <c r="G38" s="822"/>
      <c r="H38" s="822"/>
      <c r="I38" s="822"/>
      <c r="J38" s="822"/>
      <c r="K38" s="822"/>
      <c r="L38" s="822"/>
      <c r="M38" s="822"/>
      <c r="N38" s="822"/>
      <c r="O38" s="822"/>
      <c r="P38" s="822"/>
      <c r="Q38" s="822"/>
      <c r="R38" s="822"/>
      <c r="S38" s="822"/>
      <c r="T38" s="822"/>
      <c r="U38" s="822"/>
      <c r="V38" s="822"/>
      <c r="W38" s="822"/>
      <c r="X38" s="822"/>
      <c r="Y38" s="822"/>
      <c r="Z38" s="822"/>
      <c r="AA38" s="822"/>
      <c r="AB38" s="822"/>
      <c r="AC38" s="822"/>
      <c r="AD38" s="822"/>
      <c r="AE38" s="822"/>
    </row>
    <row r="39" spans="1:31" ht="27" hidden="1">
      <c r="A39" s="824" t="s">
        <v>1083</v>
      </c>
      <c r="B39" s="822"/>
      <c r="C39" s="822"/>
      <c r="D39" s="822"/>
      <c r="E39" s="822"/>
      <c r="F39" s="822"/>
      <c r="G39" s="822"/>
      <c r="H39" s="822"/>
      <c r="I39" s="822"/>
      <c r="J39" s="822"/>
      <c r="K39" s="822"/>
      <c r="L39" s="822"/>
      <c r="M39" s="822"/>
      <c r="N39" s="822"/>
      <c r="O39" s="822"/>
      <c r="P39" s="822"/>
      <c r="Q39" s="822"/>
      <c r="R39" s="822"/>
      <c r="S39" s="822"/>
      <c r="T39" s="822"/>
      <c r="U39" s="822"/>
      <c r="V39" s="822"/>
      <c r="W39" s="822"/>
      <c r="X39" s="822"/>
      <c r="Y39" s="822"/>
      <c r="Z39" s="822"/>
      <c r="AA39" s="822"/>
      <c r="AB39" s="822"/>
      <c r="AC39" s="822"/>
      <c r="AD39" s="822"/>
      <c r="AE39" s="822"/>
    </row>
    <row r="40" spans="1:31" ht="27" hidden="1">
      <c r="A40" s="824" t="s">
        <v>1084</v>
      </c>
      <c r="B40" s="822"/>
      <c r="C40" s="822"/>
      <c r="D40" s="822"/>
      <c r="E40" s="822"/>
      <c r="F40" s="822"/>
      <c r="G40" s="822"/>
      <c r="H40" s="822"/>
      <c r="I40" s="822"/>
      <c r="J40" s="822"/>
      <c r="K40" s="822"/>
      <c r="L40" s="822"/>
      <c r="M40" s="822"/>
      <c r="N40" s="822"/>
      <c r="O40" s="822"/>
      <c r="P40" s="822"/>
      <c r="Q40" s="822"/>
      <c r="R40" s="822"/>
      <c r="S40" s="822"/>
      <c r="T40" s="822"/>
      <c r="U40" s="822"/>
      <c r="V40" s="822"/>
      <c r="W40" s="822"/>
      <c r="X40" s="822"/>
      <c r="Y40" s="822"/>
      <c r="Z40" s="822"/>
      <c r="AA40" s="822"/>
      <c r="AB40" s="822"/>
      <c r="AC40" s="822"/>
      <c r="AD40" s="822"/>
      <c r="AE40" s="822"/>
    </row>
    <row r="41" spans="1:31" ht="27" hidden="1">
      <c r="A41" s="824" t="s">
        <v>1085</v>
      </c>
      <c r="B41" s="822"/>
      <c r="C41" s="822"/>
      <c r="D41" s="822"/>
      <c r="E41" s="822"/>
      <c r="F41" s="822"/>
      <c r="G41" s="822"/>
      <c r="H41" s="822"/>
      <c r="I41" s="822"/>
      <c r="J41" s="822"/>
      <c r="K41" s="822"/>
      <c r="L41" s="822"/>
      <c r="M41" s="822"/>
      <c r="N41" s="822"/>
      <c r="O41" s="822"/>
      <c r="P41" s="822"/>
      <c r="Q41" s="822"/>
      <c r="R41" s="822"/>
      <c r="S41" s="822"/>
      <c r="T41" s="822"/>
      <c r="U41" s="822"/>
      <c r="V41" s="822"/>
      <c r="W41" s="822"/>
      <c r="X41" s="822"/>
      <c r="Y41" s="822"/>
      <c r="Z41" s="822"/>
      <c r="AA41" s="822"/>
      <c r="AB41" s="822"/>
      <c r="AC41" s="822"/>
      <c r="AD41" s="822"/>
      <c r="AE41" s="822"/>
    </row>
    <row r="42" spans="1:31" ht="27" hidden="1">
      <c r="A42" s="824" t="s">
        <v>1086</v>
      </c>
      <c r="B42" s="822"/>
      <c r="C42" s="822"/>
      <c r="D42" s="822"/>
      <c r="E42" s="822"/>
      <c r="F42" s="822"/>
      <c r="G42" s="822"/>
      <c r="H42" s="822"/>
      <c r="I42" s="822"/>
      <c r="J42" s="822"/>
      <c r="K42" s="822"/>
      <c r="L42" s="822"/>
      <c r="M42" s="822"/>
      <c r="N42" s="822"/>
      <c r="O42" s="822"/>
      <c r="P42" s="822"/>
      <c r="Q42" s="822"/>
      <c r="R42" s="822"/>
      <c r="S42" s="822"/>
      <c r="T42" s="822"/>
      <c r="U42" s="822"/>
      <c r="V42" s="822"/>
      <c r="W42" s="822"/>
      <c r="X42" s="822"/>
      <c r="Y42" s="822"/>
      <c r="Z42" s="822"/>
      <c r="AA42" s="822"/>
      <c r="AB42" s="822"/>
      <c r="AC42" s="822"/>
      <c r="AD42" s="822"/>
      <c r="AE42" s="822"/>
    </row>
    <row r="43" spans="1:31" ht="27" hidden="1">
      <c r="A43" s="824" t="s">
        <v>1087</v>
      </c>
      <c r="B43" s="822"/>
      <c r="C43" s="822"/>
      <c r="D43" s="822"/>
      <c r="E43" s="822"/>
      <c r="F43" s="822"/>
      <c r="G43" s="822"/>
      <c r="H43" s="822"/>
      <c r="I43" s="822"/>
      <c r="J43" s="822"/>
      <c r="K43" s="822"/>
      <c r="L43" s="822"/>
      <c r="M43" s="822"/>
      <c r="N43" s="822"/>
      <c r="O43" s="822"/>
      <c r="P43" s="822"/>
      <c r="Q43" s="822"/>
      <c r="R43" s="822"/>
      <c r="S43" s="822"/>
      <c r="T43" s="822"/>
      <c r="U43" s="822"/>
      <c r="V43" s="822"/>
      <c r="W43" s="822"/>
      <c r="X43" s="822"/>
      <c r="Y43" s="822"/>
      <c r="Z43" s="822"/>
      <c r="AA43" s="822"/>
      <c r="AB43" s="822"/>
      <c r="AC43" s="822"/>
      <c r="AD43" s="822"/>
      <c r="AE43" s="822"/>
    </row>
    <row r="44" spans="1:31" ht="27" hidden="1">
      <c r="A44" s="824" t="s">
        <v>1088</v>
      </c>
      <c r="B44" s="822"/>
      <c r="C44" s="822"/>
      <c r="D44" s="822"/>
      <c r="E44" s="822"/>
      <c r="F44" s="822"/>
      <c r="G44" s="822"/>
      <c r="H44" s="822"/>
      <c r="I44" s="822"/>
      <c r="J44" s="822"/>
      <c r="K44" s="822"/>
      <c r="L44" s="822"/>
      <c r="M44" s="822"/>
      <c r="N44" s="822"/>
      <c r="O44" s="822"/>
      <c r="P44" s="822"/>
      <c r="Q44" s="822"/>
      <c r="R44" s="822"/>
      <c r="S44" s="822"/>
      <c r="T44" s="822"/>
      <c r="U44" s="822"/>
      <c r="V44" s="822"/>
      <c r="W44" s="822"/>
      <c r="X44" s="822"/>
      <c r="Y44" s="822"/>
      <c r="Z44" s="822"/>
      <c r="AA44" s="822"/>
      <c r="AB44" s="822"/>
      <c r="AC44" s="822"/>
      <c r="AD44" s="822"/>
      <c r="AE44" s="822"/>
    </row>
    <row r="45" spans="1:31" ht="27" hidden="1">
      <c r="A45" s="824" t="s">
        <v>1089</v>
      </c>
      <c r="B45" s="822"/>
      <c r="C45" s="822"/>
      <c r="D45" s="822"/>
      <c r="E45" s="822"/>
      <c r="F45" s="822"/>
      <c r="G45" s="822"/>
      <c r="H45" s="822"/>
      <c r="I45" s="822"/>
      <c r="J45" s="822"/>
      <c r="K45" s="822"/>
      <c r="L45" s="822"/>
      <c r="M45" s="822"/>
      <c r="N45" s="822"/>
      <c r="O45" s="822"/>
      <c r="P45" s="822"/>
      <c r="Q45" s="822"/>
      <c r="R45" s="822"/>
      <c r="S45" s="822"/>
      <c r="T45" s="822"/>
      <c r="U45" s="822"/>
      <c r="V45" s="822"/>
      <c r="W45" s="822"/>
      <c r="X45" s="822"/>
      <c r="Y45" s="822"/>
      <c r="Z45" s="822"/>
      <c r="AA45" s="822"/>
      <c r="AB45" s="822"/>
      <c r="AC45" s="822"/>
      <c r="AD45" s="822"/>
      <c r="AE45" s="822"/>
    </row>
    <row r="46" spans="1:31" ht="27" hidden="1">
      <c r="A46" s="824" t="s">
        <v>1090</v>
      </c>
      <c r="B46" s="822"/>
      <c r="C46" s="822"/>
      <c r="D46" s="822"/>
      <c r="E46" s="822"/>
      <c r="F46" s="822"/>
      <c r="G46" s="822"/>
      <c r="H46" s="822"/>
      <c r="I46" s="822"/>
      <c r="J46" s="822"/>
      <c r="K46" s="822"/>
      <c r="L46" s="822"/>
      <c r="M46" s="822"/>
      <c r="N46" s="822"/>
      <c r="O46" s="822"/>
      <c r="P46" s="822"/>
      <c r="Q46" s="822"/>
      <c r="R46" s="822"/>
      <c r="S46" s="822"/>
      <c r="T46" s="822"/>
      <c r="U46" s="822"/>
      <c r="V46" s="822"/>
      <c r="W46" s="822"/>
      <c r="X46" s="822"/>
      <c r="Y46" s="822"/>
      <c r="Z46" s="822"/>
      <c r="AA46" s="822"/>
      <c r="AB46" s="822"/>
      <c r="AC46" s="822"/>
      <c r="AD46" s="822"/>
      <c r="AE46" s="822"/>
    </row>
    <row r="47" spans="1:31" ht="27" hidden="1">
      <c r="A47" s="824" t="s">
        <v>1091</v>
      </c>
      <c r="B47" s="822"/>
      <c r="C47" s="822"/>
      <c r="D47" s="822"/>
      <c r="E47" s="822"/>
      <c r="F47" s="822"/>
      <c r="G47" s="822"/>
      <c r="H47" s="822"/>
      <c r="I47" s="822"/>
      <c r="J47" s="822"/>
      <c r="K47" s="822"/>
      <c r="L47" s="822"/>
      <c r="M47" s="822"/>
      <c r="N47" s="822"/>
      <c r="O47" s="822"/>
      <c r="P47" s="822"/>
      <c r="Q47" s="822"/>
      <c r="R47" s="822"/>
      <c r="S47" s="822"/>
      <c r="T47" s="822"/>
      <c r="U47" s="822"/>
      <c r="V47" s="822"/>
      <c r="W47" s="822"/>
      <c r="X47" s="822"/>
      <c r="Y47" s="822"/>
      <c r="Z47" s="822"/>
      <c r="AA47" s="822"/>
      <c r="AB47" s="822"/>
      <c r="AC47" s="822"/>
      <c r="AD47" s="822"/>
      <c r="AE47" s="822"/>
    </row>
    <row r="48" spans="1:31" ht="27" hidden="1">
      <c r="A48" s="824" t="s">
        <v>1092</v>
      </c>
      <c r="B48" s="822"/>
      <c r="C48" s="822"/>
      <c r="D48" s="822"/>
      <c r="E48" s="822"/>
      <c r="F48" s="822"/>
      <c r="G48" s="822"/>
      <c r="H48" s="822"/>
      <c r="I48" s="822"/>
      <c r="J48" s="822"/>
      <c r="K48" s="822"/>
      <c r="L48" s="822"/>
      <c r="M48" s="822"/>
      <c r="N48" s="822"/>
      <c r="O48" s="822"/>
      <c r="P48" s="822"/>
      <c r="Q48" s="822"/>
      <c r="R48" s="822"/>
      <c r="S48" s="822"/>
      <c r="T48" s="822"/>
      <c r="U48" s="822"/>
      <c r="V48" s="822"/>
      <c r="W48" s="822"/>
      <c r="X48" s="822"/>
      <c r="Y48" s="822"/>
      <c r="Z48" s="822"/>
      <c r="AA48" s="822"/>
      <c r="AB48" s="822"/>
      <c r="AC48" s="822"/>
      <c r="AD48" s="822"/>
      <c r="AE48" s="822"/>
    </row>
    <row r="49" spans="1:31" ht="27" hidden="1">
      <c r="A49" s="824" t="s">
        <v>1093</v>
      </c>
      <c r="B49" s="822"/>
      <c r="C49" s="822"/>
      <c r="D49" s="822"/>
      <c r="E49" s="822"/>
      <c r="F49" s="822"/>
      <c r="G49" s="822"/>
      <c r="H49" s="822"/>
      <c r="I49" s="822"/>
      <c r="J49" s="822"/>
      <c r="K49" s="822"/>
      <c r="L49" s="822"/>
      <c r="M49" s="822"/>
      <c r="N49" s="822"/>
      <c r="O49" s="822"/>
      <c r="P49" s="822"/>
      <c r="Q49" s="822"/>
      <c r="R49" s="822"/>
      <c r="S49" s="822"/>
      <c r="T49" s="822"/>
      <c r="U49" s="822"/>
      <c r="V49" s="822"/>
      <c r="W49" s="822"/>
      <c r="X49" s="822"/>
      <c r="Y49" s="822"/>
      <c r="Z49" s="822"/>
      <c r="AA49" s="822"/>
      <c r="AB49" s="822"/>
      <c r="AC49" s="822"/>
      <c r="AD49" s="822"/>
      <c r="AE49" s="822"/>
    </row>
    <row r="50" spans="1:31" ht="27" hidden="1">
      <c r="A50" s="824" t="s">
        <v>1094</v>
      </c>
      <c r="B50" s="822"/>
      <c r="C50" s="822"/>
      <c r="D50" s="822"/>
      <c r="E50" s="822"/>
      <c r="F50" s="822"/>
      <c r="G50" s="822"/>
      <c r="H50" s="822"/>
      <c r="I50" s="822"/>
      <c r="J50" s="822"/>
      <c r="K50" s="822"/>
      <c r="L50" s="822"/>
      <c r="M50" s="822"/>
      <c r="N50" s="822"/>
      <c r="O50" s="822"/>
      <c r="P50" s="822"/>
      <c r="Q50" s="822"/>
      <c r="R50" s="822"/>
      <c r="S50" s="822"/>
      <c r="T50" s="822"/>
      <c r="U50" s="822"/>
      <c r="V50" s="822"/>
      <c r="W50" s="822"/>
      <c r="X50" s="822"/>
      <c r="Y50" s="822"/>
      <c r="Z50" s="822"/>
      <c r="AA50" s="822"/>
      <c r="AB50" s="822"/>
      <c r="AC50" s="822"/>
      <c r="AD50" s="822"/>
      <c r="AE50" s="822"/>
    </row>
    <row r="51" spans="1:31" ht="27" hidden="1">
      <c r="A51" s="824" t="s">
        <v>1095</v>
      </c>
      <c r="B51" s="822"/>
      <c r="C51" s="822"/>
      <c r="D51" s="822"/>
      <c r="E51" s="822"/>
      <c r="F51" s="822"/>
      <c r="G51" s="822"/>
      <c r="H51" s="822"/>
      <c r="I51" s="822"/>
      <c r="J51" s="822"/>
      <c r="K51" s="822"/>
      <c r="L51" s="822"/>
      <c r="M51" s="822"/>
      <c r="N51" s="822"/>
      <c r="O51" s="822"/>
      <c r="P51" s="822"/>
      <c r="Q51" s="822"/>
      <c r="R51" s="822"/>
      <c r="S51" s="822"/>
      <c r="T51" s="822"/>
      <c r="U51" s="822"/>
      <c r="V51" s="822"/>
      <c r="W51" s="822"/>
      <c r="X51" s="822"/>
      <c r="Y51" s="822"/>
      <c r="Z51" s="822"/>
      <c r="AA51" s="822"/>
      <c r="AB51" s="822"/>
      <c r="AC51" s="822"/>
      <c r="AD51" s="822"/>
      <c r="AE51" s="822"/>
    </row>
    <row r="52" spans="1:31" ht="27" hidden="1">
      <c r="A52" s="824" t="s">
        <v>1096</v>
      </c>
      <c r="B52" s="822"/>
      <c r="C52" s="822"/>
      <c r="D52" s="822"/>
      <c r="E52" s="822"/>
      <c r="F52" s="822"/>
      <c r="G52" s="822"/>
      <c r="H52" s="822"/>
      <c r="I52" s="822"/>
      <c r="J52" s="822"/>
      <c r="K52" s="822"/>
      <c r="L52" s="822"/>
      <c r="M52" s="822"/>
      <c r="N52" s="822"/>
      <c r="O52" s="822"/>
      <c r="P52" s="822"/>
      <c r="Q52" s="822"/>
      <c r="R52" s="822"/>
      <c r="S52" s="822"/>
      <c r="T52" s="822"/>
      <c r="U52" s="822"/>
      <c r="V52" s="822"/>
      <c r="W52" s="822"/>
      <c r="X52" s="822"/>
      <c r="Y52" s="822"/>
      <c r="Z52" s="822"/>
      <c r="AA52" s="822"/>
      <c r="AB52" s="822"/>
      <c r="AC52" s="822"/>
      <c r="AD52" s="822"/>
      <c r="AE52" s="822"/>
    </row>
    <row r="53" spans="1:31" ht="27" hidden="1">
      <c r="A53" s="824" t="s">
        <v>1097</v>
      </c>
      <c r="B53" s="822"/>
      <c r="C53" s="822"/>
      <c r="D53" s="822"/>
      <c r="E53" s="822"/>
      <c r="F53" s="822"/>
      <c r="G53" s="822"/>
      <c r="H53" s="822"/>
      <c r="I53" s="822"/>
      <c r="J53" s="822"/>
      <c r="K53" s="822"/>
      <c r="L53" s="822"/>
      <c r="M53" s="822"/>
      <c r="N53" s="822"/>
      <c r="O53" s="822"/>
      <c r="P53" s="822"/>
      <c r="Q53" s="822"/>
      <c r="R53" s="822"/>
      <c r="S53" s="822"/>
      <c r="T53" s="822"/>
      <c r="U53" s="822"/>
      <c r="V53" s="822"/>
      <c r="W53" s="822"/>
      <c r="X53" s="822"/>
      <c r="Y53" s="822"/>
      <c r="Z53" s="822"/>
      <c r="AA53" s="822"/>
      <c r="AB53" s="822"/>
      <c r="AC53" s="822"/>
      <c r="AD53" s="822"/>
      <c r="AE53" s="822"/>
    </row>
    <row r="54" spans="1:31" ht="27" hidden="1">
      <c r="A54" s="824" t="s">
        <v>1098</v>
      </c>
      <c r="B54" s="822"/>
      <c r="C54" s="822"/>
      <c r="D54" s="822"/>
      <c r="E54" s="822"/>
      <c r="F54" s="822"/>
      <c r="G54" s="822"/>
      <c r="H54" s="822"/>
      <c r="I54" s="822"/>
      <c r="J54" s="822"/>
      <c r="K54" s="822"/>
      <c r="L54" s="822"/>
      <c r="M54" s="822"/>
      <c r="N54" s="822"/>
      <c r="O54" s="822"/>
      <c r="P54" s="822"/>
      <c r="Q54" s="822"/>
      <c r="R54" s="822"/>
      <c r="S54" s="822"/>
      <c r="T54" s="822"/>
      <c r="U54" s="822"/>
      <c r="V54" s="822"/>
      <c r="W54" s="822"/>
      <c r="X54" s="822"/>
      <c r="Y54" s="822"/>
      <c r="Z54" s="822"/>
      <c r="AA54" s="822"/>
      <c r="AB54" s="822"/>
      <c r="AC54" s="822"/>
      <c r="AD54" s="822"/>
      <c r="AE54" s="822"/>
    </row>
    <row r="55" spans="1:31" ht="27" hidden="1">
      <c r="A55" s="824" t="s">
        <v>1099</v>
      </c>
      <c r="B55" s="822"/>
      <c r="C55" s="822"/>
      <c r="D55" s="822"/>
      <c r="E55" s="822"/>
      <c r="F55" s="822"/>
      <c r="G55" s="822"/>
      <c r="H55" s="822"/>
      <c r="I55" s="822"/>
      <c r="J55" s="822"/>
      <c r="K55" s="822"/>
      <c r="L55" s="822"/>
      <c r="M55" s="822"/>
      <c r="N55" s="822"/>
      <c r="O55" s="822"/>
      <c r="P55" s="822"/>
      <c r="Q55" s="822"/>
      <c r="R55" s="822"/>
      <c r="S55" s="822"/>
      <c r="T55" s="822"/>
      <c r="U55" s="822"/>
      <c r="V55" s="822"/>
      <c r="W55" s="822"/>
      <c r="X55" s="822"/>
      <c r="Y55" s="822"/>
      <c r="Z55" s="822"/>
      <c r="AA55" s="822"/>
      <c r="AB55" s="822"/>
      <c r="AC55" s="822"/>
      <c r="AD55" s="822"/>
      <c r="AE55" s="822"/>
    </row>
    <row r="56" spans="1:31" ht="27" hidden="1">
      <c r="A56" s="824" t="s">
        <v>1100</v>
      </c>
      <c r="B56" s="822"/>
      <c r="C56" s="822"/>
      <c r="D56" s="822"/>
      <c r="E56" s="822"/>
      <c r="F56" s="822"/>
      <c r="G56" s="822"/>
      <c r="H56" s="822"/>
      <c r="I56" s="822"/>
      <c r="J56" s="822"/>
      <c r="K56" s="822"/>
      <c r="L56" s="822"/>
      <c r="M56" s="822"/>
      <c r="N56" s="822"/>
      <c r="O56" s="822"/>
      <c r="P56" s="822"/>
      <c r="Q56" s="822"/>
      <c r="R56" s="822"/>
      <c r="S56" s="822"/>
      <c r="T56" s="822"/>
      <c r="U56" s="822"/>
      <c r="V56" s="822"/>
      <c r="W56" s="822"/>
      <c r="X56" s="822"/>
      <c r="Y56" s="822"/>
      <c r="Z56" s="822"/>
      <c r="AA56" s="822"/>
      <c r="AB56" s="822"/>
      <c r="AC56" s="822"/>
      <c r="AD56" s="822"/>
      <c r="AE56" s="822"/>
    </row>
    <row r="57" spans="1:31" ht="27" hidden="1">
      <c r="A57" s="824" t="s">
        <v>1101</v>
      </c>
      <c r="B57" s="822"/>
      <c r="C57" s="822"/>
      <c r="D57" s="822"/>
      <c r="E57" s="822"/>
      <c r="F57" s="822"/>
      <c r="G57" s="822"/>
      <c r="H57" s="822"/>
      <c r="I57" s="822"/>
      <c r="J57" s="822"/>
      <c r="K57" s="822"/>
      <c r="L57" s="822"/>
      <c r="M57" s="822"/>
      <c r="N57" s="822"/>
      <c r="O57" s="822"/>
      <c r="P57" s="822"/>
      <c r="Q57" s="822"/>
      <c r="R57" s="822"/>
      <c r="S57" s="822"/>
      <c r="T57" s="822"/>
      <c r="U57" s="822"/>
      <c r="V57" s="822"/>
      <c r="W57" s="822"/>
      <c r="X57" s="822"/>
      <c r="Y57" s="822"/>
      <c r="Z57" s="822"/>
      <c r="AA57" s="822"/>
      <c r="AB57" s="822"/>
      <c r="AC57" s="822"/>
      <c r="AD57" s="822"/>
      <c r="AE57" s="822"/>
    </row>
    <row r="58" spans="1:31" ht="27" hidden="1">
      <c r="A58" s="824" t="s">
        <v>1102</v>
      </c>
      <c r="B58" s="822"/>
      <c r="C58" s="822"/>
      <c r="D58" s="822"/>
      <c r="E58" s="822"/>
      <c r="F58" s="822"/>
      <c r="G58" s="822"/>
      <c r="H58" s="822"/>
      <c r="I58" s="822"/>
      <c r="J58" s="822"/>
      <c r="K58" s="822"/>
      <c r="L58" s="822"/>
      <c r="M58" s="822"/>
      <c r="N58" s="822"/>
      <c r="O58" s="822"/>
      <c r="P58" s="822"/>
      <c r="Q58" s="822"/>
      <c r="R58" s="822"/>
      <c r="S58" s="822"/>
      <c r="T58" s="822"/>
      <c r="U58" s="822"/>
      <c r="V58" s="822"/>
      <c r="W58" s="822"/>
      <c r="X58" s="822"/>
      <c r="Y58" s="822"/>
      <c r="Z58" s="822"/>
      <c r="AA58" s="822"/>
      <c r="AB58" s="822"/>
      <c r="AC58" s="822"/>
      <c r="AD58" s="822"/>
      <c r="AE58" s="822"/>
    </row>
    <row r="59" spans="1:31" ht="27" hidden="1">
      <c r="A59" s="824" t="s">
        <v>1103</v>
      </c>
      <c r="B59" s="822"/>
      <c r="C59" s="822"/>
      <c r="D59" s="822"/>
      <c r="E59" s="822"/>
      <c r="F59" s="822"/>
      <c r="G59" s="822"/>
      <c r="H59" s="822"/>
      <c r="I59" s="822"/>
      <c r="J59" s="822"/>
      <c r="K59" s="822"/>
      <c r="L59" s="822"/>
      <c r="M59" s="822"/>
      <c r="N59" s="822"/>
      <c r="O59" s="822"/>
      <c r="P59" s="822"/>
      <c r="Q59" s="822"/>
      <c r="R59" s="822"/>
      <c r="S59" s="822"/>
      <c r="T59" s="822"/>
      <c r="U59" s="822"/>
      <c r="V59" s="822"/>
      <c r="W59" s="822"/>
      <c r="X59" s="822"/>
      <c r="Y59" s="822"/>
      <c r="Z59" s="822"/>
      <c r="AA59" s="822"/>
      <c r="AB59" s="822"/>
      <c r="AC59" s="822"/>
      <c r="AD59" s="822"/>
      <c r="AE59" s="822"/>
    </row>
    <row r="60" spans="1:31" ht="27" hidden="1">
      <c r="A60" s="824" t="s">
        <v>1104</v>
      </c>
      <c r="B60" s="822"/>
      <c r="C60" s="822"/>
      <c r="D60" s="822"/>
      <c r="E60" s="822"/>
      <c r="F60" s="822"/>
      <c r="G60" s="822"/>
      <c r="H60" s="822"/>
      <c r="I60" s="822"/>
      <c r="J60" s="822"/>
      <c r="K60" s="822"/>
      <c r="L60" s="822"/>
      <c r="M60" s="822"/>
      <c r="N60" s="822"/>
      <c r="O60" s="822"/>
      <c r="P60" s="822"/>
      <c r="Q60" s="822"/>
      <c r="R60" s="822"/>
      <c r="S60" s="822"/>
      <c r="T60" s="822"/>
      <c r="U60" s="822"/>
      <c r="V60" s="822"/>
      <c r="W60" s="822"/>
      <c r="X60" s="822"/>
      <c r="Y60" s="822"/>
      <c r="Z60" s="822"/>
      <c r="AA60" s="822"/>
      <c r="AB60" s="822"/>
      <c r="AC60" s="822"/>
      <c r="AD60" s="822"/>
      <c r="AE60" s="822"/>
    </row>
    <row r="61" spans="1:31" ht="27" hidden="1">
      <c r="A61" s="824" t="s">
        <v>1105</v>
      </c>
      <c r="B61" s="822"/>
      <c r="C61" s="822"/>
      <c r="D61" s="822"/>
      <c r="E61" s="822"/>
      <c r="F61" s="822"/>
      <c r="G61" s="822"/>
      <c r="H61" s="822"/>
      <c r="I61" s="822"/>
      <c r="J61" s="822"/>
      <c r="K61" s="822"/>
      <c r="L61" s="822"/>
      <c r="M61" s="822"/>
      <c r="N61" s="822"/>
      <c r="O61" s="822"/>
      <c r="P61" s="822"/>
      <c r="Q61" s="822"/>
      <c r="R61" s="822"/>
      <c r="S61" s="822"/>
      <c r="T61" s="822"/>
      <c r="U61" s="822"/>
      <c r="V61" s="822"/>
      <c r="W61" s="822"/>
      <c r="X61" s="822"/>
      <c r="Y61" s="822"/>
      <c r="Z61" s="822"/>
      <c r="AA61" s="822"/>
      <c r="AB61" s="822"/>
      <c r="AC61" s="822"/>
      <c r="AD61" s="822"/>
      <c r="AE61" s="822"/>
    </row>
    <row r="62" spans="1:31" ht="27" hidden="1">
      <c r="A62" s="824" t="s">
        <v>1106</v>
      </c>
      <c r="B62" s="822"/>
      <c r="C62" s="822"/>
      <c r="D62" s="822"/>
      <c r="E62" s="822"/>
      <c r="F62" s="822"/>
      <c r="G62" s="822"/>
      <c r="H62" s="822"/>
      <c r="I62" s="822"/>
      <c r="J62" s="822"/>
      <c r="K62" s="822"/>
      <c r="L62" s="822"/>
      <c r="M62" s="822"/>
      <c r="N62" s="822"/>
      <c r="O62" s="822"/>
      <c r="P62" s="822"/>
      <c r="Q62" s="822"/>
      <c r="R62" s="822"/>
      <c r="S62" s="822"/>
      <c r="T62" s="822"/>
      <c r="U62" s="822"/>
      <c r="V62" s="822"/>
      <c r="W62" s="822"/>
      <c r="X62" s="822"/>
      <c r="Y62" s="822"/>
      <c r="Z62" s="822"/>
      <c r="AA62" s="822"/>
      <c r="AB62" s="822"/>
      <c r="AC62" s="822"/>
      <c r="AD62" s="822"/>
      <c r="AE62" s="822"/>
    </row>
    <row r="63" spans="1:31" ht="27" hidden="1">
      <c r="A63" s="824" t="s">
        <v>1107</v>
      </c>
      <c r="B63" s="822"/>
      <c r="C63" s="822"/>
      <c r="D63" s="822"/>
      <c r="E63" s="822"/>
      <c r="F63" s="822"/>
      <c r="G63" s="822"/>
      <c r="H63" s="822"/>
      <c r="I63" s="822"/>
      <c r="J63" s="822"/>
      <c r="K63" s="822"/>
      <c r="L63" s="822"/>
      <c r="M63" s="822"/>
      <c r="N63" s="822"/>
      <c r="O63" s="822"/>
      <c r="P63" s="822"/>
      <c r="Q63" s="822"/>
      <c r="R63" s="822"/>
      <c r="S63" s="822"/>
      <c r="T63" s="822"/>
      <c r="U63" s="822"/>
      <c r="V63" s="822"/>
      <c r="W63" s="822"/>
      <c r="X63" s="822"/>
      <c r="Y63" s="822"/>
      <c r="Z63" s="822"/>
      <c r="AA63" s="822"/>
      <c r="AB63" s="822"/>
      <c r="AC63" s="822"/>
      <c r="AD63" s="822"/>
      <c r="AE63" s="822"/>
    </row>
    <row r="64" spans="1:31" ht="27" hidden="1">
      <c r="A64" s="824" t="s">
        <v>1108</v>
      </c>
      <c r="B64" s="822"/>
      <c r="C64" s="822"/>
      <c r="D64" s="822"/>
      <c r="E64" s="822"/>
      <c r="F64" s="822"/>
      <c r="G64" s="822"/>
      <c r="H64" s="822"/>
      <c r="I64" s="822"/>
      <c r="J64" s="822"/>
      <c r="K64" s="822"/>
      <c r="L64" s="822"/>
      <c r="M64" s="822"/>
      <c r="N64" s="822"/>
      <c r="O64" s="822"/>
      <c r="P64" s="822"/>
      <c r="Q64" s="822"/>
      <c r="R64" s="822"/>
      <c r="S64" s="822"/>
      <c r="T64" s="822"/>
      <c r="U64" s="822"/>
      <c r="V64" s="822"/>
      <c r="W64" s="822"/>
      <c r="X64" s="822"/>
      <c r="Y64" s="822"/>
      <c r="Z64" s="822"/>
      <c r="AA64" s="822"/>
      <c r="AB64" s="822"/>
      <c r="AC64" s="822"/>
      <c r="AD64" s="822"/>
      <c r="AE64" s="822"/>
    </row>
    <row r="65" spans="1:31" ht="27" hidden="1">
      <c r="A65" s="824" t="s">
        <v>1109</v>
      </c>
      <c r="B65" s="822"/>
      <c r="C65" s="822"/>
      <c r="D65" s="822"/>
      <c r="E65" s="822"/>
      <c r="F65" s="822"/>
      <c r="G65" s="822"/>
      <c r="H65" s="822"/>
      <c r="I65" s="822"/>
      <c r="J65" s="822"/>
      <c r="K65" s="822"/>
      <c r="L65" s="822"/>
      <c r="M65" s="822"/>
      <c r="N65" s="822"/>
      <c r="O65" s="822"/>
      <c r="P65" s="822"/>
      <c r="Q65" s="822"/>
      <c r="R65" s="822"/>
      <c r="S65" s="822"/>
      <c r="T65" s="822"/>
      <c r="U65" s="822"/>
      <c r="V65" s="822"/>
      <c r="W65" s="822"/>
      <c r="X65" s="822"/>
      <c r="Y65" s="822"/>
      <c r="Z65" s="822"/>
      <c r="AA65" s="822"/>
      <c r="AB65" s="822"/>
      <c r="AC65" s="822"/>
      <c r="AD65" s="822"/>
      <c r="AE65" s="822"/>
    </row>
    <row r="66" spans="1:31" ht="27" hidden="1">
      <c r="A66" s="824" t="s">
        <v>1110</v>
      </c>
      <c r="B66" s="822"/>
      <c r="C66" s="822"/>
      <c r="D66" s="822"/>
      <c r="E66" s="822"/>
      <c r="F66" s="822"/>
      <c r="G66" s="822"/>
      <c r="H66" s="822"/>
      <c r="I66" s="822"/>
      <c r="J66" s="822"/>
      <c r="K66" s="822"/>
      <c r="L66" s="822"/>
      <c r="M66" s="822"/>
      <c r="N66" s="822"/>
      <c r="O66" s="822"/>
      <c r="P66" s="822"/>
      <c r="Q66" s="822"/>
      <c r="R66" s="822"/>
      <c r="S66" s="822"/>
      <c r="T66" s="822"/>
      <c r="U66" s="822"/>
      <c r="V66" s="822"/>
      <c r="W66" s="822"/>
      <c r="X66" s="822"/>
      <c r="Y66" s="822"/>
      <c r="Z66" s="822"/>
      <c r="AA66" s="822"/>
      <c r="AB66" s="822"/>
      <c r="AC66" s="822"/>
      <c r="AD66" s="822"/>
      <c r="AE66" s="822"/>
    </row>
    <row r="67" spans="1:31" ht="27" hidden="1">
      <c r="A67" s="824" t="s">
        <v>1111</v>
      </c>
      <c r="B67" s="822"/>
      <c r="C67" s="822"/>
      <c r="D67" s="822"/>
      <c r="E67" s="822"/>
      <c r="F67" s="822"/>
      <c r="G67" s="822"/>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row>
    <row r="68" spans="1:31" ht="27" hidden="1">
      <c r="A68" s="824" t="s">
        <v>1112</v>
      </c>
      <c r="B68" s="822"/>
      <c r="C68" s="822"/>
      <c r="D68" s="822"/>
      <c r="E68" s="822"/>
      <c r="F68" s="822"/>
      <c r="G68" s="822"/>
      <c r="H68" s="822"/>
      <c r="I68" s="822"/>
      <c r="J68" s="822"/>
      <c r="K68" s="822"/>
      <c r="L68" s="822"/>
      <c r="M68" s="822"/>
      <c r="N68" s="822"/>
      <c r="O68" s="822"/>
      <c r="P68" s="822"/>
      <c r="Q68" s="822"/>
      <c r="R68" s="822"/>
      <c r="S68" s="822"/>
      <c r="T68" s="822"/>
      <c r="U68" s="822"/>
      <c r="V68" s="822"/>
      <c r="W68" s="822"/>
      <c r="X68" s="822"/>
      <c r="Y68" s="822"/>
      <c r="Z68" s="822"/>
      <c r="AA68" s="822"/>
      <c r="AB68" s="822"/>
      <c r="AC68" s="822"/>
      <c r="AD68" s="822"/>
      <c r="AE68" s="822"/>
    </row>
    <row r="69" spans="1:31" ht="27" hidden="1">
      <c r="A69" s="824" t="s">
        <v>1113</v>
      </c>
      <c r="B69" s="822"/>
      <c r="C69" s="822"/>
      <c r="D69" s="822"/>
      <c r="E69" s="822"/>
      <c r="F69" s="822"/>
      <c r="G69" s="822"/>
      <c r="H69" s="822"/>
      <c r="I69" s="822"/>
      <c r="J69" s="822"/>
      <c r="K69" s="822"/>
      <c r="L69" s="822"/>
      <c r="M69" s="822"/>
      <c r="N69" s="822"/>
      <c r="O69" s="822"/>
      <c r="P69" s="822"/>
      <c r="Q69" s="822"/>
      <c r="R69" s="822"/>
      <c r="S69" s="822"/>
      <c r="T69" s="822"/>
      <c r="U69" s="822"/>
      <c r="V69" s="822"/>
      <c r="W69" s="822"/>
      <c r="X69" s="822"/>
      <c r="Y69" s="822"/>
      <c r="Z69" s="822"/>
      <c r="AA69" s="822"/>
      <c r="AB69" s="822"/>
      <c r="AC69" s="822"/>
      <c r="AD69" s="822"/>
      <c r="AE69" s="822"/>
    </row>
    <row r="70" spans="1:31" ht="27" hidden="1">
      <c r="A70" s="824" t="s">
        <v>1114</v>
      </c>
      <c r="B70" s="822"/>
      <c r="C70" s="822"/>
      <c r="D70" s="822"/>
      <c r="E70" s="822"/>
      <c r="F70" s="822"/>
      <c r="G70" s="822"/>
      <c r="H70" s="822"/>
      <c r="I70" s="822"/>
      <c r="J70" s="822"/>
      <c r="K70" s="822"/>
      <c r="L70" s="822"/>
      <c r="M70" s="822"/>
      <c r="N70" s="822"/>
      <c r="O70" s="822"/>
      <c r="P70" s="822"/>
      <c r="Q70" s="822"/>
      <c r="R70" s="822"/>
      <c r="S70" s="822"/>
      <c r="T70" s="822"/>
      <c r="U70" s="822"/>
      <c r="V70" s="822"/>
      <c r="W70" s="822"/>
      <c r="X70" s="822"/>
      <c r="Y70" s="822"/>
      <c r="Z70" s="822"/>
      <c r="AA70" s="822"/>
      <c r="AB70" s="822"/>
      <c r="AC70" s="822"/>
      <c r="AD70" s="822"/>
      <c r="AE70" s="822"/>
    </row>
    <row r="71" spans="1:31" ht="27" hidden="1">
      <c r="A71" s="824" t="s">
        <v>1115</v>
      </c>
      <c r="B71" s="822"/>
      <c r="C71" s="822"/>
      <c r="D71" s="822"/>
      <c r="E71" s="822"/>
      <c r="F71" s="822"/>
      <c r="G71" s="822"/>
      <c r="H71" s="822"/>
      <c r="I71" s="822"/>
      <c r="J71" s="822"/>
      <c r="K71" s="822"/>
      <c r="L71" s="822"/>
      <c r="M71" s="822"/>
      <c r="N71" s="822"/>
      <c r="O71" s="822"/>
      <c r="P71" s="822"/>
      <c r="Q71" s="822"/>
      <c r="R71" s="822"/>
      <c r="S71" s="822"/>
      <c r="T71" s="822"/>
      <c r="U71" s="822"/>
      <c r="V71" s="822"/>
      <c r="W71" s="822"/>
      <c r="X71" s="822"/>
      <c r="Y71" s="822"/>
      <c r="Z71" s="822"/>
      <c r="AA71" s="822"/>
      <c r="AB71" s="822"/>
      <c r="AC71" s="822"/>
      <c r="AD71" s="822"/>
      <c r="AE71" s="822"/>
    </row>
    <row r="72" spans="1:31" ht="27" hidden="1">
      <c r="A72" s="824" t="s">
        <v>1116</v>
      </c>
      <c r="B72" s="822"/>
      <c r="C72" s="822"/>
      <c r="D72" s="822"/>
      <c r="E72" s="822"/>
      <c r="F72" s="822"/>
      <c r="G72" s="822"/>
      <c r="H72" s="822"/>
      <c r="I72" s="822"/>
      <c r="J72" s="822"/>
      <c r="K72" s="822"/>
      <c r="L72" s="822"/>
      <c r="M72" s="822"/>
      <c r="N72" s="822"/>
      <c r="O72" s="822"/>
      <c r="P72" s="822"/>
      <c r="Q72" s="822"/>
      <c r="R72" s="822"/>
      <c r="S72" s="822"/>
      <c r="T72" s="822"/>
      <c r="U72" s="822"/>
      <c r="V72" s="822"/>
      <c r="W72" s="822"/>
      <c r="X72" s="822"/>
      <c r="Y72" s="822"/>
      <c r="Z72" s="822"/>
      <c r="AA72" s="822"/>
      <c r="AB72" s="822"/>
      <c r="AC72" s="822"/>
      <c r="AD72" s="822"/>
      <c r="AE72" s="822"/>
    </row>
    <row r="73" spans="1:31" ht="27" hidden="1">
      <c r="A73" s="824" t="s">
        <v>1117</v>
      </c>
      <c r="B73" s="822"/>
      <c r="C73" s="822"/>
      <c r="D73" s="822"/>
      <c r="E73" s="822"/>
      <c r="F73" s="822"/>
      <c r="G73" s="822"/>
      <c r="H73" s="822"/>
      <c r="I73" s="822"/>
      <c r="J73" s="822"/>
      <c r="K73" s="822"/>
      <c r="L73" s="822"/>
      <c r="M73" s="822"/>
      <c r="N73" s="822"/>
      <c r="O73" s="822"/>
      <c r="P73" s="822"/>
      <c r="Q73" s="822"/>
      <c r="R73" s="822"/>
      <c r="S73" s="822"/>
      <c r="T73" s="822"/>
      <c r="U73" s="822"/>
      <c r="V73" s="822"/>
      <c r="W73" s="822"/>
      <c r="X73" s="822"/>
      <c r="Y73" s="822"/>
      <c r="Z73" s="822"/>
      <c r="AA73" s="822"/>
      <c r="AB73" s="822"/>
      <c r="AC73" s="822"/>
      <c r="AD73" s="822"/>
      <c r="AE73" s="822"/>
    </row>
    <row r="74" spans="1:31" ht="27" hidden="1">
      <c r="A74" s="824" t="s">
        <v>1118</v>
      </c>
      <c r="B74" s="822"/>
      <c r="C74" s="822"/>
      <c r="D74" s="822"/>
      <c r="E74" s="822"/>
      <c r="F74" s="822"/>
      <c r="G74" s="822"/>
      <c r="H74" s="822"/>
      <c r="I74" s="822"/>
      <c r="J74" s="822"/>
      <c r="K74" s="822"/>
      <c r="L74" s="822"/>
      <c r="M74" s="822"/>
      <c r="N74" s="822"/>
      <c r="O74" s="822"/>
      <c r="P74" s="822"/>
      <c r="Q74" s="822"/>
      <c r="R74" s="822"/>
      <c r="S74" s="822"/>
      <c r="T74" s="822"/>
      <c r="U74" s="822"/>
      <c r="V74" s="822"/>
      <c r="W74" s="822"/>
      <c r="X74" s="822"/>
      <c r="Y74" s="822"/>
      <c r="Z74" s="822"/>
      <c r="AA74" s="822"/>
      <c r="AB74" s="822"/>
      <c r="AC74" s="822"/>
      <c r="AD74" s="822"/>
      <c r="AE74" s="822"/>
    </row>
    <row r="75" spans="1:31" ht="27" hidden="1">
      <c r="A75" s="824" t="s">
        <v>1119</v>
      </c>
      <c r="B75" s="822"/>
      <c r="C75" s="822"/>
      <c r="D75" s="822"/>
      <c r="E75" s="822"/>
      <c r="F75" s="822"/>
      <c r="G75" s="822"/>
      <c r="H75" s="822"/>
      <c r="I75" s="822"/>
      <c r="J75" s="822"/>
      <c r="K75" s="822"/>
      <c r="L75" s="822"/>
      <c r="M75" s="822"/>
      <c r="N75" s="822"/>
      <c r="O75" s="822"/>
      <c r="P75" s="822"/>
      <c r="Q75" s="822"/>
      <c r="R75" s="822"/>
      <c r="S75" s="822"/>
      <c r="T75" s="822"/>
      <c r="U75" s="822"/>
      <c r="V75" s="822"/>
      <c r="W75" s="822"/>
      <c r="X75" s="822"/>
      <c r="Y75" s="822"/>
      <c r="Z75" s="822"/>
      <c r="AA75" s="822"/>
      <c r="AB75" s="822"/>
      <c r="AC75" s="822"/>
      <c r="AD75" s="822"/>
      <c r="AE75" s="822"/>
    </row>
    <row r="76" spans="1:31" ht="27" hidden="1">
      <c r="A76" s="824" t="s">
        <v>1120</v>
      </c>
      <c r="B76" s="822"/>
      <c r="C76" s="822"/>
      <c r="D76" s="822"/>
      <c r="E76" s="822"/>
      <c r="F76" s="822"/>
      <c r="G76" s="822"/>
      <c r="H76" s="822"/>
      <c r="I76" s="822"/>
      <c r="J76" s="822"/>
      <c r="K76" s="822"/>
      <c r="L76" s="822"/>
      <c r="M76" s="822"/>
      <c r="N76" s="822"/>
      <c r="O76" s="822"/>
      <c r="P76" s="822"/>
      <c r="Q76" s="822"/>
      <c r="R76" s="822"/>
      <c r="S76" s="822"/>
      <c r="T76" s="822"/>
      <c r="U76" s="822"/>
      <c r="V76" s="822"/>
      <c r="W76" s="822"/>
      <c r="X76" s="822"/>
      <c r="Y76" s="822"/>
      <c r="Z76" s="822"/>
      <c r="AA76" s="822"/>
      <c r="AB76" s="822"/>
      <c r="AC76" s="822"/>
      <c r="AD76" s="822"/>
      <c r="AE76" s="822"/>
    </row>
    <row r="77" spans="1:31" ht="27" hidden="1">
      <c r="A77" s="824" t="s">
        <v>1121</v>
      </c>
      <c r="B77" s="822"/>
      <c r="C77" s="822"/>
      <c r="D77" s="822"/>
      <c r="E77" s="822"/>
      <c r="F77" s="822"/>
      <c r="G77" s="822"/>
      <c r="H77" s="822"/>
      <c r="I77" s="822"/>
      <c r="J77" s="822"/>
      <c r="K77" s="822"/>
      <c r="L77" s="822"/>
      <c r="M77" s="822"/>
      <c r="N77" s="822"/>
      <c r="O77" s="822"/>
      <c r="P77" s="822"/>
      <c r="Q77" s="822"/>
      <c r="R77" s="822"/>
      <c r="S77" s="822"/>
      <c r="T77" s="822"/>
      <c r="U77" s="822"/>
      <c r="V77" s="822"/>
      <c r="W77" s="822"/>
      <c r="X77" s="822"/>
      <c r="Y77" s="822"/>
      <c r="Z77" s="822"/>
      <c r="AA77" s="822"/>
      <c r="AB77" s="822"/>
      <c r="AC77" s="822"/>
      <c r="AD77" s="822"/>
      <c r="AE77" s="822"/>
    </row>
    <row r="78" spans="1:31" ht="27" hidden="1">
      <c r="A78" s="824" t="s">
        <v>1122</v>
      </c>
      <c r="B78" s="822"/>
      <c r="C78" s="822"/>
      <c r="D78" s="822"/>
      <c r="E78" s="822"/>
      <c r="F78" s="822"/>
      <c r="G78" s="822"/>
      <c r="H78" s="822"/>
      <c r="I78" s="822"/>
      <c r="J78" s="822"/>
      <c r="K78" s="822"/>
      <c r="L78" s="822"/>
      <c r="M78" s="822"/>
      <c r="N78" s="822"/>
      <c r="O78" s="822"/>
      <c r="P78" s="822"/>
      <c r="Q78" s="822"/>
      <c r="R78" s="822"/>
      <c r="S78" s="822"/>
      <c r="T78" s="822"/>
      <c r="U78" s="822"/>
      <c r="V78" s="822"/>
      <c r="W78" s="822"/>
      <c r="X78" s="822"/>
      <c r="Y78" s="822"/>
      <c r="Z78" s="822"/>
      <c r="AA78" s="822"/>
      <c r="AB78" s="822"/>
      <c r="AC78" s="822"/>
      <c r="AD78" s="822"/>
      <c r="AE78" s="822"/>
    </row>
    <row r="79" spans="1:31" ht="27" hidden="1">
      <c r="A79" s="824" t="s">
        <v>1123</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row>
    <row r="80" spans="1:31" ht="27" hidden="1">
      <c r="A80" s="824" t="s">
        <v>1124</v>
      </c>
      <c r="B80" s="822"/>
      <c r="C80" s="822"/>
      <c r="D80" s="822"/>
      <c r="E80" s="822"/>
      <c r="F80" s="822"/>
      <c r="G80" s="822"/>
      <c r="H80" s="822"/>
      <c r="I80" s="822"/>
      <c r="J80" s="822"/>
      <c r="K80" s="822"/>
      <c r="L80" s="822"/>
      <c r="M80" s="822"/>
      <c r="N80" s="822"/>
      <c r="O80" s="822"/>
      <c r="P80" s="822"/>
      <c r="Q80" s="822"/>
      <c r="R80" s="822"/>
      <c r="S80" s="822"/>
      <c r="T80" s="822"/>
      <c r="U80" s="822"/>
      <c r="V80" s="822"/>
      <c r="W80" s="822"/>
      <c r="X80" s="822"/>
      <c r="Y80" s="822"/>
      <c r="Z80" s="822"/>
      <c r="AA80" s="822"/>
      <c r="AB80" s="822"/>
      <c r="AC80" s="822"/>
      <c r="AD80" s="822"/>
      <c r="AE80" s="822"/>
    </row>
    <row r="81" spans="1:31" ht="27" hidden="1">
      <c r="A81" s="824" t="s">
        <v>1125</v>
      </c>
      <c r="B81" s="822"/>
      <c r="C81" s="822"/>
      <c r="D81" s="822"/>
      <c r="E81" s="822"/>
      <c r="F81" s="822"/>
      <c r="G81" s="822"/>
      <c r="H81" s="822"/>
      <c r="I81" s="822"/>
      <c r="J81" s="822"/>
      <c r="K81" s="822"/>
      <c r="L81" s="822"/>
      <c r="M81" s="822"/>
      <c r="N81" s="822"/>
      <c r="O81" s="822"/>
      <c r="P81" s="822"/>
      <c r="Q81" s="822"/>
      <c r="R81" s="822"/>
      <c r="S81" s="822"/>
      <c r="T81" s="822"/>
      <c r="U81" s="822"/>
      <c r="V81" s="822"/>
      <c r="W81" s="822"/>
      <c r="X81" s="822"/>
      <c r="Y81" s="822"/>
      <c r="Z81" s="822"/>
      <c r="AA81" s="822"/>
      <c r="AB81" s="822"/>
      <c r="AC81" s="822"/>
      <c r="AD81" s="822"/>
      <c r="AE81" s="822"/>
    </row>
    <row r="82" spans="1:31" ht="27" hidden="1">
      <c r="A82" s="824" t="s">
        <v>1126</v>
      </c>
      <c r="B82" s="822"/>
      <c r="C82" s="822"/>
      <c r="D82" s="822"/>
      <c r="E82" s="822"/>
      <c r="F82" s="822"/>
      <c r="G82" s="822"/>
      <c r="H82" s="822"/>
      <c r="I82" s="822"/>
      <c r="J82" s="822"/>
      <c r="K82" s="822"/>
      <c r="L82" s="822"/>
      <c r="M82" s="822"/>
      <c r="N82" s="822"/>
      <c r="O82" s="822"/>
      <c r="P82" s="822"/>
      <c r="Q82" s="822"/>
      <c r="R82" s="822"/>
      <c r="S82" s="822"/>
      <c r="T82" s="822"/>
      <c r="U82" s="822"/>
      <c r="V82" s="822"/>
      <c r="W82" s="822"/>
      <c r="X82" s="822"/>
      <c r="Y82" s="822"/>
      <c r="Z82" s="822"/>
      <c r="AA82" s="822"/>
      <c r="AB82" s="822"/>
      <c r="AC82" s="822"/>
      <c r="AD82" s="822"/>
      <c r="AE82" s="822"/>
    </row>
    <row r="83" spans="1:31" ht="27" hidden="1">
      <c r="A83" s="824" t="s">
        <v>1127</v>
      </c>
      <c r="B83" s="822"/>
      <c r="C83" s="822"/>
      <c r="D83" s="822"/>
      <c r="E83" s="822"/>
      <c r="F83" s="822"/>
      <c r="G83" s="822"/>
      <c r="H83" s="822"/>
      <c r="I83" s="822"/>
      <c r="J83" s="822"/>
      <c r="K83" s="822"/>
      <c r="L83" s="822"/>
      <c r="M83" s="822"/>
      <c r="N83" s="822"/>
      <c r="O83" s="822"/>
      <c r="P83" s="822"/>
      <c r="Q83" s="822"/>
      <c r="R83" s="822"/>
      <c r="S83" s="822"/>
      <c r="T83" s="822"/>
      <c r="U83" s="822"/>
      <c r="V83" s="822"/>
      <c r="W83" s="822"/>
      <c r="X83" s="822"/>
      <c r="Y83" s="822"/>
      <c r="Z83" s="822"/>
      <c r="AA83" s="822"/>
      <c r="AB83" s="822"/>
      <c r="AC83" s="822"/>
      <c r="AD83" s="822"/>
      <c r="AE83" s="822"/>
    </row>
    <row r="84" spans="1:31" ht="27" hidden="1">
      <c r="A84" s="824" t="s">
        <v>1128</v>
      </c>
      <c r="B84" s="822"/>
      <c r="C84" s="822"/>
      <c r="D84" s="822"/>
      <c r="E84" s="822"/>
      <c r="F84" s="822"/>
      <c r="G84" s="822"/>
      <c r="H84" s="822"/>
      <c r="I84" s="822"/>
      <c r="J84" s="822"/>
      <c r="K84" s="822"/>
      <c r="L84" s="822"/>
      <c r="M84" s="822"/>
      <c r="N84" s="822"/>
      <c r="O84" s="822"/>
      <c r="P84" s="822"/>
      <c r="Q84" s="822"/>
      <c r="R84" s="822"/>
      <c r="S84" s="822"/>
      <c r="T84" s="822"/>
      <c r="U84" s="822"/>
      <c r="V84" s="822"/>
      <c r="W84" s="822"/>
      <c r="X84" s="822"/>
      <c r="Y84" s="822"/>
      <c r="Z84" s="822"/>
      <c r="AA84" s="822"/>
      <c r="AB84" s="822"/>
      <c r="AC84" s="822"/>
      <c r="AD84" s="822"/>
      <c r="AE84" s="822"/>
    </row>
    <row r="85" spans="1:31" ht="27" hidden="1">
      <c r="A85" s="824" t="s">
        <v>1129</v>
      </c>
      <c r="B85" s="822"/>
      <c r="C85" s="822"/>
      <c r="D85" s="822"/>
      <c r="E85" s="822"/>
      <c r="F85" s="822"/>
      <c r="G85" s="822"/>
      <c r="H85" s="822"/>
      <c r="I85" s="822"/>
      <c r="J85" s="822"/>
      <c r="K85" s="822"/>
      <c r="L85" s="822"/>
      <c r="M85" s="822"/>
      <c r="N85" s="822"/>
      <c r="O85" s="822"/>
      <c r="P85" s="822"/>
      <c r="Q85" s="822"/>
      <c r="R85" s="822"/>
      <c r="S85" s="822"/>
      <c r="T85" s="822"/>
      <c r="U85" s="822"/>
      <c r="V85" s="822"/>
      <c r="W85" s="822"/>
      <c r="X85" s="822"/>
      <c r="Y85" s="822"/>
      <c r="Z85" s="822"/>
      <c r="AA85" s="822"/>
      <c r="AB85" s="822"/>
      <c r="AC85" s="822"/>
      <c r="AD85" s="822"/>
      <c r="AE85" s="822"/>
    </row>
    <row r="86" spans="1:31" ht="27" hidden="1">
      <c r="A86" s="824" t="s">
        <v>1130</v>
      </c>
      <c r="B86" s="822"/>
      <c r="C86" s="822"/>
      <c r="D86" s="822"/>
      <c r="E86" s="822"/>
      <c r="F86" s="822"/>
      <c r="G86" s="822"/>
      <c r="H86" s="822"/>
      <c r="I86" s="822"/>
      <c r="J86" s="822"/>
      <c r="K86" s="822"/>
      <c r="L86" s="822"/>
      <c r="M86" s="822"/>
      <c r="N86" s="822"/>
      <c r="O86" s="822"/>
      <c r="P86" s="822"/>
      <c r="Q86" s="822"/>
      <c r="R86" s="822"/>
      <c r="S86" s="822"/>
      <c r="T86" s="822"/>
      <c r="U86" s="822"/>
      <c r="V86" s="822"/>
      <c r="W86" s="822"/>
      <c r="X86" s="822"/>
      <c r="Y86" s="822"/>
      <c r="Z86" s="822"/>
      <c r="AA86" s="822"/>
      <c r="AB86" s="822"/>
      <c r="AC86" s="822"/>
      <c r="AD86" s="822"/>
      <c r="AE86" s="822"/>
    </row>
    <row r="87" spans="1:31" ht="27" hidden="1">
      <c r="A87" s="824" t="s">
        <v>1131</v>
      </c>
      <c r="B87" s="822"/>
      <c r="C87" s="822"/>
      <c r="D87" s="822"/>
      <c r="E87" s="822"/>
      <c r="F87" s="822"/>
      <c r="G87" s="822"/>
      <c r="H87" s="822"/>
      <c r="I87" s="822"/>
      <c r="J87" s="822"/>
      <c r="K87" s="822"/>
      <c r="L87" s="822"/>
      <c r="M87" s="822"/>
      <c r="N87" s="822"/>
      <c r="O87" s="822"/>
      <c r="P87" s="822"/>
      <c r="Q87" s="822"/>
      <c r="R87" s="822"/>
      <c r="S87" s="822"/>
      <c r="T87" s="822"/>
      <c r="U87" s="822"/>
      <c r="V87" s="822"/>
      <c r="W87" s="822"/>
      <c r="X87" s="822"/>
      <c r="Y87" s="822"/>
      <c r="Z87" s="822"/>
      <c r="AA87" s="822"/>
      <c r="AB87" s="822"/>
      <c r="AC87" s="822"/>
      <c r="AD87" s="822"/>
      <c r="AE87" s="822"/>
    </row>
    <row r="88" spans="1:31" ht="27" hidden="1">
      <c r="A88" s="824" t="s">
        <v>1132</v>
      </c>
      <c r="B88" s="822"/>
      <c r="C88" s="822"/>
      <c r="D88" s="822"/>
      <c r="E88" s="822"/>
      <c r="F88" s="822"/>
      <c r="G88" s="822"/>
      <c r="H88" s="822"/>
      <c r="I88" s="822"/>
      <c r="J88" s="822"/>
      <c r="K88" s="822"/>
      <c r="L88" s="822"/>
      <c r="M88" s="822"/>
      <c r="N88" s="822"/>
      <c r="O88" s="822"/>
      <c r="P88" s="822"/>
      <c r="Q88" s="822"/>
      <c r="R88" s="822"/>
      <c r="S88" s="822"/>
      <c r="T88" s="822"/>
      <c r="U88" s="822"/>
      <c r="V88" s="822"/>
      <c r="W88" s="822"/>
      <c r="X88" s="822"/>
      <c r="Y88" s="822"/>
      <c r="Z88" s="822"/>
      <c r="AA88" s="822"/>
      <c r="AB88" s="822"/>
      <c r="AC88" s="822"/>
      <c r="AD88" s="822"/>
      <c r="AE88" s="822"/>
    </row>
    <row r="89" spans="1:31" ht="27" hidden="1">
      <c r="A89" s="824" t="s">
        <v>1133</v>
      </c>
      <c r="B89" s="822"/>
      <c r="C89" s="822"/>
      <c r="D89" s="822"/>
      <c r="E89" s="822"/>
      <c r="F89" s="822"/>
      <c r="G89" s="822"/>
      <c r="H89" s="822"/>
      <c r="I89" s="822"/>
      <c r="J89" s="822"/>
      <c r="K89" s="822"/>
      <c r="L89" s="822"/>
      <c r="M89" s="822"/>
      <c r="N89" s="822"/>
      <c r="O89" s="822"/>
      <c r="P89" s="822"/>
      <c r="Q89" s="822"/>
      <c r="R89" s="822"/>
      <c r="S89" s="822"/>
      <c r="T89" s="822"/>
      <c r="U89" s="822"/>
      <c r="V89" s="822"/>
      <c r="W89" s="822"/>
      <c r="X89" s="822"/>
      <c r="Y89" s="822"/>
      <c r="Z89" s="822"/>
      <c r="AA89" s="822"/>
      <c r="AB89" s="822"/>
      <c r="AC89" s="822"/>
      <c r="AD89" s="822"/>
      <c r="AE89" s="822"/>
    </row>
    <row r="90" spans="1:31" ht="27" hidden="1">
      <c r="A90" s="824" t="s">
        <v>1134</v>
      </c>
      <c r="B90" s="822"/>
      <c r="C90" s="822"/>
      <c r="D90" s="822"/>
      <c r="E90" s="822"/>
      <c r="F90" s="822"/>
      <c r="G90" s="822"/>
      <c r="H90" s="822"/>
      <c r="I90" s="822"/>
      <c r="J90" s="822"/>
      <c r="K90" s="822"/>
      <c r="L90" s="822"/>
      <c r="M90" s="822"/>
      <c r="N90" s="822"/>
      <c r="O90" s="822"/>
      <c r="P90" s="822"/>
      <c r="Q90" s="822"/>
      <c r="R90" s="822"/>
      <c r="S90" s="822"/>
      <c r="T90" s="822"/>
      <c r="U90" s="822"/>
      <c r="V90" s="822"/>
      <c r="W90" s="822"/>
      <c r="X90" s="822"/>
      <c r="Y90" s="822"/>
      <c r="Z90" s="822"/>
      <c r="AA90" s="822"/>
      <c r="AB90" s="822"/>
      <c r="AC90" s="822"/>
      <c r="AD90" s="822"/>
      <c r="AE90" s="822"/>
    </row>
    <row r="91" spans="1:31" ht="27" hidden="1">
      <c r="A91" s="824" t="s">
        <v>1135</v>
      </c>
      <c r="B91" s="822"/>
      <c r="C91" s="822"/>
      <c r="D91" s="822"/>
      <c r="E91" s="822"/>
      <c r="F91" s="822"/>
      <c r="G91" s="822"/>
      <c r="H91" s="822"/>
      <c r="I91" s="822"/>
      <c r="J91" s="822"/>
      <c r="K91" s="822"/>
      <c r="L91" s="822"/>
      <c r="M91" s="822"/>
      <c r="N91" s="822"/>
      <c r="O91" s="822"/>
      <c r="P91" s="822"/>
      <c r="Q91" s="822"/>
      <c r="R91" s="822"/>
      <c r="S91" s="822"/>
      <c r="T91" s="822"/>
      <c r="U91" s="822"/>
      <c r="V91" s="822"/>
      <c r="W91" s="822"/>
      <c r="X91" s="822"/>
      <c r="Y91" s="822"/>
      <c r="Z91" s="822"/>
      <c r="AA91" s="822"/>
      <c r="AB91" s="822"/>
      <c r="AC91" s="822"/>
      <c r="AD91" s="822"/>
      <c r="AE91" s="822"/>
    </row>
    <row r="92" spans="1:31" ht="27" hidden="1">
      <c r="A92" s="824" t="s">
        <v>1136</v>
      </c>
      <c r="B92" s="822"/>
      <c r="C92" s="822"/>
      <c r="D92" s="822"/>
      <c r="E92" s="822"/>
      <c r="F92" s="822"/>
      <c r="G92" s="822"/>
      <c r="H92" s="822"/>
      <c r="I92" s="822"/>
      <c r="J92" s="822"/>
      <c r="K92" s="822"/>
      <c r="L92" s="822"/>
      <c r="M92" s="822"/>
      <c r="N92" s="822"/>
      <c r="O92" s="822"/>
      <c r="P92" s="822"/>
      <c r="Q92" s="822"/>
      <c r="R92" s="822"/>
      <c r="S92" s="822"/>
      <c r="T92" s="822"/>
      <c r="U92" s="822"/>
      <c r="V92" s="822"/>
      <c r="W92" s="822"/>
      <c r="X92" s="822"/>
      <c r="Y92" s="822"/>
      <c r="Z92" s="822"/>
      <c r="AA92" s="822"/>
      <c r="AB92" s="822"/>
      <c r="AC92" s="822"/>
      <c r="AD92" s="822"/>
      <c r="AE92" s="822"/>
    </row>
    <row r="93" spans="1:31" ht="27" hidden="1">
      <c r="A93" s="824" t="s">
        <v>1137</v>
      </c>
      <c r="B93" s="822"/>
      <c r="C93" s="822"/>
      <c r="D93" s="822"/>
      <c r="E93" s="822"/>
      <c r="F93" s="822"/>
      <c r="G93" s="822"/>
      <c r="H93" s="822"/>
      <c r="I93" s="822"/>
      <c r="J93" s="822"/>
      <c r="K93" s="822"/>
      <c r="L93" s="822"/>
      <c r="M93" s="822"/>
      <c r="N93" s="822"/>
      <c r="O93" s="822"/>
      <c r="P93" s="822"/>
      <c r="Q93" s="822"/>
      <c r="R93" s="822"/>
      <c r="S93" s="822"/>
      <c r="T93" s="822"/>
      <c r="U93" s="822"/>
      <c r="V93" s="822"/>
      <c r="W93" s="822"/>
      <c r="X93" s="822"/>
      <c r="Y93" s="822"/>
      <c r="Z93" s="822"/>
      <c r="AA93" s="822"/>
      <c r="AB93" s="822"/>
      <c r="AC93" s="822"/>
      <c r="AD93" s="822"/>
      <c r="AE93" s="822"/>
    </row>
    <row r="94" spans="1:31" ht="27" hidden="1">
      <c r="A94" s="824" t="s">
        <v>1138</v>
      </c>
      <c r="B94" s="822"/>
      <c r="C94" s="822"/>
      <c r="D94" s="822"/>
      <c r="E94" s="822"/>
      <c r="F94" s="822"/>
      <c r="G94" s="822"/>
      <c r="H94" s="822"/>
      <c r="I94" s="822"/>
      <c r="J94" s="822"/>
      <c r="K94" s="822"/>
      <c r="L94" s="822"/>
      <c r="M94" s="822"/>
      <c r="N94" s="822"/>
      <c r="O94" s="822"/>
      <c r="P94" s="822"/>
      <c r="Q94" s="822"/>
      <c r="R94" s="822"/>
      <c r="S94" s="822"/>
      <c r="T94" s="822"/>
      <c r="U94" s="822"/>
      <c r="V94" s="822"/>
      <c r="W94" s="822"/>
      <c r="X94" s="822"/>
      <c r="Y94" s="822"/>
      <c r="Z94" s="822"/>
      <c r="AA94" s="822"/>
      <c r="AB94" s="822"/>
      <c r="AC94" s="822"/>
      <c r="AD94" s="822"/>
      <c r="AE94" s="822"/>
    </row>
    <row r="95" spans="1:31" ht="27" hidden="1">
      <c r="A95" s="824" t="s">
        <v>1139</v>
      </c>
      <c r="B95" s="822"/>
      <c r="C95" s="822"/>
      <c r="D95" s="822"/>
      <c r="E95" s="822"/>
      <c r="F95" s="822"/>
      <c r="G95" s="822"/>
      <c r="H95" s="822"/>
      <c r="I95" s="822"/>
      <c r="J95" s="822"/>
      <c r="K95" s="822"/>
      <c r="L95" s="822"/>
      <c r="M95" s="822"/>
      <c r="N95" s="822"/>
      <c r="O95" s="822"/>
      <c r="P95" s="822"/>
      <c r="Q95" s="822"/>
      <c r="R95" s="822"/>
      <c r="S95" s="822"/>
      <c r="T95" s="822"/>
      <c r="U95" s="822"/>
      <c r="V95" s="822"/>
      <c r="W95" s="822"/>
      <c r="X95" s="822"/>
      <c r="Y95" s="822"/>
      <c r="Z95" s="822"/>
      <c r="AA95" s="822"/>
      <c r="AB95" s="822"/>
      <c r="AC95" s="822"/>
      <c r="AD95" s="822"/>
      <c r="AE95" s="822"/>
    </row>
    <row r="96" spans="1:31" ht="27" hidden="1">
      <c r="A96" s="824" t="s">
        <v>1140</v>
      </c>
      <c r="B96" s="822"/>
      <c r="C96" s="822"/>
      <c r="D96" s="822"/>
      <c r="E96" s="822"/>
      <c r="F96" s="822"/>
      <c r="G96" s="822"/>
      <c r="H96" s="822"/>
      <c r="I96" s="822"/>
      <c r="J96" s="822"/>
      <c r="K96" s="822"/>
      <c r="L96" s="822"/>
      <c r="M96" s="822"/>
      <c r="N96" s="822"/>
      <c r="O96" s="822"/>
      <c r="P96" s="822"/>
      <c r="Q96" s="822"/>
      <c r="R96" s="822"/>
      <c r="S96" s="822"/>
      <c r="T96" s="822"/>
      <c r="U96" s="822"/>
      <c r="V96" s="822"/>
      <c r="W96" s="822"/>
      <c r="X96" s="822"/>
      <c r="Y96" s="822"/>
      <c r="Z96" s="822"/>
      <c r="AA96" s="822"/>
      <c r="AB96" s="822"/>
      <c r="AC96" s="822"/>
      <c r="AD96" s="822"/>
      <c r="AE96" s="822"/>
    </row>
    <row r="97" spans="1:31" ht="27" hidden="1">
      <c r="A97" s="824" t="s">
        <v>1141</v>
      </c>
      <c r="B97" s="822"/>
      <c r="C97" s="822"/>
      <c r="D97" s="822"/>
      <c r="E97" s="822"/>
      <c r="F97" s="822"/>
      <c r="G97" s="822"/>
      <c r="H97" s="822"/>
      <c r="I97" s="822"/>
      <c r="J97" s="822"/>
      <c r="K97" s="822"/>
      <c r="L97" s="822"/>
      <c r="M97" s="822"/>
      <c r="N97" s="822"/>
      <c r="O97" s="822"/>
      <c r="P97" s="822"/>
      <c r="Q97" s="822"/>
      <c r="R97" s="822"/>
      <c r="S97" s="822"/>
      <c r="T97" s="822"/>
      <c r="U97" s="822"/>
      <c r="V97" s="822"/>
      <c r="W97" s="822"/>
      <c r="X97" s="822"/>
      <c r="Y97" s="822"/>
      <c r="Z97" s="822"/>
      <c r="AA97" s="822"/>
      <c r="AB97" s="822"/>
      <c r="AC97" s="822"/>
      <c r="AD97" s="822"/>
      <c r="AE97" s="822"/>
    </row>
    <row r="98" spans="1:31" ht="27" hidden="1">
      <c r="A98" s="824" t="s">
        <v>1142</v>
      </c>
      <c r="B98" s="822"/>
      <c r="C98" s="822"/>
      <c r="D98" s="822"/>
      <c r="E98" s="822"/>
      <c r="F98" s="822"/>
      <c r="G98" s="822"/>
      <c r="H98" s="822"/>
      <c r="I98" s="822"/>
      <c r="J98" s="822"/>
      <c r="K98" s="822"/>
      <c r="L98" s="822"/>
      <c r="M98" s="822"/>
      <c r="N98" s="822"/>
      <c r="O98" s="822"/>
      <c r="P98" s="822"/>
      <c r="Q98" s="822"/>
      <c r="R98" s="822"/>
      <c r="S98" s="822"/>
      <c r="T98" s="822"/>
      <c r="U98" s="822"/>
      <c r="V98" s="822"/>
      <c r="W98" s="822"/>
      <c r="X98" s="822"/>
      <c r="Y98" s="822"/>
      <c r="Z98" s="822"/>
      <c r="AA98" s="822"/>
      <c r="AB98" s="822"/>
      <c r="AC98" s="822"/>
      <c r="AD98" s="822"/>
      <c r="AE98" s="822"/>
    </row>
    <row r="99" spans="1:31" ht="27" hidden="1">
      <c r="A99" s="824" t="s">
        <v>1143</v>
      </c>
      <c r="B99" s="822"/>
      <c r="C99" s="822"/>
      <c r="D99" s="822"/>
      <c r="E99" s="822"/>
      <c r="F99" s="822"/>
      <c r="G99" s="822"/>
      <c r="H99" s="822"/>
      <c r="I99" s="822"/>
      <c r="J99" s="822"/>
      <c r="K99" s="822"/>
      <c r="L99" s="822"/>
      <c r="M99" s="822"/>
      <c r="N99" s="822"/>
      <c r="O99" s="822"/>
      <c r="P99" s="822"/>
      <c r="Q99" s="822"/>
      <c r="R99" s="822"/>
      <c r="S99" s="822"/>
      <c r="T99" s="822"/>
      <c r="U99" s="822"/>
      <c r="V99" s="822"/>
      <c r="W99" s="822"/>
      <c r="X99" s="822"/>
      <c r="Y99" s="822"/>
      <c r="Z99" s="822"/>
      <c r="AA99" s="822"/>
      <c r="AB99" s="822"/>
      <c r="AC99" s="822"/>
      <c r="AD99" s="822"/>
      <c r="AE99" s="822"/>
    </row>
    <row r="100" spans="1:31" ht="27" hidden="1">
      <c r="A100" s="824" t="s">
        <v>1144</v>
      </c>
      <c r="B100" s="822"/>
      <c r="C100" s="822"/>
      <c r="D100" s="822"/>
      <c r="E100" s="822"/>
      <c r="F100" s="822"/>
      <c r="G100" s="822"/>
      <c r="H100" s="822"/>
      <c r="I100" s="822"/>
      <c r="J100" s="822"/>
      <c r="K100" s="822"/>
      <c r="L100" s="822"/>
      <c r="M100" s="822"/>
      <c r="N100" s="822"/>
      <c r="O100" s="822"/>
      <c r="P100" s="822"/>
      <c r="Q100" s="822"/>
      <c r="R100" s="822"/>
      <c r="S100" s="822"/>
      <c r="T100" s="822"/>
      <c r="U100" s="822"/>
      <c r="V100" s="822"/>
      <c r="W100" s="822"/>
      <c r="X100" s="822"/>
      <c r="Y100" s="822"/>
      <c r="Z100" s="822"/>
      <c r="AA100" s="822"/>
      <c r="AB100" s="822"/>
      <c r="AC100" s="822"/>
      <c r="AD100" s="822"/>
      <c r="AE100" s="822"/>
    </row>
    <row r="101" spans="1:31" ht="27" hidden="1">
      <c r="A101" s="824" t="s">
        <v>1145</v>
      </c>
      <c r="B101" s="822"/>
      <c r="C101" s="822"/>
      <c r="D101" s="822"/>
      <c r="E101" s="822"/>
      <c r="F101" s="822"/>
      <c r="G101" s="822"/>
      <c r="H101" s="822"/>
      <c r="I101" s="822"/>
      <c r="J101" s="822"/>
      <c r="K101" s="822"/>
      <c r="L101" s="822"/>
      <c r="M101" s="822"/>
      <c r="N101" s="822"/>
      <c r="O101" s="822"/>
      <c r="P101" s="822"/>
      <c r="Q101" s="822"/>
      <c r="R101" s="822"/>
      <c r="S101" s="822"/>
      <c r="T101" s="822"/>
      <c r="U101" s="822"/>
      <c r="V101" s="822"/>
      <c r="W101" s="822"/>
      <c r="X101" s="822"/>
      <c r="Y101" s="822"/>
      <c r="Z101" s="822"/>
      <c r="AA101" s="822"/>
      <c r="AB101" s="822"/>
      <c r="AC101" s="822"/>
      <c r="AD101" s="822"/>
      <c r="AE101" s="822"/>
    </row>
    <row r="102" spans="1:31" ht="27" hidden="1">
      <c r="A102" s="824" t="s">
        <v>1146</v>
      </c>
      <c r="B102" s="822"/>
      <c r="C102" s="822"/>
      <c r="D102" s="822"/>
      <c r="E102" s="822"/>
      <c r="F102" s="822"/>
      <c r="G102" s="822"/>
      <c r="H102" s="822"/>
      <c r="I102" s="822"/>
      <c r="J102" s="822"/>
      <c r="K102" s="822"/>
      <c r="L102" s="822"/>
      <c r="M102" s="822"/>
      <c r="N102" s="822"/>
      <c r="O102" s="822"/>
      <c r="P102" s="822"/>
      <c r="Q102" s="822"/>
      <c r="R102" s="822"/>
      <c r="S102" s="822"/>
      <c r="T102" s="822"/>
      <c r="U102" s="822"/>
      <c r="V102" s="822"/>
      <c r="W102" s="822"/>
      <c r="X102" s="822"/>
      <c r="Y102" s="822"/>
      <c r="Z102" s="822"/>
      <c r="AA102" s="822"/>
      <c r="AB102" s="822"/>
      <c r="AC102" s="822"/>
      <c r="AD102" s="822"/>
      <c r="AE102" s="822"/>
    </row>
    <row r="103" spans="1:31" ht="27" hidden="1">
      <c r="A103" s="824" t="s">
        <v>1147</v>
      </c>
      <c r="B103" s="822"/>
      <c r="C103" s="822"/>
      <c r="D103" s="822"/>
      <c r="E103" s="822"/>
      <c r="F103" s="822"/>
      <c r="G103" s="822"/>
      <c r="H103" s="822"/>
      <c r="I103" s="822"/>
      <c r="J103" s="822"/>
      <c r="K103" s="822"/>
      <c r="L103" s="822"/>
      <c r="M103" s="822"/>
      <c r="N103" s="822"/>
      <c r="O103" s="822"/>
      <c r="P103" s="822"/>
      <c r="Q103" s="822"/>
      <c r="R103" s="822"/>
      <c r="S103" s="822"/>
      <c r="T103" s="822"/>
      <c r="U103" s="822"/>
      <c r="V103" s="822"/>
      <c r="W103" s="822"/>
      <c r="X103" s="822"/>
      <c r="Y103" s="822"/>
      <c r="Z103" s="822"/>
      <c r="AA103" s="822"/>
      <c r="AB103" s="822"/>
      <c r="AC103" s="822"/>
      <c r="AD103" s="822"/>
      <c r="AE103" s="822"/>
    </row>
    <row r="104" spans="1:31" ht="27" hidden="1">
      <c r="A104" s="824" t="s">
        <v>1148</v>
      </c>
      <c r="B104" s="822"/>
      <c r="C104" s="822"/>
      <c r="D104" s="822"/>
      <c r="E104" s="822"/>
      <c r="F104" s="822"/>
      <c r="G104" s="822"/>
      <c r="H104" s="822"/>
      <c r="I104" s="822"/>
      <c r="J104" s="822"/>
      <c r="K104" s="822"/>
      <c r="L104" s="822"/>
      <c r="M104" s="822"/>
      <c r="N104" s="822"/>
      <c r="O104" s="822"/>
      <c r="P104" s="822"/>
      <c r="Q104" s="822"/>
      <c r="R104" s="822"/>
      <c r="S104" s="822"/>
      <c r="T104" s="822"/>
      <c r="U104" s="822"/>
      <c r="V104" s="822"/>
      <c r="W104" s="822"/>
      <c r="X104" s="822"/>
      <c r="Y104" s="822"/>
      <c r="Z104" s="822"/>
      <c r="AA104" s="822"/>
      <c r="AB104" s="822"/>
      <c r="AC104" s="822"/>
      <c r="AD104" s="822"/>
      <c r="AE104" s="822"/>
    </row>
    <row r="105" spans="1:31" ht="39.75" customHeight="1">
      <c r="A105" s="879" t="s">
        <v>1585</v>
      </c>
      <c r="B105" s="822"/>
      <c r="C105" s="822"/>
      <c r="D105" s="822"/>
      <c r="E105" s="822"/>
      <c r="F105" s="822"/>
      <c r="G105" s="822"/>
      <c r="H105" s="822"/>
      <c r="I105" s="822"/>
      <c r="J105" s="822"/>
      <c r="K105" s="822"/>
      <c r="L105" s="822"/>
      <c r="M105" s="822"/>
      <c r="N105" s="822"/>
      <c r="O105" s="822"/>
      <c r="P105" s="822"/>
      <c r="Q105" s="822"/>
      <c r="R105" s="822"/>
      <c r="S105" s="822"/>
      <c r="T105" s="822"/>
      <c r="U105" s="822"/>
      <c r="V105" s="822"/>
      <c r="W105" s="822"/>
      <c r="X105" s="822"/>
      <c r="Y105" s="822"/>
      <c r="Z105" s="822"/>
      <c r="AA105" s="822"/>
      <c r="AB105" s="822"/>
      <c r="AC105" s="822"/>
      <c r="AD105" s="822"/>
      <c r="AE105" s="822"/>
    </row>
    <row r="106" spans="1:31" s="823" customFormat="1" ht="45" customHeight="1">
      <c r="A106" s="825" t="s">
        <v>1305</v>
      </c>
      <c r="B106" s="826">
        <f>B4*60</f>
        <v>0</v>
      </c>
      <c r="C106" s="826">
        <f t="shared" ref="C106:AE106" si="0">C4*60</f>
        <v>0</v>
      </c>
      <c r="D106" s="826">
        <f t="shared" si="0"/>
        <v>0</v>
      </c>
      <c r="E106" s="826">
        <f t="shared" si="0"/>
        <v>0</v>
      </c>
      <c r="F106" s="826">
        <f t="shared" si="0"/>
        <v>0</v>
      </c>
      <c r="G106" s="826">
        <f t="shared" si="0"/>
        <v>0</v>
      </c>
      <c r="H106" s="826">
        <f t="shared" si="0"/>
        <v>0</v>
      </c>
      <c r="I106" s="826">
        <f t="shared" si="0"/>
        <v>0</v>
      </c>
      <c r="J106" s="826">
        <f t="shared" si="0"/>
        <v>0</v>
      </c>
      <c r="K106" s="826">
        <f t="shared" si="0"/>
        <v>0</v>
      </c>
      <c r="L106" s="826">
        <f t="shared" si="0"/>
        <v>0</v>
      </c>
      <c r="M106" s="826">
        <f t="shared" si="0"/>
        <v>0</v>
      </c>
      <c r="N106" s="826">
        <f t="shared" si="0"/>
        <v>0</v>
      </c>
      <c r="O106" s="826">
        <f t="shared" si="0"/>
        <v>0</v>
      </c>
      <c r="P106" s="826">
        <f t="shared" si="0"/>
        <v>0</v>
      </c>
      <c r="Q106" s="826">
        <f t="shared" si="0"/>
        <v>0</v>
      </c>
      <c r="R106" s="826">
        <f t="shared" si="0"/>
        <v>0</v>
      </c>
      <c r="S106" s="826">
        <f t="shared" si="0"/>
        <v>0</v>
      </c>
      <c r="T106" s="826">
        <f t="shared" si="0"/>
        <v>0</v>
      </c>
      <c r="U106" s="826">
        <f t="shared" si="0"/>
        <v>0</v>
      </c>
      <c r="V106" s="826">
        <f t="shared" si="0"/>
        <v>0</v>
      </c>
      <c r="W106" s="826">
        <f t="shared" si="0"/>
        <v>0</v>
      </c>
      <c r="X106" s="826">
        <f t="shared" si="0"/>
        <v>0</v>
      </c>
      <c r="Y106" s="826">
        <f t="shared" si="0"/>
        <v>0</v>
      </c>
      <c r="Z106" s="826">
        <f t="shared" si="0"/>
        <v>0</v>
      </c>
      <c r="AA106" s="826">
        <f t="shared" si="0"/>
        <v>0</v>
      </c>
      <c r="AB106" s="826">
        <f t="shared" si="0"/>
        <v>0</v>
      </c>
      <c r="AC106" s="826">
        <f t="shared" si="0"/>
        <v>0</v>
      </c>
      <c r="AD106" s="826">
        <f t="shared" si="0"/>
        <v>0</v>
      </c>
      <c r="AE106" s="826">
        <f t="shared" si="0"/>
        <v>0</v>
      </c>
    </row>
    <row r="107" spans="1:31" s="823" customFormat="1" ht="45" customHeight="1" thickBot="1">
      <c r="A107" s="827" t="s">
        <v>1149</v>
      </c>
      <c r="B107" s="828">
        <f>SUM(B5:B105)</f>
        <v>0</v>
      </c>
      <c r="C107" s="828">
        <f t="shared" ref="C107:AE107" si="1">SUM(C5:C105)</f>
        <v>0</v>
      </c>
      <c r="D107" s="828">
        <f t="shared" si="1"/>
        <v>0</v>
      </c>
      <c r="E107" s="828">
        <f t="shared" si="1"/>
        <v>0</v>
      </c>
      <c r="F107" s="828">
        <f t="shared" si="1"/>
        <v>0</v>
      </c>
      <c r="G107" s="828">
        <f t="shared" si="1"/>
        <v>0</v>
      </c>
      <c r="H107" s="828">
        <f t="shared" si="1"/>
        <v>0</v>
      </c>
      <c r="I107" s="828">
        <f t="shared" si="1"/>
        <v>0</v>
      </c>
      <c r="J107" s="828">
        <f t="shared" si="1"/>
        <v>0</v>
      </c>
      <c r="K107" s="828">
        <f t="shared" si="1"/>
        <v>0</v>
      </c>
      <c r="L107" s="828">
        <f t="shared" si="1"/>
        <v>0</v>
      </c>
      <c r="M107" s="828">
        <f t="shared" si="1"/>
        <v>0</v>
      </c>
      <c r="N107" s="828">
        <f t="shared" si="1"/>
        <v>0</v>
      </c>
      <c r="O107" s="828">
        <f t="shared" si="1"/>
        <v>0</v>
      </c>
      <c r="P107" s="828">
        <f t="shared" si="1"/>
        <v>0</v>
      </c>
      <c r="Q107" s="828">
        <f t="shared" si="1"/>
        <v>0</v>
      </c>
      <c r="R107" s="828">
        <f t="shared" si="1"/>
        <v>0</v>
      </c>
      <c r="S107" s="828">
        <f t="shared" si="1"/>
        <v>0</v>
      </c>
      <c r="T107" s="828">
        <f t="shared" si="1"/>
        <v>0</v>
      </c>
      <c r="U107" s="828">
        <f t="shared" si="1"/>
        <v>0</v>
      </c>
      <c r="V107" s="828">
        <f t="shared" si="1"/>
        <v>0</v>
      </c>
      <c r="W107" s="828">
        <f t="shared" si="1"/>
        <v>0</v>
      </c>
      <c r="X107" s="828">
        <f t="shared" si="1"/>
        <v>0</v>
      </c>
      <c r="Y107" s="828">
        <f t="shared" si="1"/>
        <v>0</v>
      </c>
      <c r="Z107" s="828">
        <f t="shared" si="1"/>
        <v>0</v>
      </c>
      <c r="AA107" s="828">
        <f t="shared" si="1"/>
        <v>0</v>
      </c>
      <c r="AB107" s="828">
        <f t="shared" si="1"/>
        <v>0</v>
      </c>
      <c r="AC107" s="828">
        <f t="shared" si="1"/>
        <v>0</v>
      </c>
      <c r="AD107" s="828">
        <f t="shared" si="1"/>
        <v>0</v>
      </c>
      <c r="AE107" s="828">
        <f t="shared" si="1"/>
        <v>0</v>
      </c>
    </row>
    <row r="108" spans="1:31" ht="40.5" customHeight="1" thickBot="1">
      <c r="A108" s="1044" t="s">
        <v>1150</v>
      </c>
      <c r="B108" s="829" t="str">
        <f>IF(AND(B107&gt;=B106,B107-B106&lt;=30),"-","NO")</f>
        <v>-</v>
      </c>
      <c r="C108" s="829" t="str">
        <f t="shared" ref="C108:AD108" si="2">IF(AND(C107&gt;=C106,C107-C106&lt;=30),"-","NO")</f>
        <v>-</v>
      </c>
      <c r="D108" s="829" t="str">
        <f t="shared" si="2"/>
        <v>-</v>
      </c>
      <c r="E108" s="829" t="str">
        <f t="shared" si="2"/>
        <v>-</v>
      </c>
      <c r="F108" s="829" t="str">
        <f t="shared" si="2"/>
        <v>-</v>
      </c>
      <c r="G108" s="829" t="str">
        <f t="shared" si="2"/>
        <v>-</v>
      </c>
      <c r="H108" s="829" t="str">
        <f t="shared" si="2"/>
        <v>-</v>
      </c>
      <c r="I108" s="829" t="str">
        <f t="shared" si="2"/>
        <v>-</v>
      </c>
      <c r="J108" s="829" t="str">
        <f t="shared" si="2"/>
        <v>-</v>
      </c>
      <c r="K108" s="829" t="str">
        <f t="shared" si="2"/>
        <v>-</v>
      </c>
      <c r="L108" s="829" t="str">
        <f t="shared" si="2"/>
        <v>-</v>
      </c>
      <c r="M108" s="829" t="str">
        <f t="shared" si="2"/>
        <v>-</v>
      </c>
      <c r="N108" s="829" t="str">
        <f t="shared" si="2"/>
        <v>-</v>
      </c>
      <c r="O108" s="829" t="str">
        <f t="shared" si="2"/>
        <v>-</v>
      </c>
      <c r="P108" s="829" t="str">
        <f t="shared" si="2"/>
        <v>-</v>
      </c>
      <c r="Q108" s="829" t="str">
        <f t="shared" si="2"/>
        <v>-</v>
      </c>
      <c r="R108" s="829" t="str">
        <f t="shared" si="2"/>
        <v>-</v>
      </c>
      <c r="S108" s="829" t="str">
        <f t="shared" si="2"/>
        <v>-</v>
      </c>
      <c r="T108" s="829" t="str">
        <f t="shared" si="2"/>
        <v>-</v>
      </c>
      <c r="U108" s="829" t="str">
        <f t="shared" si="2"/>
        <v>-</v>
      </c>
      <c r="V108" s="829" t="str">
        <f t="shared" si="2"/>
        <v>-</v>
      </c>
      <c r="W108" s="829" t="str">
        <f t="shared" si="2"/>
        <v>-</v>
      </c>
      <c r="X108" s="829" t="str">
        <f t="shared" si="2"/>
        <v>-</v>
      </c>
      <c r="Y108" s="829" t="str">
        <f t="shared" si="2"/>
        <v>-</v>
      </c>
      <c r="Z108" s="829" t="str">
        <f t="shared" si="2"/>
        <v>-</v>
      </c>
      <c r="AA108" s="829" t="str">
        <f t="shared" si="2"/>
        <v>-</v>
      </c>
      <c r="AB108" s="829" t="str">
        <f t="shared" si="2"/>
        <v>-</v>
      </c>
      <c r="AC108" s="829" t="str">
        <f t="shared" si="2"/>
        <v>-</v>
      </c>
      <c r="AD108" s="829" t="str">
        <f t="shared" si="2"/>
        <v>-</v>
      </c>
      <c r="AE108" s="958" t="str">
        <f>IF(AND(AE107&gt;=AE106,AE107-AE106&lt;=30),"-","NO")</f>
        <v>-</v>
      </c>
    </row>
    <row r="109" spans="1:31" ht="6" customHeight="1"/>
    <row r="110" spans="1:31" ht="21" customHeight="1">
      <c r="A110" s="878" t="s">
        <v>1562</v>
      </c>
    </row>
    <row r="111" spans="1:31" ht="21" customHeight="1">
      <c r="A111" s="701" t="s">
        <v>1176</v>
      </c>
    </row>
  </sheetData>
  <sheetProtection sheet="1" objects="1" scenarios="1" formatCells="0" formatColumns="0" formatRows="0" insertRows="0" deleteRows="0"/>
  <phoneticPr fontId="14"/>
  <conditionalFormatting sqref="B4:AE106">
    <cfRule type="cellIs" dxfId="328" priority="1" stopIfTrue="1" operator="equal">
      <formula>""</formula>
    </cfRule>
  </conditionalFormatting>
  <conditionalFormatting sqref="B108:AE108">
    <cfRule type="cellIs" dxfId="327" priority="3" operator="equal">
      <formula>"NO"</formula>
    </cfRule>
    <cfRule type="cellIs" dxfId="326" priority="4" operator="equal">
      <formula>"NO"</formula>
    </cfRule>
  </conditionalFormatting>
  <printOptions horizontalCentered="1"/>
  <pageMargins left="0.62992125984251968" right="0.62992125984251968" top="0.39370078740157483" bottom="0.39370078740157483" header="0" footer="0.19685039370078741"/>
  <pageSetup paperSize="9" scale="49" orientation="landscape" r:id="rId1"/>
  <headerFooter scaleWithDoc="0">
    <oddFooter>&amp;R令和８年４月1日以降に申請する訓練科から適用</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0000"/>
    <pageSetUpPr fitToPage="1"/>
  </sheetPr>
  <dimension ref="A1:L111"/>
  <sheetViews>
    <sheetView showWhiteSpace="0" zoomScale="85" zoomScaleNormal="85" zoomScaleSheetLayoutView="100" workbookViewId="0">
      <selection activeCell="A108" sqref="A108"/>
    </sheetView>
  </sheetViews>
  <sheetFormatPr defaultRowHeight="13.5"/>
  <cols>
    <col min="1" max="1" width="15.875" style="819" customWidth="1"/>
    <col min="2" max="11" width="7.625" style="819" customWidth="1"/>
    <col min="12" max="16384" width="9" style="819"/>
  </cols>
  <sheetData>
    <row r="1" spans="1:12" ht="30" customHeight="1">
      <c r="A1" s="692" t="s">
        <v>1156</v>
      </c>
    </row>
    <row r="2" spans="1:12" ht="9" customHeight="1"/>
    <row r="3" spans="1:12" ht="41.25" customHeight="1">
      <c r="A3" s="820" t="s">
        <v>1048</v>
      </c>
      <c r="B3" s="820">
        <v>1</v>
      </c>
      <c r="C3" s="820">
        <v>2</v>
      </c>
      <c r="D3" s="820">
        <v>3</v>
      </c>
      <c r="E3" s="820">
        <v>4</v>
      </c>
      <c r="F3" s="820">
        <v>5</v>
      </c>
      <c r="G3" s="820">
        <v>6</v>
      </c>
      <c r="H3" s="820">
        <v>7</v>
      </c>
      <c r="I3" s="820">
        <v>8</v>
      </c>
      <c r="J3" s="820">
        <v>9</v>
      </c>
      <c r="K3" s="820">
        <v>10</v>
      </c>
      <c r="L3" s="819" t="s">
        <v>1306</v>
      </c>
    </row>
    <row r="4" spans="1:12" s="823" customFormat="1" ht="61.5" customHeight="1">
      <c r="A4" s="821" t="s">
        <v>1316</v>
      </c>
      <c r="B4" s="822">
        <v>20</v>
      </c>
      <c r="C4" s="822">
        <v>20</v>
      </c>
      <c r="D4" s="822">
        <v>20</v>
      </c>
      <c r="E4" s="822">
        <v>20</v>
      </c>
      <c r="F4" s="822">
        <v>20</v>
      </c>
      <c r="G4" s="822">
        <v>20</v>
      </c>
      <c r="H4" s="822">
        <v>20</v>
      </c>
      <c r="I4" s="822">
        <v>20</v>
      </c>
      <c r="J4" s="822"/>
      <c r="K4" s="822"/>
      <c r="L4" s="823" t="s">
        <v>1306</v>
      </c>
    </row>
    <row r="5" spans="1:12" ht="40.5" customHeight="1">
      <c r="A5" s="824" t="s">
        <v>1049</v>
      </c>
      <c r="B5" s="822">
        <v>180</v>
      </c>
      <c r="C5" s="822">
        <v>150</v>
      </c>
      <c r="D5" s="822">
        <v>100</v>
      </c>
      <c r="E5" s="822">
        <v>120</v>
      </c>
      <c r="F5" s="822">
        <v>180</v>
      </c>
      <c r="G5" s="822">
        <v>150</v>
      </c>
      <c r="H5" s="822">
        <v>100</v>
      </c>
      <c r="I5" s="822">
        <v>120</v>
      </c>
      <c r="J5" s="822"/>
      <c r="K5" s="822"/>
    </row>
    <row r="6" spans="1:12" ht="40.5" customHeight="1">
      <c r="A6" s="824" t="s">
        <v>1050</v>
      </c>
      <c r="B6" s="822">
        <v>90</v>
      </c>
      <c r="C6" s="822">
        <v>180</v>
      </c>
      <c r="D6" s="822">
        <v>50</v>
      </c>
      <c r="E6" s="822">
        <v>150</v>
      </c>
      <c r="F6" s="822">
        <v>90</v>
      </c>
      <c r="G6" s="822">
        <v>180</v>
      </c>
      <c r="H6" s="822">
        <v>50</v>
      </c>
      <c r="I6" s="822">
        <v>150</v>
      </c>
      <c r="J6" s="822"/>
      <c r="K6" s="822"/>
    </row>
    <row r="7" spans="1:12" ht="40.5" customHeight="1">
      <c r="A7" s="824" t="s">
        <v>1051</v>
      </c>
      <c r="B7" s="822">
        <v>180</v>
      </c>
      <c r="C7" s="822">
        <v>60</v>
      </c>
      <c r="D7" s="822">
        <v>80</v>
      </c>
      <c r="E7" s="822">
        <v>90</v>
      </c>
      <c r="F7" s="822">
        <v>180</v>
      </c>
      <c r="G7" s="822">
        <v>30</v>
      </c>
      <c r="H7" s="822">
        <v>80</v>
      </c>
      <c r="I7" s="822">
        <v>90</v>
      </c>
      <c r="J7" s="822"/>
      <c r="K7" s="822"/>
    </row>
    <row r="8" spans="1:12" ht="40.5" customHeight="1">
      <c r="A8" s="824" t="s">
        <v>1052</v>
      </c>
      <c r="B8" s="822">
        <v>100</v>
      </c>
      <c r="C8" s="822">
        <v>90</v>
      </c>
      <c r="D8" s="822">
        <v>150</v>
      </c>
      <c r="E8" s="822">
        <v>150</v>
      </c>
      <c r="F8" s="822">
        <v>100</v>
      </c>
      <c r="G8" s="822">
        <v>90</v>
      </c>
      <c r="H8" s="822">
        <v>150</v>
      </c>
      <c r="I8" s="822">
        <v>150</v>
      </c>
      <c r="J8" s="822"/>
      <c r="K8" s="822"/>
    </row>
    <row r="9" spans="1:12" ht="40.5" customHeight="1">
      <c r="A9" s="824" t="s">
        <v>1053</v>
      </c>
      <c r="B9" s="822">
        <v>50</v>
      </c>
      <c r="C9" s="822">
        <v>180</v>
      </c>
      <c r="D9" s="822">
        <v>120</v>
      </c>
      <c r="E9" s="822">
        <v>150</v>
      </c>
      <c r="F9" s="822">
        <v>50</v>
      </c>
      <c r="G9" s="822">
        <v>180</v>
      </c>
      <c r="H9" s="822">
        <v>120</v>
      </c>
      <c r="I9" s="822">
        <v>150</v>
      </c>
      <c r="J9" s="822"/>
      <c r="K9" s="822"/>
    </row>
    <row r="10" spans="1:12" ht="40.5" customHeight="1">
      <c r="A10" s="824" t="s">
        <v>1054</v>
      </c>
      <c r="B10" s="822">
        <v>50</v>
      </c>
      <c r="C10" s="822">
        <v>150</v>
      </c>
      <c r="D10" s="822">
        <v>180</v>
      </c>
      <c r="E10" s="822">
        <v>120</v>
      </c>
      <c r="F10" s="822">
        <v>50</v>
      </c>
      <c r="G10" s="822">
        <v>150</v>
      </c>
      <c r="H10" s="822">
        <v>180</v>
      </c>
      <c r="I10" s="822">
        <v>120</v>
      </c>
      <c r="J10" s="822"/>
      <c r="K10" s="822"/>
    </row>
    <row r="11" spans="1:12" ht="40.5" customHeight="1">
      <c r="A11" s="824" t="s">
        <v>1055</v>
      </c>
      <c r="B11" s="822">
        <v>70</v>
      </c>
      <c r="C11" s="822">
        <v>150</v>
      </c>
      <c r="D11" s="822">
        <v>150</v>
      </c>
      <c r="E11" s="822">
        <v>120</v>
      </c>
      <c r="F11" s="822">
        <v>70</v>
      </c>
      <c r="G11" s="822">
        <v>150</v>
      </c>
      <c r="H11" s="822">
        <v>150</v>
      </c>
      <c r="I11" s="822">
        <v>120</v>
      </c>
      <c r="J11" s="822"/>
      <c r="K11" s="822"/>
    </row>
    <row r="12" spans="1:12" ht="40.5" customHeight="1">
      <c r="A12" s="824" t="s">
        <v>1056</v>
      </c>
      <c r="B12" s="822">
        <v>180</v>
      </c>
      <c r="C12" s="822">
        <v>55</v>
      </c>
      <c r="D12" s="822">
        <v>150</v>
      </c>
      <c r="E12" s="822">
        <v>90</v>
      </c>
      <c r="F12" s="822">
        <v>150</v>
      </c>
      <c r="G12" s="822">
        <v>55</v>
      </c>
      <c r="H12" s="822">
        <v>150</v>
      </c>
      <c r="I12" s="822">
        <v>90</v>
      </c>
      <c r="J12" s="822"/>
      <c r="K12" s="822"/>
    </row>
    <row r="13" spans="1:12" ht="40.5" customHeight="1">
      <c r="A13" s="824" t="s">
        <v>1057</v>
      </c>
      <c r="B13" s="822">
        <v>150</v>
      </c>
      <c r="C13" s="822">
        <v>85</v>
      </c>
      <c r="D13" s="822">
        <v>80</v>
      </c>
      <c r="E13" s="822">
        <v>90</v>
      </c>
      <c r="F13" s="822">
        <v>180</v>
      </c>
      <c r="G13" s="822">
        <v>85</v>
      </c>
      <c r="H13" s="822">
        <v>80</v>
      </c>
      <c r="I13" s="822">
        <v>90</v>
      </c>
      <c r="J13" s="822"/>
      <c r="K13" s="822"/>
    </row>
    <row r="14" spans="1:12" ht="40.5" customHeight="1">
      <c r="A14" s="824" t="s">
        <v>1058</v>
      </c>
      <c r="B14" s="822">
        <v>120</v>
      </c>
      <c r="C14" s="822">
        <v>105</v>
      </c>
      <c r="D14" s="822">
        <v>60</v>
      </c>
      <c r="E14" s="822">
        <v>90</v>
      </c>
      <c r="F14" s="822">
        <v>120</v>
      </c>
      <c r="G14" s="822">
        <v>105</v>
      </c>
      <c r="H14" s="822">
        <v>60</v>
      </c>
      <c r="I14" s="822">
        <v>90</v>
      </c>
      <c r="J14" s="822"/>
      <c r="K14" s="822"/>
    </row>
    <row r="15" spans="1:12" ht="27" hidden="1">
      <c r="A15" s="824" t="s">
        <v>1059</v>
      </c>
      <c r="B15" s="822"/>
      <c r="C15" s="822"/>
      <c r="D15" s="822"/>
      <c r="E15" s="822"/>
      <c r="F15" s="822"/>
      <c r="G15" s="822"/>
      <c r="H15" s="822"/>
      <c r="I15" s="822"/>
      <c r="J15" s="822"/>
      <c r="K15" s="822"/>
    </row>
    <row r="16" spans="1:12" ht="27" hidden="1">
      <c r="A16" s="824" t="s">
        <v>1060</v>
      </c>
      <c r="B16" s="822"/>
      <c r="C16" s="822"/>
      <c r="D16" s="822"/>
      <c r="E16" s="822"/>
      <c r="F16" s="822"/>
      <c r="G16" s="822"/>
      <c r="H16" s="822"/>
      <c r="I16" s="822"/>
      <c r="J16" s="822"/>
      <c r="K16" s="822"/>
    </row>
    <row r="17" spans="1:11" ht="27" hidden="1">
      <c r="A17" s="824" t="s">
        <v>1061</v>
      </c>
      <c r="B17" s="822"/>
      <c r="C17" s="822"/>
      <c r="D17" s="822"/>
      <c r="E17" s="822"/>
      <c r="F17" s="822"/>
      <c r="G17" s="822"/>
      <c r="H17" s="822"/>
      <c r="I17" s="822"/>
      <c r="J17" s="822"/>
      <c r="K17" s="822"/>
    </row>
    <row r="18" spans="1:11" ht="27" hidden="1">
      <c r="A18" s="824" t="s">
        <v>1062</v>
      </c>
      <c r="B18" s="822"/>
      <c r="C18" s="822"/>
      <c r="D18" s="822"/>
      <c r="E18" s="822"/>
      <c r="F18" s="822"/>
      <c r="G18" s="822"/>
      <c r="H18" s="822"/>
      <c r="I18" s="822"/>
      <c r="J18" s="822"/>
      <c r="K18" s="822"/>
    </row>
    <row r="19" spans="1:11" ht="27" hidden="1">
      <c r="A19" s="824" t="s">
        <v>1063</v>
      </c>
      <c r="B19" s="822"/>
      <c r="C19" s="822"/>
      <c r="D19" s="822"/>
      <c r="E19" s="822"/>
      <c r="F19" s="822"/>
      <c r="G19" s="822"/>
      <c r="H19" s="822"/>
      <c r="I19" s="822"/>
      <c r="J19" s="822"/>
      <c r="K19" s="822"/>
    </row>
    <row r="20" spans="1:11" ht="27" hidden="1">
      <c r="A20" s="824" t="s">
        <v>1064</v>
      </c>
      <c r="B20" s="822"/>
      <c r="C20" s="822"/>
      <c r="D20" s="822"/>
      <c r="E20" s="822"/>
      <c r="F20" s="822"/>
      <c r="G20" s="822"/>
      <c r="H20" s="822"/>
      <c r="I20" s="822"/>
      <c r="J20" s="822"/>
      <c r="K20" s="822"/>
    </row>
    <row r="21" spans="1:11" ht="27" hidden="1">
      <c r="A21" s="824" t="s">
        <v>1065</v>
      </c>
      <c r="B21" s="822"/>
      <c r="C21" s="822"/>
      <c r="D21" s="822"/>
      <c r="E21" s="822"/>
      <c r="F21" s="822"/>
      <c r="G21" s="822"/>
      <c r="H21" s="822"/>
      <c r="I21" s="822"/>
      <c r="J21" s="822"/>
      <c r="K21" s="822"/>
    </row>
    <row r="22" spans="1:11" ht="27" hidden="1">
      <c r="A22" s="824" t="s">
        <v>1066</v>
      </c>
      <c r="B22" s="822"/>
      <c r="C22" s="822"/>
      <c r="D22" s="822"/>
      <c r="E22" s="822"/>
      <c r="F22" s="822"/>
      <c r="G22" s="822"/>
      <c r="H22" s="822"/>
      <c r="I22" s="822"/>
      <c r="J22" s="822"/>
      <c r="K22" s="822"/>
    </row>
    <row r="23" spans="1:11" ht="27" hidden="1">
      <c r="A23" s="824" t="s">
        <v>1067</v>
      </c>
      <c r="B23" s="822"/>
      <c r="C23" s="822"/>
      <c r="D23" s="822"/>
      <c r="E23" s="822"/>
      <c r="F23" s="822"/>
      <c r="G23" s="822"/>
      <c r="H23" s="822"/>
      <c r="I23" s="822"/>
      <c r="J23" s="822"/>
      <c r="K23" s="822"/>
    </row>
    <row r="24" spans="1:11" ht="27" hidden="1">
      <c r="A24" s="824" t="s">
        <v>1068</v>
      </c>
      <c r="B24" s="822"/>
      <c r="C24" s="822"/>
      <c r="D24" s="822"/>
      <c r="E24" s="822"/>
      <c r="F24" s="822"/>
      <c r="G24" s="822"/>
      <c r="H24" s="822"/>
      <c r="I24" s="822"/>
      <c r="J24" s="822"/>
      <c r="K24" s="822"/>
    </row>
    <row r="25" spans="1:11" ht="27" hidden="1">
      <c r="A25" s="824" t="s">
        <v>1069</v>
      </c>
      <c r="B25" s="822"/>
      <c r="C25" s="822"/>
      <c r="D25" s="822"/>
      <c r="E25" s="822"/>
      <c r="F25" s="822"/>
      <c r="G25" s="822"/>
      <c r="H25" s="822"/>
      <c r="I25" s="822"/>
      <c r="J25" s="822"/>
      <c r="K25" s="822"/>
    </row>
    <row r="26" spans="1:11" ht="27" hidden="1">
      <c r="A26" s="824" t="s">
        <v>1070</v>
      </c>
      <c r="B26" s="822"/>
      <c r="C26" s="822"/>
      <c r="D26" s="822"/>
      <c r="E26" s="822"/>
      <c r="F26" s="822"/>
      <c r="G26" s="822"/>
      <c r="H26" s="822"/>
      <c r="I26" s="822"/>
      <c r="J26" s="822"/>
      <c r="K26" s="822"/>
    </row>
    <row r="27" spans="1:11" ht="27" hidden="1">
      <c r="A27" s="824" t="s">
        <v>1071</v>
      </c>
      <c r="B27" s="822"/>
      <c r="C27" s="822"/>
      <c r="D27" s="822"/>
      <c r="E27" s="822"/>
      <c r="F27" s="822"/>
      <c r="G27" s="822"/>
      <c r="H27" s="822"/>
      <c r="I27" s="822"/>
      <c r="J27" s="822"/>
      <c r="K27" s="822"/>
    </row>
    <row r="28" spans="1:11" ht="27" hidden="1">
      <c r="A28" s="824" t="s">
        <v>1072</v>
      </c>
      <c r="B28" s="822"/>
      <c r="C28" s="822"/>
      <c r="D28" s="822"/>
      <c r="E28" s="822"/>
      <c r="F28" s="822"/>
      <c r="G28" s="822"/>
      <c r="H28" s="822"/>
      <c r="I28" s="822"/>
      <c r="J28" s="822"/>
      <c r="K28" s="822"/>
    </row>
    <row r="29" spans="1:11" ht="27" hidden="1">
      <c r="A29" s="824" t="s">
        <v>1073</v>
      </c>
      <c r="B29" s="822"/>
      <c r="C29" s="822"/>
      <c r="D29" s="822"/>
      <c r="E29" s="822"/>
      <c r="F29" s="822"/>
      <c r="G29" s="822"/>
      <c r="H29" s="822"/>
      <c r="I29" s="822"/>
      <c r="J29" s="822"/>
      <c r="K29" s="822"/>
    </row>
    <row r="30" spans="1:11" ht="27" hidden="1">
      <c r="A30" s="824" t="s">
        <v>1074</v>
      </c>
      <c r="B30" s="822"/>
      <c r="C30" s="822"/>
      <c r="D30" s="822"/>
      <c r="E30" s="822"/>
      <c r="F30" s="822"/>
      <c r="G30" s="822"/>
      <c r="H30" s="822"/>
      <c r="I30" s="822"/>
      <c r="J30" s="822"/>
      <c r="K30" s="822"/>
    </row>
    <row r="31" spans="1:11" ht="27" hidden="1">
      <c r="A31" s="824" t="s">
        <v>1075</v>
      </c>
      <c r="B31" s="822"/>
      <c r="C31" s="822"/>
      <c r="D31" s="822"/>
      <c r="E31" s="822"/>
      <c r="F31" s="822"/>
      <c r="G31" s="822"/>
      <c r="H31" s="822"/>
      <c r="I31" s="822"/>
      <c r="J31" s="822"/>
      <c r="K31" s="822"/>
    </row>
    <row r="32" spans="1:11" ht="27" hidden="1">
      <c r="A32" s="824" t="s">
        <v>1076</v>
      </c>
      <c r="B32" s="822"/>
      <c r="C32" s="822"/>
      <c r="D32" s="822"/>
      <c r="E32" s="822"/>
      <c r="F32" s="822"/>
      <c r="G32" s="822"/>
      <c r="H32" s="822"/>
      <c r="I32" s="822"/>
      <c r="J32" s="822"/>
      <c r="K32" s="822"/>
    </row>
    <row r="33" spans="1:11" ht="27" hidden="1">
      <c r="A33" s="824" t="s">
        <v>1077</v>
      </c>
      <c r="B33" s="822"/>
      <c r="C33" s="822"/>
      <c r="D33" s="822"/>
      <c r="E33" s="822"/>
      <c r="F33" s="822"/>
      <c r="G33" s="822"/>
      <c r="H33" s="822"/>
      <c r="I33" s="822"/>
      <c r="J33" s="822"/>
      <c r="K33" s="822"/>
    </row>
    <row r="34" spans="1:11" ht="27" hidden="1">
      <c r="A34" s="824" t="s">
        <v>1078</v>
      </c>
      <c r="B34" s="822"/>
      <c r="C34" s="822"/>
      <c r="D34" s="822"/>
      <c r="E34" s="822"/>
      <c r="F34" s="822"/>
      <c r="G34" s="822"/>
      <c r="H34" s="822"/>
      <c r="I34" s="822"/>
      <c r="J34" s="822"/>
      <c r="K34" s="822"/>
    </row>
    <row r="35" spans="1:11" ht="27" hidden="1">
      <c r="A35" s="824" t="s">
        <v>1079</v>
      </c>
      <c r="B35" s="822"/>
      <c r="C35" s="822"/>
      <c r="D35" s="822"/>
      <c r="E35" s="822"/>
      <c r="F35" s="822"/>
      <c r="G35" s="822"/>
      <c r="H35" s="822"/>
      <c r="I35" s="822"/>
      <c r="J35" s="822"/>
      <c r="K35" s="822"/>
    </row>
    <row r="36" spans="1:11" ht="27" hidden="1">
      <c r="A36" s="824" t="s">
        <v>1080</v>
      </c>
      <c r="B36" s="822"/>
      <c r="C36" s="822"/>
      <c r="D36" s="822"/>
      <c r="E36" s="822"/>
      <c r="F36" s="822"/>
      <c r="G36" s="822"/>
      <c r="H36" s="822"/>
      <c r="I36" s="822"/>
      <c r="J36" s="822"/>
      <c r="K36" s="822"/>
    </row>
    <row r="37" spans="1:11" ht="27" hidden="1">
      <c r="A37" s="824" t="s">
        <v>1081</v>
      </c>
      <c r="B37" s="822"/>
      <c r="C37" s="822"/>
      <c r="D37" s="822"/>
      <c r="E37" s="822"/>
      <c r="F37" s="822"/>
      <c r="G37" s="822"/>
      <c r="H37" s="822"/>
      <c r="I37" s="822"/>
      <c r="J37" s="822"/>
      <c r="K37" s="822"/>
    </row>
    <row r="38" spans="1:11" ht="27" hidden="1">
      <c r="A38" s="824" t="s">
        <v>1082</v>
      </c>
      <c r="B38" s="822"/>
      <c r="C38" s="822"/>
      <c r="D38" s="822"/>
      <c r="E38" s="822"/>
      <c r="F38" s="822"/>
      <c r="G38" s="822"/>
      <c r="H38" s="822"/>
      <c r="I38" s="822"/>
      <c r="J38" s="822"/>
      <c r="K38" s="822"/>
    </row>
    <row r="39" spans="1:11" ht="27" hidden="1">
      <c r="A39" s="824" t="s">
        <v>1083</v>
      </c>
      <c r="B39" s="822"/>
      <c r="C39" s="822"/>
      <c r="D39" s="822"/>
      <c r="E39" s="822"/>
      <c r="F39" s="822"/>
      <c r="G39" s="822"/>
      <c r="H39" s="822"/>
      <c r="I39" s="822"/>
      <c r="J39" s="822"/>
      <c r="K39" s="822"/>
    </row>
    <row r="40" spans="1:11" ht="27" hidden="1">
      <c r="A40" s="824" t="s">
        <v>1084</v>
      </c>
      <c r="B40" s="822"/>
      <c r="C40" s="822"/>
      <c r="D40" s="822"/>
      <c r="E40" s="822"/>
      <c r="F40" s="822"/>
      <c r="G40" s="822"/>
      <c r="H40" s="822"/>
      <c r="I40" s="822"/>
      <c r="J40" s="822"/>
      <c r="K40" s="822"/>
    </row>
    <row r="41" spans="1:11" ht="27" hidden="1">
      <c r="A41" s="824" t="s">
        <v>1085</v>
      </c>
      <c r="B41" s="822"/>
      <c r="C41" s="822"/>
      <c r="D41" s="822"/>
      <c r="E41" s="822"/>
      <c r="F41" s="822"/>
      <c r="G41" s="822"/>
      <c r="H41" s="822"/>
      <c r="I41" s="822"/>
      <c r="J41" s="822"/>
      <c r="K41" s="822"/>
    </row>
    <row r="42" spans="1:11" ht="27" hidden="1">
      <c r="A42" s="824" t="s">
        <v>1086</v>
      </c>
      <c r="B42" s="822"/>
      <c r="C42" s="822"/>
      <c r="D42" s="822"/>
      <c r="E42" s="822"/>
      <c r="F42" s="822"/>
      <c r="G42" s="822"/>
      <c r="H42" s="822"/>
      <c r="I42" s="822"/>
      <c r="J42" s="822"/>
      <c r="K42" s="822"/>
    </row>
    <row r="43" spans="1:11" ht="27" hidden="1">
      <c r="A43" s="824" t="s">
        <v>1087</v>
      </c>
      <c r="B43" s="822"/>
      <c r="C43" s="822"/>
      <c r="D43" s="822"/>
      <c r="E43" s="822"/>
      <c r="F43" s="822"/>
      <c r="G43" s="822"/>
      <c r="H43" s="822"/>
      <c r="I43" s="822"/>
      <c r="J43" s="822"/>
      <c r="K43" s="822"/>
    </row>
    <row r="44" spans="1:11" ht="27" hidden="1">
      <c r="A44" s="824" t="s">
        <v>1088</v>
      </c>
      <c r="B44" s="822"/>
      <c r="C44" s="822"/>
      <c r="D44" s="822"/>
      <c r="E44" s="822"/>
      <c r="F44" s="822"/>
      <c r="G44" s="822"/>
      <c r="H44" s="822"/>
      <c r="I44" s="822"/>
      <c r="J44" s="822"/>
      <c r="K44" s="822"/>
    </row>
    <row r="45" spans="1:11" ht="27" hidden="1">
      <c r="A45" s="824" t="s">
        <v>1089</v>
      </c>
      <c r="B45" s="822"/>
      <c r="C45" s="822"/>
      <c r="D45" s="822"/>
      <c r="E45" s="822"/>
      <c r="F45" s="822"/>
      <c r="G45" s="822"/>
      <c r="H45" s="822"/>
      <c r="I45" s="822"/>
      <c r="J45" s="822"/>
      <c r="K45" s="822"/>
    </row>
    <row r="46" spans="1:11" ht="27" hidden="1">
      <c r="A46" s="824" t="s">
        <v>1090</v>
      </c>
      <c r="B46" s="822"/>
      <c r="C46" s="822"/>
      <c r="D46" s="822"/>
      <c r="E46" s="822"/>
      <c r="F46" s="822"/>
      <c r="G46" s="822"/>
      <c r="H46" s="822"/>
      <c r="I46" s="822"/>
      <c r="J46" s="822"/>
      <c r="K46" s="822"/>
    </row>
    <row r="47" spans="1:11" ht="27" hidden="1">
      <c r="A47" s="824" t="s">
        <v>1091</v>
      </c>
      <c r="B47" s="822"/>
      <c r="C47" s="822"/>
      <c r="D47" s="822"/>
      <c r="E47" s="822"/>
      <c r="F47" s="822"/>
      <c r="G47" s="822"/>
      <c r="H47" s="822"/>
      <c r="I47" s="822"/>
      <c r="J47" s="822"/>
      <c r="K47" s="822"/>
    </row>
    <row r="48" spans="1:11" ht="27" hidden="1">
      <c r="A48" s="824" t="s">
        <v>1092</v>
      </c>
      <c r="B48" s="822"/>
      <c r="C48" s="822"/>
      <c r="D48" s="822"/>
      <c r="E48" s="822"/>
      <c r="F48" s="822"/>
      <c r="G48" s="822"/>
      <c r="H48" s="822"/>
      <c r="I48" s="822"/>
      <c r="J48" s="822"/>
      <c r="K48" s="822"/>
    </row>
    <row r="49" spans="1:11" ht="27" hidden="1">
      <c r="A49" s="824" t="s">
        <v>1093</v>
      </c>
      <c r="B49" s="822"/>
      <c r="C49" s="822"/>
      <c r="D49" s="822"/>
      <c r="E49" s="822"/>
      <c r="F49" s="822"/>
      <c r="G49" s="822"/>
      <c r="H49" s="822"/>
      <c r="I49" s="822"/>
      <c r="J49" s="822"/>
      <c r="K49" s="822"/>
    </row>
    <row r="50" spans="1:11" ht="27" hidden="1">
      <c r="A50" s="824" t="s">
        <v>1094</v>
      </c>
      <c r="B50" s="822"/>
      <c r="C50" s="822"/>
      <c r="D50" s="822"/>
      <c r="E50" s="822"/>
      <c r="F50" s="822"/>
      <c r="G50" s="822"/>
      <c r="H50" s="822"/>
      <c r="I50" s="822"/>
      <c r="J50" s="822"/>
      <c r="K50" s="822"/>
    </row>
    <row r="51" spans="1:11" ht="27" hidden="1">
      <c r="A51" s="824" t="s">
        <v>1095</v>
      </c>
      <c r="B51" s="822"/>
      <c r="C51" s="822"/>
      <c r="D51" s="822"/>
      <c r="E51" s="822"/>
      <c r="F51" s="822"/>
      <c r="G51" s="822"/>
      <c r="H51" s="822"/>
      <c r="I51" s="822"/>
      <c r="J51" s="822"/>
      <c r="K51" s="822"/>
    </row>
    <row r="52" spans="1:11" ht="27" hidden="1">
      <c r="A52" s="824" t="s">
        <v>1096</v>
      </c>
      <c r="B52" s="822"/>
      <c r="C52" s="822"/>
      <c r="D52" s="822"/>
      <c r="E52" s="822"/>
      <c r="F52" s="822"/>
      <c r="G52" s="822"/>
      <c r="H52" s="822"/>
      <c r="I52" s="822"/>
      <c r="J52" s="822"/>
      <c r="K52" s="822"/>
    </row>
    <row r="53" spans="1:11" ht="27" hidden="1">
      <c r="A53" s="824" t="s">
        <v>1097</v>
      </c>
      <c r="B53" s="822"/>
      <c r="C53" s="822"/>
      <c r="D53" s="822"/>
      <c r="E53" s="822"/>
      <c r="F53" s="822"/>
      <c r="G53" s="822"/>
      <c r="H53" s="822"/>
      <c r="I53" s="822"/>
      <c r="J53" s="822"/>
      <c r="K53" s="822"/>
    </row>
    <row r="54" spans="1:11" ht="27" hidden="1">
      <c r="A54" s="824" t="s">
        <v>1098</v>
      </c>
      <c r="B54" s="822"/>
      <c r="C54" s="822"/>
      <c r="D54" s="822"/>
      <c r="E54" s="822"/>
      <c r="F54" s="822"/>
      <c r="G54" s="822"/>
      <c r="H54" s="822"/>
      <c r="I54" s="822"/>
      <c r="J54" s="822"/>
      <c r="K54" s="822"/>
    </row>
    <row r="55" spans="1:11" ht="27" hidden="1">
      <c r="A55" s="824" t="s">
        <v>1099</v>
      </c>
      <c r="B55" s="822"/>
      <c r="C55" s="822"/>
      <c r="D55" s="822"/>
      <c r="E55" s="822"/>
      <c r="F55" s="822"/>
      <c r="G55" s="822"/>
      <c r="H55" s="822"/>
      <c r="I55" s="822"/>
      <c r="J55" s="822"/>
      <c r="K55" s="822"/>
    </row>
    <row r="56" spans="1:11" ht="27" hidden="1">
      <c r="A56" s="824" t="s">
        <v>1100</v>
      </c>
      <c r="B56" s="822"/>
      <c r="C56" s="822"/>
      <c r="D56" s="822"/>
      <c r="E56" s="822"/>
      <c r="F56" s="822"/>
      <c r="G56" s="822"/>
      <c r="H56" s="822"/>
      <c r="I56" s="822"/>
      <c r="J56" s="822"/>
      <c r="K56" s="822"/>
    </row>
    <row r="57" spans="1:11" ht="27" hidden="1">
      <c r="A57" s="824" t="s">
        <v>1101</v>
      </c>
      <c r="B57" s="822"/>
      <c r="C57" s="822"/>
      <c r="D57" s="822"/>
      <c r="E57" s="822"/>
      <c r="F57" s="822"/>
      <c r="G57" s="822"/>
      <c r="H57" s="822"/>
      <c r="I57" s="822"/>
      <c r="J57" s="822"/>
      <c r="K57" s="822"/>
    </row>
    <row r="58" spans="1:11" ht="27" hidden="1">
      <c r="A58" s="824" t="s">
        <v>1102</v>
      </c>
      <c r="B58" s="822"/>
      <c r="C58" s="822"/>
      <c r="D58" s="822"/>
      <c r="E58" s="822"/>
      <c r="F58" s="822"/>
      <c r="G58" s="822"/>
      <c r="H58" s="822"/>
      <c r="I58" s="822"/>
      <c r="J58" s="822"/>
      <c r="K58" s="822"/>
    </row>
    <row r="59" spans="1:11" ht="27" hidden="1">
      <c r="A59" s="824" t="s">
        <v>1103</v>
      </c>
      <c r="B59" s="822"/>
      <c r="C59" s="822"/>
      <c r="D59" s="822"/>
      <c r="E59" s="822"/>
      <c r="F59" s="822"/>
      <c r="G59" s="822"/>
      <c r="H59" s="822"/>
      <c r="I59" s="822"/>
      <c r="J59" s="822"/>
      <c r="K59" s="822"/>
    </row>
    <row r="60" spans="1:11" ht="27" hidden="1">
      <c r="A60" s="824" t="s">
        <v>1104</v>
      </c>
      <c r="B60" s="822"/>
      <c r="C60" s="822"/>
      <c r="D60" s="822"/>
      <c r="E60" s="822"/>
      <c r="F60" s="822"/>
      <c r="G60" s="822"/>
      <c r="H60" s="822"/>
      <c r="I60" s="822"/>
      <c r="J60" s="822"/>
      <c r="K60" s="822"/>
    </row>
    <row r="61" spans="1:11" ht="27" hidden="1">
      <c r="A61" s="824" t="s">
        <v>1105</v>
      </c>
      <c r="B61" s="822"/>
      <c r="C61" s="822"/>
      <c r="D61" s="822"/>
      <c r="E61" s="822"/>
      <c r="F61" s="822"/>
      <c r="G61" s="822"/>
      <c r="H61" s="822"/>
      <c r="I61" s="822"/>
      <c r="J61" s="822"/>
      <c r="K61" s="822"/>
    </row>
    <row r="62" spans="1:11" ht="27" hidden="1">
      <c r="A62" s="824" t="s">
        <v>1106</v>
      </c>
      <c r="B62" s="822"/>
      <c r="C62" s="822"/>
      <c r="D62" s="822"/>
      <c r="E62" s="822"/>
      <c r="F62" s="822"/>
      <c r="G62" s="822"/>
      <c r="H62" s="822"/>
      <c r="I62" s="822"/>
      <c r="J62" s="822"/>
      <c r="K62" s="822"/>
    </row>
    <row r="63" spans="1:11" ht="27" hidden="1">
      <c r="A63" s="824" t="s">
        <v>1107</v>
      </c>
      <c r="B63" s="822"/>
      <c r="C63" s="822"/>
      <c r="D63" s="822"/>
      <c r="E63" s="822"/>
      <c r="F63" s="822"/>
      <c r="G63" s="822"/>
      <c r="H63" s="822"/>
      <c r="I63" s="822"/>
      <c r="J63" s="822"/>
      <c r="K63" s="822"/>
    </row>
    <row r="64" spans="1:11" ht="27" hidden="1">
      <c r="A64" s="824" t="s">
        <v>1108</v>
      </c>
      <c r="B64" s="822"/>
      <c r="C64" s="822"/>
      <c r="D64" s="822"/>
      <c r="E64" s="822"/>
      <c r="F64" s="822"/>
      <c r="G64" s="822"/>
      <c r="H64" s="822"/>
      <c r="I64" s="822"/>
      <c r="J64" s="822"/>
      <c r="K64" s="822"/>
    </row>
    <row r="65" spans="1:11" ht="27" hidden="1">
      <c r="A65" s="824" t="s">
        <v>1109</v>
      </c>
      <c r="B65" s="822"/>
      <c r="C65" s="822"/>
      <c r="D65" s="822"/>
      <c r="E65" s="822"/>
      <c r="F65" s="822"/>
      <c r="G65" s="822"/>
      <c r="H65" s="822"/>
      <c r="I65" s="822"/>
      <c r="J65" s="822"/>
      <c r="K65" s="822"/>
    </row>
    <row r="66" spans="1:11" ht="27" hidden="1">
      <c r="A66" s="824" t="s">
        <v>1110</v>
      </c>
      <c r="B66" s="822"/>
      <c r="C66" s="822"/>
      <c r="D66" s="822"/>
      <c r="E66" s="822"/>
      <c r="F66" s="822"/>
      <c r="G66" s="822"/>
      <c r="H66" s="822"/>
      <c r="I66" s="822"/>
      <c r="J66" s="822"/>
      <c r="K66" s="822"/>
    </row>
    <row r="67" spans="1:11" ht="27" hidden="1">
      <c r="A67" s="824" t="s">
        <v>1111</v>
      </c>
      <c r="B67" s="822"/>
      <c r="C67" s="822"/>
      <c r="D67" s="822"/>
      <c r="E67" s="822"/>
      <c r="F67" s="822"/>
      <c r="G67" s="822"/>
      <c r="H67" s="822"/>
      <c r="I67" s="822"/>
      <c r="J67" s="822"/>
      <c r="K67" s="822"/>
    </row>
    <row r="68" spans="1:11" ht="27" hidden="1">
      <c r="A68" s="824" t="s">
        <v>1112</v>
      </c>
      <c r="B68" s="822"/>
      <c r="C68" s="822"/>
      <c r="D68" s="822"/>
      <c r="E68" s="822"/>
      <c r="F68" s="822"/>
      <c r="G68" s="822"/>
      <c r="H68" s="822"/>
      <c r="I68" s="822"/>
      <c r="J68" s="822"/>
      <c r="K68" s="822"/>
    </row>
    <row r="69" spans="1:11" ht="27" hidden="1">
      <c r="A69" s="824" t="s">
        <v>1113</v>
      </c>
      <c r="B69" s="822"/>
      <c r="C69" s="822"/>
      <c r="D69" s="822"/>
      <c r="E69" s="822"/>
      <c r="F69" s="822"/>
      <c r="G69" s="822"/>
      <c r="H69" s="822"/>
      <c r="I69" s="822"/>
      <c r="J69" s="822"/>
      <c r="K69" s="822"/>
    </row>
    <row r="70" spans="1:11" ht="27" hidden="1">
      <c r="A70" s="824" t="s">
        <v>1114</v>
      </c>
      <c r="B70" s="822"/>
      <c r="C70" s="822"/>
      <c r="D70" s="822"/>
      <c r="E70" s="822"/>
      <c r="F70" s="822"/>
      <c r="G70" s="822"/>
      <c r="H70" s="822"/>
      <c r="I70" s="822"/>
      <c r="J70" s="822"/>
      <c r="K70" s="822"/>
    </row>
    <row r="71" spans="1:11" ht="27" hidden="1">
      <c r="A71" s="824" t="s">
        <v>1115</v>
      </c>
      <c r="B71" s="822"/>
      <c r="C71" s="822"/>
      <c r="D71" s="822"/>
      <c r="E71" s="822"/>
      <c r="F71" s="822"/>
      <c r="G71" s="822"/>
      <c r="H71" s="822"/>
      <c r="I71" s="822"/>
      <c r="J71" s="822"/>
      <c r="K71" s="822"/>
    </row>
    <row r="72" spans="1:11" ht="27" hidden="1">
      <c r="A72" s="824" t="s">
        <v>1116</v>
      </c>
      <c r="B72" s="822"/>
      <c r="C72" s="822"/>
      <c r="D72" s="822"/>
      <c r="E72" s="822"/>
      <c r="F72" s="822"/>
      <c r="G72" s="822"/>
      <c r="H72" s="822"/>
      <c r="I72" s="822"/>
      <c r="J72" s="822"/>
      <c r="K72" s="822"/>
    </row>
    <row r="73" spans="1:11" ht="27" hidden="1">
      <c r="A73" s="824" t="s">
        <v>1117</v>
      </c>
      <c r="B73" s="822"/>
      <c r="C73" s="822"/>
      <c r="D73" s="822"/>
      <c r="E73" s="822"/>
      <c r="F73" s="822"/>
      <c r="G73" s="822"/>
      <c r="H73" s="822"/>
      <c r="I73" s="822"/>
      <c r="J73" s="822"/>
      <c r="K73" s="822"/>
    </row>
    <row r="74" spans="1:11" ht="27" hidden="1">
      <c r="A74" s="824" t="s">
        <v>1118</v>
      </c>
      <c r="B74" s="822"/>
      <c r="C74" s="822"/>
      <c r="D74" s="822"/>
      <c r="E74" s="822"/>
      <c r="F74" s="822"/>
      <c r="G74" s="822"/>
      <c r="H74" s="822"/>
      <c r="I74" s="822"/>
      <c r="J74" s="822"/>
      <c r="K74" s="822"/>
    </row>
    <row r="75" spans="1:11" ht="27" hidden="1">
      <c r="A75" s="824" t="s">
        <v>1119</v>
      </c>
      <c r="B75" s="822"/>
      <c r="C75" s="822"/>
      <c r="D75" s="822"/>
      <c r="E75" s="822"/>
      <c r="F75" s="822"/>
      <c r="G75" s="822"/>
      <c r="H75" s="822"/>
      <c r="I75" s="822"/>
      <c r="J75" s="822"/>
      <c r="K75" s="822"/>
    </row>
    <row r="76" spans="1:11" ht="27" hidden="1">
      <c r="A76" s="824" t="s">
        <v>1120</v>
      </c>
      <c r="B76" s="822"/>
      <c r="C76" s="822"/>
      <c r="D76" s="822"/>
      <c r="E76" s="822"/>
      <c r="F76" s="822"/>
      <c r="G76" s="822"/>
      <c r="H76" s="822"/>
      <c r="I76" s="822"/>
      <c r="J76" s="822"/>
      <c r="K76" s="822"/>
    </row>
    <row r="77" spans="1:11" ht="27" hidden="1">
      <c r="A77" s="824" t="s">
        <v>1121</v>
      </c>
      <c r="B77" s="822"/>
      <c r="C77" s="822"/>
      <c r="D77" s="822"/>
      <c r="E77" s="822"/>
      <c r="F77" s="822"/>
      <c r="G77" s="822"/>
      <c r="H77" s="822"/>
      <c r="I77" s="822"/>
      <c r="J77" s="822"/>
      <c r="K77" s="822"/>
    </row>
    <row r="78" spans="1:11" ht="27" hidden="1">
      <c r="A78" s="824" t="s">
        <v>1122</v>
      </c>
      <c r="B78" s="822"/>
      <c r="C78" s="822"/>
      <c r="D78" s="822"/>
      <c r="E78" s="822"/>
      <c r="F78" s="822"/>
      <c r="G78" s="822"/>
      <c r="H78" s="822"/>
      <c r="I78" s="822"/>
      <c r="J78" s="822"/>
      <c r="K78" s="822"/>
    </row>
    <row r="79" spans="1:11" ht="27" hidden="1">
      <c r="A79" s="824" t="s">
        <v>1123</v>
      </c>
      <c r="B79" s="822"/>
      <c r="C79" s="822"/>
      <c r="D79" s="822"/>
      <c r="E79" s="822"/>
      <c r="F79" s="822"/>
      <c r="G79" s="822"/>
      <c r="H79" s="822"/>
      <c r="I79" s="822"/>
      <c r="J79" s="822"/>
      <c r="K79" s="822"/>
    </row>
    <row r="80" spans="1:11" ht="27" hidden="1">
      <c r="A80" s="824" t="s">
        <v>1124</v>
      </c>
      <c r="B80" s="822"/>
      <c r="C80" s="822"/>
      <c r="D80" s="822"/>
      <c r="E80" s="822"/>
      <c r="F80" s="822"/>
      <c r="G80" s="822"/>
      <c r="H80" s="822"/>
      <c r="I80" s="822"/>
      <c r="J80" s="822"/>
      <c r="K80" s="822"/>
    </row>
    <row r="81" spans="1:11" ht="27" hidden="1">
      <c r="A81" s="824" t="s">
        <v>1125</v>
      </c>
      <c r="B81" s="822"/>
      <c r="C81" s="822"/>
      <c r="D81" s="822"/>
      <c r="E81" s="822"/>
      <c r="F81" s="822"/>
      <c r="G81" s="822"/>
      <c r="H81" s="822"/>
      <c r="I81" s="822"/>
      <c r="J81" s="822"/>
      <c r="K81" s="822"/>
    </row>
    <row r="82" spans="1:11" ht="27" hidden="1">
      <c r="A82" s="824" t="s">
        <v>1126</v>
      </c>
      <c r="B82" s="822"/>
      <c r="C82" s="822"/>
      <c r="D82" s="822"/>
      <c r="E82" s="822"/>
      <c r="F82" s="822"/>
      <c r="G82" s="822"/>
      <c r="H82" s="822"/>
      <c r="I82" s="822"/>
      <c r="J82" s="822"/>
      <c r="K82" s="822"/>
    </row>
    <row r="83" spans="1:11" ht="27" hidden="1">
      <c r="A83" s="824" t="s">
        <v>1127</v>
      </c>
      <c r="B83" s="822"/>
      <c r="C83" s="822"/>
      <c r="D83" s="822"/>
      <c r="E83" s="822"/>
      <c r="F83" s="822"/>
      <c r="G83" s="822"/>
      <c r="H83" s="822"/>
      <c r="I83" s="822"/>
      <c r="J83" s="822"/>
      <c r="K83" s="822"/>
    </row>
    <row r="84" spans="1:11" ht="27" hidden="1">
      <c r="A84" s="824" t="s">
        <v>1128</v>
      </c>
      <c r="B84" s="822"/>
      <c r="C84" s="822"/>
      <c r="D84" s="822"/>
      <c r="E84" s="822"/>
      <c r="F84" s="822"/>
      <c r="G84" s="822"/>
      <c r="H84" s="822"/>
      <c r="I84" s="822"/>
      <c r="J84" s="822"/>
      <c r="K84" s="822"/>
    </row>
    <row r="85" spans="1:11" ht="27" hidden="1">
      <c r="A85" s="824" t="s">
        <v>1129</v>
      </c>
      <c r="B85" s="822"/>
      <c r="C85" s="822"/>
      <c r="D85" s="822"/>
      <c r="E85" s="822"/>
      <c r="F85" s="822"/>
      <c r="G85" s="822"/>
      <c r="H85" s="822"/>
      <c r="I85" s="822"/>
      <c r="J85" s="822"/>
      <c r="K85" s="822"/>
    </row>
    <row r="86" spans="1:11" ht="27" hidden="1">
      <c r="A86" s="824" t="s">
        <v>1130</v>
      </c>
      <c r="B86" s="822"/>
      <c r="C86" s="822"/>
      <c r="D86" s="822"/>
      <c r="E86" s="822"/>
      <c r="F86" s="822"/>
      <c r="G86" s="822"/>
      <c r="H86" s="822"/>
      <c r="I86" s="822"/>
      <c r="J86" s="822"/>
      <c r="K86" s="822"/>
    </row>
    <row r="87" spans="1:11" ht="27" hidden="1">
      <c r="A87" s="824" t="s">
        <v>1131</v>
      </c>
      <c r="B87" s="822"/>
      <c r="C87" s="822"/>
      <c r="D87" s="822"/>
      <c r="E87" s="822"/>
      <c r="F87" s="822"/>
      <c r="G87" s="822"/>
      <c r="H87" s="822"/>
      <c r="I87" s="822"/>
      <c r="J87" s="822"/>
      <c r="K87" s="822"/>
    </row>
    <row r="88" spans="1:11" ht="27" hidden="1">
      <c r="A88" s="824" t="s">
        <v>1132</v>
      </c>
      <c r="B88" s="822"/>
      <c r="C88" s="822"/>
      <c r="D88" s="822"/>
      <c r="E88" s="822"/>
      <c r="F88" s="822"/>
      <c r="G88" s="822"/>
      <c r="H88" s="822"/>
      <c r="I88" s="822"/>
      <c r="J88" s="822"/>
      <c r="K88" s="822"/>
    </row>
    <row r="89" spans="1:11" ht="27" hidden="1">
      <c r="A89" s="824" t="s">
        <v>1133</v>
      </c>
      <c r="B89" s="822"/>
      <c r="C89" s="822"/>
      <c r="D89" s="822"/>
      <c r="E89" s="822"/>
      <c r="F89" s="822"/>
      <c r="G89" s="822"/>
      <c r="H89" s="822"/>
      <c r="I89" s="822"/>
      <c r="J89" s="822"/>
      <c r="K89" s="822"/>
    </row>
    <row r="90" spans="1:11" ht="27" hidden="1">
      <c r="A90" s="824" t="s">
        <v>1134</v>
      </c>
      <c r="B90" s="822"/>
      <c r="C90" s="822"/>
      <c r="D90" s="822"/>
      <c r="E90" s="822"/>
      <c r="F90" s="822"/>
      <c r="G90" s="822"/>
      <c r="H90" s="822"/>
      <c r="I90" s="822"/>
      <c r="J90" s="822"/>
      <c r="K90" s="822"/>
    </row>
    <row r="91" spans="1:11" ht="27" hidden="1">
      <c r="A91" s="824" t="s">
        <v>1135</v>
      </c>
      <c r="B91" s="822"/>
      <c r="C91" s="822"/>
      <c r="D91" s="822"/>
      <c r="E91" s="822"/>
      <c r="F91" s="822"/>
      <c r="G91" s="822"/>
      <c r="H91" s="822"/>
      <c r="I91" s="822"/>
      <c r="J91" s="822"/>
      <c r="K91" s="822"/>
    </row>
    <row r="92" spans="1:11" ht="27" hidden="1">
      <c r="A92" s="824" t="s">
        <v>1136</v>
      </c>
      <c r="B92" s="822"/>
      <c r="C92" s="822"/>
      <c r="D92" s="822"/>
      <c r="E92" s="822"/>
      <c r="F92" s="822"/>
      <c r="G92" s="822"/>
      <c r="H92" s="822"/>
      <c r="I92" s="822"/>
      <c r="J92" s="822"/>
      <c r="K92" s="822"/>
    </row>
    <row r="93" spans="1:11" ht="27" hidden="1">
      <c r="A93" s="824" t="s">
        <v>1137</v>
      </c>
      <c r="B93" s="822"/>
      <c r="C93" s="822"/>
      <c r="D93" s="822"/>
      <c r="E93" s="822"/>
      <c r="F93" s="822"/>
      <c r="G93" s="822"/>
      <c r="H93" s="822"/>
      <c r="I93" s="822"/>
      <c r="J93" s="822"/>
      <c r="K93" s="822"/>
    </row>
    <row r="94" spans="1:11" ht="27" hidden="1">
      <c r="A94" s="824" t="s">
        <v>1138</v>
      </c>
      <c r="B94" s="822"/>
      <c r="C94" s="822"/>
      <c r="D94" s="822"/>
      <c r="E94" s="822"/>
      <c r="F94" s="822"/>
      <c r="G94" s="822"/>
      <c r="H94" s="822"/>
      <c r="I94" s="822"/>
      <c r="J94" s="822"/>
      <c r="K94" s="822"/>
    </row>
    <row r="95" spans="1:11" ht="27" hidden="1">
      <c r="A95" s="824" t="s">
        <v>1139</v>
      </c>
      <c r="B95" s="822"/>
      <c r="C95" s="822"/>
      <c r="D95" s="822"/>
      <c r="E95" s="822"/>
      <c r="F95" s="822"/>
      <c r="G95" s="822"/>
      <c r="H95" s="822"/>
      <c r="I95" s="822"/>
      <c r="J95" s="822"/>
      <c r="K95" s="822"/>
    </row>
    <row r="96" spans="1:11" ht="27" hidden="1">
      <c r="A96" s="824" t="s">
        <v>1140</v>
      </c>
      <c r="B96" s="822"/>
      <c r="C96" s="822"/>
      <c r="D96" s="822"/>
      <c r="E96" s="822"/>
      <c r="F96" s="822"/>
      <c r="G96" s="822"/>
      <c r="H96" s="822"/>
      <c r="I96" s="822"/>
      <c r="J96" s="822"/>
      <c r="K96" s="822"/>
    </row>
    <row r="97" spans="1:11" ht="27" hidden="1">
      <c r="A97" s="824" t="s">
        <v>1141</v>
      </c>
      <c r="B97" s="822"/>
      <c r="C97" s="822"/>
      <c r="D97" s="822"/>
      <c r="E97" s="822"/>
      <c r="F97" s="822"/>
      <c r="G97" s="822"/>
      <c r="H97" s="822"/>
      <c r="I97" s="822"/>
      <c r="J97" s="822"/>
      <c r="K97" s="822"/>
    </row>
    <row r="98" spans="1:11" ht="27" hidden="1">
      <c r="A98" s="824" t="s">
        <v>1142</v>
      </c>
      <c r="B98" s="822"/>
      <c r="C98" s="822"/>
      <c r="D98" s="822"/>
      <c r="E98" s="822"/>
      <c r="F98" s="822"/>
      <c r="G98" s="822"/>
      <c r="H98" s="822"/>
      <c r="I98" s="822"/>
      <c r="J98" s="822"/>
      <c r="K98" s="822"/>
    </row>
    <row r="99" spans="1:11" ht="27" hidden="1">
      <c r="A99" s="824" t="s">
        <v>1143</v>
      </c>
      <c r="B99" s="822"/>
      <c r="C99" s="822"/>
      <c r="D99" s="822"/>
      <c r="E99" s="822"/>
      <c r="F99" s="822"/>
      <c r="G99" s="822"/>
      <c r="H99" s="822"/>
      <c r="I99" s="822"/>
      <c r="J99" s="822"/>
      <c r="K99" s="822"/>
    </row>
    <row r="100" spans="1:11" ht="27" hidden="1">
      <c r="A100" s="824" t="s">
        <v>1144</v>
      </c>
      <c r="B100" s="822"/>
      <c r="C100" s="822"/>
      <c r="D100" s="822"/>
      <c r="E100" s="822"/>
      <c r="F100" s="822"/>
      <c r="G100" s="822"/>
      <c r="H100" s="822"/>
      <c r="I100" s="822"/>
      <c r="J100" s="822"/>
      <c r="K100" s="822"/>
    </row>
    <row r="101" spans="1:11" ht="27" hidden="1">
      <c r="A101" s="824" t="s">
        <v>1145</v>
      </c>
      <c r="B101" s="822"/>
      <c r="C101" s="822"/>
      <c r="D101" s="822"/>
      <c r="E101" s="822"/>
      <c r="F101" s="822"/>
      <c r="G101" s="822"/>
      <c r="H101" s="822"/>
      <c r="I101" s="822"/>
      <c r="J101" s="822"/>
      <c r="K101" s="822"/>
    </row>
    <row r="102" spans="1:11" ht="27" hidden="1">
      <c r="A102" s="824" t="s">
        <v>1146</v>
      </c>
      <c r="B102" s="822"/>
      <c r="C102" s="822"/>
      <c r="D102" s="822"/>
      <c r="E102" s="822"/>
      <c r="F102" s="822"/>
      <c r="G102" s="822"/>
      <c r="H102" s="822"/>
      <c r="I102" s="822"/>
      <c r="J102" s="822"/>
      <c r="K102" s="822"/>
    </row>
    <row r="103" spans="1:11" ht="27" hidden="1">
      <c r="A103" s="824" t="s">
        <v>1147</v>
      </c>
      <c r="B103" s="822"/>
      <c r="C103" s="822"/>
      <c r="D103" s="822"/>
      <c r="E103" s="822"/>
      <c r="F103" s="822"/>
      <c r="G103" s="822"/>
      <c r="H103" s="822"/>
      <c r="I103" s="822"/>
      <c r="J103" s="822"/>
      <c r="K103" s="822"/>
    </row>
    <row r="104" spans="1:11" ht="27" hidden="1">
      <c r="A104" s="824" t="s">
        <v>1148</v>
      </c>
      <c r="B104" s="822"/>
      <c r="C104" s="822"/>
      <c r="D104" s="822"/>
      <c r="E104" s="822"/>
      <c r="F104" s="822"/>
      <c r="G104" s="822"/>
      <c r="H104" s="822"/>
      <c r="I104" s="822"/>
      <c r="J104" s="822"/>
      <c r="K104" s="822"/>
    </row>
    <row r="105" spans="1:11" ht="40.5" customHeight="1">
      <c r="A105" s="879" t="s">
        <v>1585</v>
      </c>
      <c r="B105" s="822">
        <v>30</v>
      </c>
      <c r="C105" s="822">
        <v>30</v>
      </c>
      <c r="D105" s="822">
        <v>30</v>
      </c>
      <c r="E105" s="822">
        <v>30</v>
      </c>
      <c r="F105" s="822">
        <v>30</v>
      </c>
      <c r="G105" s="822">
        <v>30</v>
      </c>
      <c r="H105" s="822">
        <v>30</v>
      </c>
      <c r="I105" s="822">
        <v>30</v>
      </c>
      <c r="J105" s="822"/>
      <c r="K105" s="822"/>
    </row>
    <row r="106" spans="1:11" s="823" customFormat="1" ht="45" customHeight="1">
      <c r="A106" s="825" t="s">
        <v>1305</v>
      </c>
      <c r="B106" s="826">
        <f t="shared" ref="B106:K106" si="0">B4*60</f>
        <v>1200</v>
      </c>
      <c r="C106" s="826">
        <f t="shared" si="0"/>
        <v>1200</v>
      </c>
      <c r="D106" s="826">
        <f t="shared" si="0"/>
        <v>1200</v>
      </c>
      <c r="E106" s="826">
        <f t="shared" si="0"/>
        <v>1200</v>
      </c>
      <c r="F106" s="826">
        <f t="shared" si="0"/>
        <v>1200</v>
      </c>
      <c r="G106" s="826">
        <f t="shared" si="0"/>
        <v>1200</v>
      </c>
      <c r="H106" s="826">
        <f t="shared" si="0"/>
        <v>1200</v>
      </c>
      <c r="I106" s="826">
        <f t="shared" si="0"/>
        <v>1200</v>
      </c>
      <c r="J106" s="826">
        <f t="shared" si="0"/>
        <v>0</v>
      </c>
      <c r="K106" s="826">
        <f t="shared" si="0"/>
        <v>0</v>
      </c>
    </row>
    <row r="107" spans="1:11" s="823" customFormat="1" ht="45" customHeight="1" thickBot="1">
      <c r="A107" s="827" t="s">
        <v>1149</v>
      </c>
      <c r="B107" s="828">
        <f>SUM(B5:B105)</f>
        <v>1200</v>
      </c>
      <c r="C107" s="828">
        <f t="shared" ref="C107:K107" si="1">SUM(C5:C105)</f>
        <v>1235</v>
      </c>
      <c r="D107" s="828">
        <f t="shared" si="1"/>
        <v>1150</v>
      </c>
      <c r="E107" s="828">
        <f t="shared" si="1"/>
        <v>1200</v>
      </c>
      <c r="F107" s="828">
        <f t="shared" si="1"/>
        <v>1200</v>
      </c>
      <c r="G107" s="828">
        <f t="shared" si="1"/>
        <v>1205</v>
      </c>
      <c r="H107" s="828">
        <f t="shared" si="1"/>
        <v>1150</v>
      </c>
      <c r="I107" s="828">
        <f t="shared" si="1"/>
        <v>1200</v>
      </c>
      <c r="J107" s="828">
        <f t="shared" si="1"/>
        <v>0</v>
      </c>
      <c r="K107" s="828">
        <f t="shared" si="1"/>
        <v>0</v>
      </c>
    </row>
    <row r="108" spans="1:11" ht="40.5" customHeight="1" thickBot="1">
      <c r="A108" s="1044" t="s">
        <v>1150</v>
      </c>
      <c r="B108" s="829" t="str">
        <f>IF(AND(B107&gt;=B106,B107-B106&lt;=30),"-","NO")</f>
        <v>-</v>
      </c>
      <c r="C108" s="829" t="str">
        <f t="shared" ref="C108:K108" si="2">IF(AND(C107&gt;=C106,C107-C106&lt;=30),"-","NO")</f>
        <v>NO</v>
      </c>
      <c r="D108" s="829" t="str">
        <f t="shared" si="2"/>
        <v>NO</v>
      </c>
      <c r="E108" s="829" t="str">
        <f t="shared" si="2"/>
        <v>-</v>
      </c>
      <c r="F108" s="829" t="str">
        <f t="shared" si="2"/>
        <v>-</v>
      </c>
      <c r="G108" s="829" t="str">
        <f t="shared" si="2"/>
        <v>-</v>
      </c>
      <c r="H108" s="829" t="str">
        <f t="shared" si="2"/>
        <v>NO</v>
      </c>
      <c r="I108" s="829" t="str">
        <f t="shared" si="2"/>
        <v>-</v>
      </c>
      <c r="J108" s="829" t="str">
        <f t="shared" si="2"/>
        <v>-</v>
      </c>
      <c r="K108" s="829" t="str">
        <f t="shared" si="2"/>
        <v>-</v>
      </c>
    </row>
    <row r="109" spans="1:11" ht="6" customHeight="1"/>
    <row r="110" spans="1:11" ht="21" customHeight="1">
      <c r="A110" s="701" t="s">
        <v>1562</v>
      </c>
    </row>
    <row r="111" spans="1:11" ht="21" customHeight="1">
      <c r="A111" s="701" t="s">
        <v>1176</v>
      </c>
    </row>
  </sheetData>
  <sheetProtection sheet="1" objects="1" scenarios="1"/>
  <phoneticPr fontId="14"/>
  <conditionalFormatting sqref="B4:K106">
    <cfRule type="cellIs" dxfId="325" priority="1" stopIfTrue="1" operator="equal">
      <formula>""</formula>
    </cfRule>
  </conditionalFormatting>
  <conditionalFormatting sqref="B108:K108">
    <cfRule type="cellIs" dxfId="324" priority="2" operator="equal">
      <formula>"NO"</formula>
    </cfRule>
    <cfRule type="cellIs" dxfId="323" priority="3" operator="equal">
      <formula>"NO"</formula>
    </cfRule>
  </conditionalFormatting>
  <printOptions horizontalCentered="1"/>
  <pageMargins left="0.62992125984251968" right="0.62992125984251968" top="0.39370078740157483" bottom="0.39370078740157483" header="0" footer="0.19685039370078741"/>
  <pageSetup paperSize="9" scale="77" orientation="landscape" r:id="rId1"/>
  <headerFooter scaleWithDoc="0"/>
  <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0000"/>
  </sheetPr>
  <dimension ref="A1:M169"/>
  <sheetViews>
    <sheetView view="pageBreakPreview" zoomScale="70" zoomScaleNormal="70" zoomScaleSheetLayoutView="70" zoomScalePageLayoutView="85" workbookViewId="0">
      <selection activeCell="E8" sqref="E8:G10"/>
    </sheetView>
  </sheetViews>
  <sheetFormatPr defaultRowHeight="13.5"/>
  <cols>
    <col min="1" max="1" width="5.5" style="385" customWidth="1"/>
    <col min="2" max="3" width="12.625" style="385" customWidth="1"/>
    <col min="4" max="4" width="7.875" style="385" customWidth="1"/>
    <col min="5" max="7" width="19.625" style="385" customWidth="1"/>
    <col min="8" max="8" width="6" style="385" customWidth="1"/>
    <col min="9" max="9" width="5.625" style="385" customWidth="1"/>
    <col min="10" max="10" width="20.75" style="385" customWidth="1"/>
    <col min="11" max="11" width="5.75" style="385" customWidth="1"/>
    <col min="12" max="12" width="24.125" style="385" customWidth="1"/>
    <col min="13" max="13" width="13" style="385" customWidth="1"/>
    <col min="14" max="16384" width="9" style="385"/>
  </cols>
  <sheetData>
    <row r="1" spans="1:12" ht="20.100000000000001" customHeight="1">
      <c r="A1" s="1282"/>
      <c r="B1" s="1283"/>
      <c r="C1" s="1283"/>
      <c r="D1" s="1283"/>
      <c r="E1" s="1283"/>
      <c r="F1" s="1283"/>
      <c r="G1" s="1283"/>
      <c r="H1" s="1283"/>
      <c r="I1" s="1283"/>
      <c r="J1" s="1283"/>
      <c r="K1" s="1284"/>
      <c r="L1" s="1284" t="s">
        <v>1595</v>
      </c>
    </row>
    <row r="2" spans="1:12" ht="20.100000000000001" customHeight="1">
      <c r="A2" s="2607" t="s">
        <v>594</v>
      </c>
      <c r="B2" s="2607"/>
      <c r="C2" s="2607"/>
      <c r="D2" s="2607"/>
      <c r="E2" s="2607"/>
      <c r="F2" s="2607"/>
      <c r="G2" s="2607"/>
      <c r="H2" s="2607"/>
      <c r="I2" s="2607"/>
      <c r="J2" s="2607"/>
      <c r="K2" s="2607"/>
      <c r="L2" s="2607"/>
    </row>
    <row r="3" spans="1:12" ht="20.100000000000001" customHeight="1">
      <c r="A3" s="1282"/>
      <c r="B3" s="1282"/>
      <c r="C3" s="1282"/>
      <c r="D3" s="1282"/>
      <c r="E3" s="1282"/>
      <c r="F3" s="1282"/>
      <c r="G3" s="1282"/>
      <c r="H3" s="1285"/>
      <c r="I3" s="1285"/>
      <c r="J3" s="1285"/>
      <c r="K3" s="2608"/>
      <c r="L3" s="2608"/>
    </row>
    <row r="4" spans="1:12" ht="21" customHeight="1">
      <c r="A4" s="1286"/>
      <c r="B4" s="1287" t="s">
        <v>160</v>
      </c>
      <c r="C4" s="2609" t="str">
        <f>IF(様式1!L11="","",様式1!L11)</f>
        <v/>
      </c>
      <c r="D4" s="2609"/>
      <c r="E4" s="2609"/>
      <c r="F4" s="1287" t="s">
        <v>194</v>
      </c>
      <c r="G4" s="2610" t="str">
        <f>IF(様式1!G36="","",様式1!G36)</f>
        <v/>
      </c>
      <c r="H4" s="2610"/>
      <c r="I4" s="2610"/>
      <c r="J4" s="2610"/>
      <c r="K4" s="2610"/>
      <c r="L4" s="2610"/>
    </row>
    <row r="5" spans="1:12" ht="13.5" customHeight="1" thickBot="1">
      <c r="A5" s="1282"/>
      <c r="B5" s="1288"/>
      <c r="C5" s="1288"/>
      <c r="D5" s="1288"/>
      <c r="E5" s="1288"/>
      <c r="F5" s="1288"/>
      <c r="G5" s="1288"/>
      <c r="H5" s="1288"/>
      <c r="I5" s="1288"/>
      <c r="J5" s="1288"/>
      <c r="K5" s="1288"/>
      <c r="L5" s="1288"/>
    </row>
    <row r="6" spans="1:12" ht="32.25" customHeight="1">
      <c r="A6" s="2611" t="s">
        <v>595</v>
      </c>
      <c r="B6" s="2613" t="s">
        <v>195</v>
      </c>
      <c r="C6" s="2614"/>
      <c r="D6" s="2617" t="s">
        <v>569</v>
      </c>
      <c r="E6" s="2619" t="s">
        <v>196</v>
      </c>
      <c r="F6" s="2620"/>
      <c r="G6" s="2621"/>
      <c r="H6" s="2625" t="s">
        <v>197</v>
      </c>
      <c r="I6" s="2619" t="s">
        <v>566</v>
      </c>
      <c r="J6" s="2621"/>
      <c r="K6" s="2627" t="s">
        <v>1227</v>
      </c>
      <c r="L6" s="1289" t="s">
        <v>516</v>
      </c>
    </row>
    <row r="7" spans="1:12" ht="32.25" customHeight="1">
      <c r="A7" s="2612"/>
      <c r="B7" s="2615"/>
      <c r="C7" s="2616"/>
      <c r="D7" s="2618"/>
      <c r="E7" s="2622"/>
      <c r="F7" s="2623"/>
      <c r="G7" s="2624"/>
      <c r="H7" s="2626"/>
      <c r="I7" s="2622"/>
      <c r="J7" s="2624"/>
      <c r="K7" s="2628"/>
      <c r="L7" s="1290" t="s">
        <v>596</v>
      </c>
    </row>
    <row r="8" spans="1:12" ht="31.7" customHeight="1">
      <c r="A8" s="2634">
        <v>1</v>
      </c>
      <c r="B8" s="2635"/>
      <c r="C8" s="2636"/>
      <c r="D8" s="2641"/>
      <c r="E8" s="2644"/>
      <c r="F8" s="2645"/>
      <c r="G8" s="2646"/>
      <c r="H8" s="2653"/>
      <c r="I8" s="391"/>
      <c r="J8" s="1292" t="s">
        <v>1534</v>
      </c>
      <c r="K8" s="2629"/>
      <c r="L8" s="864"/>
    </row>
    <row r="9" spans="1:12" ht="31.7" customHeight="1">
      <c r="A9" s="2634"/>
      <c r="B9" s="2637"/>
      <c r="C9" s="2638"/>
      <c r="D9" s="2642"/>
      <c r="E9" s="2647"/>
      <c r="F9" s="2648"/>
      <c r="G9" s="2649"/>
      <c r="H9" s="2654"/>
      <c r="I9" s="386"/>
      <c r="J9" s="1295" t="s">
        <v>567</v>
      </c>
      <c r="K9" s="2630"/>
      <c r="L9" s="2632"/>
    </row>
    <row r="10" spans="1:12" ht="31.7" customHeight="1">
      <c r="A10" s="2634"/>
      <c r="B10" s="2639"/>
      <c r="C10" s="2640"/>
      <c r="D10" s="2643"/>
      <c r="E10" s="2650"/>
      <c r="F10" s="2651"/>
      <c r="G10" s="2652"/>
      <c r="H10" s="2655"/>
      <c r="I10" s="392"/>
      <c r="J10" s="1297" t="s">
        <v>568</v>
      </c>
      <c r="K10" s="2631"/>
      <c r="L10" s="2633"/>
    </row>
    <row r="11" spans="1:12" ht="31.7" customHeight="1">
      <c r="A11" s="2634">
        <v>2</v>
      </c>
      <c r="B11" s="2635"/>
      <c r="C11" s="2636"/>
      <c r="D11" s="2641"/>
      <c r="E11" s="2644"/>
      <c r="F11" s="2645"/>
      <c r="G11" s="2646"/>
      <c r="H11" s="2653"/>
      <c r="I11" s="391"/>
      <c r="J11" s="1292" t="s">
        <v>1534</v>
      </c>
      <c r="K11" s="2629"/>
      <c r="L11" s="864"/>
    </row>
    <row r="12" spans="1:12" ht="31.7" customHeight="1">
      <c r="A12" s="2634"/>
      <c r="B12" s="2637"/>
      <c r="C12" s="2638"/>
      <c r="D12" s="2642"/>
      <c r="E12" s="2647"/>
      <c r="F12" s="2648"/>
      <c r="G12" s="2649"/>
      <c r="H12" s="2654"/>
      <c r="I12" s="386"/>
      <c r="J12" s="1295" t="s">
        <v>567</v>
      </c>
      <c r="K12" s="2630"/>
      <c r="L12" s="2632"/>
    </row>
    <row r="13" spans="1:12" ht="31.7" customHeight="1">
      <c r="A13" s="2634"/>
      <c r="B13" s="2639"/>
      <c r="C13" s="2640"/>
      <c r="D13" s="2643"/>
      <c r="E13" s="2650"/>
      <c r="F13" s="2651"/>
      <c r="G13" s="2652"/>
      <c r="H13" s="2655"/>
      <c r="I13" s="392"/>
      <c r="J13" s="1297" t="s">
        <v>568</v>
      </c>
      <c r="K13" s="2631"/>
      <c r="L13" s="2633"/>
    </row>
    <row r="14" spans="1:12" ht="31.7" customHeight="1">
      <c r="A14" s="2634">
        <v>3</v>
      </c>
      <c r="B14" s="2635"/>
      <c r="C14" s="2636"/>
      <c r="D14" s="2641"/>
      <c r="E14" s="2644"/>
      <c r="F14" s="2645"/>
      <c r="G14" s="2646"/>
      <c r="H14" s="2653"/>
      <c r="I14" s="391"/>
      <c r="J14" s="1292" t="s">
        <v>1534</v>
      </c>
      <c r="K14" s="2629"/>
      <c r="L14" s="864"/>
    </row>
    <row r="15" spans="1:12" ht="31.7" customHeight="1">
      <c r="A15" s="2634"/>
      <c r="B15" s="2637"/>
      <c r="C15" s="2638"/>
      <c r="D15" s="2642"/>
      <c r="E15" s="2647"/>
      <c r="F15" s="2648"/>
      <c r="G15" s="2649"/>
      <c r="H15" s="2654"/>
      <c r="I15" s="386"/>
      <c r="J15" s="1295" t="s">
        <v>567</v>
      </c>
      <c r="K15" s="2630"/>
      <c r="L15" s="2632"/>
    </row>
    <row r="16" spans="1:12" ht="31.7" customHeight="1">
      <c r="A16" s="2634"/>
      <c r="B16" s="2639"/>
      <c r="C16" s="2640"/>
      <c r="D16" s="2643"/>
      <c r="E16" s="2650"/>
      <c r="F16" s="2651"/>
      <c r="G16" s="2652"/>
      <c r="H16" s="2655"/>
      <c r="I16" s="392"/>
      <c r="J16" s="1297" t="s">
        <v>568</v>
      </c>
      <c r="K16" s="2631"/>
      <c r="L16" s="2633"/>
    </row>
    <row r="17" spans="1:12" ht="31.7" customHeight="1">
      <c r="A17" s="2634">
        <v>4</v>
      </c>
      <c r="B17" s="2635"/>
      <c r="C17" s="2636"/>
      <c r="D17" s="2641"/>
      <c r="E17" s="2644"/>
      <c r="F17" s="2645"/>
      <c r="G17" s="2646"/>
      <c r="H17" s="2653"/>
      <c r="I17" s="391"/>
      <c r="J17" s="1292" t="s">
        <v>1534</v>
      </c>
      <c r="K17" s="2629"/>
      <c r="L17" s="864"/>
    </row>
    <row r="18" spans="1:12" ht="31.7" customHeight="1">
      <c r="A18" s="2634"/>
      <c r="B18" s="2637"/>
      <c r="C18" s="2638"/>
      <c r="D18" s="2642"/>
      <c r="E18" s="2647"/>
      <c r="F18" s="2648"/>
      <c r="G18" s="2649"/>
      <c r="H18" s="2654"/>
      <c r="I18" s="386"/>
      <c r="J18" s="1295" t="s">
        <v>567</v>
      </c>
      <c r="K18" s="2630"/>
      <c r="L18" s="2632"/>
    </row>
    <row r="19" spans="1:12" ht="31.7" customHeight="1">
      <c r="A19" s="2634"/>
      <c r="B19" s="2639"/>
      <c r="C19" s="2640"/>
      <c r="D19" s="2643"/>
      <c r="E19" s="2650"/>
      <c r="F19" s="2651"/>
      <c r="G19" s="2652"/>
      <c r="H19" s="2655"/>
      <c r="I19" s="392"/>
      <c r="J19" s="1297" t="s">
        <v>568</v>
      </c>
      <c r="K19" s="2631"/>
      <c r="L19" s="2633"/>
    </row>
    <row r="20" spans="1:12" ht="31.7" customHeight="1">
      <c r="A20" s="2634">
        <v>5</v>
      </c>
      <c r="B20" s="2635"/>
      <c r="C20" s="2636"/>
      <c r="D20" s="2641"/>
      <c r="E20" s="2644"/>
      <c r="F20" s="2645"/>
      <c r="G20" s="2646"/>
      <c r="H20" s="2653"/>
      <c r="I20" s="391"/>
      <c r="J20" s="1292" t="s">
        <v>1534</v>
      </c>
      <c r="K20" s="2629"/>
      <c r="L20" s="864"/>
    </row>
    <row r="21" spans="1:12" ht="31.7" customHeight="1">
      <c r="A21" s="2634"/>
      <c r="B21" s="2637"/>
      <c r="C21" s="2638"/>
      <c r="D21" s="2642"/>
      <c r="E21" s="2647"/>
      <c r="F21" s="2648"/>
      <c r="G21" s="2649"/>
      <c r="H21" s="2654"/>
      <c r="I21" s="386"/>
      <c r="J21" s="1295" t="s">
        <v>567</v>
      </c>
      <c r="K21" s="2630"/>
      <c r="L21" s="2632"/>
    </row>
    <row r="22" spans="1:12" ht="31.7" customHeight="1">
      <c r="A22" s="2634"/>
      <c r="B22" s="2639"/>
      <c r="C22" s="2640"/>
      <c r="D22" s="2643"/>
      <c r="E22" s="2650"/>
      <c r="F22" s="2651"/>
      <c r="G22" s="2652"/>
      <c r="H22" s="2655"/>
      <c r="I22" s="392"/>
      <c r="J22" s="1297" t="s">
        <v>568</v>
      </c>
      <c r="K22" s="2631"/>
      <c r="L22" s="2633"/>
    </row>
    <row r="23" spans="1:12" ht="31.7" customHeight="1">
      <c r="A23" s="2634">
        <v>6</v>
      </c>
      <c r="B23" s="2635"/>
      <c r="C23" s="2636"/>
      <c r="D23" s="2641"/>
      <c r="E23" s="2644"/>
      <c r="F23" s="2645"/>
      <c r="G23" s="2646"/>
      <c r="H23" s="2653"/>
      <c r="I23" s="391"/>
      <c r="J23" s="1292" t="s">
        <v>1534</v>
      </c>
      <c r="K23" s="2629"/>
      <c r="L23" s="865"/>
    </row>
    <row r="24" spans="1:12" ht="31.7" customHeight="1">
      <c r="A24" s="2634"/>
      <c r="B24" s="2637"/>
      <c r="C24" s="2638"/>
      <c r="D24" s="2642"/>
      <c r="E24" s="2647"/>
      <c r="F24" s="2648"/>
      <c r="G24" s="2649"/>
      <c r="H24" s="2654"/>
      <c r="I24" s="386"/>
      <c r="J24" s="1295" t="s">
        <v>567</v>
      </c>
      <c r="K24" s="2630"/>
      <c r="L24" s="2656"/>
    </row>
    <row r="25" spans="1:12" ht="31.7" customHeight="1">
      <c r="A25" s="2634"/>
      <c r="B25" s="2639"/>
      <c r="C25" s="2640"/>
      <c r="D25" s="2643"/>
      <c r="E25" s="2650"/>
      <c r="F25" s="2651"/>
      <c r="G25" s="2652"/>
      <c r="H25" s="2655"/>
      <c r="I25" s="392"/>
      <c r="J25" s="1297" t="s">
        <v>568</v>
      </c>
      <c r="K25" s="2631"/>
      <c r="L25" s="2633"/>
    </row>
    <row r="26" spans="1:12" ht="31.7" customHeight="1">
      <c r="A26" s="2634">
        <v>7</v>
      </c>
      <c r="B26" s="2635"/>
      <c r="C26" s="2636"/>
      <c r="D26" s="2641"/>
      <c r="E26" s="2644"/>
      <c r="F26" s="2645"/>
      <c r="G26" s="2646"/>
      <c r="H26" s="2653"/>
      <c r="I26" s="391"/>
      <c r="J26" s="1292" t="s">
        <v>1534</v>
      </c>
      <c r="K26" s="2629"/>
      <c r="L26" s="865"/>
    </row>
    <row r="27" spans="1:12" ht="31.7" customHeight="1">
      <c r="A27" s="2634"/>
      <c r="B27" s="2637"/>
      <c r="C27" s="2638"/>
      <c r="D27" s="2642"/>
      <c r="E27" s="2647"/>
      <c r="F27" s="2648"/>
      <c r="G27" s="2649"/>
      <c r="H27" s="2654"/>
      <c r="I27" s="386"/>
      <c r="J27" s="1295" t="s">
        <v>567</v>
      </c>
      <c r="K27" s="2630"/>
      <c r="L27" s="2656"/>
    </row>
    <row r="28" spans="1:12" ht="31.7" customHeight="1">
      <c r="A28" s="2634"/>
      <c r="B28" s="2639"/>
      <c r="C28" s="2640"/>
      <c r="D28" s="2643"/>
      <c r="E28" s="2650"/>
      <c r="F28" s="2651"/>
      <c r="G28" s="2652"/>
      <c r="H28" s="2655"/>
      <c r="I28" s="392"/>
      <c r="J28" s="1297" t="s">
        <v>568</v>
      </c>
      <c r="K28" s="2631"/>
      <c r="L28" s="2633"/>
    </row>
    <row r="29" spans="1:12" ht="31.7" customHeight="1">
      <c r="A29" s="2634">
        <v>8</v>
      </c>
      <c r="B29" s="2635"/>
      <c r="C29" s="2636"/>
      <c r="D29" s="2641"/>
      <c r="E29" s="2644"/>
      <c r="F29" s="2645"/>
      <c r="G29" s="2646"/>
      <c r="H29" s="2653"/>
      <c r="I29" s="391"/>
      <c r="J29" s="1292" t="s">
        <v>1534</v>
      </c>
      <c r="K29" s="2629"/>
      <c r="L29" s="865"/>
    </row>
    <row r="30" spans="1:12" ht="31.7" customHeight="1">
      <c r="A30" s="2634"/>
      <c r="B30" s="2637"/>
      <c r="C30" s="2638"/>
      <c r="D30" s="2642"/>
      <c r="E30" s="2647"/>
      <c r="F30" s="2648"/>
      <c r="G30" s="2649"/>
      <c r="H30" s="2654"/>
      <c r="I30" s="386"/>
      <c r="J30" s="1295" t="s">
        <v>567</v>
      </c>
      <c r="K30" s="2630"/>
      <c r="L30" s="2656"/>
    </row>
    <row r="31" spans="1:12" ht="31.7" customHeight="1">
      <c r="A31" s="2634"/>
      <c r="B31" s="2639"/>
      <c r="C31" s="2640"/>
      <c r="D31" s="2643"/>
      <c r="E31" s="2650"/>
      <c r="F31" s="2651"/>
      <c r="G31" s="2652"/>
      <c r="H31" s="2655"/>
      <c r="I31" s="392"/>
      <c r="J31" s="1297" t="s">
        <v>568</v>
      </c>
      <c r="K31" s="2631"/>
      <c r="L31" s="2633"/>
    </row>
    <row r="32" spans="1:12" ht="31.7" customHeight="1">
      <c r="A32" s="2634">
        <v>9</v>
      </c>
      <c r="B32" s="2635"/>
      <c r="C32" s="2636"/>
      <c r="D32" s="2641"/>
      <c r="E32" s="2644"/>
      <c r="F32" s="2645"/>
      <c r="G32" s="2646"/>
      <c r="H32" s="2653"/>
      <c r="I32" s="391"/>
      <c r="J32" s="1292" t="s">
        <v>1534</v>
      </c>
      <c r="K32" s="2629"/>
      <c r="L32" s="865"/>
    </row>
    <row r="33" spans="1:12" ht="31.7" customHeight="1">
      <c r="A33" s="2634"/>
      <c r="B33" s="2637"/>
      <c r="C33" s="2638"/>
      <c r="D33" s="2642"/>
      <c r="E33" s="2647"/>
      <c r="F33" s="2648"/>
      <c r="G33" s="2649"/>
      <c r="H33" s="2654"/>
      <c r="I33" s="386"/>
      <c r="J33" s="1295" t="s">
        <v>567</v>
      </c>
      <c r="K33" s="2630"/>
      <c r="L33" s="2656"/>
    </row>
    <row r="34" spans="1:12" ht="31.7" customHeight="1">
      <c r="A34" s="2634"/>
      <c r="B34" s="2639"/>
      <c r="C34" s="2640"/>
      <c r="D34" s="2643"/>
      <c r="E34" s="2650"/>
      <c r="F34" s="2651"/>
      <c r="G34" s="2652"/>
      <c r="H34" s="2655"/>
      <c r="I34" s="392"/>
      <c r="J34" s="1297" t="s">
        <v>568</v>
      </c>
      <c r="K34" s="2631"/>
      <c r="L34" s="2633"/>
    </row>
    <row r="35" spans="1:12" ht="31.7" customHeight="1">
      <c r="A35" s="2634">
        <v>10</v>
      </c>
      <c r="B35" s="2635"/>
      <c r="C35" s="2636"/>
      <c r="D35" s="2641"/>
      <c r="E35" s="2644"/>
      <c r="F35" s="2645"/>
      <c r="G35" s="2646"/>
      <c r="H35" s="2653"/>
      <c r="I35" s="391"/>
      <c r="J35" s="1292" t="s">
        <v>1534</v>
      </c>
      <c r="K35" s="2653"/>
      <c r="L35" s="865"/>
    </row>
    <row r="36" spans="1:12" ht="31.7" customHeight="1">
      <c r="A36" s="2660"/>
      <c r="B36" s="2637"/>
      <c r="C36" s="2638"/>
      <c r="D36" s="2642"/>
      <c r="E36" s="2647"/>
      <c r="F36" s="2648"/>
      <c r="G36" s="2649"/>
      <c r="H36" s="2654"/>
      <c r="I36" s="386"/>
      <c r="J36" s="1295" t="s">
        <v>567</v>
      </c>
      <c r="K36" s="2654"/>
      <c r="L36" s="2656"/>
    </row>
    <row r="37" spans="1:12" ht="31.7" customHeight="1" thickBot="1">
      <c r="A37" s="2661"/>
      <c r="B37" s="2662"/>
      <c r="C37" s="2663"/>
      <c r="D37" s="2664"/>
      <c r="E37" s="2665"/>
      <c r="F37" s="2666"/>
      <c r="G37" s="2667"/>
      <c r="H37" s="2658"/>
      <c r="I37" s="393"/>
      <c r="J37" s="1300" t="s">
        <v>568</v>
      </c>
      <c r="K37" s="2658"/>
      <c r="L37" s="2659"/>
    </row>
    <row r="38" spans="1:12" ht="6.75" customHeight="1">
      <c r="A38" s="65"/>
      <c r="B38" s="209"/>
      <c r="C38" s="209"/>
      <c r="D38" s="68"/>
      <c r="E38" s="387" t="s">
        <v>572</v>
      </c>
      <c r="F38" s="68"/>
      <c r="G38" s="68"/>
      <c r="H38" s="68"/>
      <c r="I38" s="68"/>
      <c r="J38" s="68"/>
      <c r="K38" s="209"/>
      <c r="L38" s="209"/>
    </row>
    <row r="39" spans="1:12" ht="18" customHeight="1">
      <c r="A39" s="2657" t="s">
        <v>597</v>
      </c>
      <c r="B39" s="2657"/>
      <c r="C39" s="2657"/>
      <c r="D39" s="2657"/>
      <c r="E39" s="2657"/>
      <c r="F39" s="2657"/>
      <c r="G39" s="2657"/>
      <c r="H39" s="2657"/>
      <c r="I39" s="2657"/>
      <c r="J39" s="2657"/>
      <c r="K39" s="2657"/>
      <c r="L39" s="2657"/>
    </row>
    <row r="40" spans="1:12" ht="18" customHeight="1">
      <c r="A40" s="2668" t="s">
        <v>598</v>
      </c>
      <c r="B40" s="2668"/>
      <c r="C40" s="2668"/>
      <c r="D40" s="2668"/>
      <c r="E40" s="2668"/>
      <c r="F40" s="2668"/>
      <c r="G40" s="2668"/>
      <c r="H40" s="2668"/>
      <c r="I40" s="2668"/>
      <c r="J40" s="2668"/>
      <c r="K40" s="2668"/>
      <c r="L40" s="2668"/>
    </row>
    <row r="41" spans="1:12" ht="18" customHeight="1">
      <c r="A41" s="2668" t="s">
        <v>599</v>
      </c>
      <c r="B41" s="2668"/>
      <c r="C41" s="2668"/>
      <c r="D41" s="2668"/>
      <c r="E41" s="2668"/>
      <c r="F41" s="2668"/>
      <c r="G41" s="2668"/>
      <c r="H41" s="2668"/>
      <c r="I41" s="2668"/>
      <c r="J41" s="2668"/>
      <c r="K41" s="2668"/>
      <c r="L41" s="2668"/>
    </row>
    <row r="42" spans="1:12" s="394" customFormat="1" ht="18" customHeight="1">
      <c r="A42" s="2669" t="s">
        <v>1586</v>
      </c>
      <c r="B42" s="2669"/>
      <c r="C42" s="2669"/>
      <c r="D42" s="2669"/>
      <c r="E42" s="2669"/>
      <c r="F42" s="2669"/>
      <c r="G42" s="2669"/>
      <c r="H42" s="2669"/>
      <c r="I42" s="2669"/>
      <c r="J42" s="2669"/>
      <c r="K42" s="2669"/>
      <c r="L42" s="2669"/>
    </row>
    <row r="43" spans="1:12" s="394" customFormat="1" ht="18" customHeight="1">
      <c r="A43" s="910" t="s">
        <v>1587</v>
      </c>
      <c r="B43" s="907"/>
      <c r="C43" s="907"/>
      <c r="D43" s="907"/>
      <c r="E43" s="907"/>
      <c r="F43" s="907"/>
      <c r="G43" s="907"/>
      <c r="H43" s="907"/>
      <c r="I43" s="907"/>
      <c r="J43" s="907"/>
      <c r="K43" s="907"/>
      <c r="L43" s="907"/>
    </row>
    <row r="44" spans="1:12" s="394" customFormat="1" ht="18" customHeight="1">
      <c r="A44" s="2669" t="s">
        <v>1588</v>
      </c>
      <c r="B44" s="2669"/>
      <c r="C44" s="2669"/>
      <c r="D44" s="2669"/>
      <c r="E44" s="2669"/>
      <c r="F44" s="2669"/>
      <c r="G44" s="2669"/>
      <c r="H44" s="2669"/>
      <c r="I44" s="2669"/>
      <c r="J44" s="2669"/>
      <c r="K44" s="2669"/>
      <c r="L44" s="2669"/>
    </row>
    <row r="45" spans="1:12" s="394" customFormat="1" ht="18" customHeight="1">
      <c r="A45" s="2669" t="s">
        <v>1589</v>
      </c>
      <c r="B45" s="2669"/>
      <c r="C45" s="2669"/>
      <c r="D45" s="2669"/>
      <c r="E45" s="2669"/>
      <c r="F45" s="2669"/>
      <c r="G45" s="2669"/>
      <c r="H45" s="2669"/>
      <c r="I45" s="2669"/>
      <c r="J45" s="2669"/>
      <c r="K45" s="2669"/>
      <c r="L45" s="2669"/>
    </row>
    <row r="46" spans="1:12" s="394" customFormat="1" ht="18" customHeight="1">
      <c r="A46" s="2669" t="s">
        <v>601</v>
      </c>
      <c r="B46" s="2669"/>
      <c r="C46" s="2669"/>
      <c r="D46" s="2669"/>
      <c r="E46" s="2669"/>
      <c r="F46" s="2669"/>
      <c r="G46" s="2669"/>
      <c r="H46" s="2669"/>
      <c r="I46" s="2669"/>
      <c r="J46" s="2669"/>
      <c r="K46" s="2669"/>
      <c r="L46" s="2669"/>
    </row>
    <row r="47" spans="1:12" s="394" customFormat="1" ht="18" customHeight="1">
      <c r="A47" s="2669" t="s">
        <v>1590</v>
      </c>
      <c r="B47" s="2669"/>
      <c r="C47" s="2669"/>
      <c r="D47" s="2669"/>
      <c r="E47" s="2669"/>
      <c r="F47" s="2669"/>
      <c r="G47" s="2669"/>
      <c r="H47" s="2669"/>
      <c r="I47" s="2669"/>
      <c r="J47" s="2669"/>
      <c r="K47" s="2669"/>
      <c r="L47" s="2669"/>
    </row>
    <row r="48" spans="1:12" s="394" customFormat="1" ht="18" customHeight="1">
      <c r="A48" s="2668" t="s">
        <v>602</v>
      </c>
      <c r="B48" s="2668"/>
      <c r="C48" s="2668"/>
      <c r="D48" s="2668"/>
      <c r="E48" s="2668"/>
      <c r="F48" s="2668"/>
      <c r="G48" s="2668"/>
      <c r="H48" s="2668"/>
      <c r="I48" s="2668"/>
      <c r="J48" s="2668"/>
      <c r="K48" s="2668"/>
      <c r="L48" s="2668"/>
    </row>
    <row r="49" spans="1:12" s="394" customFormat="1" ht="18" customHeight="1">
      <c r="A49" s="2668" t="s">
        <v>603</v>
      </c>
      <c r="B49" s="2668"/>
      <c r="C49" s="2668"/>
      <c r="D49" s="2668"/>
      <c r="E49" s="2668"/>
      <c r="F49" s="2668"/>
      <c r="G49" s="2668"/>
      <c r="H49" s="2668"/>
      <c r="I49" s="2668"/>
      <c r="J49" s="2668"/>
      <c r="K49" s="2668"/>
      <c r="L49" s="2668"/>
    </row>
    <row r="50" spans="1:12" ht="18" customHeight="1">
      <c r="A50" s="2670" t="s">
        <v>1599</v>
      </c>
      <c r="B50" s="2670"/>
      <c r="C50" s="2670"/>
      <c r="D50" s="2670"/>
      <c r="E50" s="2670"/>
      <c r="F50" s="2670"/>
      <c r="G50" s="2670"/>
      <c r="H50" s="2670"/>
      <c r="I50" s="2670"/>
      <c r="J50" s="2670"/>
      <c r="K50" s="2670"/>
      <c r="L50" s="2670"/>
    </row>
    <row r="51" spans="1:12" ht="18" customHeight="1">
      <c r="A51" s="2670" t="s">
        <v>1600</v>
      </c>
      <c r="B51" s="2670"/>
      <c r="C51" s="2670"/>
      <c r="D51" s="2670"/>
      <c r="E51" s="2670"/>
      <c r="F51" s="2670"/>
      <c r="G51" s="2670"/>
      <c r="H51" s="2670"/>
      <c r="I51" s="2670"/>
      <c r="J51" s="2670"/>
      <c r="K51" s="2670"/>
      <c r="L51" s="2670"/>
    </row>
    <row r="52" spans="1:12" ht="18" customHeight="1">
      <c r="A52" s="2668" t="s">
        <v>1280</v>
      </c>
      <c r="B52" s="2668"/>
      <c r="C52" s="2668"/>
      <c r="D52" s="2668"/>
      <c r="E52" s="2668"/>
      <c r="F52" s="2668"/>
      <c r="G52" s="2668"/>
      <c r="H52" s="2668"/>
      <c r="I52" s="2668"/>
      <c r="J52" s="2668"/>
      <c r="K52" s="2668"/>
      <c r="L52" s="2668"/>
    </row>
    <row r="53" spans="1:12" ht="18.75" customHeight="1">
      <c r="A53" s="2668"/>
      <c r="B53" s="2668"/>
      <c r="C53" s="2668"/>
      <c r="D53" s="2668"/>
      <c r="E53" s="2668"/>
      <c r="F53" s="2668"/>
      <c r="G53" s="2668"/>
      <c r="H53" s="2668"/>
      <c r="I53" s="2668"/>
      <c r="J53" s="2668"/>
      <c r="K53" s="2668"/>
      <c r="L53" s="2668"/>
    </row>
    <row r="54" spans="1:12" ht="15" customHeight="1">
      <c r="A54" s="2669" t="s">
        <v>604</v>
      </c>
      <c r="B54" s="2669"/>
      <c r="C54" s="2669"/>
      <c r="D54" s="2669"/>
      <c r="E54" s="2669"/>
      <c r="F54" s="2669"/>
      <c r="G54" s="2669"/>
      <c r="H54" s="2669"/>
      <c r="I54" s="2669"/>
      <c r="J54" s="2669"/>
      <c r="K54" s="2669"/>
      <c r="L54" s="2669"/>
    </row>
    <row r="55" spans="1:12" ht="15" customHeight="1">
      <c r="A55" s="2669" t="s">
        <v>605</v>
      </c>
      <c r="B55" s="2669"/>
      <c r="C55" s="2669"/>
      <c r="D55" s="2669"/>
      <c r="E55" s="2669"/>
      <c r="F55" s="2669"/>
      <c r="G55" s="2669"/>
      <c r="H55" s="2669"/>
      <c r="I55" s="2669"/>
      <c r="J55" s="2669"/>
      <c r="K55" s="2669"/>
      <c r="L55" s="2669"/>
    </row>
    <row r="56" spans="1:12" ht="15" customHeight="1">
      <c r="A56" s="2669" t="s">
        <v>606</v>
      </c>
      <c r="B56" s="2669"/>
      <c r="C56" s="2669"/>
      <c r="D56" s="2669"/>
      <c r="E56" s="2669"/>
      <c r="F56" s="2669"/>
      <c r="G56" s="2669"/>
      <c r="H56" s="2669"/>
      <c r="I56" s="2669"/>
      <c r="J56" s="2669"/>
      <c r="K56" s="2669"/>
      <c r="L56" s="2669"/>
    </row>
    <row r="57" spans="1:12" ht="15" customHeight="1">
      <c r="A57" s="2669" t="s">
        <v>607</v>
      </c>
      <c r="B57" s="2669"/>
      <c r="C57" s="2669"/>
      <c r="D57" s="2669"/>
      <c r="E57" s="2669"/>
      <c r="F57" s="2669"/>
      <c r="G57" s="2669"/>
      <c r="H57" s="2669"/>
      <c r="I57" s="2669"/>
      <c r="J57" s="2669"/>
      <c r="K57" s="2669"/>
      <c r="L57" s="2669"/>
    </row>
    <row r="58" spans="1:12" ht="15" customHeight="1">
      <c r="A58" s="2669"/>
      <c r="B58" s="2669"/>
      <c r="C58" s="2669"/>
      <c r="D58" s="2669"/>
      <c r="E58" s="2669"/>
      <c r="F58" s="2669"/>
      <c r="G58" s="2669"/>
      <c r="H58" s="2669"/>
      <c r="I58" s="2669"/>
      <c r="J58" s="2669"/>
      <c r="K58" s="2669"/>
      <c r="L58" s="2669"/>
    </row>
    <row r="59" spans="1:12" ht="15" customHeight="1">
      <c r="A59" s="395"/>
      <c r="B59" s="395"/>
      <c r="C59" s="395"/>
      <c r="D59" s="395"/>
      <c r="E59" s="395"/>
      <c r="F59" s="395"/>
      <c r="G59" s="395"/>
      <c r="H59" s="395"/>
      <c r="I59" s="395"/>
      <c r="J59" s="395"/>
      <c r="K59" s="395"/>
      <c r="L59" s="395"/>
    </row>
    <row r="60" spans="1:12" ht="15" customHeight="1">
      <c r="A60" s="395"/>
      <c r="B60" s="395"/>
      <c r="C60" s="395"/>
      <c r="D60" s="395"/>
      <c r="E60" s="395"/>
      <c r="F60" s="395"/>
      <c r="G60" s="395"/>
      <c r="H60" s="395"/>
      <c r="I60" s="395"/>
      <c r="J60" s="395"/>
      <c r="K60" s="395"/>
      <c r="L60" s="396"/>
    </row>
    <row r="61" spans="1:12">
      <c r="A61" s="384"/>
      <c r="B61" s="384"/>
      <c r="C61" s="384"/>
      <c r="D61" s="384"/>
      <c r="E61" s="384"/>
      <c r="F61" s="384"/>
      <c r="G61" s="384"/>
      <c r="H61" s="384"/>
      <c r="I61" s="384"/>
      <c r="J61" s="384"/>
      <c r="K61" s="384"/>
      <c r="L61" s="384"/>
    </row>
    <row r="62" spans="1:12">
      <c r="A62" s="384"/>
      <c r="B62" s="384"/>
      <c r="C62" s="384"/>
      <c r="D62" s="384"/>
      <c r="E62" s="384"/>
      <c r="F62" s="384"/>
      <c r="G62" s="384"/>
      <c r="H62" s="384"/>
      <c r="I62" s="384"/>
      <c r="J62" s="384"/>
      <c r="K62" s="384"/>
      <c r="L62" s="384"/>
    </row>
    <row r="63" spans="1:12">
      <c r="A63" s="384"/>
      <c r="B63" s="384"/>
      <c r="C63" s="384"/>
      <c r="D63" s="384"/>
      <c r="E63" s="384"/>
      <c r="F63" s="384"/>
      <c r="G63" s="384"/>
      <c r="H63" s="384"/>
      <c r="I63" s="384"/>
      <c r="J63" s="384"/>
      <c r="K63" s="384"/>
      <c r="L63" s="384"/>
    </row>
    <row r="64" spans="1:12">
      <c r="A64" s="384"/>
      <c r="B64" s="384"/>
      <c r="C64" s="384"/>
      <c r="D64" s="384"/>
      <c r="E64" s="384"/>
      <c r="F64" s="384"/>
      <c r="G64" s="384"/>
      <c r="H64" s="384"/>
      <c r="I64" s="384"/>
      <c r="J64" s="384"/>
      <c r="K64" s="384"/>
      <c r="L64" s="384"/>
    </row>
    <row r="65" spans="1:13">
      <c r="A65" s="384"/>
      <c r="B65" s="384"/>
      <c r="C65" s="384"/>
      <c r="D65" s="384"/>
      <c r="E65" s="384"/>
      <c r="F65" s="384"/>
      <c r="G65" s="384"/>
      <c r="H65" s="384"/>
      <c r="I65" s="384"/>
      <c r="J65" s="384"/>
      <c r="K65" s="384"/>
      <c r="L65" s="384"/>
    </row>
    <row r="66" spans="1:13">
      <c r="A66" s="384"/>
      <c r="B66" s="384"/>
      <c r="C66" s="384"/>
      <c r="D66" s="384"/>
      <c r="E66" s="384"/>
      <c r="F66" s="384"/>
      <c r="G66" s="384"/>
      <c r="H66" s="384"/>
      <c r="I66" s="384"/>
      <c r="J66" s="384"/>
      <c r="K66" s="384"/>
      <c r="L66" s="384"/>
      <c r="M66" s="384"/>
    </row>
    <row r="67" spans="1:13">
      <c r="A67" s="384"/>
      <c r="B67" s="384"/>
      <c r="C67" s="384"/>
      <c r="D67" s="384"/>
      <c r="E67" s="384"/>
      <c r="F67" s="384"/>
      <c r="G67" s="384"/>
      <c r="H67" s="384"/>
      <c r="I67" s="384"/>
      <c r="J67" s="384"/>
      <c r="K67" s="384"/>
      <c r="L67" s="384"/>
      <c r="M67" s="384"/>
    </row>
    <row r="68" spans="1:13">
      <c r="A68" s="384"/>
      <c r="B68" s="384"/>
      <c r="C68" s="384"/>
      <c r="D68" s="384"/>
      <c r="E68" s="384"/>
      <c r="F68" s="384"/>
      <c r="G68" s="384"/>
      <c r="H68" s="384"/>
      <c r="I68" s="384"/>
      <c r="J68" s="384"/>
      <c r="K68" s="384"/>
      <c r="L68" s="384"/>
      <c r="M68" s="384"/>
    </row>
    <row r="69" spans="1:13">
      <c r="A69" s="384"/>
      <c r="B69" s="384"/>
      <c r="C69" s="384"/>
      <c r="D69" s="384"/>
      <c r="E69" s="384"/>
      <c r="F69" s="384"/>
      <c r="G69" s="384"/>
      <c r="H69" s="384"/>
      <c r="I69" s="384"/>
      <c r="J69" s="384"/>
      <c r="K69" s="384"/>
      <c r="L69" s="384"/>
      <c r="M69" s="384"/>
    </row>
    <row r="70" spans="1:13">
      <c r="A70" s="384"/>
      <c r="B70" s="384"/>
      <c r="C70" s="384"/>
      <c r="D70" s="384"/>
      <c r="E70" s="384"/>
      <c r="F70" s="384"/>
      <c r="G70" s="384"/>
      <c r="H70" s="384"/>
      <c r="I70" s="384"/>
      <c r="J70" s="384"/>
      <c r="K70" s="384"/>
      <c r="L70" s="384"/>
      <c r="M70" s="384"/>
    </row>
    <row r="71" spans="1:13">
      <c r="A71" s="384"/>
      <c r="B71" s="384"/>
      <c r="C71" s="384"/>
      <c r="D71" s="384"/>
      <c r="E71" s="384"/>
      <c r="F71" s="384"/>
      <c r="G71" s="384"/>
      <c r="H71" s="384"/>
      <c r="I71" s="384"/>
      <c r="J71" s="384"/>
      <c r="K71" s="384"/>
      <c r="L71" s="384"/>
      <c r="M71" s="384"/>
    </row>
    <row r="72" spans="1:13">
      <c r="A72" s="384"/>
      <c r="B72" s="384"/>
      <c r="C72" s="384"/>
      <c r="D72" s="384"/>
      <c r="E72" s="384"/>
      <c r="F72" s="384"/>
      <c r="G72" s="384"/>
      <c r="H72" s="384"/>
      <c r="I72" s="384"/>
      <c r="J72" s="384"/>
      <c r="K72" s="384"/>
      <c r="L72" s="384"/>
      <c r="M72" s="384"/>
    </row>
    <row r="73" spans="1:13">
      <c r="A73" s="384"/>
      <c r="B73" s="384"/>
      <c r="C73" s="384"/>
      <c r="D73" s="384"/>
      <c r="E73" s="384"/>
      <c r="F73" s="384"/>
      <c r="G73" s="384"/>
      <c r="H73" s="384"/>
      <c r="I73" s="384"/>
      <c r="J73" s="384"/>
      <c r="K73" s="384"/>
      <c r="L73" s="384"/>
      <c r="M73" s="384"/>
    </row>
    <row r="74" spans="1:13">
      <c r="A74" s="384"/>
      <c r="B74" s="384"/>
      <c r="C74" s="384"/>
      <c r="D74" s="384"/>
      <c r="E74" s="384"/>
      <c r="F74" s="384"/>
      <c r="G74" s="384"/>
      <c r="H74" s="384"/>
      <c r="I74" s="384"/>
      <c r="J74" s="384"/>
      <c r="K74" s="384"/>
      <c r="L74" s="384"/>
      <c r="M74" s="384"/>
    </row>
    <row r="75" spans="1:13">
      <c r="A75" s="384"/>
      <c r="B75" s="384"/>
      <c r="C75" s="384"/>
      <c r="D75" s="384"/>
      <c r="E75" s="384"/>
      <c r="F75" s="384"/>
      <c r="G75" s="384"/>
      <c r="H75" s="384"/>
      <c r="I75" s="384"/>
      <c r="J75" s="384"/>
      <c r="K75" s="384"/>
      <c r="L75" s="384"/>
      <c r="M75" s="384"/>
    </row>
    <row r="76" spans="1:13">
      <c r="A76" s="384"/>
      <c r="B76" s="384"/>
      <c r="C76" s="384"/>
      <c r="D76" s="384"/>
      <c r="E76" s="384"/>
      <c r="F76" s="384"/>
      <c r="G76" s="384"/>
      <c r="H76" s="384"/>
      <c r="I76" s="384"/>
      <c r="J76" s="384"/>
      <c r="K76" s="384"/>
      <c r="L76" s="384"/>
      <c r="M76" s="384"/>
    </row>
    <row r="77" spans="1:13">
      <c r="A77" s="384"/>
      <c r="B77" s="384"/>
      <c r="C77" s="384"/>
      <c r="D77" s="384"/>
      <c r="E77" s="384"/>
      <c r="F77" s="384"/>
      <c r="G77" s="384"/>
      <c r="H77" s="384"/>
      <c r="I77" s="384"/>
      <c r="J77" s="384"/>
      <c r="K77" s="384"/>
      <c r="L77" s="384"/>
      <c r="M77" s="384"/>
    </row>
    <row r="78" spans="1:13">
      <c r="A78" s="384"/>
      <c r="B78" s="384"/>
      <c r="C78" s="384"/>
      <c r="D78" s="384"/>
      <c r="E78" s="384"/>
      <c r="F78" s="384"/>
      <c r="G78" s="384"/>
      <c r="H78" s="384"/>
      <c r="I78" s="384"/>
      <c r="J78" s="384"/>
      <c r="K78" s="384"/>
      <c r="L78" s="384"/>
      <c r="M78" s="384"/>
    </row>
    <row r="79" spans="1:13">
      <c r="A79" s="384"/>
      <c r="B79" s="384"/>
      <c r="C79" s="384"/>
      <c r="D79" s="384"/>
      <c r="E79" s="384"/>
      <c r="F79" s="384"/>
      <c r="G79" s="384"/>
      <c r="H79" s="384"/>
      <c r="I79" s="384"/>
      <c r="J79" s="384"/>
      <c r="K79" s="384"/>
      <c r="L79" s="384"/>
      <c r="M79" s="384"/>
    </row>
    <row r="80" spans="1:13">
      <c r="A80" s="384"/>
      <c r="B80" s="384"/>
      <c r="C80" s="384"/>
      <c r="D80" s="384"/>
      <c r="E80" s="384"/>
      <c r="F80" s="384"/>
      <c r="G80" s="384"/>
      <c r="H80" s="384"/>
      <c r="I80" s="384"/>
      <c r="J80" s="384"/>
      <c r="K80" s="384"/>
      <c r="L80" s="384"/>
    </row>
    <row r="81" spans="1:12">
      <c r="A81" s="384"/>
      <c r="B81" s="384"/>
      <c r="C81" s="384"/>
      <c r="D81" s="384"/>
      <c r="E81" s="384"/>
      <c r="F81" s="384"/>
      <c r="G81" s="384"/>
      <c r="H81" s="384"/>
      <c r="I81" s="384"/>
      <c r="J81" s="384"/>
      <c r="K81" s="384"/>
      <c r="L81" s="384"/>
    </row>
    <row r="82" spans="1:12">
      <c r="A82" s="384"/>
      <c r="B82" s="384"/>
      <c r="C82" s="384"/>
      <c r="D82" s="384"/>
      <c r="E82" s="384"/>
      <c r="F82" s="384"/>
      <c r="G82" s="384"/>
      <c r="H82" s="384"/>
      <c r="I82" s="384"/>
      <c r="J82" s="384"/>
      <c r="K82" s="384"/>
      <c r="L82" s="384"/>
    </row>
    <row r="83" spans="1:12">
      <c r="A83" s="384"/>
      <c r="B83" s="384"/>
      <c r="C83" s="384"/>
      <c r="D83" s="384"/>
      <c r="E83" s="384"/>
      <c r="F83" s="384"/>
      <c r="G83" s="384"/>
      <c r="H83" s="384"/>
      <c r="I83" s="384"/>
      <c r="J83" s="384"/>
      <c r="K83" s="384"/>
      <c r="L83" s="384"/>
    </row>
    <row r="84" spans="1:12">
      <c r="A84" s="384"/>
      <c r="B84" s="384"/>
      <c r="C84" s="384"/>
      <c r="D84" s="384"/>
      <c r="E84" s="384"/>
      <c r="F84" s="384"/>
      <c r="G84" s="384"/>
      <c r="H84" s="384"/>
      <c r="I84" s="384"/>
      <c r="J84" s="384"/>
      <c r="K84" s="384"/>
      <c r="L84" s="384"/>
    </row>
    <row r="85" spans="1:12">
      <c r="A85" s="384"/>
      <c r="B85" s="384"/>
      <c r="C85" s="384"/>
      <c r="D85" s="384"/>
      <c r="E85" s="384"/>
      <c r="F85" s="384"/>
      <c r="G85" s="384"/>
      <c r="H85" s="384"/>
      <c r="I85" s="384"/>
      <c r="J85" s="384"/>
      <c r="K85" s="384"/>
      <c r="L85" s="384"/>
    </row>
    <row r="86" spans="1:12">
      <c r="A86" s="384"/>
      <c r="B86" s="384"/>
      <c r="C86" s="384"/>
      <c r="D86" s="384"/>
      <c r="E86" s="384"/>
      <c r="F86" s="384"/>
      <c r="G86" s="384"/>
      <c r="H86" s="384"/>
      <c r="I86" s="384"/>
      <c r="J86" s="384"/>
      <c r="K86" s="384"/>
      <c r="L86" s="384"/>
    </row>
    <row r="87" spans="1:12">
      <c r="A87" s="384"/>
      <c r="B87" s="384"/>
      <c r="C87" s="384"/>
      <c r="D87" s="384"/>
      <c r="E87" s="384"/>
      <c r="F87" s="384"/>
      <c r="G87" s="384"/>
      <c r="H87" s="384"/>
      <c r="I87" s="384"/>
      <c r="J87" s="384"/>
      <c r="K87" s="384"/>
      <c r="L87" s="384"/>
    </row>
    <row r="88" spans="1:12">
      <c r="A88" s="384"/>
      <c r="B88" s="384"/>
      <c r="C88" s="384"/>
      <c r="D88" s="384"/>
      <c r="E88" s="384"/>
      <c r="F88" s="384"/>
      <c r="G88" s="384"/>
      <c r="H88" s="384"/>
      <c r="I88" s="384"/>
      <c r="J88" s="384"/>
      <c r="K88" s="384"/>
      <c r="L88" s="384"/>
    </row>
    <row r="89" spans="1:12">
      <c r="A89" s="384"/>
      <c r="B89" s="384"/>
      <c r="C89" s="384"/>
      <c r="D89" s="384"/>
      <c r="E89" s="384"/>
      <c r="F89" s="384"/>
      <c r="G89" s="384"/>
      <c r="H89" s="384"/>
      <c r="I89" s="384"/>
      <c r="J89" s="384"/>
      <c r="K89" s="384"/>
      <c r="L89" s="384"/>
    </row>
    <row r="90" spans="1:12">
      <c r="A90" s="384"/>
      <c r="B90" s="384"/>
      <c r="C90" s="384"/>
      <c r="D90" s="384"/>
      <c r="E90" s="384"/>
      <c r="F90" s="384"/>
      <c r="G90" s="384"/>
      <c r="H90" s="384"/>
      <c r="I90" s="384"/>
      <c r="J90" s="384"/>
      <c r="K90" s="384"/>
      <c r="L90" s="384"/>
    </row>
    <row r="91" spans="1:12">
      <c r="A91" s="384"/>
      <c r="B91" s="384"/>
      <c r="C91" s="384"/>
      <c r="D91" s="384"/>
      <c r="E91" s="384"/>
      <c r="F91" s="384"/>
      <c r="G91" s="384"/>
      <c r="H91" s="384"/>
      <c r="I91" s="384"/>
      <c r="J91" s="384"/>
      <c r="K91" s="384"/>
      <c r="L91" s="384"/>
    </row>
    <row r="92" spans="1:12">
      <c r="A92" s="384"/>
      <c r="B92" s="384"/>
      <c r="C92" s="384"/>
      <c r="D92" s="384"/>
      <c r="E92" s="384"/>
      <c r="F92" s="384"/>
      <c r="G92" s="384"/>
      <c r="H92" s="384"/>
      <c r="I92" s="384"/>
      <c r="J92" s="384"/>
      <c r="K92" s="384"/>
      <c r="L92" s="384"/>
    </row>
    <row r="93" spans="1:12">
      <c r="A93" s="384"/>
      <c r="B93" s="384"/>
      <c r="C93" s="384"/>
      <c r="D93" s="384"/>
      <c r="E93" s="384"/>
      <c r="F93" s="384"/>
      <c r="G93" s="384"/>
      <c r="H93" s="384"/>
      <c r="I93" s="384"/>
      <c r="J93" s="384"/>
      <c r="K93" s="384"/>
      <c r="L93" s="384"/>
    </row>
    <row r="94" spans="1:12">
      <c r="A94" s="384"/>
      <c r="B94" s="384"/>
      <c r="C94" s="384"/>
      <c r="D94" s="384"/>
      <c r="E94" s="384"/>
      <c r="F94" s="384"/>
      <c r="G94" s="384"/>
      <c r="H94" s="384"/>
      <c r="I94" s="384"/>
      <c r="J94" s="384"/>
      <c r="K94" s="384"/>
      <c r="L94" s="384"/>
    </row>
    <row r="95" spans="1:12">
      <c r="A95" s="384"/>
      <c r="B95" s="384"/>
      <c r="C95" s="384"/>
      <c r="D95" s="384"/>
      <c r="E95" s="384"/>
      <c r="F95" s="384"/>
      <c r="G95" s="384"/>
      <c r="H95" s="384"/>
      <c r="I95" s="384"/>
      <c r="J95" s="384"/>
      <c r="K95" s="384"/>
      <c r="L95" s="384"/>
    </row>
    <row r="96" spans="1:12">
      <c r="A96" s="384"/>
      <c r="B96" s="384"/>
      <c r="C96" s="384"/>
      <c r="D96" s="384"/>
      <c r="E96" s="384"/>
      <c r="F96" s="384"/>
      <c r="G96" s="384"/>
      <c r="H96" s="384"/>
      <c r="I96" s="384"/>
      <c r="J96" s="384"/>
      <c r="K96" s="384"/>
      <c r="L96" s="384"/>
    </row>
    <row r="97" spans="1:12">
      <c r="A97" s="384"/>
      <c r="B97" s="384"/>
      <c r="C97" s="384"/>
      <c r="D97" s="384"/>
      <c r="E97" s="384"/>
      <c r="F97" s="384"/>
      <c r="G97" s="384"/>
      <c r="H97" s="384"/>
      <c r="I97" s="384"/>
      <c r="J97" s="384"/>
      <c r="K97" s="384"/>
      <c r="L97" s="384"/>
    </row>
    <row r="98" spans="1:12">
      <c r="A98" s="384"/>
      <c r="B98" s="384"/>
      <c r="C98" s="384"/>
      <c r="D98" s="384"/>
      <c r="E98" s="384"/>
      <c r="F98" s="384"/>
      <c r="G98" s="384"/>
      <c r="H98" s="384"/>
      <c r="I98" s="384"/>
      <c r="J98" s="384"/>
      <c r="K98" s="384"/>
      <c r="L98" s="384"/>
    </row>
    <row r="99" spans="1:12">
      <c r="A99" s="384"/>
      <c r="B99" s="384"/>
      <c r="C99" s="384"/>
      <c r="D99" s="384"/>
      <c r="E99" s="384"/>
      <c r="F99" s="384"/>
      <c r="G99" s="384"/>
      <c r="H99" s="384"/>
      <c r="I99" s="384"/>
      <c r="J99" s="384"/>
      <c r="K99" s="384"/>
      <c r="L99" s="384"/>
    </row>
    <row r="100" spans="1:12">
      <c r="A100" s="384"/>
      <c r="B100" s="384"/>
      <c r="C100" s="384"/>
      <c r="D100" s="384"/>
      <c r="E100" s="384"/>
      <c r="F100" s="384"/>
      <c r="G100" s="384"/>
      <c r="H100" s="384"/>
      <c r="I100" s="384"/>
      <c r="J100" s="384"/>
      <c r="K100" s="384"/>
      <c r="L100" s="384"/>
    </row>
    <row r="101" spans="1:12">
      <c r="A101" s="384"/>
      <c r="B101" s="384"/>
      <c r="C101" s="384"/>
      <c r="D101" s="384"/>
      <c r="E101" s="384"/>
      <c r="F101" s="384"/>
      <c r="G101" s="384"/>
      <c r="H101" s="384"/>
      <c r="I101" s="384"/>
      <c r="J101" s="384"/>
      <c r="K101" s="384"/>
      <c r="L101" s="384"/>
    </row>
    <row r="102" spans="1:12">
      <c r="A102" s="384"/>
      <c r="B102" s="384"/>
      <c r="C102" s="384"/>
      <c r="D102" s="384"/>
      <c r="E102" s="384"/>
      <c r="F102" s="384"/>
      <c r="G102" s="384"/>
      <c r="H102" s="384"/>
      <c r="I102" s="384"/>
      <c r="J102" s="384"/>
      <c r="K102" s="384"/>
      <c r="L102" s="384"/>
    </row>
    <row r="103" spans="1:12">
      <c r="A103" s="384"/>
      <c r="B103" s="384"/>
      <c r="C103" s="384"/>
      <c r="D103" s="384"/>
      <c r="E103" s="384"/>
      <c r="F103" s="384"/>
      <c r="G103" s="384"/>
      <c r="H103" s="384"/>
      <c r="I103" s="384"/>
      <c r="J103" s="384"/>
      <c r="K103" s="384"/>
      <c r="L103" s="384"/>
    </row>
    <row r="104" spans="1:12">
      <c r="A104" s="384"/>
      <c r="B104" s="384"/>
      <c r="C104" s="384"/>
      <c r="D104" s="384"/>
      <c r="E104" s="384"/>
      <c r="F104" s="384"/>
      <c r="G104" s="384"/>
      <c r="H104" s="384"/>
      <c r="I104" s="384"/>
      <c r="J104" s="384"/>
      <c r="K104" s="384"/>
      <c r="L104" s="384"/>
    </row>
    <row r="105" spans="1:12">
      <c r="A105" s="384"/>
      <c r="B105" s="384"/>
      <c r="C105" s="384"/>
      <c r="D105" s="384"/>
      <c r="E105" s="384"/>
      <c r="F105" s="384"/>
      <c r="G105" s="384"/>
      <c r="H105" s="384"/>
      <c r="I105" s="384"/>
      <c r="J105" s="384"/>
      <c r="K105" s="384"/>
      <c r="L105" s="384"/>
    </row>
    <row r="106" spans="1:12">
      <c r="A106" s="384"/>
      <c r="B106" s="384"/>
      <c r="C106" s="384"/>
      <c r="D106" s="384"/>
      <c r="E106" s="384"/>
      <c r="F106" s="384"/>
      <c r="G106" s="384"/>
      <c r="H106" s="384"/>
      <c r="I106" s="384"/>
      <c r="J106" s="384"/>
      <c r="K106" s="384"/>
      <c r="L106" s="384"/>
    </row>
    <row r="107" spans="1:12">
      <c r="A107" s="384"/>
      <c r="B107" s="384"/>
      <c r="C107" s="384"/>
      <c r="D107" s="384"/>
      <c r="E107" s="384"/>
      <c r="F107" s="384"/>
      <c r="G107" s="384"/>
      <c r="H107" s="384"/>
      <c r="I107" s="384"/>
      <c r="J107" s="384"/>
      <c r="K107" s="384"/>
      <c r="L107" s="384"/>
    </row>
    <row r="108" spans="1:12">
      <c r="A108" s="384"/>
      <c r="B108" s="384"/>
      <c r="C108" s="384"/>
      <c r="D108" s="384"/>
      <c r="E108" s="384"/>
      <c r="F108" s="384"/>
      <c r="G108" s="384"/>
      <c r="H108" s="384"/>
      <c r="I108" s="384"/>
      <c r="J108" s="384"/>
      <c r="K108" s="384"/>
      <c r="L108" s="384"/>
    </row>
    <row r="109" spans="1:12">
      <c r="A109" s="384"/>
      <c r="B109" s="384"/>
      <c r="C109" s="384"/>
      <c r="D109" s="384"/>
      <c r="E109" s="384"/>
      <c r="F109" s="384"/>
      <c r="G109" s="384"/>
      <c r="H109" s="384"/>
      <c r="I109" s="384"/>
      <c r="J109" s="384"/>
      <c r="K109" s="384"/>
      <c r="L109" s="384"/>
    </row>
    <row r="110" spans="1:12">
      <c r="A110" s="384"/>
      <c r="B110" s="384"/>
      <c r="C110" s="384"/>
      <c r="D110" s="384"/>
      <c r="E110" s="384"/>
      <c r="F110" s="384"/>
      <c r="G110" s="384"/>
      <c r="H110" s="384"/>
      <c r="I110" s="384"/>
      <c r="J110" s="384"/>
      <c r="K110" s="384"/>
      <c r="L110" s="384"/>
    </row>
    <row r="111" spans="1:12">
      <c r="A111" s="384"/>
      <c r="B111" s="384"/>
      <c r="C111" s="384"/>
      <c r="D111" s="384"/>
      <c r="E111" s="384"/>
      <c r="F111" s="384"/>
      <c r="G111" s="384"/>
      <c r="H111" s="384"/>
      <c r="I111" s="384"/>
      <c r="J111" s="384"/>
      <c r="K111" s="384"/>
      <c r="L111" s="384"/>
    </row>
    <row r="112" spans="1:12">
      <c r="A112" s="384"/>
      <c r="B112" s="384"/>
      <c r="C112" s="384"/>
      <c r="D112" s="384"/>
      <c r="E112" s="384"/>
      <c r="F112" s="384"/>
      <c r="G112" s="384"/>
      <c r="H112" s="384"/>
      <c r="I112" s="384"/>
      <c r="J112" s="384"/>
      <c r="K112" s="384"/>
      <c r="L112" s="384"/>
    </row>
    <row r="113" spans="1:12">
      <c r="A113" s="384"/>
      <c r="B113" s="384"/>
      <c r="C113" s="384"/>
      <c r="D113" s="384"/>
      <c r="E113" s="384"/>
      <c r="F113" s="384"/>
      <c r="G113" s="384"/>
      <c r="H113" s="384"/>
      <c r="I113" s="384"/>
      <c r="J113" s="384"/>
      <c r="K113" s="384"/>
      <c r="L113" s="384"/>
    </row>
    <row r="114" spans="1:12">
      <c r="A114" s="384"/>
      <c r="B114" s="384"/>
      <c r="C114" s="384"/>
      <c r="D114" s="384"/>
      <c r="E114" s="384"/>
      <c r="F114" s="384"/>
      <c r="G114" s="384"/>
      <c r="H114" s="384"/>
      <c r="I114" s="384"/>
      <c r="J114" s="384"/>
      <c r="K114" s="384"/>
      <c r="L114" s="384"/>
    </row>
    <row r="115" spans="1:12">
      <c r="A115" s="384"/>
      <c r="B115" s="384"/>
      <c r="C115" s="384"/>
      <c r="D115" s="384"/>
      <c r="E115" s="384"/>
      <c r="F115" s="384"/>
      <c r="G115" s="384"/>
      <c r="H115" s="384"/>
      <c r="I115" s="384"/>
      <c r="J115" s="384"/>
      <c r="K115" s="384"/>
      <c r="L115" s="384"/>
    </row>
    <row r="116" spans="1:12">
      <c r="A116" s="384"/>
      <c r="B116" s="384"/>
      <c r="C116" s="384"/>
      <c r="D116" s="384"/>
      <c r="E116" s="384"/>
      <c r="F116" s="384"/>
      <c r="G116" s="384"/>
      <c r="H116" s="384"/>
      <c r="I116" s="384"/>
      <c r="J116" s="384"/>
      <c r="K116" s="384"/>
      <c r="L116" s="384"/>
    </row>
    <row r="117" spans="1:12">
      <c r="A117" s="384"/>
      <c r="B117" s="384"/>
      <c r="C117" s="384"/>
      <c r="D117" s="384"/>
      <c r="E117" s="384"/>
      <c r="F117" s="384"/>
      <c r="G117" s="384"/>
      <c r="H117" s="384"/>
      <c r="I117" s="384"/>
      <c r="J117" s="384"/>
      <c r="K117" s="384"/>
      <c r="L117" s="384"/>
    </row>
    <row r="118" spans="1:12">
      <c r="A118" s="384"/>
      <c r="B118" s="384"/>
      <c r="C118" s="384"/>
      <c r="D118" s="384"/>
      <c r="E118" s="384"/>
      <c r="F118" s="384"/>
      <c r="G118" s="384"/>
      <c r="H118" s="384"/>
      <c r="I118" s="384"/>
      <c r="J118" s="384"/>
      <c r="K118" s="384"/>
      <c r="L118" s="384"/>
    </row>
    <row r="119" spans="1:12">
      <c r="A119" s="384"/>
      <c r="B119" s="384"/>
      <c r="C119" s="384"/>
      <c r="D119" s="384"/>
      <c r="E119" s="384"/>
      <c r="F119" s="384"/>
      <c r="G119" s="384"/>
      <c r="H119" s="384"/>
      <c r="I119" s="384"/>
      <c r="J119" s="384"/>
      <c r="K119" s="384"/>
      <c r="L119" s="384"/>
    </row>
    <row r="120" spans="1:12">
      <c r="A120" s="384"/>
      <c r="B120" s="384"/>
      <c r="C120" s="384"/>
      <c r="D120" s="384"/>
      <c r="E120" s="384"/>
      <c r="F120" s="384"/>
      <c r="G120" s="384"/>
      <c r="H120" s="384"/>
      <c r="I120" s="384"/>
      <c r="J120" s="384"/>
      <c r="K120" s="384"/>
      <c r="L120" s="384"/>
    </row>
    <row r="121" spans="1:12">
      <c r="A121" s="384"/>
      <c r="B121" s="384"/>
      <c r="C121" s="384"/>
      <c r="D121" s="384"/>
      <c r="E121" s="384"/>
      <c r="F121" s="384"/>
      <c r="G121" s="384"/>
      <c r="H121" s="384"/>
      <c r="I121" s="384"/>
      <c r="J121" s="384"/>
      <c r="K121" s="384"/>
      <c r="L121" s="384"/>
    </row>
    <row r="122" spans="1:12">
      <c r="A122" s="384"/>
      <c r="B122" s="384"/>
      <c r="C122" s="384"/>
      <c r="D122" s="384"/>
      <c r="E122" s="384"/>
      <c r="F122" s="384"/>
      <c r="G122" s="384"/>
      <c r="H122" s="384"/>
      <c r="I122" s="384"/>
      <c r="J122" s="384"/>
      <c r="K122" s="384"/>
      <c r="L122" s="384"/>
    </row>
    <row r="123" spans="1:12">
      <c r="A123" s="384"/>
      <c r="B123" s="384"/>
      <c r="C123" s="384"/>
      <c r="D123" s="384"/>
      <c r="E123" s="384"/>
      <c r="F123" s="384"/>
      <c r="G123" s="384"/>
      <c r="H123" s="384"/>
      <c r="I123" s="384"/>
      <c r="J123" s="384"/>
      <c r="K123" s="384"/>
      <c r="L123" s="384"/>
    </row>
    <row r="124" spans="1:12">
      <c r="A124" s="384"/>
      <c r="B124" s="384"/>
      <c r="C124" s="384"/>
      <c r="D124" s="384"/>
      <c r="E124" s="384"/>
      <c r="F124" s="384"/>
      <c r="G124" s="384"/>
      <c r="H124" s="384"/>
      <c r="I124" s="384"/>
      <c r="J124" s="384"/>
      <c r="K124" s="384"/>
      <c r="L124" s="384"/>
    </row>
    <row r="125" spans="1:12">
      <c r="A125" s="384"/>
      <c r="B125" s="384"/>
      <c r="C125" s="384"/>
      <c r="D125" s="384"/>
      <c r="E125" s="384"/>
      <c r="F125" s="384"/>
      <c r="G125" s="384"/>
      <c r="H125" s="384"/>
      <c r="I125" s="384"/>
      <c r="J125" s="384"/>
      <c r="K125" s="384"/>
      <c r="L125" s="384"/>
    </row>
    <row r="126" spans="1:12">
      <c r="A126" s="384"/>
      <c r="B126" s="384"/>
      <c r="C126" s="384"/>
      <c r="D126" s="384"/>
      <c r="E126" s="384"/>
      <c r="F126" s="384"/>
      <c r="G126" s="384"/>
      <c r="H126" s="384"/>
      <c r="I126" s="384"/>
      <c r="J126" s="384"/>
      <c r="K126" s="384"/>
      <c r="L126" s="384"/>
    </row>
    <row r="127" spans="1:12">
      <c r="A127" s="384"/>
      <c r="B127" s="384"/>
      <c r="C127" s="384"/>
      <c r="D127" s="384"/>
      <c r="E127" s="384"/>
      <c r="F127" s="384"/>
      <c r="G127" s="384"/>
      <c r="H127" s="384"/>
      <c r="I127" s="384"/>
      <c r="J127" s="384"/>
      <c r="K127" s="384"/>
      <c r="L127" s="384"/>
    </row>
    <row r="128" spans="1:12">
      <c r="A128" s="384"/>
      <c r="B128" s="384"/>
      <c r="C128" s="384"/>
      <c r="D128" s="384"/>
      <c r="E128" s="384"/>
      <c r="F128" s="384"/>
      <c r="G128" s="384"/>
      <c r="H128" s="384"/>
      <c r="I128" s="384"/>
      <c r="J128" s="384"/>
      <c r="K128" s="384"/>
      <c r="L128" s="384"/>
    </row>
    <row r="129" spans="1:12">
      <c r="A129" s="384"/>
      <c r="B129" s="384"/>
      <c r="C129" s="384"/>
      <c r="D129" s="384"/>
      <c r="E129" s="384"/>
      <c r="F129" s="384"/>
      <c r="G129" s="384"/>
      <c r="H129" s="384"/>
      <c r="I129" s="384"/>
      <c r="J129" s="384"/>
      <c r="K129" s="384"/>
      <c r="L129" s="384"/>
    </row>
    <row r="130" spans="1:12">
      <c r="A130" s="384"/>
      <c r="B130" s="384"/>
      <c r="C130" s="384"/>
      <c r="D130" s="384"/>
      <c r="E130" s="384"/>
      <c r="F130" s="384"/>
      <c r="G130" s="384"/>
      <c r="H130" s="384"/>
      <c r="I130" s="384"/>
      <c r="J130" s="384"/>
      <c r="K130" s="384"/>
      <c r="L130" s="384"/>
    </row>
    <row r="131" spans="1:12">
      <c r="A131" s="384"/>
      <c r="B131" s="384"/>
      <c r="C131" s="384"/>
      <c r="D131" s="384"/>
      <c r="E131" s="384"/>
      <c r="F131" s="384"/>
      <c r="G131" s="384"/>
      <c r="H131" s="384"/>
      <c r="I131" s="384"/>
      <c r="J131" s="384"/>
      <c r="K131" s="384"/>
      <c r="L131" s="384"/>
    </row>
    <row r="132" spans="1:12">
      <c r="A132" s="384"/>
      <c r="B132" s="384"/>
      <c r="C132" s="384"/>
      <c r="D132" s="384"/>
      <c r="E132" s="384"/>
      <c r="F132" s="384"/>
      <c r="G132" s="384"/>
      <c r="H132" s="384"/>
      <c r="I132" s="384"/>
      <c r="J132" s="384"/>
      <c r="K132" s="384"/>
      <c r="L132" s="384"/>
    </row>
    <row r="133" spans="1:12">
      <c r="A133" s="384"/>
      <c r="B133" s="384"/>
      <c r="C133" s="384"/>
      <c r="D133" s="384"/>
      <c r="E133" s="384"/>
      <c r="F133" s="384"/>
      <c r="G133" s="384"/>
      <c r="H133" s="384"/>
      <c r="I133" s="384"/>
      <c r="J133" s="384"/>
      <c r="K133" s="384"/>
      <c r="L133" s="384"/>
    </row>
    <row r="134" spans="1:12">
      <c r="A134" s="384"/>
      <c r="B134" s="384"/>
      <c r="C134" s="384"/>
      <c r="D134" s="384"/>
      <c r="E134" s="384"/>
      <c r="F134" s="384"/>
      <c r="G134" s="384"/>
      <c r="H134" s="384"/>
      <c r="I134" s="384"/>
      <c r="J134" s="384"/>
      <c r="K134" s="384"/>
      <c r="L134" s="384"/>
    </row>
    <row r="135" spans="1:12">
      <c r="A135" s="384"/>
      <c r="B135" s="384"/>
      <c r="C135" s="384"/>
      <c r="D135" s="384"/>
      <c r="E135" s="384"/>
      <c r="F135" s="384"/>
      <c r="G135" s="384"/>
      <c r="H135" s="384"/>
      <c r="I135" s="384"/>
      <c r="J135" s="384"/>
      <c r="K135" s="384"/>
      <c r="L135" s="384"/>
    </row>
    <row r="136" spans="1:12">
      <c r="A136" s="384"/>
      <c r="B136" s="384"/>
      <c r="C136" s="384"/>
      <c r="D136" s="384"/>
      <c r="E136" s="384"/>
      <c r="F136" s="384"/>
      <c r="G136" s="384"/>
      <c r="H136" s="384"/>
      <c r="I136" s="384"/>
      <c r="J136" s="384"/>
      <c r="K136" s="384"/>
      <c r="L136" s="384"/>
    </row>
    <row r="137" spans="1:12">
      <c r="A137" s="384"/>
      <c r="B137" s="384"/>
      <c r="C137" s="384"/>
      <c r="D137" s="384"/>
      <c r="E137" s="384"/>
      <c r="F137" s="384"/>
      <c r="G137" s="384"/>
      <c r="H137" s="384"/>
      <c r="I137" s="384"/>
      <c r="J137" s="384"/>
      <c r="K137" s="384"/>
      <c r="L137" s="384"/>
    </row>
    <row r="138" spans="1:12">
      <c r="A138" s="384"/>
      <c r="B138" s="384"/>
      <c r="C138" s="384"/>
      <c r="D138" s="384"/>
      <c r="E138" s="384"/>
      <c r="F138" s="384"/>
      <c r="G138" s="384"/>
      <c r="H138" s="384"/>
      <c r="I138" s="384"/>
      <c r="J138" s="384"/>
      <c r="K138" s="384"/>
      <c r="L138" s="384"/>
    </row>
    <row r="139" spans="1:12">
      <c r="A139" s="384"/>
      <c r="B139" s="384"/>
      <c r="C139" s="384"/>
      <c r="D139" s="384"/>
      <c r="E139" s="384"/>
      <c r="F139" s="384"/>
      <c r="G139" s="384"/>
      <c r="H139" s="384"/>
      <c r="I139" s="384"/>
      <c r="J139" s="384"/>
      <c r="K139" s="384"/>
      <c r="L139" s="384"/>
    </row>
    <row r="140" spans="1:12">
      <c r="A140" s="384"/>
      <c r="B140" s="384"/>
      <c r="C140" s="384"/>
      <c r="D140" s="384"/>
      <c r="E140" s="384"/>
      <c r="F140" s="384"/>
      <c r="G140" s="384"/>
      <c r="H140" s="384"/>
      <c r="I140" s="384"/>
      <c r="J140" s="384"/>
      <c r="K140" s="384"/>
      <c r="L140" s="384"/>
    </row>
    <row r="141" spans="1:12">
      <c r="A141" s="384"/>
      <c r="B141" s="384"/>
      <c r="C141" s="384"/>
      <c r="D141" s="384"/>
      <c r="E141" s="384"/>
      <c r="F141" s="384"/>
      <c r="G141" s="384"/>
      <c r="H141" s="384"/>
      <c r="I141" s="384"/>
      <c r="J141" s="384"/>
      <c r="K141" s="384"/>
      <c r="L141" s="384"/>
    </row>
    <row r="142" spans="1:12">
      <c r="A142" s="384"/>
      <c r="B142" s="384"/>
      <c r="C142" s="384"/>
      <c r="D142" s="384"/>
      <c r="E142" s="384"/>
      <c r="F142" s="384"/>
      <c r="G142" s="384"/>
      <c r="H142" s="384"/>
      <c r="I142" s="384"/>
      <c r="J142" s="384"/>
      <c r="K142" s="384"/>
      <c r="L142" s="384"/>
    </row>
    <row r="143" spans="1:12">
      <c r="A143" s="384"/>
      <c r="B143" s="384"/>
      <c r="C143" s="384"/>
      <c r="D143" s="384"/>
      <c r="E143" s="384"/>
      <c r="F143" s="384"/>
      <c r="G143" s="384"/>
      <c r="H143" s="384"/>
      <c r="I143" s="384"/>
      <c r="J143" s="384"/>
      <c r="K143" s="384"/>
      <c r="L143" s="384"/>
    </row>
    <row r="144" spans="1:12">
      <c r="A144" s="384"/>
      <c r="B144" s="384"/>
      <c r="C144" s="384"/>
      <c r="D144" s="384"/>
      <c r="E144" s="384"/>
      <c r="F144" s="384"/>
      <c r="G144" s="384"/>
      <c r="H144" s="384"/>
      <c r="I144" s="384"/>
      <c r="J144" s="384"/>
      <c r="K144" s="384"/>
      <c r="L144" s="384"/>
    </row>
    <row r="145" spans="1:12">
      <c r="A145" s="384"/>
      <c r="B145" s="384"/>
      <c r="C145" s="384"/>
      <c r="D145" s="384"/>
      <c r="E145" s="384"/>
      <c r="F145" s="384"/>
      <c r="G145" s="384"/>
      <c r="H145" s="384"/>
      <c r="I145" s="384"/>
      <c r="J145" s="384"/>
      <c r="K145" s="384"/>
      <c r="L145" s="384"/>
    </row>
    <row r="146" spans="1:12">
      <c r="A146" s="384"/>
      <c r="B146" s="384"/>
      <c r="C146" s="384"/>
      <c r="D146" s="384"/>
      <c r="E146" s="384"/>
      <c r="F146" s="384"/>
      <c r="G146" s="384"/>
      <c r="H146" s="384"/>
      <c r="I146" s="384"/>
      <c r="J146" s="384"/>
      <c r="K146" s="384"/>
      <c r="L146" s="384"/>
    </row>
    <row r="147" spans="1:12">
      <c r="A147" s="384"/>
      <c r="B147" s="384"/>
      <c r="C147" s="384"/>
      <c r="D147" s="384"/>
      <c r="E147" s="384"/>
      <c r="F147" s="384"/>
      <c r="G147" s="384"/>
      <c r="H147" s="384"/>
      <c r="I147" s="384"/>
      <c r="J147" s="384"/>
      <c r="K147" s="384"/>
      <c r="L147" s="384"/>
    </row>
    <row r="148" spans="1:12">
      <c r="A148" s="384"/>
      <c r="B148" s="384"/>
      <c r="C148" s="384"/>
      <c r="D148" s="384"/>
      <c r="E148" s="384"/>
      <c r="F148" s="384"/>
      <c r="G148" s="384"/>
      <c r="H148" s="384"/>
      <c r="I148" s="384"/>
      <c r="J148" s="384"/>
      <c r="K148" s="384"/>
      <c r="L148" s="384"/>
    </row>
    <row r="149" spans="1:12">
      <c r="A149" s="382"/>
      <c r="B149" s="382"/>
      <c r="C149" s="382"/>
      <c r="D149" s="382"/>
      <c r="E149" s="382"/>
      <c r="F149" s="382"/>
      <c r="G149" s="382"/>
      <c r="H149" s="382"/>
      <c r="I149" s="382"/>
      <c r="J149" s="382"/>
      <c r="K149" s="382"/>
      <c r="L149" s="382"/>
    </row>
    <row r="150" spans="1:12">
      <c r="A150" s="382"/>
      <c r="B150" s="382"/>
      <c r="C150" s="382"/>
      <c r="D150" s="382"/>
      <c r="E150" s="382"/>
      <c r="F150" s="382"/>
      <c r="G150" s="382"/>
      <c r="H150" s="382"/>
      <c r="I150" s="382"/>
      <c r="J150" s="382"/>
      <c r="K150" s="382"/>
      <c r="L150" s="382"/>
    </row>
    <row r="151" spans="1:12">
      <c r="A151" s="382"/>
      <c r="B151" s="382"/>
      <c r="C151" s="382"/>
      <c r="D151" s="382"/>
      <c r="E151" s="382"/>
      <c r="F151" s="382"/>
      <c r="G151" s="382"/>
      <c r="H151" s="382"/>
      <c r="I151" s="382"/>
      <c r="J151" s="382"/>
      <c r="K151" s="382"/>
      <c r="L151" s="382"/>
    </row>
    <row r="152" spans="1:12">
      <c r="A152" s="382"/>
      <c r="B152" s="382"/>
      <c r="C152" s="382"/>
      <c r="D152" s="382"/>
      <c r="E152" s="382"/>
      <c r="F152" s="382"/>
      <c r="G152" s="382"/>
      <c r="H152" s="382"/>
      <c r="I152" s="382"/>
      <c r="J152" s="382"/>
      <c r="K152" s="382"/>
      <c r="L152" s="382"/>
    </row>
    <row r="153" spans="1:12">
      <c r="A153" s="382"/>
      <c r="B153" s="382"/>
      <c r="C153" s="382"/>
      <c r="D153" s="382"/>
      <c r="E153" s="382"/>
      <c r="F153" s="382"/>
      <c r="G153" s="382"/>
      <c r="H153" s="382"/>
      <c r="I153" s="382"/>
      <c r="J153" s="382"/>
      <c r="K153" s="382"/>
      <c r="L153" s="382"/>
    </row>
    <row r="154" spans="1:12">
      <c r="A154" s="382"/>
      <c r="B154" s="382"/>
      <c r="C154" s="382"/>
      <c r="D154" s="382"/>
      <c r="E154" s="382"/>
      <c r="F154" s="382"/>
      <c r="G154" s="382"/>
      <c r="H154" s="382"/>
      <c r="I154" s="382"/>
      <c r="J154" s="382"/>
      <c r="K154" s="382"/>
      <c r="L154" s="382"/>
    </row>
    <row r="155" spans="1:12">
      <c r="A155" s="382"/>
      <c r="B155" s="382"/>
      <c r="C155" s="382"/>
      <c r="D155" s="382"/>
      <c r="E155" s="382"/>
      <c r="F155" s="382"/>
      <c r="G155" s="382"/>
      <c r="H155" s="382"/>
      <c r="I155" s="382"/>
      <c r="J155" s="382"/>
      <c r="K155" s="382"/>
      <c r="L155" s="382"/>
    </row>
    <row r="156" spans="1:12">
      <c r="A156" s="382"/>
      <c r="B156" s="382"/>
      <c r="C156" s="382"/>
      <c r="D156" s="382"/>
      <c r="E156" s="382"/>
      <c r="F156" s="382"/>
      <c r="G156" s="382"/>
      <c r="H156" s="382"/>
      <c r="I156" s="382"/>
      <c r="J156" s="382"/>
      <c r="K156" s="382"/>
      <c r="L156" s="382"/>
    </row>
    <row r="157" spans="1:12">
      <c r="A157" s="382"/>
      <c r="B157" s="382"/>
      <c r="C157" s="382"/>
      <c r="D157" s="382"/>
      <c r="E157" s="382"/>
      <c r="F157" s="382"/>
      <c r="G157" s="382"/>
      <c r="H157" s="382"/>
      <c r="I157" s="382"/>
      <c r="J157" s="382"/>
      <c r="K157" s="382"/>
      <c r="L157" s="382"/>
    </row>
    <row r="158" spans="1:12">
      <c r="A158" s="382"/>
      <c r="B158" s="382"/>
      <c r="C158" s="382"/>
      <c r="D158" s="382"/>
      <c r="E158" s="382"/>
      <c r="F158" s="382"/>
      <c r="G158" s="382"/>
      <c r="H158" s="382"/>
      <c r="I158" s="382"/>
      <c r="J158" s="382"/>
      <c r="K158" s="382"/>
      <c r="L158" s="382"/>
    </row>
    <row r="159" spans="1:12">
      <c r="A159" s="382"/>
      <c r="B159" s="382"/>
      <c r="C159" s="382"/>
      <c r="D159" s="382"/>
      <c r="E159" s="382"/>
      <c r="F159" s="382"/>
      <c r="G159" s="382"/>
      <c r="H159" s="382"/>
      <c r="I159" s="382"/>
      <c r="J159" s="382"/>
      <c r="K159" s="382"/>
      <c r="L159" s="382"/>
    </row>
    <row r="160" spans="1:12">
      <c r="A160" s="382"/>
      <c r="B160" s="382"/>
      <c r="C160" s="382"/>
      <c r="D160" s="382"/>
      <c r="E160" s="382"/>
      <c r="F160" s="382"/>
      <c r="G160" s="382"/>
      <c r="H160" s="382"/>
      <c r="I160" s="382"/>
      <c r="J160" s="382"/>
      <c r="K160" s="382"/>
      <c r="L160" s="382"/>
    </row>
    <row r="161" spans="1:12">
      <c r="A161" s="382"/>
      <c r="B161" s="382"/>
      <c r="C161" s="382"/>
      <c r="D161" s="382"/>
      <c r="E161" s="382"/>
      <c r="F161" s="382"/>
      <c r="G161" s="382"/>
      <c r="H161" s="382"/>
      <c r="I161" s="382"/>
      <c r="J161" s="382"/>
      <c r="K161" s="382"/>
      <c r="L161" s="382"/>
    </row>
    <row r="162" spans="1:12">
      <c r="A162" s="382"/>
      <c r="B162" s="382"/>
      <c r="C162" s="382"/>
      <c r="D162" s="382"/>
      <c r="E162" s="382"/>
      <c r="F162" s="382"/>
      <c r="G162" s="382"/>
      <c r="H162" s="382"/>
      <c r="I162" s="382"/>
      <c r="J162" s="382"/>
      <c r="K162" s="382"/>
      <c r="L162" s="382"/>
    </row>
    <row r="163" spans="1:12">
      <c r="A163" s="382"/>
      <c r="B163" s="382"/>
      <c r="C163" s="382"/>
      <c r="D163" s="382"/>
      <c r="E163" s="382"/>
      <c r="F163" s="382"/>
      <c r="G163" s="382"/>
      <c r="H163" s="382"/>
      <c r="I163" s="382"/>
      <c r="J163" s="382"/>
      <c r="K163" s="382"/>
      <c r="L163" s="382"/>
    </row>
    <row r="164" spans="1:12">
      <c r="A164" s="382"/>
      <c r="B164" s="382"/>
      <c r="C164" s="382"/>
      <c r="D164" s="382"/>
      <c r="E164" s="382"/>
      <c r="F164" s="382"/>
      <c r="G164" s="382"/>
      <c r="H164" s="382"/>
      <c r="I164" s="382"/>
      <c r="J164" s="382"/>
      <c r="K164" s="382"/>
      <c r="L164" s="382"/>
    </row>
    <row r="165" spans="1:12">
      <c r="A165" s="382"/>
      <c r="B165" s="382"/>
      <c r="C165" s="382"/>
      <c r="D165" s="382"/>
      <c r="E165" s="382"/>
      <c r="F165" s="382"/>
      <c r="G165" s="382"/>
      <c r="H165" s="382"/>
      <c r="I165" s="382"/>
      <c r="J165" s="382"/>
      <c r="K165" s="382"/>
      <c r="L165" s="382"/>
    </row>
    <row r="166" spans="1:12">
      <c r="A166" s="382"/>
      <c r="B166" s="382"/>
      <c r="C166" s="382"/>
      <c r="D166" s="382"/>
      <c r="E166" s="382"/>
      <c r="F166" s="382"/>
      <c r="G166" s="382"/>
      <c r="H166" s="382"/>
      <c r="I166" s="382"/>
      <c r="J166" s="382"/>
      <c r="K166" s="382"/>
      <c r="L166" s="382"/>
    </row>
    <row r="167" spans="1:12">
      <c r="A167" s="382"/>
      <c r="B167" s="382"/>
      <c r="C167" s="382"/>
      <c r="D167" s="382"/>
      <c r="E167" s="382"/>
      <c r="F167" s="382"/>
      <c r="G167" s="382"/>
      <c r="H167" s="382"/>
      <c r="I167" s="382"/>
      <c r="J167" s="382"/>
      <c r="K167" s="382"/>
      <c r="L167" s="382"/>
    </row>
    <row r="168" spans="1:12">
      <c r="A168" s="382"/>
      <c r="B168" s="382"/>
      <c r="C168" s="382"/>
      <c r="D168" s="382"/>
      <c r="E168" s="382"/>
      <c r="F168" s="382"/>
      <c r="G168" s="382"/>
      <c r="H168" s="382"/>
      <c r="I168" s="382"/>
      <c r="J168" s="382"/>
      <c r="K168" s="382"/>
      <c r="L168" s="382"/>
    </row>
    <row r="169" spans="1:12">
      <c r="A169" s="382"/>
      <c r="B169" s="382"/>
      <c r="C169" s="382"/>
      <c r="D169" s="382"/>
      <c r="E169" s="382"/>
      <c r="F169" s="382"/>
      <c r="G169" s="382"/>
      <c r="H169" s="382"/>
      <c r="I169" s="382"/>
      <c r="J169" s="382"/>
      <c r="K169" s="382"/>
      <c r="L169" s="382"/>
    </row>
  </sheetData>
  <sheetProtection sheet="1" objects="1" scenarios="1" formatCells="0" formatRows="0" insertRows="0" deleteRows="0"/>
  <mergeCells count="100">
    <mergeCell ref="A57:L57"/>
    <mergeCell ref="A58:L58"/>
    <mergeCell ref="A51:L51"/>
    <mergeCell ref="A52:L52"/>
    <mergeCell ref="A53:L53"/>
    <mergeCell ref="A54:L54"/>
    <mergeCell ref="A55:L55"/>
    <mergeCell ref="A47:L47"/>
    <mergeCell ref="A48:L48"/>
    <mergeCell ref="A49:L49"/>
    <mergeCell ref="A50:L50"/>
    <mergeCell ref="A56:L56"/>
    <mergeCell ref="A40:L40"/>
    <mergeCell ref="A41:L41"/>
    <mergeCell ref="A42:L42"/>
    <mergeCell ref="A44:L44"/>
    <mergeCell ref="A46:L46"/>
    <mergeCell ref="A45:L45"/>
    <mergeCell ref="K35:K37"/>
    <mergeCell ref="L36:L37"/>
    <mergeCell ref="A32:A34"/>
    <mergeCell ref="B32:C34"/>
    <mergeCell ref="D32:D34"/>
    <mergeCell ref="E32:G34"/>
    <mergeCell ref="H32:H34"/>
    <mergeCell ref="K32:K34"/>
    <mergeCell ref="A35:A37"/>
    <mergeCell ref="B35:C37"/>
    <mergeCell ref="D35:D37"/>
    <mergeCell ref="E35:G37"/>
    <mergeCell ref="H35:H37"/>
    <mergeCell ref="A39:L39"/>
    <mergeCell ref="L27:L28"/>
    <mergeCell ref="A29:A31"/>
    <mergeCell ref="B29:C31"/>
    <mergeCell ref="D29:D31"/>
    <mergeCell ref="E29:G31"/>
    <mergeCell ref="H29:H31"/>
    <mergeCell ref="K29:K31"/>
    <mergeCell ref="L30:L31"/>
    <mergeCell ref="A26:A28"/>
    <mergeCell ref="B26:C28"/>
    <mergeCell ref="D26:D28"/>
    <mergeCell ref="E26:G28"/>
    <mergeCell ref="H26:H28"/>
    <mergeCell ref="K26:K28"/>
    <mergeCell ref="L33:L34"/>
    <mergeCell ref="L21:L22"/>
    <mergeCell ref="A23:A25"/>
    <mergeCell ref="B23:C25"/>
    <mergeCell ref="D23:D25"/>
    <mergeCell ref="E23:G25"/>
    <mergeCell ref="H23:H25"/>
    <mergeCell ref="K23:K25"/>
    <mergeCell ref="L24:L25"/>
    <mergeCell ref="A20:A22"/>
    <mergeCell ref="B20:C22"/>
    <mergeCell ref="D20:D22"/>
    <mergeCell ref="E20:G22"/>
    <mergeCell ref="H20:H22"/>
    <mergeCell ref="K20:K22"/>
    <mergeCell ref="L15:L16"/>
    <mergeCell ref="A17:A19"/>
    <mergeCell ref="B17:C19"/>
    <mergeCell ref="D17:D19"/>
    <mergeCell ref="E17:G19"/>
    <mergeCell ref="H17:H19"/>
    <mergeCell ref="K17:K19"/>
    <mergeCell ref="L18:L19"/>
    <mergeCell ref="A14:A16"/>
    <mergeCell ref="B14:C16"/>
    <mergeCell ref="D14:D16"/>
    <mergeCell ref="E14:G16"/>
    <mergeCell ref="H14:H16"/>
    <mergeCell ref="K14:K16"/>
    <mergeCell ref="K8:K10"/>
    <mergeCell ref="L9:L10"/>
    <mergeCell ref="A11:A13"/>
    <mergeCell ref="B11:C13"/>
    <mergeCell ref="D11:D13"/>
    <mergeCell ref="E11:G13"/>
    <mergeCell ref="H11:H13"/>
    <mergeCell ref="K11:K13"/>
    <mergeCell ref="L12:L13"/>
    <mergeCell ref="A8:A10"/>
    <mergeCell ref="B8:C10"/>
    <mergeCell ref="D8:D10"/>
    <mergeCell ref="E8:G10"/>
    <mergeCell ref="H8:H10"/>
    <mergeCell ref="A2:L2"/>
    <mergeCell ref="K3:L3"/>
    <mergeCell ref="C4:E4"/>
    <mergeCell ref="G4:L4"/>
    <mergeCell ref="A6:A7"/>
    <mergeCell ref="B6:C7"/>
    <mergeCell ref="D6:D7"/>
    <mergeCell ref="E6:G7"/>
    <mergeCell ref="H6:H7"/>
    <mergeCell ref="I6:J7"/>
    <mergeCell ref="K6:K7"/>
  </mergeCells>
  <phoneticPr fontId="14"/>
  <conditionalFormatting sqref="D8:D37">
    <cfRule type="cellIs" dxfId="322" priority="31" operator="equal">
      <formula>""</formula>
    </cfRule>
  </conditionalFormatting>
  <conditionalFormatting sqref="E8:I37">
    <cfRule type="cellIs" dxfId="321" priority="33" stopIfTrue="1" operator="equal">
      <formula>""</formula>
    </cfRule>
  </conditionalFormatting>
  <conditionalFormatting sqref="I8:J10">
    <cfRule type="expression" dxfId="320" priority="11">
      <formula>IF($L$8="《省》",COUNTA($A$8:$L$10),)</formula>
    </cfRule>
  </conditionalFormatting>
  <conditionalFormatting sqref="I11:J13">
    <cfRule type="expression" dxfId="319" priority="9">
      <formula>IF($L$11="《省》",COUNTA($A$8:$L$10),)</formula>
    </cfRule>
  </conditionalFormatting>
  <conditionalFormatting sqref="I14:J16">
    <cfRule type="expression" dxfId="318" priority="8">
      <formula>IF($L$14="《省》",COUNTA($A$8:$L$10),)</formula>
    </cfRule>
  </conditionalFormatting>
  <conditionalFormatting sqref="I17:J19">
    <cfRule type="expression" dxfId="317" priority="7">
      <formula>IF($L$17="《省》",COUNTA($A$8:$L$10),)</formula>
    </cfRule>
  </conditionalFormatting>
  <conditionalFormatting sqref="I20:J22">
    <cfRule type="expression" dxfId="316" priority="6">
      <formula>IF($L$20="《省》",COUNTA($A$8:$L$10),)</formula>
    </cfRule>
  </conditionalFormatting>
  <conditionalFormatting sqref="I23:J25">
    <cfRule type="expression" dxfId="315" priority="5">
      <formula>IF($L$23="《省》",COUNTA($A$8:$L$10),)</formula>
    </cfRule>
  </conditionalFormatting>
  <conditionalFormatting sqref="I26:J28">
    <cfRule type="expression" dxfId="314" priority="4">
      <formula>IF($L$26="《省》",COUNTA($A$8:$L$10),)</formula>
    </cfRule>
  </conditionalFormatting>
  <conditionalFormatting sqref="I29:J31">
    <cfRule type="expression" dxfId="313" priority="3">
      <formula>IF($L$29="《省》",COUNTA($A$8:$L$10),)</formula>
    </cfRule>
  </conditionalFormatting>
  <conditionalFormatting sqref="I32:J34">
    <cfRule type="expression" dxfId="312" priority="2">
      <formula>IF($L$32="《省》",COUNTA($A$8:$L$10),)</formula>
    </cfRule>
  </conditionalFormatting>
  <conditionalFormatting sqref="I35:J37">
    <cfRule type="expression" dxfId="311" priority="1">
      <formula>IF($L$35="《省》",COUNTA($A$8:$L$10),)</formula>
    </cfRule>
  </conditionalFormatting>
  <conditionalFormatting sqref="K8:K37 B8:C37">
    <cfRule type="cellIs" dxfId="310" priority="36" stopIfTrue="1" operator="equal">
      <formula>""</formula>
    </cfRule>
  </conditionalFormatting>
  <conditionalFormatting sqref="K8:L9 K10 K11:L11 K12:K13 K14:L14 K15:K16 K17:L17 K18:K19 K20:L20 K21:K22 K23:L23 K24:K25 K26:L26 K27:K28 K29:L29 K30:K31 K32:L32 K33:K34 K35:L35 K36:K37 H8:H37">
    <cfRule type="cellIs" dxfId="309" priority="37" stopIfTrue="1" operator="notEqual">
      <formula>0</formula>
    </cfRule>
  </conditionalFormatting>
  <conditionalFormatting sqref="K8:L9 K10 K11:L11 K12:K13 K14:L14 K15:K16 K17:L17 K18:K19 K20:L20 K21:K22 K23:L23 K24:K25 K26:L26 K27:K28 K29:L29 K30:K31 K32:L32 K33:K34 K35:L35 K36:K37">
    <cfRule type="cellIs" dxfId="308" priority="35" stopIfTrue="1" operator="equal">
      <formula>""</formula>
    </cfRule>
  </conditionalFormatting>
  <conditionalFormatting sqref="L12">
    <cfRule type="cellIs" dxfId="307" priority="29" stopIfTrue="1" operator="equal">
      <formula>""</formula>
    </cfRule>
  </conditionalFormatting>
  <conditionalFormatting sqref="L15">
    <cfRule type="cellIs" dxfId="306" priority="27" stopIfTrue="1" operator="equal">
      <formula>""</formula>
    </cfRule>
  </conditionalFormatting>
  <conditionalFormatting sqref="L18">
    <cfRule type="cellIs" dxfId="305" priority="25" stopIfTrue="1" operator="equal">
      <formula>""</formula>
    </cfRule>
  </conditionalFormatting>
  <conditionalFormatting sqref="L21">
    <cfRule type="cellIs" dxfId="304" priority="23" stopIfTrue="1" operator="equal">
      <formula>""</formula>
    </cfRule>
  </conditionalFormatting>
  <conditionalFormatting sqref="L24">
    <cfRule type="cellIs" dxfId="303" priority="21" stopIfTrue="1" operator="equal">
      <formula>""</formula>
    </cfRule>
  </conditionalFormatting>
  <conditionalFormatting sqref="L27">
    <cfRule type="cellIs" dxfId="302" priority="19" stopIfTrue="1" operator="equal">
      <formula>""</formula>
    </cfRule>
  </conditionalFormatting>
  <conditionalFormatting sqref="L30">
    <cfRule type="cellIs" dxfId="301" priority="17" stopIfTrue="1" operator="equal">
      <formula>""</formula>
    </cfRule>
  </conditionalFormatting>
  <conditionalFormatting sqref="L33">
    <cfRule type="cellIs" dxfId="300" priority="15" stopIfTrue="1" operator="equal">
      <formula>""</formula>
    </cfRule>
  </conditionalFormatting>
  <conditionalFormatting sqref="L36">
    <cfRule type="cellIs" dxfId="299" priority="13" stopIfTrue="1" operator="equal">
      <formula>""</formula>
    </cfRule>
  </conditionalFormatting>
  <dataValidations count="4">
    <dataValidation type="list" allowBlank="1" showInputMessage="1" showErrorMessage="1" sqref="D8:D37" xr:uid="{00000000-0002-0000-1000-000000000000}">
      <formula1>"常勤,非常勤"</formula1>
    </dataValidation>
    <dataValidation type="list" allowBlank="1" showInputMessage="1" showErrorMessage="1" sqref="I8:I37 K8:K37" xr:uid="{00000000-0002-0000-1000-000001000000}">
      <formula1>"✔"</formula1>
    </dataValidation>
    <dataValidation type="list" allowBlank="1" showInputMessage="1" showErrorMessage="1" sqref="H8:H37" xr:uid="{00000000-0002-0000-1000-000002000000}">
      <formula1>"1, 2, 3, 4,"</formula1>
    </dataValidation>
    <dataValidation type="list" allowBlank="1" showInputMessage="1" showErrorMessage="1" sqref="L14 L17 L8 L11 L32 L29 L26 L23 L20 L35" xr:uid="{00000000-0002-0000-1000-000003000000}">
      <formula1>"《省》"</formula1>
    </dataValidation>
  </dataValidations>
  <pageMargins left="0.51181102362204722" right="0.51181102362204722" top="0.39370078740157483" bottom="0.15748031496062992" header="0.35433070866141736" footer="0.15748031496062992"/>
  <pageSetup paperSize="9" scale="56" orientation="portrait" r:id="rId1"/>
  <headerFooter scaleWithDoc="0">
    <oddFooter>&amp;R&amp;10
&amp;K01+000
（令和８年４月１日以降に申請する訓練科から適用）　</oddFooter>
  </headerFooter>
  <rowBreaks count="1" manualBreakCount="1">
    <brk id="59" max="11" man="1"/>
  </rowBreaks>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0000"/>
  </sheetPr>
  <dimension ref="A1:R169"/>
  <sheetViews>
    <sheetView view="pageBreakPreview" zoomScale="70" zoomScaleNormal="70" zoomScaleSheetLayoutView="70" workbookViewId="0">
      <selection activeCell="L7" sqref="L7"/>
    </sheetView>
  </sheetViews>
  <sheetFormatPr defaultRowHeight="13.5"/>
  <cols>
    <col min="1" max="1" width="5.5" style="1301" customWidth="1"/>
    <col min="2" max="3" width="12.625" style="1301" customWidth="1"/>
    <col min="4" max="4" width="7.875" style="1301" customWidth="1"/>
    <col min="5" max="7" width="19.625" style="1301" customWidth="1"/>
    <col min="8" max="8" width="6" style="1301" customWidth="1"/>
    <col min="9" max="9" width="5.625" style="1301" customWidth="1"/>
    <col min="10" max="10" width="21.5" style="1301" customWidth="1"/>
    <col min="11" max="11" width="5.75" style="1301" customWidth="1"/>
    <col min="12" max="12" width="24.125" style="1301" customWidth="1"/>
    <col min="13" max="18" width="13" style="1301" customWidth="1"/>
    <col min="19" max="16384" width="9" style="1301"/>
  </cols>
  <sheetData>
    <row r="1" spans="1:12" ht="20.100000000000001" customHeight="1">
      <c r="A1" s="1282"/>
      <c r="B1" s="1283"/>
      <c r="C1" s="1283"/>
      <c r="D1" s="1283"/>
      <c r="E1" s="1283"/>
      <c r="F1" s="1283"/>
      <c r="G1" s="1283"/>
      <c r="H1" s="1283"/>
      <c r="I1" s="1283"/>
      <c r="J1" s="1283"/>
      <c r="K1" s="1284"/>
      <c r="L1" s="1284" t="s">
        <v>1595</v>
      </c>
    </row>
    <row r="2" spans="1:12" ht="20.100000000000001" customHeight="1">
      <c r="A2" s="2607" t="s">
        <v>594</v>
      </c>
      <c r="B2" s="2607"/>
      <c r="C2" s="2607"/>
      <c r="D2" s="2607"/>
      <c r="E2" s="2607"/>
      <c r="F2" s="2607"/>
      <c r="G2" s="2607"/>
      <c r="H2" s="2607"/>
      <c r="I2" s="2607"/>
      <c r="J2" s="2607"/>
      <c r="K2" s="2607"/>
      <c r="L2" s="2607"/>
    </row>
    <row r="3" spans="1:12" ht="20.100000000000001" customHeight="1">
      <c r="A3" s="1282"/>
      <c r="B3" s="1282"/>
      <c r="C3" s="1282"/>
      <c r="D3" s="1282"/>
      <c r="E3" s="1282"/>
      <c r="F3" s="1282"/>
      <c r="G3" s="1282"/>
      <c r="H3" s="1285"/>
      <c r="I3" s="1285"/>
      <c r="J3" s="1285"/>
      <c r="K3" s="2608"/>
      <c r="L3" s="2608"/>
    </row>
    <row r="4" spans="1:12" ht="21" customHeight="1">
      <c r="A4" s="1286"/>
      <c r="B4" s="1287" t="s">
        <v>160</v>
      </c>
      <c r="C4" s="2671" t="s">
        <v>1492</v>
      </c>
      <c r="D4" s="2671"/>
      <c r="E4" s="2671"/>
      <c r="F4" s="1287" t="s">
        <v>194</v>
      </c>
      <c r="G4" s="2672" t="s">
        <v>1539</v>
      </c>
      <c r="H4" s="2672"/>
      <c r="I4" s="2672"/>
      <c r="J4" s="2672"/>
      <c r="K4" s="2672"/>
      <c r="L4" s="2672"/>
    </row>
    <row r="5" spans="1:12" ht="13.5" customHeight="1" thickBot="1">
      <c r="A5" s="1282"/>
      <c r="B5" s="1288"/>
      <c r="C5" s="1288"/>
      <c r="D5" s="1288"/>
      <c r="E5" s="1288"/>
      <c r="F5" s="1288"/>
      <c r="G5" s="1288"/>
      <c r="H5" s="1288"/>
      <c r="I5" s="1288"/>
      <c r="J5" s="1288"/>
      <c r="K5" s="1288"/>
      <c r="L5" s="1288"/>
    </row>
    <row r="6" spans="1:12" ht="32.25" customHeight="1">
      <c r="A6" s="2611" t="s">
        <v>595</v>
      </c>
      <c r="B6" s="2613" t="s">
        <v>195</v>
      </c>
      <c r="C6" s="2614"/>
      <c r="D6" s="2617" t="s">
        <v>569</v>
      </c>
      <c r="E6" s="2619" t="s">
        <v>196</v>
      </c>
      <c r="F6" s="2620"/>
      <c r="G6" s="2621"/>
      <c r="H6" s="2625" t="s">
        <v>197</v>
      </c>
      <c r="I6" s="2619" t="s">
        <v>566</v>
      </c>
      <c r="J6" s="2621"/>
      <c r="K6" s="2627" t="s">
        <v>1227</v>
      </c>
      <c r="L6" s="1289" t="s">
        <v>516</v>
      </c>
    </row>
    <row r="7" spans="1:12" ht="32.25" customHeight="1">
      <c r="A7" s="2612"/>
      <c r="B7" s="2615"/>
      <c r="C7" s="2616"/>
      <c r="D7" s="2618"/>
      <c r="E7" s="2622"/>
      <c r="F7" s="2623"/>
      <c r="G7" s="2624"/>
      <c r="H7" s="2626"/>
      <c r="I7" s="2622"/>
      <c r="J7" s="2624"/>
      <c r="K7" s="2628"/>
      <c r="L7" s="1290" t="s">
        <v>596</v>
      </c>
    </row>
    <row r="8" spans="1:12" ht="31.7" customHeight="1">
      <c r="A8" s="2612">
        <v>1</v>
      </c>
      <c r="B8" s="2699" t="s">
        <v>1493</v>
      </c>
      <c r="C8" s="2679"/>
      <c r="D8" s="2684" t="s">
        <v>1494</v>
      </c>
      <c r="E8" s="2700" t="s">
        <v>1495</v>
      </c>
      <c r="F8" s="2688"/>
      <c r="G8" s="2689"/>
      <c r="H8" s="2696">
        <v>3</v>
      </c>
      <c r="I8" s="1291" t="s">
        <v>626</v>
      </c>
      <c r="J8" s="1292" t="s">
        <v>1534</v>
      </c>
      <c r="K8" s="2673"/>
      <c r="L8" s="1293"/>
    </row>
    <row r="9" spans="1:12" ht="31.7" customHeight="1">
      <c r="A9" s="2612"/>
      <c r="B9" s="2680"/>
      <c r="C9" s="2681"/>
      <c r="D9" s="2685"/>
      <c r="E9" s="2690"/>
      <c r="F9" s="2691"/>
      <c r="G9" s="2692"/>
      <c r="H9" s="2697"/>
      <c r="I9" s="1294"/>
      <c r="J9" s="1302" t="s">
        <v>567</v>
      </c>
      <c r="K9" s="2674"/>
      <c r="L9" s="2676"/>
    </row>
    <row r="10" spans="1:12" ht="31.7" customHeight="1">
      <c r="A10" s="2612"/>
      <c r="B10" s="2682"/>
      <c r="C10" s="2683"/>
      <c r="D10" s="2686"/>
      <c r="E10" s="2693"/>
      <c r="F10" s="2694"/>
      <c r="G10" s="2695"/>
      <c r="H10" s="2698"/>
      <c r="I10" s="1296" t="s">
        <v>626</v>
      </c>
      <c r="J10" s="1303" t="s">
        <v>568</v>
      </c>
      <c r="K10" s="2675"/>
      <c r="L10" s="2677"/>
    </row>
    <row r="11" spans="1:12" ht="31.7" customHeight="1">
      <c r="A11" s="2612">
        <v>2</v>
      </c>
      <c r="B11" s="2678"/>
      <c r="C11" s="2679"/>
      <c r="D11" s="2684"/>
      <c r="E11" s="2687"/>
      <c r="F11" s="2688"/>
      <c r="G11" s="2689"/>
      <c r="H11" s="2696"/>
      <c r="I11" s="1291"/>
      <c r="J11" s="1292" t="s">
        <v>1534</v>
      </c>
      <c r="K11" s="2673"/>
      <c r="L11" s="1293"/>
    </row>
    <row r="12" spans="1:12" ht="31.7" customHeight="1">
      <c r="A12" s="2612"/>
      <c r="B12" s="2680"/>
      <c r="C12" s="2681"/>
      <c r="D12" s="2685"/>
      <c r="E12" s="2690"/>
      <c r="F12" s="2691"/>
      <c r="G12" s="2692"/>
      <c r="H12" s="2697"/>
      <c r="I12" s="1294"/>
      <c r="J12" s="1302" t="s">
        <v>567</v>
      </c>
      <c r="K12" s="2674"/>
      <c r="L12" s="2676"/>
    </row>
    <row r="13" spans="1:12" ht="31.7" customHeight="1">
      <c r="A13" s="2612"/>
      <c r="B13" s="2682"/>
      <c r="C13" s="2683"/>
      <c r="D13" s="2686"/>
      <c r="E13" s="2693"/>
      <c r="F13" s="2694"/>
      <c r="G13" s="2695"/>
      <c r="H13" s="2698"/>
      <c r="I13" s="1296"/>
      <c r="J13" s="1303" t="s">
        <v>568</v>
      </c>
      <c r="K13" s="2675"/>
      <c r="L13" s="2677"/>
    </row>
    <row r="14" spans="1:12" ht="31.7" customHeight="1">
      <c r="A14" s="2612">
        <v>3</v>
      </c>
      <c r="B14" s="2701" t="s">
        <v>1497</v>
      </c>
      <c r="C14" s="2702"/>
      <c r="D14" s="2707" t="s">
        <v>1494</v>
      </c>
      <c r="E14" s="2710" t="s">
        <v>1517</v>
      </c>
      <c r="F14" s="2719"/>
      <c r="G14" s="2720"/>
      <c r="H14" s="2696">
        <v>4</v>
      </c>
      <c r="I14" s="1291" t="s">
        <v>626</v>
      </c>
      <c r="J14" s="1292" t="s">
        <v>1534</v>
      </c>
      <c r="K14" s="2673"/>
      <c r="L14" s="1293"/>
    </row>
    <row r="15" spans="1:12" ht="31.7" customHeight="1">
      <c r="A15" s="2612"/>
      <c r="B15" s="2703"/>
      <c r="C15" s="2704"/>
      <c r="D15" s="2708"/>
      <c r="E15" s="2721"/>
      <c r="F15" s="2722"/>
      <c r="G15" s="2723"/>
      <c r="H15" s="2697"/>
      <c r="I15" s="1294" t="s">
        <v>626</v>
      </c>
      <c r="J15" s="1302" t="s">
        <v>567</v>
      </c>
      <c r="K15" s="2674"/>
      <c r="L15" s="2676"/>
    </row>
    <row r="16" spans="1:12" ht="31.7" customHeight="1">
      <c r="A16" s="2612"/>
      <c r="B16" s="2705"/>
      <c r="C16" s="2706"/>
      <c r="D16" s="2709"/>
      <c r="E16" s="2724"/>
      <c r="F16" s="2725"/>
      <c r="G16" s="2726"/>
      <c r="H16" s="2698"/>
      <c r="I16" s="1296"/>
      <c r="J16" s="1303" t="s">
        <v>568</v>
      </c>
      <c r="K16" s="2675"/>
      <c r="L16" s="2677"/>
    </row>
    <row r="17" spans="1:12" ht="31.7" customHeight="1">
      <c r="A17" s="2612">
        <v>4</v>
      </c>
      <c r="B17" s="2701" t="s">
        <v>1498</v>
      </c>
      <c r="C17" s="2702"/>
      <c r="D17" s="2707" t="s">
        <v>1494</v>
      </c>
      <c r="E17" s="2710" t="s">
        <v>1518</v>
      </c>
      <c r="F17" s="2711"/>
      <c r="G17" s="2712"/>
      <c r="H17" s="2696">
        <v>3</v>
      </c>
      <c r="I17" s="1291" t="s">
        <v>626</v>
      </c>
      <c r="J17" s="1292" t="s">
        <v>1534</v>
      </c>
      <c r="K17" s="2673"/>
      <c r="L17" s="1293"/>
    </row>
    <row r="18" spans="1:12" ht="31.7" customHeight="1">
      <c r="A18" s="2612"/>
      <c r="B18" s="2703"/>
      <c r="C18" s="2704"/>
      <c r="D18" s="2708"/>
      <c r="E18" s="2713"/>
      <c r="F18" s="2714"/>
      <c r="G18" s="2715"/>
      <c r="H18" s="2697"/>
      <c r="I18" s="1294"/>
      <c r="J18" s="1302" t="s">
        <v>567</v>
      </c>
      <c r="K18" s="2674"/>
      <c r="L18" s="2676"/>
    </row>
    <row r="19" spans="1:12" ht="31.7" customHeight="1">
      <c r="A19" s="2612"/>
      <c r="B19" s="2705"/>
      <c r="C19" s="2706"/>
      <c r="D19" s="2709"/>
      <c r="E19" s="2716"/>
      <c r="F19" s="2717"/>
      <c r="G19" s="2718"/>
      <c r="H19" s="2698"/>
      <c r="I19" s="1296"/>
      <c r="J19" s="1303" t="s">
        <v>568</v>
      </c>
      <c r="K19" s="2675"/>
      <c r="L19" s="2677"/>
    </row>
    <row r="20" spans="1:12" ht="31.7" customHeight="1">
      <c r="A20" s="2612">
        <v>5</v>
      </c>
      <c r="B20" s="2699" t="s">
        <v>1532</v>
      </c>
      <c r="C20" s="2679"/>
      <c r="D20" s="2684" t="s">
        <v>1494</v>
      </c>
      <c r="E20" s="2710" t="s">
        <v>1499</v>
      </c>
      <c r="F20" s="2728"/>
      <c r="G20" s="2729"/>
      <c r="H20" s="2696">
        <v>3</v>
      </c>
      <c r="I20" s="1291" t="s">
        <v>626</v>
      </c>
      <c r="J20" s="1292" t="s">
        <v>1534</v>
      </c>
      <c r="K20" s="2673"/>
      <c r="L20" s="1293"/>
    </row>
    <row r="21" spans="1:12" ht="31.7" customHeight="1">
      <c r="A21" s="2612"/>
      <c r="B21" s="2680"/>
      <c r="C21" s="2681"/>
      <c r="D21" s="2685"/>
      <c r="E21" s="2730"/>
      <c r="F21" s="2731"/>
      <c r="G21" s="2732"/>
      <c r="H21" s="2697"/>
      <c r="I21" s="1294"/>
      <c r="J21" s="1302" t="s">
        <v>567</v>
      </c>
      <c r="K21" s="2674"/>
      <c r="L21" s="2676"/>
    </row>
    <row r="22" spans="1:12" ht="31.7" customHeight="1">
      <c r="A22" s="2612"/>
      <c r="B22" s="2682"/>
      <c r="C22" s="2683"/>
      <c r="D22" s="2686"/>
      <c r="E22" s="2733"/>
      <c r="F22" s="2734"/>
      <c r="G22" s="2735"/>
      <c r="H22" s="2698"/>
      <c r="I22" s="1296"/>
      <c r="J22" s="1303" t="s">
        <v>568</v>
      </c>
      <c r="K22" s="2675"/>
      <c r="L22" s="2677"/>
    </row>
    <row r="23" spans="1:12" ht="31.7" customHeight="1">
      <c r="A23" s="2612">
        <v>6</v>
      </c>
      <c r="B23" s="2699" t="s">
        <v>1519</v>
      </c>
      <c r="C23" s="2679"/>
      <c r="D23" s="2684" t="s">
        <v>1494</v>
      </c>
      <c r="E23" s="2700" t="s">
        <v>1533</v>
      </c>
      <c r="F23" s="2688"/>
      <c r="G23" s="2689"/>
      <c r="H23" s="2696">
        <v>4</v>
      </c>
      <c r="I23" s="1291" t="s">
        <v>626</v>
      </c>
      <c r="J23" s="1292" t="s">
        <v>1534</v>
      </c>
      <c r="K23" s="2673"/>
      <c r="L23" s="1298"/>
    </row>
    <row r="24" spans="1:12" ht="31.7" customHeight="1">
      <c r="A24" s="2612"/>
      <c r="B24" s="2680"/>
      <c r="C24" s="2681"/>
      <c r="D24" s="2685"/>
      <c r="E24" s="2690"/>
      <c r="F24" s="2691"/>
      <c r="G24" s="2692"/>
      <c r="H24" s="2697"/>
      <c r="I24" s="1294" t="s">
        <v>626</v>
      </c>
      <c r="J24" s="1302" t="s">
        <v>567</v>
      </c>
      <c r="K24" s="2674"/>
      <c r="L24" s="2727"/>
    </row>
    <row r="25" spans="1:12" ht="31.7" customHeight="1">
      <c r="A25" s="2612"/>
      <c r="B25" s="2682"/>
      <c r="C25" s="2683"/>
      <c r="D25" s="2686"/>
      <c r="E25" s="2693"/>
      <c r="F25" s="2694"/>
      <c r="G25" s="2695"/>
      <c r="H25" s="2698"/>
      <c r="I25" s="1296"/>
      <c r="J25" s="1303" t="s">
        <v>568</v>
      </c>
      <c r="K25" s="2675"/>
      <c r="L25" s="2677"/>
    </row>
    <row r="26" spans="1:12" ht="31.7" customHeight="1">
      <c r="A26" s="2612">
        <v>7</v>
      </c>
      <c r="B26" s="2736" t="s">
        <v>1500</v>
      </c>
      <c r="C26" s="2736"/>
      <c r="D26" s="2684" t="s">
        <v>1501</v>
      </c>
      <c r="E26" s="2700" t="s">
        <v>1520</v>
      </c>
      <c r="F26" s="2737"/>
      <c r="G26" s="2738"/>
      <c r="H26" s="2696"/>
      <c r="I26" s="1291"/>
      <c r="J26" s="1304" t="s">
        <v>1496</v>
      </c>
      <c r="K26" s="2673" t="s">
        <v>626</v>
      </c>
      <c r="L26" s="1298"/>
    </row>
    <row r="27" spans="1:12" ht="31.7" customHeight="1">
      <c r="A27" s="2612"/>
      <c r="B27" s="2736"/>
      <c r="C27" s="2736"/>
      <c r="D27" s="2685"/>
      <c r="E27" s="2739"/>
      <c r="F27" s="2740"/>
      <c r="G27" s="2741"/>
      <c r="H27" s="2697"/>
      <c r="I27" s="1294"/>
      <c r="J27" s="1302" t="s">
        <v>567</v>
      </c>
      <c r="K27" s="2674"/>
      <c r="L27" s="2727"/>
    </row>
    <row r="28" spans="1:12" ht="31.7" customHeight="1">
      <c r="A28" s="2612"/>
      <c r="B28" s="2736"/>
      <c r="C28" s="2736"/>
      <c r="D28" s="2686"/>
      <c r="E28" s="2742"/>
      <c r="F28" s="2743"/>
      <c r="G28" s="2744"/>
      <c r="H28" s="2698"/>
      <c r="I28" s="1296"/>
      <c r="J28" s="1303" t="s">
        <v>568</v>
      </c>
      <c r="K28" s="2675"/>
      <c r="L28" s="2677"/>
    </row>
    <row r="29" spans="1:12" ht="31.7" customHeight="1">
      <c r="A29" s="2612">
        <v>8</v>
      </c>
      <c r="B29" s="2736" t="s">
        <v>1500</v>
      </c>
      <c r="C29" s="2736"/>
      <c r="D29" s="2684" t="s">
        <v>1501</v>
      </c>
      <c r="E29" s="2700" t="s">
        <v>1521</v>
      </c>
      <c r="F29" s="2737"/>
      <c r="G29" s="2738"/>
      <c r="H29" s="2696">
        <v>3</v>
      </c>
      <c r="I29" s="1291" t="s">
        <v>626</v>
      </c>
      <c r="J29" s="1292" t="s">
        <v>1534</v>
      </c>
      <c r="K29" s="2673"/>
      <c r="L29" s="1298"/>
    </row>
    <row r="30" spans="1:12" ht="31.7" customHeight="1">
      <c r="A30" s="2612"/>
      <c r="B30" s="2736"/>
      <c r="C30" s="2736"/>
      <c r="D30" s="2685"/>
      <c r="E30" s="2739"/>
      <c r="F30" s="2740"/>
      <c r="G30" s="2741"/>
      <c r="H30" s="2697"/>
      <c r="I30" s="1294"/>
      <c r="J30" s="1302" t="s">
        <v>567</v>
      </c>
      <c r="K30" s="2674"/>
      <c r="L30" s="2727"/>
    </row>
    <row r="31" spans="1:12" ht="31.7" customHeight="1">
      <c r="A31" s="2612"/>
      <c r="B31" s="2736"/>
      <c r="C31" s="2736"/>
      <c r="D31" s="2686"/>
      <c r="E31" s="2742"/>
      <c r="F31" s="2743"/>
      <c r="G31" s="2744"/>
      <c r="H31" s="2698"/>
      <c r="I31" s="1296"/>
      <c r="J31" s="1303" t="s">
        <v>568</v>
      </c>
      <c r="K31" s="2675"/>
      <c r="L31" s="2677"/>
    </row>
    <row r="32" spans="1:12" ht="31.7" customHeight="1">
      <c r="A32" s="2612">
        <v>9</v>
      </c>
      <c r="B32" s="2736" t="s">
        <v>1502</v>
      </c>
      <c r="C32" s="2736"/>
      <c r="D32" s="2684" t="s">
        <v>1501</v>
      </c>
      <c r="E32" s="2700" t="s">
        <v>1503</v>
      </c>
      <c r="F32" s="2737"/>
      <c r="G32" s="2738"/>
      <c r="H32" s="2696"/>
      <c r="I32" s="1291"/>
      <c r="J32" s="1292" t="s">
        <v>1534</v>
      </c>
      <c r="K32" s="2673"/>
      <c r="L32" s="1298"/>
    </row>
    <row r="33" spans="1:12" ht="31.7" customHeight="1">
      <c r="A33" s="2612"/>
      <c r="B33" s="2736"/>
      <c r="C33" s="2736"/>
      <c r="D33" s="2685"/>
      <c r="E33" s="2739"/>
      <c r="F33" s="2740"/>
      <c r="G33" s="2741"/>
      <c r="H33" s="2697"/>
      <c r="I33" s="1294"/>
      <c r="J33" s="1302" t="s">
        <v>567</v>
      </c>
      <c r="K33" s="2674"/>
      <c r="L33" s="2727"/>
    </row>
    <row r="34" spans="1:12" ht="31.7" customHeight="1">
      <c r="A34" s="2612"/>
      <c r="B34" s="2736"/>
      <c r="C34" s="2736"/>
      <c r="D34" s="2686"/>
      <c r="E34" s="2742"/>
      <c r="F34" s="2743"/>
      <c r="G34" s="2744"/>
      <c r="H34" s="2698"/>
      <c r="I34" s="1296"/>
      <c r="J34" s="1303" t="s">
        <v>568</v>
      </c>
      <c r="K34" s="2675"/>
      <c r="L34" s="2677"/>
    </row>
    <row r="35" spans="1:12" ht="31.7" customHeight="1">
      <c r="A35" s="2612">
        <v>10</v>
      </c>
      <c r="B35" s="2736" t="s">
        <v>1504</v>
      </c>
      <c r="C35" s="2736"/>
      <c r="D35" s="2684"/>
      <c r="E35" s="2687"/>
      <c r="F35" s="2688"/>
      <c r="G35" s="2689"/>
      <c r="H35" s="2696">
        <v>3</v>
      </c>
      <c r="I35" s="1291" t="s">
        <v>626</v>
      </c>
      <c r="J35" s="1305" t="s">
        <v>1536</v>
      </c>
      <c r="K35" s="2696"/>
      <c r="L35" s="1298" t="s">
        <v>1505</v>
      </c>
    </row>
    <row r="36" spans="1:12" ht="31.7" customHeight="1">
      <c r="A36" s="2745"/>
      <c r="B36" s="2736"/>
      <c r="C36" s="2736"/>
      <c r="D36" s="2685"/>
      <c r="E36" s="2690"/>
      <c r="F36" s="2691"/>
      <c r="G36" s="2692"/>
      <c r="H36" s="2697"/>
      <c r="I36" s="1294"/>
      <c r="J36" s="1302" t="s">
        <v>567</v>
      </c>
      <c r="K36" s="2697"/>
      <c r="L36" s="2727" t="s">
        <v>1506</v>
      </c>
    </row>
    <row r="37" spans="1:12" ht="31.7" customHeight="1" thickBot="1">
      <c r="A37" s="2746"/>
      <c r="B37" s="2736"/>
      <c r="C37" s="2736"/>
      <c r="D37" s="2747"/>
      <c r="E37" s="2748"/>
      <c r="F37" s="2749"/>
      <c r="G37" s="2750"/>
      <c r="H37" s="2751"/>
      <c r="I37" s="1299"/>
      <c r="J37" s="1306" t="s">
        <v>568</v>
      </c>
      <c r="K37" s="2751"/>
      <c r="L37" s="2752"/>
    </row>
    <row r="38" spans="1:12" ht="6.75" customHeight="1">
      <c r="A38" s="1282"/>
      <c r="B38" s="1307"/>
      <c r="C38" s="1307"/>
      <c r="D38" s="1308"/>
      <c r="E38" s="1309" t="s">
        <v>572</v>
      </c>
      <c r="F38" s="1308"/>
      <c r="G38" s="1308"/>
      <c r="H38" s="1308"/>
      <c r="I38" s="1308"/>
      <c r="J38" s="1308"/>
      <c r="K38" s="1307"/>
      <c r="L38" s="1307"/>
    </row>
    <row r="39" spans="1:12" ht="18" customHeight="1">
      <c r="A39" s="1665" t="s">
        <v>597</v>
      </c>
      <c r="B39" s="1665"/>
      <c r="C39" s="1665"/>
      <c r="D39" s="1665"/>
      <c r="E39" s="1665"/>
      <c r="F39" s="1665"/>
      <c r="G39" s="1665"/>
      <c r="H39" s="1665"/>
      <c r="I39" s="1665"/>
      <c r="J39" s="1665"/>
      <c r="K39" s="1665"/>
      <c r="L39" s="1665"/>
    </row>
    <row r="40" spans="1:12" ht="18" customHeight="1">
      <c r="A40" s="2754" t="s">
        <v>598</v>
      </c>
      <c r="B40" s="2754"/>
      <c r="C40" s="2754"/>
      <c r="D40" s="2754"/>
      <c r="E40" s="2754"/>
      <c r="F40" s="2754"/>
      <c r="G40" s="2754"/>
      <c r="H40" s="2754"/>
      <c r="I40" s="2754"/>
      <c r="J40" s="2754"/>
      <c r="K40" s="2754"/>
      <c r="L40" s="2754"/>
    </row>
    <row r="41" spans="1:12" ht="18" customHeight="1">
      <c r="A41" s="2754" t="s">
        <v>599</v>
      </c>
      <c r="B41" s="2754"/>
      <c r="C41" s="2754"/>
      <c r="D41" s="2754"/>
      <c r="E41" s="2754"/>
      <c r="F41" s="2754"/>
      <c r="G41" s="2754"/>
      <c r="H41" s="2754"/>
      <c r="I41" s="2754"/>
      <c r="J41" s="2754"/>
      <c r="K41" s="2754"/>
      <c r="L41" s="2754"/>
    </row>
    <row r="42" spans="1:12" s="1310" customFormat="1" ht="18" customHeight="1">
      <c r="A42" s="2755" t="s">
        <v>1586</v>
      </c>
      <c r="B42" s="2755"/>
      <c r="C42" s="2755"/>
      <c r="D42" s="2755"/>
      <c r="E42" s="2755"/>
      <c r="F42" s="2755"/>
      <c r="G42" s="2755"/>
      <c r="H42" s="2755"/>
      <c r="I42" s="2755"/>
      <c r="J42" s="2755"/>
      <c r="K42" s="2755"/>
      <c r="L42" s="2755"/>
    </row>
    <row r="43" spans="1:12" s="1310" customFormat="1" ht="18" customHeight="1">
      <c r="A43" s="1311" t="s">
        <v>1587</v>
      </c>
      <c r="B43" s="1312"/>
      <c r="C43" s="1312"/>
      <c r="D43" s="1312"/>
      <c r="E43" s="1312"/>
      <c r="F43" s="1312"/>
      <c r="G43" s="1312"/>
      <c r="H43" s="1312"/>
      <c r="I43" s="1312"/>
      <c r="J43" s="1312"/>
      <c r="K43" s="1312"/>
      <c r="L43" s="1312"/>
    </row>
    <row r="44" spans="1:12" s="1310" customFormat="1" ht="18" customHeight="1">
      <c r="A44" s="2755" t="s">
        <v>1588</v>
      </c>
      <c r="B44" s="2755"/>
      <c r="C44" s="2755"/>
      <c r="D44" s="2755"/>
      <c r="E44" s="2755"/>
      <c r="F44" s="2755"/>
      <c r="G44" s="2755"/>
      <c r="H44" s="2755"/>
      <c r="I44" s="2755"/>
      <c r="J44" s="2755"/>
      <c r="K44" s="2755"/>
      <c r="L44" s="2755"/>
    </row>
    <row r="45" spans="1:12" s="1310" customFormat="1" ht="18" customHeight="1">
      <c r="A45" s="2755" t="s">
        <v>1589</v>
      </c>
      <c r="B45" s="2755"/>
      <c r="C45" s="2755"/>
      <c r="D45" s="2755"/>
      <c r="E45" s="2755"/>
      <c r="F45" s="2755"/>
      <c r="G45" s="2755"/>
      <c r="H45" s="2755"/>
      <c r="I45" s="2755"/>
      <c r="J45" s="2755"/>
      <c r="K45" s="2755"/>
      <c r="L45" s="2755"/>
    </row>
    <row r="46" spans="1:12" s="1310" customFormat="1" ht="18" customHeight="1">
      <c r="A46" s="2755" t="s">
        <v>601</v>
      </c>
      <c r="B46" s="2755"/>
      <c r="C46" s="2755"/>
      <c r="D46" s="2755"/>
      <c r="E46" s="2755"/>
      <c r="F46" s="2755"/>
      <c r="G46" s="2755"/>
      <c r="H46" s="2755"/>
      <c r="I46" s="2755"/>
      <c r="J46" s="2755"/>
      <c r="K46" s="2755"/>
      <c r="L46" s="2755"/>
    </row>
    <row r="47" spans="1:12" s="1310" customFormat="1" ht="18" customHeight="1">
      <c r="A47" s="2755" t="s">
        <v>1590</v>
      </c>
      <c r="B47" s="2755"/>
      <c r="C47" s="2755"/>
      <c r="D47" s="2755"/>
      <c r="E47" s="2755"/>
      <c r="F47" s="2755"/>
      <c r="G47" s="2755"/>
      <c r="H47" s="2755"/>
      <c r="I47" s="2755"/>
      <c r="J47" s="2755"/>
      <c r="K47" s="2755"/>
      <c r="L47" s="2755"/>
    </row>
    <row r="48" spans="1:12" s="1310" customFormat="1" ht="18" customHeight="1">
      <c r="A48" s="2754" t="s">
        <v>602</v>
      </c>
      <c r="B48" s="2754"/>
      <c r="C48" s="2754"/>
      <c r="D48" s="2754"/>
      <c r="E48" s="2754"/>
      <c r="F48" s="2754"/>
      <c r="G48" s="2754"/>
      <c r="H48" s="2754"/>
      <c r="I48" s="2754"/>
      <c r="J48" s="2754"/>
      <c r="K48" s="2754"/>
      <c r="L48" s="2754"/>
    </row>
    <row r="49" spans="1:12" s="1310" customFormat="1" ht="18" customHeight="1">
      <c r="A49" s="2754" t="s">
        <v>603</v>
      </c>
      <c r="B49" s="2754"/>
      <c r="C49" s="2754"/>
      <c r="D49" s="2754"/>
      <c r="E49" s="2754"/>
      <c r="F49" s="2754"/>
      <c r="G49" s="2754"/>
      <c r="H49" s="2754"/>
      <c r="I49" s="2754"/>
      <c r="J49" s="2754"/>
      <c r="K49" s="2754"/>
      <c r="L49" s="2754"/>
    </row>
    <row r="50" spans="1:12" ht="18" customHeight="1">
      <c r="A50" s="2753" t="s">
        <v>1599</v>
      </c>
      <c r="B50" s="2753"/>
      <c r="C50" s="2753"/>
      <c r="D50" s="2753"/>
      <c r="E50" s="2753"/>
      <c r="F50" s="2753"/>
      <c r="G50" s="2753"/>
      <c r="H50" s="2753"/>
      <c r="I50" s="2753"/>
      <c r="J50" s="2753"/>
      <c r="K50" s="2753"/>
      <c r="L50" s="2753"/>
    </row>
    <row r="51" spans="1:12" ht="18" customHeight="1">
      <c r="A51" s="2753" t="s">
        <v>1600</v>
      </c>
      <c r="B51" s="2753"/>
      <c r="C51" s="2753"/>
      <c r="D51" s="2753"/>
      <c r="E51" s="2753"/>
      <c r="F51" s="2753"/>
      <c r="G51" s="2753"/>
      <c r="H51" s="2753"/>
      <c r="I51" s="2753"/>
      <c r="J51" s="2753"/>
      <c r="K51" s="2753"/>
      <c r="L51" s="2753"/>
    </row>
    <row r="52" spans="1:12" ht="18" customHeight="1">
      <c r="A52" s="2754" t="s">
        <v>1280</v>
      </c>
      <c r="B52" s="2754"/>
      <c r="C52" s="2754"/>
      <c r="D52" s="2754"/>
      <c r="E52" s="2754"/>
      <c r="F52" s="2754"/>
      <c r="G52" s="2754"/>
      <c r="H52" s="2754"/>
      <c r="I52" s="2754"/>
      <c r="J52" s="2754"/>
      <c r="K52" s="2754"/>
      <c r="L52" s="2754"/>
    </row>
    <row r="53" spans="1:12" ht="18.75" customHeight="1">
      <c r="A53" s="2754"/>
      <c r="B53" s="2754"/>
      <c r="C53" s="2754"/>
      <c r="D53" s="2754"/>
      <c r="E53" s="2754"/>
      <c r="F53" s="2754"/>
      <c r="G53" s="2754"/>
      <c r="H53" s="2754"/>
      <c r="I53" s="2754"/>
      <c r="J53" s="2754"/>
      <c r="K53" s="2754"/>
      <c r="L53" s="2754"/>
    </row>
    <row r="54" spans="1:12" ht="15" customHeight="1">
      <c r="A54" s="2755" t="s">
        <v>604</v>
      </c>
      <c r="B54" s="2755"/>
      <c r="C54" s="2755"/>
      <c r="D54" s="2755"/>
      <c r="E54" s="2755"/>
      <c r="F54" s="2755"/>
      <c r="G54" s="2755"/>
      <c r="H54" s="2755"/>
      <c r="I54" s="2755"/>
      <c r="J54" s="2755"/>
      <c r="K54" s="2755"/>
      <c r="L54" s="2755"/>
    </row>
    <row r="55" spans="1:12" ht="15" customHeight="1">
      <c r="A55" s="2755" t="s">
        <v>605</v>
      </c>
      <c r="B55" s="2755"/>
      <c r="C55" s="2755"/>
      <c r="D55" s="2755"/>
      <c r="E55" s="2755"/>
      <c r="F55" s="2755"/>
      <c r="G55" s="2755"/>
      <c r="H55" s="2755"/>
      <c r="I55" s="2755"/>
      <c r="J55" s="2755"/>
      <c r="K55" s="2755"/>
      <c r="L55" s="2755"/>
    </row>
    <row r="56" spans="1:12" ht="15" customHeight="1">
      <c r="A56" s="2755" t="s">
        <v>606</v>
      </c>
      <c r="B56" s="2755"/>
      <c r="C56" s="2755"/>
      <c r="D56" s="2755"/>
      <c r="E56" s="2755"/>
      <c r="F56" s="2755"/>
      <c r="G56" s="2755"/>
      <c r="H56" s="2755"/>
      <c r="I56" s="2755"/>
      <c r="J56" s="2755"/>
      <c r="K56" s="2755"/>
      <c r="L56" s="2755"/>
    </row>
    <row r="57" spans="1:12" ht="15" customHeight="1">
      <c r="A57" s="2755" t="s">
        <v>607</v>
      </c>
      <c r="B57" s="2755"/>
      <c r="C57" s="2755"/>
      <c r="D57" s="2755"/>
      <c r="E57" s="2755"/>
      <c r="F57" s="2755"/>
      <c r="G57" s="2755"/>
      <c r="H57" s="2755"/>
      <c r="I57" s="2755"/>
      <c r="J57" s="2755"/>
      <c r="K57" s="2755"/>
      <c r="L57" s="2755"/>
    </row>
    <row r="58" spans="1:12" ht="15" customHeight="1">
      <c r="A58" s="2755"/>
      <c r="B58" s="2755"/>
      <c r="C58" s="2755"/>
      <c r="D58" s="2755"/>
      <c r="E58" s="2755"/>
      <c r="F58" s="2755"/>
      <c r="G58" s="2755"/>
      <c r="H58" s="2755"/>
      <c r="I58" s="2755"/>
      <c r="J58" s="2755"/>
      <c r="K58" s="2755"/>
      <c r="L58" s="2755"/>
    </row>
    <row r="59" spans="1:12" ht="15" customHeight="1">
      <c r="A59" s="1313"/>
      <c r="B59" s="1313"/>
      <c r="C59" s="1313"/>
      <c r="D59" s="1313"/>
      <c r="E59" s="1313"/>
      <c r="F59" s="1313"/>
      <c r="G59" s="1313"/>
      <c r="H59" s="1313"/>
      <c r="I59" s="1313"/>
      <c r="J59" s="1313"/>
      <c r="K59" s="1313"/>
      <c r="L59" s="1313"/>
    </row>
    <row r="60" spans="1:12" ht="15" customHeight="1">
      <c r="A60" s="1313"/>
      <c r="B60" s="1313"/>
      <c r="C60" s="1313"/>
      <c r="D60" s="1313"/>
      <c r="E60" s="1313"/>
      <c r="F60" s="1313"/>
      <c r="G60" s="1313"/>
      <c r="H60" s="1313"/>
      <c r="I60" s="1313"/>
      <c r="J60" s="1313"/>
      <c r="K60" s="1313"/>
      <c r="L60" s="1314"/>
    </row>
    <row r="61" spans="1:12">
      <c r="A61" s="1315"/>
      <c r="B61" s="1315"/>
      <c r="C61" s="1315"/>
      <c r="D61" s="1315"/>
      <c r="E61" s="1315"/>
      <c r="F61" s="1315"/>
      <c r="G61" s="1315"/>
      <c r="H61" s="1315"/>
      <c r="I61" s="1315"/>
      <c r="J61" s="1315"/>
      <c r="K61" s="1315"/>
      <c r="L61" s="1315"/>
    </row>
    <row r="62" spans="1:12">
      <c r="A62" s="1315"/>
      <c r="B62" s="1315"/>
      <c r="C62" s="1315"/>
      <c r="D62" s="1315"/>
      <c r="E62" s="1315"/>
      <c r="F62" s="1315"/>
      <c r="G62" s="1315"/>
      <c r="H62" s="1315"/>
      <c r="I62" s="1315"/>
      <c r="J62" s="1315"/>
      <c r="K62" s="1315"/>
      <c r="L62" s="1315"/>
    </row>
    <row r="63" spans="1:12">
      <c r="A63" s="1315"/>
      <c r="B63" s="1315"/>
      <c r="C63" s="1315"/>
      <c r="D63" s="1315"/>
      <c r="E63" s="1315"/>
      <c r="F63" s="1315"/>
      <c r="G63" s="1315"/>
      <c r="H63" s="1315"/>
      <c r="I63" s="1315"/>
      <c r="J63" s="1315"/>
      <c r="K63" s="1315"/>
      <c r="L63" s="1315"/>
    </row>
    <row r="64" spans="1:12">
      <c r="A64" s="1315"/>
      <c r="B64" s="1315"/>
      <c r="C64" s="1315"/>
      <c r="D64" s="1315"/>
      <c r="E64" s="1315"/>
      <c r="F64" s="1315"/>
      <c r="G64" s="1315"/>
      <c r="H64" s="1315"/>
      <c r="I64" s="1315"/>
      <c r="J64" s="1315"/>
      <c r="K64" s="1315"/>
      <c r="L64" s="1315"/>
    </row>
    <row r="65" spans="1:18">
      <c r="A65" s="1315"/>
      <c r="B65" s="1315"/>
      <c r="C65" s="1315"/>
      <c r="D65" s="1315"/>
      <c r="E65" s="1315"/>
      <c r="F65" s="1315"/>
      <c r="G65" s="1315"/>
      <c r="H65" s="1315"/>
      <c r="I65" s="1315"/>
      <c r="J65" s="1315"/>
      <c r="K65" s="1315"/>
      <c r="L65" s="1315"/>
    </row>
    <row r="66" spans="1:18">
      <c r="A66" s="1315"/>
      <c r="B66" s="1315"/>
      <c r="C66" s="1315"/>
      <c r="D66" s="1315"/>
      <c r="E66" s="1315"/>
      <c r="F66" s="1315"/>
      <c r="G66" s="1315"/>
      <c r="H66" s="1315"/>
      <c r="I66" s="1315"/>
      <c r="J66" s="1315"/>
      <c r="K66" s="1315"/>
      <c r="L66" s="1315"/>
      <c r="M66" s="1315"/>
      <c r="N66" s="1315"/>
      <c r="O66" s="1315"/>
      <c r="P66" s="1315"/>
      <c r="Q66" s="1315"/>
      <c r="R66" s="1315"/>
    </row>
    <row r="67" spans="1:18">
      <c r="A67" s="1315"/>
      <c r="B67" s="1315"/>
      <c r="C67" s="1315"/>
      <c r="D67" s="1315"/>
      <c r="E67" s="1315"/>
      <c r="F67" s="1315"/>
      <c r="G67" s="1315"/>
      <c r="H67" s="1315"/>
      <c r="I67" s="1315"/>
      <c r="J67" s="1315"/>
      <c r="K67" s="1315"/>
      <c r="L67" s="1315"/>
      <c r="M67" s="1315"/>
      <c r="N67" s="1315"/>
      <c r="O67" s="1315"/>
      <c r="P67" s="1315"/>
      <c r="Q67" s="1315"/>
      <c r="R67" s="1315"/>
    </row>
    <row r="68" spans="1:18">
      <c r="A68" s="1315"/>
      <c r="B68" s="1315"/>
      <c r="C68" s="1315"/>
      <c r="D68" s="1315"/>
      <c r="E68" s="1315"/>
      <c r="F68" s="1315"/>
      <c r="G68" s="1315"/>
      <c r="H68" s="1315"/>
      <c r="I68" s="1315"/>
      <c r="J68" s="1315"/>
      <c r="K68" s="1315"/>
      <c r="L68" s="1315"/>
      <c r="M68" s="1315"/>
      <c r="N68" s="1315"/>
      <c r="O68" s="1315"/>
      <c r="P68" s="1315"/>
      <c r="Q68" s="1315"/>
      <c r="R68" s="1315"/>
    </row>
    <row r="69" spans="1:18">
      <c r="A69" s="1315"/>
      <c r="B69" s="1315"/>
      <c r="C69" s="1315"/>
      <c r="D69" s="1315"/>
      <c r="E69" s="1315"/>
      <c r="F69" s="1315"/>
      <c r="G69" s="1315"/>
      <c r="H69" s="1315"/>
      <c r="I69" s="1315"/>
      <c r="J69" s="1315"/>
      <c r="K69" s="1315"/>
      <c r="L69" s="1315"/>
      <c r="M69" s="1315"/>
      <c r="N69" s="1315"/>
      <c r="O69" s="1315"/>
      <c r="P69" s="1315"/>
      <c r="Q69" s="1315"/>
      <c r="R69" s="1315"/>
    </row>
    <row r="70" spans="1:18">
      <c r="A70" s="1315"/>
      <c r="B70" s="1315"/>
      <c r="C70" s="1315"/>
      <c r="D70" s="1315"/>
      <c r="E70" s="1315"/>
      <c r="F70" s="1315"/>
      <c r="G70" s="1315"/>
      <c r="H70" s="1315"/>
      <c r="I70" s="1315"/>
      <c r="J70" s="1315"/>
      <c r="K70" s="1315"/>
      <c r="L70" s="1315"/>
      <c r="M70" s="1315"/>
      <c r="N70" s="1315"/>
      <c r="O70" s="1315"/>
      <c r="P70" s="1315"/>
      <c r="Q70" s="1315"/>
      <c r="R70" s="1315"/>
    </row>
    <row r="71" spans="1:18">
      <c r="A71" s="1315"/>
      <c r="B71" s="1315"/>
      <c r="C71" s="1315"/>
      <c r="D71" s="1315"/>
      <c r="E71" s="1315"/>
      <c r="F71" s="1315"/>
      <c r="G71" s="1315"/>
      <c r="H71" s="1315"/>
      <c r="I71" s="1315"/>
      <c r="J71" s="1315"/>
      <c r="K71" s="1315"/>
      <c r="L71" s="1315"/>
      <c r="M71" s="1315"/>
      <c r="N71" s="1315"/>
      <c r="O71" s="1315"/>
      <c r="P71" s="1315"/>
      <c r="Q71" s="1315"/>
      <c r="R71" s="1315"/>
    </row>
    <row r="72" spans="1:18">
      <c r="A72" s="1315"/>
      <c r="B72" s="1315"/>
      <c r="C72" s="1315"/>
      <c r="D72" s="1315"/>
      <c r="E72" s="1315"/>
      <c r="F72" s="1315"/>
      <c r="G72" s="1315"/>
      <c r="H72" s="1315"/>
      <c r="I72" s="1315"/>
      <c r="J72" s="1315"/>
      <c r="K72" s="1315"/>
      <c r="L72" s="1315"/>
      <c r="M72" s="1315"/>
      <c r="N72" s="1315"/>
      <c r="O72" s="1315"/>
      <c r="P72" s="1315"/>
      <c r="Q72" s="1315"/>
      <c r="R72" s="1315"/>
    </row>
    <row r="73" spans="1:18">
      <c r="A73" s="1315"/>
      <c r="B73" s="1315"/>
      <c r="C73" s="1315"/>
      <c r="D73" s="1315"/>
      <c r="E73" s="1315"/>
      <c r="F73" s="1315"/>
      <c r="G73" s="1315"/>
      <c r="H73" s="1315"/>
      <c r="I73" s="1315"/>
      <c r="J73" s="1315"/>
      <c r="K73" s="1315"/>
      <c r="L73" s="1315"/>
      <c r="M73" s="1315"/>
      <c r="N73" s="1315"/>
      <c r="O73" s="1315"/>
      <c r="P73" s="1315"/>
      <c r="Q73" s="1315"/>
      <c r="R73" s="1315"/>
    </row>
    <row r="74" spans="1:18">
      <c r="A74" s="1315"/>
      <c r="B74" s="1315"/>
      <c r="C74" s="1315"/>
      <c r="D74" s="1315"/>
      <c r="E74" s="1315"/>
      <c r="F74" s="1315"/>
      <c r="G74" s="1315"/>
      <c r="H74" s="1315"/>
      <c r="I74" s="1315"/>
      <c r="J74" s="1315"/>
      <c r="K74" s="1315"/>
      <c r="L74" s="1315"/>
      <c r="M74" s="1315"/>
      <c r="N74" s="1315"/>
      <c r="O74" s="1315"/>
      <c r="P74" s="1315"/>
      <c r="Q74" s="1315"/>
      <c r="R74" s="1315"/>
    </row>
    <row r="75" spans="1:18">
      <c r="A75" s="1315"/>
      <c r="B75" s="1315"/>
      <c r="C75" s="1315"/>
      <c r="D75" s="1315"/>
      <c r="E75" s="1315"/>
      <c r="F75" s="1315"/>
      <c r="G75" s="1315"/>
      <c r="H75" s="1315"/>
      <c r="I75" s="1315"/>
      <c r="J75" s="1315"/>
      <c r="K75" s="1315"/>
      <c r="L75" s="1315"/>
      <c r="M75" s="1315"/>
      <c r="N75" s="1315"/>
      <c r="O75" s="1315"/>
      <c r="P75" s="1315"/>
      <c r="Q75" s="1315"/>
      <c r="R75" s="1315"/>
    </row>
    <row r="76" spans="1:18">
      <c r="A76" s="1315"/>
      <c r="B76" s="1315"/>
      <c r="C76" s="1315"/>
      <c r="D76" s="1315"/>
      <c r="E76" s="1315"/>
      <c r="F76" s="1315"/>
      <c r="G76" s="1315"/>
      <c r="H76" s="1315"/>
      <c r="I76" s="1315"/>
      <c r="J76" s="1315"/>
      <c r="K76" s="1315"/>
      <c r="L76" s="1315"/>
      <c r="M76" s="1315"/>
      <c r="N76" s="1315"/>
      <c r="O76" s="1315"/>
      <c r="P76" s="1315"/>
      <c r="Q76" s="1315"/>
      <c r="R76" s="1315"/>
    </row>
    <row r="77" spans="1:18">
      <c r="A77" s="1315"/>
      <c r="B77" s="1315"/>
      <c r="C77" s="1315"/>
      <c r="D77" s="1315"/>
      <c r="E77" s="1315"/>
      <c r="F77" s="1315"/>
      <c r="G77" s="1315"/>
      <c r="H77" s="1315"/>
      <c r="I77" s="1315"/>
      <c r="J77" s="1315"/>
      <c r="K77" s="1315"/>
      <c r="L77" s="1315"/>
      <c r="M77" s="1315"/>
      <c r="N77" s="1315"/>
      <c r="O77" s="1315"/>
      <c r="P77" s="1315"/>
      <c r="Q77" s="1315"/>
      <c r="R77" s="1315"/>
    </row>
    <row r="78" spans="1:18">
      <c r="A78" s="1315"/>
      <c r="B78" s="1315"/>
      <c r="C78" s="1315"/>
      <c r="D78" s="1315"/>
      <c r="E78" s="1315"/>
      <c r="F78" s="1315"/>
      <c r="G78" s="1315"/>
      <c r="H78" s="1315"/>
      <c r="I78" s="1315"/>
      <c r="J78" s="1315"/>
      <c r="K78" s="1315"/>
      <c r="L78" s="1315"/>
      <c r="M78" s="1315"/>
      <c r="N78" s="1315"/>
      <c r="O78" s="1315"/>
      <c r="P78" s="1315"/>
      <c r="Q78" s="1315"/>
      <c r="R78" s="1315"/>
    </row>
    <row r="79" spans="1:18">
      <c r="A79" s="1315"/>
      <c r="B79" s="1315"/>
      <c r="C79" s="1315"/>
      <c r="D79" s="1315"/>
      <c r="E79" s="1315"/>
      <c r="F79" s="1315"/>
      <c r="G79" s="1315"/>
      <c r="H79" s="1315"/>
      <c r="I79" s="1315"/>
      <c r="J79" s="1315"/>
      <c r="K79" s="1315"/>
      <c r="L79" s="1315"/>
      <c r="M79" s="1315"/>
      <c r="N79" s="1315"/>
      <c r="O79" s="1315"/>
      <c r="P79" s="1315"/>
      <c r="Q79" s="1315"/>
      <c r="R79" s="1315"/>
    </row>
    <row r="80" spans="1:18">
      <c r="A80" s="1315"/>
      <c r="B80" s="1315"/>
      <c r="C80" s="1315"/>
      <c r="D80" s="1315"/>
      <c r="E80" s="1315"/>
      <c r="F80" s="1315"/>
      <c r="G80" s="1315"/>
      <c r="H80" s="1315"/>
      <c r="I80" s="1315"/>
      <c r="J80" s="1315"/>
      <c r="K80" s="1315"/>
      <c r="L80" s="1315"/>
    </row>
    <row r="81" spans="1:12">
      <c r="A81" s="1315"/>
      <c r="B81" s="1315"/>
      <c r="C81" s="1315"/>
      <c r="D81" s="1315"/>
      <c r="E81" s="1315"/>
      <c r="F81" s="1315"/>
      <c r="G81" s="1315"/>
      <c r="H81" s="1315"/>
      <c r="I81" s="1315"/>
      <c r="J81" s="1315"/>
      <c r="K81" s="1315"/>
      <c r="L81" s="1315"/>
    </row>
    <row r="82" spans="1:12">
      <c r="A82" s="1315"/>
      <c r="B82" s="1315"/>
      <c r="C82" s="1315"/>
      <c r="D82" s="1315"/>
      <c r="E82" s="1315"/>
      <c r="F82" s="1315"/>
      <c r="G82" s="1315"/>
      <c r="H82" s="1315"/>
      <c r="I82" s="1315"/>
      <c r="J82" s="1315"/>
      <c r="K82" s="1315"/>
      <c r="L82" s="1315"/>
    </row>
    <row r="83" spans="1:12">
      <c r="A83" s="1315"/>
      <c r="B83" s="1315"/>
      <c r="C83" s="1315"/>
      <c r="D83" s="1315"/>
      <c r="E83" s="1315"/>
      <c r="F83" s="1315"/>
      <c r="G83" s="1315"/>
      <c r="H83" s="1315"/>
      <c r="I83" s="1315"/>
      <c r="J83" s="1315"/>
      <c r="K83" s="1315"/>
      <c r="L83" s="1315"/>
    </row>
    <row r="84" spans="1:12">
      <c r="A84" s="1315"/>
      <c r="B84" s="1315"/>
      <c r="C84" s="1315"/>
      <c r="D84" s="1315"/>
      <c r="E84" s="1315"/>
      <c r="F84" s="1315"/>
      <c r="G84" s="1315"/>
      <c r="H84" s="1315"/>
      <c r="I84" s="1315"/>
      <c r="J84" s="1315"/>
      <c r="K84" s="1315"/>
      <c r="L84" s="1315"/>
    </row>
    <row r="85" spans="1:12">
      <c r="A85" s="1315"/>
      <c r="B85" s="1315"/>
      <c r="C85" s="1315"/>
      <c r="D85" s="1315"/>
      <c r="E85" s="1315"/>
      <c r="F85" s="1315"/>
      <c r="G85" s="1315"/>
      <c r="H85" s="1315"/>
      <c r="I85" s="1315"/>
      <c r="J85" s="1315"/>
      <c r="K85" s="1315"/>
      <c r="L85" s="1315"/>
    </row>
    <row r="86" spans="1:12">
      <c r="A86" s="1315"/>
      <c r="B86" s="1315"/>
      <c r="C86" s="1315"/>
      <c r="D86" s="1315"/>
      <c r="E86" s="1315"/>
      <c r="F86" s="1315"/>
      <c r="G86" s="1315"/>
      <c r="H86" s="1315"/>
      <c r="I86" s="1315"/>
      <c r="J86" s="1315"/>
      <c r="K86" s="1315"/>
      <c r="L86" s="1315"/>
    </row>
    <row r="87" spans="1:12">
      <c r="A87" s="1315"/>
      <c r="B87" s="1315"/>
      <c r="C87" s="1315"/>
      <c r="D87" s="1315"/>
      <c r="E87" s="1315"/>
      <c r="F87" s="1315"/>
      <c r="G87" s="1315"/>
      <c r="H87" s="1315"/>
      <c r="I87" s="1315"/>
      <c r="J87" s="1315"/>
      <c r="K87" s="1315"/>
      <c r="L87" s="1315"/>
    </row>
    <row r="88" spans="1:12">
      <c r="A88" s="1315"/>
      <c r="B88" s="1315"/>
      <c r="C88" s="1315"/>
      <c r="D88" s="1315"/>
      <c r="E88" s="1315"/>
      <c r="F88" s="1315"/>
      <c r="G88" s="1315"/>
      <c r="H88" s="1315"/>
      <c r="I88" s="1315"/>
      <c r="J88" s="1315"/>
      <c r="K88" s="1315"/>
      <c r="L88" s="1315"/>
    </row>
    <row r="89" spans="1:12">
      <c r="A89" s="1315"/>
      <c r="B89" s="1315"/>
      <c r="C89" s="1315"/>
      <c r="D89" s="1315"/>
      <c r="E89" s="1315"/>
      <c r="F89" s="1315"/>
      <c r="G89" s="1315"/>
      <c r="H89" s="1315"/>
      <c r="I89" s="1315"/>
      <c r="J89" s="1315"/>
      <c r="K89" s="1315"/>
      <c r="L89" s="1315"/>
    </row>
    <row r="90" spans="1:12">
      <c r="A90" s="1315"/>
      <c r="B90" s="1315"/>
      <c r="C90" s="1315"/>
      <c r="D90" s="1315"/>
      <c r="E90" s="1315"/>
      <c r="F90" s="1315"/>
      <c r="G90" s="1315"/>
      <c r="H90" s="1315"/>
      <c r="I90" s="1315"/>
      <c r="J90" s="1315"/>
      <c r="K90" s="1315"/>
      <c r="L90" s="1315"/>
    </row>
    <row r="91" spans="1:12">
      <c r="A91" s="1315"/>
      <c r="B91" s="1315"/>
      <c r="C91" s="1315"/>
      <c r="D91" s="1315"/>
      <c r="E91" s="1315"/>
      <c r="F91" s="1315"/>
      <c r="G91" s="1315"/>
      <c r="H91" s="1315"/>
      <c r="I91" s="1315"/>
      <c r="J91" s="1315"/>
      <c r="K91" s="1315"/>
      <c r="L91" s="1315"/>
    </row>
    <row r="92" spans="1:12">
      <c r="A92" s="1315"/>
      <c r="B92" s="1315"/>
      <c r="C92" s="1315"/>
      <c r="D92" s="1315"/>
      <c r="E92" s="1315"/>
      <c r="F92" s="1315"/>
      <c r="G92" s="1315"/>
      <c r="H92" s="1315"/>
      <c r="I92" s="1315"/>
      <c r="J92" s="1315"/>
      <c r="K92" s="1315"/>
      <c r="L92" s="1315"/>
    </row>
    <row r="93" spans="1:12">
      <c r="A93" s="1315"/>
      <c r="B93" s="1315"/>
      <c r="C93" s="1315"/>
      <c r="D93" s="1315"/>
      <c r="E93" s="1315"/>
      <c r="F93" s="1315"/>
      <c r="G93" s="1315"/>
      <c r="H93" s="1315"/>
      <c r="I93" s="1315"/>
      <c r="J93" s="1315"/>
      <c r="K93" s="1315"/>
      <c r="L93" s="1315"/>
    </row>
    <row r="94" spans="1:12">
      <c r="A94" s="1315"/>
      <c r="B94" s="1315"/>
      <c r="C94" s="1315"/>
      <c r="D94" s="1315"/>
      <c r="E94" s="1315"/>
      <c r="F94" s="1315"/>
      <c r="G94" s="1315"/>
      <c r="H94" s="1315"/>
      <c r="I94" s="1315"/>
      <c r="J94" s="1315"/>
      <c r="K94" s="1315"/>
      <c r="L94" s="1315"/>
    </row>
    <row r="95" spans="1:12">
      <c r="A95" s="1315"/>
      <c r="B95" s="1315"/>
      <c r="C95" s="1315"/>
      <c r="D95" s="1315"/>
      <c r="E95" s="1315"/>
      <c r="F95" s="1315"/>
      <c r="G95" s="1315"/>
      <c r="H95" s="1315"/>
      <c r="I95" s="1315"/>
      <c r="J95" s="1315"/>
      <c r="K95" s="1315"/>
      <c r="L95" s="1315"/>
    </row>
    <row r="96" spans="1:12">
      <c r="A96" s="1315"/>
      <c r="B96" s="1315"/>
      <c r="C96" s="1315"/>
      <c r="D96" s="1315"/>
      <c r="E96" s="1315"/>
      <c r="F96" s="1315"/>
      <c r="G96" s="1315"/>
      <c r="H96" s="1315"/>
      <c r="I96" s="1315"/>
      <c r="J96" s="1315"/>
      <c r="K96" s="1315"/>
      <c r="L96" s="1315"/>
    </row>
    <row r="97" spans="1:12">
      <c r="A97" s="1315"/>
      <c r="B97" s="1315"/>
      <c r="C97" s="1315"/>
      <c r="D97" s="1315"/>
      <c r="E97" s="1315"/>
      <c r="F97" s="1315"/>
      <c r="G97" s="1315"/>
      <c r="H97" s="1315"/>
      <c r="I97" s="1315"/>
      <c r="J97" s="1315"/>
      <c r="K97" s="1315"/>
      <c r="L97" s="1315"/>
    </row>
    <row r="98" spans="1:12">
      <c r="A98" s="1315"/>
      <c r="B98" s="1315"/>
      <c r="C98" s="1315"/>
      <c r="D98" s="1315"/>
      <c r="E98" s="1315"/>
      <c r="F98" s="1315"/>
      <c r="G98" s="1315"/>
      <c r="H98" s="1315"/>
      <c r="I98" s="1315"/>
      <c r="J98" s="1315"/>
      <c r="K98" s="1315"/>
      <c r="L98" s="1315"/>
    </row>
    <row r="99" spans="1:12">
      <c r="A99" s="1315"/>
      <c r="B99" s="1315"/>
      <c r="C99" s="1315"/>
      <c r="D99" s="1315"/>
      <c r="E99" s="1315"/>
      <c r="F99" s="1315"/>
      <c r="G99" s="1315"/>
      <c r="H99" s="1315"/>
      <c r="I99" s="1315"/>
      <c r="J99" s="1315"/>
      <c r="K99" s="1315"/>
      <c r="L99" s="1315"/>
    </row>
    <row r="100" spans="1:12">
      <c r="A100" s="1315"/>
      <c r="B100" s="1315"/>
      <c r="C100" s="1315"/>
      <c r="D100" s="1315"/>
      <c r="E100" s="1315"/>
      <c r="F100" s="1315"/>
      <c r="G100" s="1315"/>
      <c r="H100" s="1315"/>
      <c r="I100" s="1315"/>
      <c r="J100" s="1315"/>
      <c r="K100" s="1315"/>
      <c r="L100" s="1315"/>
    </row>
    <row r="101" spans="1:12">
      <c r="A101" s="1315"/>
      <c r="B101" s="1315"/>
      <c r="C101" s="1315"/>
      <c r="D101" s="1315"/>
      <c r="E101" s="1315"/>
      <c r="F101" s="1315"/>
      <c r="G101" s="1315"/>
      <c r="H101" s="1315"/>
      <c r="I101" s="1315"/>
      <c r="J101" s="1315"/>
      <c r="K101" s="1315"/>
      <c r="L101" s="1315"/>
    </row>
    <row r="102" spans="1:12">
      <c r="A102" s="1315"/>
      <c r="B102" s="1315"/>
      <c r="C102" s="1315"/>
      <c r="D102" s="1315"/>
      <c r="E102" s="1315"/>
      <c r="F102" s="1315"/>
      <c r="G102" s="1315"/>
      <c r="H102" s="1315"/>
      <c r="I102" s="1315"/>
      <c r="J102" s="1315"/>
      <c r="K102" s="1315"/>
      <c r="L102" s="1315"/>
    </row>
    <row r="103" spans="1:12">
      <c r="A103" s="1315"/>
      <c r="B103" s="1315"/>
      <c r="C103" s="1315"/>
      <c r="D103" s="1315"/>
      <c r="E103" s="1315"/>
      <c r="F103" s="1315"/>
      <c r="G103" s="1315"/>
      <c r="H103" s="1315"/>
      <c r="I103" s="1315"/>
      <c r="J103" s="1315"/>
      <c r="K103" s="1315"/>
      <c r="L103" s="1315"/>
    </row>
    <row r="104" spans="1:12">
      <c r="A104" s="1315"/>
      <c r="B104" s="1315"/>
      <c r="C104" s="1315"/>
      <c r="D104" s="1315"/>
      <c r="E104" s="1315"/>
      <c r="F104" s="1315"/>
      <c r="G104" s="1315"/>
      <c r="H104" s="1315"/>
      <c r="I104" s="1315"/>
      <c r="J104" s="1315"/>
      <c r="K104" s="1315"/>
      <c r="L104" s="1315"/>
    </row>
    <row r="105" spans="1:12">
      <c r="A105" s="1315"/>
      <c r="B105" s="1315"/>
      <c r="C105" s="1315"/>
      <c r="D105" s="1315"/>
      <c r="E105" s="1315"/>
      <c r="F105" s="1315"/>
      <c r="G105" s="1315"/>
      <c r="H105" s="1315"/>
      <c r="I105" s="1315"/>
      <c r="J105" s="1315"/>
      <c r="K105" s="1315"/>
      <c r="L105" s="1315"/>
    </row>
    <row r="106" spans="1:12">
      <c r="A106" s="1315"/>
      <c r="B106" s="1315"/>
      <c r="C106" s="1315"/>
      <c r="D106" s="1315"/>
      <c r="E106" s="1315"/>
      <c r="F106" s="1315"/>
      <c r="G106" s="1315"/>
      <c r="H106" s="1315"/>
      <c r="I106" s="1315"/>
      <c r="J106" s="1315"/>
      <c r="K106" s="1315"/>
      <c r="L106" s="1315"/>
    </row>
    <row r="107" spans="1:12">
      <c r="A107" s="1315"/>
      <c r="B107" s="1315"/>
      <c r="C107" s="1315"/>
      <c r="D107" s="1315"/>
      <c r="E107" s="1315"/>
      <c r="F107" s="1315"/>
      <c r="G107" s="1315"/>
      <c r="H107" s="1315"/>
      <c r="I107" s="1315"/>
      <c r="J107" s="1315"/>
      <c r="K107" s="1315"/>
      <c r="L107" s="1315"/>
    </row>
    <row r="108" spans="1:12">
      <c r="A108" s="1315"/>
      <c r="B108" s="1315"/>
      <c r="C108" s="1315"/>
      <c r="D108" s="1315"/>
      <c r="E108" s="1315"/>
      <c r="F108" s="1315"/>
      <c r="G108" s="1315"/>
      <c r="H108" s="1315"/>
      <c r="I108" s="1315"/>
      <c r="J108" s="1315"/>
      <c r="K108" s="1315"/>
      <c r="L108" s="1315"/>
    </row>
    <row r="109" spans="1:12">
      <c r="A109" s="1315"/>
      <c r="B109" s="1315"/>
      <c r="C109" s="1315"/>
      <c r="D109" s="1315"/>
      <c r="E109" s="1315"/>
      <c r="F109" s="1315"/>
      <c r="G109" s="1315"/>
      <c r="H109" s="1315"/>
      <c r="I109" s="1315"/>
      <c r="J109" s="1315"/>
      <c r="K109" s="1315"/>
      <c r="L109" s="1315"/>
    </row>
    <row r="110" spans="1:12">
      <c r="A110" s="1315"/>
      <c r="B110" s="1315"/>
      <c r="C110" s="1315"/>
      <c r="D110" s="1315"/>
      <c r="E110" s="1315"/>
      <c r="F110" s="1315"/>
      <c r="G110" s="1315"/>
      <c r="H110" s="1315"/>
      <c r="I110" s="1315"/>
      <c r="J110" s="1315"/>
      <c r="K110" s="1315"/>
      <c r="L110" s="1315"/>
    </row>
    <row r="111" spans="1:12">
      <c r="A111" s="1315"/>
      <c r="B111" s="1315"/>
      <c r="C111" s="1315"/>
      <c r="D111" s="1315"/>
      <c r="E111" s="1315"/>
      <c r="F111" s="1315"/>
      <c r="G111" s="1315"/>
      <c r="H111" s="1315"/>
      <c r="I111" s="1315"/>
      <c r="J111" s="1315"/>
      <c r="K111" s="1315"/>
      <c r="L111" s="1315"/>
    </row>
    <row r="112" spans="1:12">
      <c r="A112" s="1315"/>
      <c r="B112" s="1315"/>
      <c r="C112" s="1315"/>
      <c r="D112" s="1315"/>
      <c r="E112" s="1315"/>
      <c r="F112" s="1315"/>
      <c r="G112" s="1315"/>
      <c r="H112" s="1315"/>
      <c r="I112" s="1315"/>
      <c r="J112" s="1315"/>
      <c r="K112" s="1315"/>
      <c r="L112" s="1315"/>
    </row>
    <row r="113" spans="1:12">
      <c r="A113" s="1315"/>
      <c r="B113" s="1315"/>
      <c r="C113" s="1315"/>
      <c r="D113" s="1315"/>
      <c r="E113" s="1315"/>
      <c r="F113" s="1315"/>
      <c r="G113" s="1315"/>
      <c r="H113" s="1315"/>
      <c r="I113" s="1315"/>
      <c r="J113" s="1315"/>
      <c r="K113" s="1315"/>
      <c r="L113" s="1315"/>
    </row>
    <row r="114" spans="1:12">
      <c r="A114" s="1315"/>
      <c r="B114" s="1315"/>
      <c r="C114" s="1315"/>
      <c r="D114" s="1315"/>
      <c r="E114" s="1315"/>
      <c r="F114" s="1315"/>
      <c r="G114" s="1315"/>
      <c r="H114" s="1315"/>
      <c r="I114" s="1315"/>
      <c r="J114" s="1315"/>
      <c r="K114" s="1315"/>
      <c r="L114" s="1315"/>
    </row>
    <row r="115" spans="1:12">
      <c r="A115" s="1315"/>
      <c r="B115" s="1315"/>
      <c r="C115" s="1315"/>
      <c r="D115" s="1315"/>
      <c r="E115" s="1315"/>
      <c r="F115" s="1315"/>
      <c r="G115" s="1315"/>
      <c r="H115" s="1315"/>
      <c r="I115" s="1315"/>
      <c r="J115" s="1315"/>
      <c r="K115" s="1315"/>
      <c r="L115" s="1315"/>
    </row>
    <row r="116" spans="1:12">
      <c r="A116" s="1315"/>
      <c r="B116" s="1315"/>
      <c r="C116" s="1315"/>
      <c r="D116" s="1315"/>
      <c r="E116" s="1315"/>
      <c r="F116" s="1315"/>
      <c r="G116" s="1315"/>
      <c r="H116" s="1315"/>
      <c r="I116" s="1315"/>
      <c r="J116" s="1315"/>
      <c r="K116" s="1315"/>
      <c r="L116" s="1315"/>
    </row>
    <row r="117" spans="1:12">
      <c r="A117" s="1315"/>
      <c r="B117" s="1315"/>
      <c r="C117" s="1315"/>
      <c r="D117" s="1315"/>
      <c r="E117" s="1315"/>
      <c r="F117" s="1315"/>
      <c r="G117" s="1315"/>
      <c r="H117" s="1315"/>
      <c r="I117" s="1315"/>
      <c r="J117" s="1315"/>
      <c r="K117" s="1315"/>
      <c r="L117" s="1315"/>
    </row>
    <row r="118" spans="1:12">
      <c r="A118" s="1315"/>
      <c r="B118" s="1315"/>
      <c r="C118" s="1315"/>
      <c r="D118" s="1315"/>
      <c r="E118" s="1315"/>
      <c r="F118" s="1315"/>
      <c r="G118" s="1315"/>
      <c r="H118" s="1315"/>
      <c r="I118" s="1315"/>
      <c r="J118" s="1315"/>
      <c r="K118" s="1315"/>
      <c r="L118" s="1315"/>
    </row>
    <row r="119" spans="1:12">
      <c r="A119" s="1315"/>
      <c r="B119" s="1315"/>
      <c r="C119" s="1315"/>
      <c r="D119" s="1315"/>
      <c r="E119" s="1315"/>
      <c r="F119" s="1315"/>
      <c r="G119" s="1315"/>
      <c r="H119" s="1315"/>
      <c r="I119" s="1315"/>
      <c r="J119" s="1315"/>
      <c r="K119" s="1315"/>
      <c r="L119" s="1315"/>
    </row>
    <row r="120" spans="1:12">
      <c r="A120" s="1315"/>
      <c r="B120" s="1315"/>
      <c r="C120" s="1315"/>
      <c r="D120" s="1315"/>
      <c r="E120" s="1315"/>
      <c r="F120" s="1315"/>
      <c r="G120" s="1315"/>
      <c r="H120" s="1315"/>
      <c r="I120" s="1315"/>
      <c r="J120" s="1315"/>
      <c r="K120" s="1315"/>
      <c r="L120" s="1315"/>
    </row>
    <row r="121" spans="1:12">
      <c r="A121" s="1315"/>
      <c r="B121" s="1315"/>
      <c r="C121" s="1315"/>
      <c r="D121" s="1315"/>
      <c r="E121" s="1315"/>
      <c r="F121" s="1315"/>
      <c r="G121" s="1315"/>
      <c r="H121" s="1315"/>
      <c r="I121" s="1315"/>
      <c r="J121" s="1315"/>
      <c r="K121" s="1315"/>
      <c r="L121" s="1315"/>
    </row>
    <row r="122" spans="1:12">
      <c r="A122" s="1315"/>
      <c r="B122" s="1315"/>
      <c r="C122" s="1315"/>
      <c r="D122" s="1315"/>
      <c r="E122" s="1315"/>
      <c r="F122" s="1315"/>
      <c r="G122" s="1315"/>
      <c r="H122" s="1315"/>
      <c r="I122" s="1315"/>
      <c r="J122" s="1315"/>
      <c r="K122" s="1315"/>
      <c r="L122" s="1315"/>
    </row>
    <row r="123" spans="1:12">
      <c r="A123" s="1315"/>
      <c r="B123" s="1315"/>
      <c r="C123" s="1315"/>
      <c r="D123" s="1315"/>
      <c r="E123" s="1315"/>
      <c r="F123" s="1315"/>
      <c r="G123" s="1315"/>
      <c r="H123" s="1315"/>
      <c r="I123" s="1315"/>
      <c r="J123" s="1315"/>
      <c r="K123" s="1315"/>
      <c r="L123" s="1315"/>
    </row>
    <row r="124" spans="1:12">
      <c r="A124" s="1315"/>
      <c r="B124" s="1315"/>
      <c r="C124" s="1315"/>
      <c r="D124" s="1315"/>
      <c r="E124" s="1315"/>
      <c r="F124" s="1315"/>
      <c r="G124" s="1315"/>
      <c r="H124" s="1315"/>
      <c r="I124" s="1315"/>
      <c r="J124" s="1315"/>
      <c r="K124" s="1315"/>
      <c r="L124" s="1315"/>
    </row>
    <row r="125" spans="1:12">
      <c r="A125" s="1315"/>
      <c r="B125" s="1315"/>
      <c r="C125" s="1315"/>
      <c r="D125" s="1315"/>
      <c r="E125" s="1315"/>
      <c r="F125" s="1315"/>
      <c r="G125" s="1315"/>
      <c r="H125" s="1315"/>
      <c r="I125" s="1315"/>
      <c r="J125" s="1315"/>
      <c r="K125" s="1315"/>
      <c r="L125" s="1315"/>
    </row>
    <row r="126" spans="1:12">
      <c r="A126" s="1315"/>
      <c r="B126" s="1315"/>
      <c r="C126" s="1315"/>
      <c r="D126" s="1315"/>
      <c r="E126" s="1315"/>
      <c r="F126" s="1315"/>
      <c r="G126" s="1315"/>
      <c r="H126" s="1315"/>
      <c r="I126" s="1315"/>
      <c r="J126" s="1315"/>
      <c r="K126" s="1315"/>
      <c r="L126" s="1315"/>
    </row>
    <row r="127" spans="1:12">
      <c r="A127" s="1315"/>
      <c r="B127" s="1315"/>
      <c r="C127" s="1315"/>
      <c r="D127" s="1315"/>
      <c r="E127" s="1315"/>
      <c r="F127" s="1315"/>
      <c r="G127" s="1315"/>
      <c r="H127" s="1315"/>
      <c r="I127" s="1315"/>
      <c r="J127" s="1315"/>
      <c r="K127" s="1315"/>
      <c r="L127" s="1315"/>
    </row>
    <row r="128" spans="1:12">
      <c r="A128" s="1315"/>
      <c r="B128" s="1315"/>
      <c r="C128" s="1315"/>
      <c r="D128" s="1315"/>
      <c r="E128" s="1315"/>
      <c r="F128" s="1315"/>
      <c r="G128" s="1315"/>
      <c r="H128" s="1315"/>
      <c r="I128" s="1315"/>
      <c r="J128" s="1315"/>
      <c r="K128" s="1315"/>
      <c r="L128" s="1315"/>
    </row>
    <row r="129" spans="1:12">
      <c r="A129" s="1315"/>
      <c r="B129" s="1315"/>
      <c r="C129" s="1315"/>
      <c r="D129" s="1315"/>
      <c r="E129" s="1315"/>
      <c r="F129" s="1315"/>
      <c r="G129" s="1315"/>
      <c r="H129" s="1315"/>
      <c r="I129" s="1315"/>
      <c r="J129" s="1315"/>
      <c r="K129" s="1315"/>
      <c r="L129" s="1315"/>
    </row>
    <row r="130" spans="1:12">
      <c r="A130" s="1315"/>
      <c r="B130" s="1315"/>
      <c r="C130" s="1315"/>
      <c r="D130" s="1315"/>
      <c r="E130" s="1315"/>
      <c r="F130" s="1315"/>
      <c r="G130" s="1315"/>
      <c r="H130" s="1315"/>
      <c r="I130" s="1315"/>
      <c r="J130" s="1315"/>
      <c r="K130" s="1315"/>
      <c r="L130" s="1315"/>
    </row>
    <row r="131" spans="1:12">
      <c r="A131" s="1315"/>
      <c r="B131" s="1315"/>
      <c r="C131" s="1315"/>
      <c r="D131" s="1315"/>
      <c r="E131" s="1315"/>
      <c r="F131" s="1315"/>
      <c r="G131" s="1315"/>
      <c r="H131" s="1315"/>
      <c r="I131" s="1315"/>
      <c r="J131" s="1315"/>
      <c r="K131" s="1315"/>
      <c r="L131" s="1315"/>
    </row>
    <row r="132" spans="1:12">
      <c r="A132" s="1315"/>
      <c r="B132" s="1315"/>
      <c r="C132" s="1315"/>
      <c r="D132" s="1315"/>
      <c r="E132" s="1315"/>
      <c r="F132" s="1315"/>
      <c r="G132" s="1315"/>
      <c r="H132" s="1315"/>
      <c r="I132" s="1315"/>
      <c r="J132" s="1315"/>
      <c r="K132" s="1315"/>
      <c r="L132" s="1315"/>
    </row>
    <row r="133" spans="1:12">
      <c r="A133" s="1315"/>
      <c r="B133" s="1315"/>
      <c r="C133" s="1315"/>
      <c r="D133" s="1315"/>
      <c r="E133" s="1315"/>
      <c r="F133" s="1315"/>
      <c r="G133" s="1315"/>
      <c r="H133" s="1315"/>
      <c r="I133" s="1315"/>
      <c r="J133" s="1315"/>
      <c r="K133" s="1315"/>
      <c r="L133" s="1315"/>
    </row>
    <row r="134" spans="1:12">
      <c r="A134" s="1315"/>
      <c r="B134" s="1315"/>
      <c r="C134" s="1315"/>
      <c r="D134" s="1315"/>
      <c r="E134" s="1315"/>
      <c r="F134" s="1315"/>
      <c r="G134" s="1315"/>
      <c r="H134" s="1315"/>
      <c r="I134" s="1315"/>
      <c r="J134" s="1315"/>
      <c r="K134" s="1315"/>
      <c r="L134" s="1315"/>
    </row>
    <row r="135" spans="1:12">
      <c r="A135" s="1315"/>
      <c r="B135" s="1315"/>
      <c r="C135" s="1315"/>
      <c r="D135" s="1315"/>
      <c r="E135" s="1315"/>
      <c r="F135" s="1315"/>
      <c r="G135" s="1315"/>
      <c r="H135" s="1315"/>
      <c r="I135" s="1315"/>
      <c r="J135" s="1315"/>
      <c r="K135" s="1315"/>
      <c r="L135" s="1315"/>
    </row>
    <row r="136" spans="1:12">
      <c r="A136" s="1315"/>
      <c r="B136" s="1315"/>
      <c r="C136" s="1315"/>
      <c r="D136" s="1315"/>
      <c r="E136" s="1315"/>
      <c r="F136" s="1315"/>
      <c r="G136" s="1315"/>
      <c r="H136" s="1315"/>
      <c r="I136" s="1315"/>
      <c r="J136" s="1315"/>
      <c r="K136" s="1315"/>
      <c r="L136" s="1315"/>
    </row>
    <row r="137" spans="1:12">
      <c r="A137" s="1315"/>
      <c r="B137" s="1315"/>
      <c r="C137" s="1315"/>
      <c r="D137" s="1315"/>
      <c r="E137" s="1315"/>
      <c r="F137" s="1315"/>
      <c r="G137" s="1315"/>
      <c r="H137" s="1315"/>
      <c r="I137" s="1315"/>
      <c r="J137" s="1315"/>
      <c r="K137" s="1315"/>
      <c r="L137" s="1315"/>
    </row>
    <row r="138" spans="1:12">
      <c r="A138" s="1315"/>
      <c r="B138" s="1315"/>
      <c r="C138" s="1315"/>
      <c r="D138" s="1315"/>
      <c r="E138" s="1315"/>
      <c r="F138" s="1315"/>
      <c r="G138" s="1315"/>
      <c r="H138" s="1315"/>
      <c r="I138" s="1315"/>
      <c r="J138" s="1315"/>
      <c r="K138" s="1315"/>
      <c r="L138" s="1315"/>
    </row>
    <row r="139" spans="1:12">
      <c r="A139" s="1315"/>
      <c r="B139" s="1315"/>
      <c r="C139" s="1315"/>
      <c r="D139" s="1315"/>
      <c r="E139" s="1315"/>
      <c r="F139" s="1315"/>
      <c r="G139" s="1315"/>
      <c r="H139" s="1315"/>
      <c r="I139" s="1315"/>
      <c r="J139" s="1315"/>
      <c r="K139" s="1315"/>
      <c r="L139" s="1315"/>
    </row>
    <row r="140" spans="1:12">
      <c r="A140" s="1315"/>
      <c r="B140" s="1315"/>
      <c r="C140" s="1315"/>
      <c r="D140" s="1315"/>
      <c r="E140" s="1315"/>
      <c r="F140" s="1315"/>
      <c r="G140" s="1315"/>
      <c r="H140" s="1315"/>
      <c r="I140" s="1315"/>
      <c r="J140" s="1315"/>
      <c r="K140" s="1315"/>
      <c r="L140" s="1315"/>
    </row>
    <row r="141" spans="1:12">
      <c r="A141" s="1315"/>
      <c r="B141" s="1315"/>
      <c r="C141" s="1315"/>
      <c r="D141" s="1315"/>
      <c r="E141" s="1315"/>
      <c r="F141" s="1315"/>
      <c r="G141" s="1315"/>
      <c r="H141" s="1315"/>
      <c r="I141" s="1315"/>
      <c r="J141" s="1315"/>
      <c r="K141" s="1315"/>
      <c r="L141" s="1315"/>
    </row>
    <row r="142" spans="1:12">
      <c r="A142" s="1315"/>
      <c r="B142" s="1315"/>
      <c r="C142" s="1315"/>
      <c r="D142" s="1315"/>
      <c r="E142" s="1315"/>
      <c r="F142" s="1315"/>
      <c r="G142" s="1315"/>
      <c r="H142" s="1315"/>
      <c r="I142" s="1315"/>
      <c r="J142" s="1315"/>
      <c r="K142" s="1315"/>
      <c r="L142" s="1315"/>
    </row>
    <row r="143" spans="1:12">
      <c r="A143" s="1315"/>
      <c r="B143" s="1315"/>
      <c r="C143" s="1315"/>
      <c r="D143" s="1315"/>
      <c r="E143" s="1315"/>
      <c r="F143" s="1315"/>
      <c r="G143" s="1315"/>
      <c r="H143" s="1315"/>
      <c r="I143" s="1315"/>
      <c r="J143" s="1315"/>
      <c r="K143" s="1315"/>
      <c r="L143" s="1315"/>
    </row>
    <row r="144" spans="1:12">
      <c r="A144" s="1315"/>
      <c r="B144" s="1315"/>
      <c r="C144" s="1315"/>
      <c r="D144" s="1315"/>
      <c r="E144" s="1315"/>
      <c r="F144" s="1315"/>
      <c r="G144" s="1315"/>
      <c r="H144" s="1315"/>
      <c r="I144" s="1315"/>
      <c r="J144" s="1315"/>
      <c r="K144" s="1315"/>
      <c r="L144" s="1315"/>
    </row>
    <row r="145" spans="1:12">
      <c r="A145" s="1315"/>
      <c r="B145" s="1315"/>
      <c r="C145" s="1315"/>
      <c r="D145" s="1315"/>
      <c r="E145" s="1315"/>
      <c r="F145" s="1315"/>
      <c r="G145" s="1315"/>
      <c r="H145" s="1315"/>
      <c r="I145" s="1315"/>
      <c r="J145" s="1315"/>
      <c r="K145" s="1315"/>
      <c r="L145" s="1315"/>
    </row>
    <row r="146" spans="1:12">
      <c r="A146" s="1315"/>
      <c r="B146" s="1315"/>
      <c r="C146" s="1315"/>
      <c r="D146" s="1315"/>
      <c r="E146" s="1315"/>
      <c r="F146" s="1315"/>
      <c r="G146" s="1315"/>
      <c r="H146" s="1315"/>
      <c r="I146" s="1315"/>
      <c r="J146" s="1315"/>
      <c r="K146" s="1315"/>
      <c r="L146" s="1315"/>
    </row>
    <row r="147" spans="1:12">
      <c r="A147" s="1315"/>
      <c r="B147" s="1315"/>
      <c r="C147" s="1315"/>
      <c r="D147" s="1315"/>
      <c r="E147" s="1315"/>
      <c r="F147" s="1315"/>
      <c r="G147" s="1315"/>
      <c r="H147" s="1315"/>
      <c r="I147" s="1315"/>
      <c r="J147" s="1315"/>
      <c r="K147" s="1315"/>
      <c r="L147" s="1315"/>
    </row>
    <row r="148" spans="1:12">
      <c r="A148" s="1315"/>
      <c r="B148" s="1315"/>
      <c r="C148" s="1315"/>
      <c r="D148" s="1315"/>
      <c r="E148" s="1315"/>
      <c r="F148" s="1315"/>
      <c r="G148" s="1315"/>
      <c r="H148" s="1315"/>
      <c r="I148" s="1315"/>
      <c r="J148" s="1315"/>
      <c r="K148" s="1315"/>
      <c r="L148" s="1315"/>
    </row>
    <row r="149" spans="1:12">
      <c r="A149" s="1316"/>
      <c r="B149" s="1316"/>
      <c r="C149" s="1316"/>
      <c r="D149" s="1316"/>
      <c r="E149" s="1316"/>
      <c r="F149" s="1316"/>
      <c r="G149" s="1316"/>
      <c r="H149" s="1316"/>
      <c r="I149" s="1316"/>
      <c r="J149" s="1316"/>
      <c r="K149" s="1316"/>
      <c r="L149" s="1316"/>
    </row>
    <row r="150" spans="1:12">
      <c r="A150" s="1316"/>
      <c r="B150" s="1316"/>
      <c r="C150" s="1316"/>
      <c r="D150" s="1316"/>
      <c r="E150" s="1316"/>
      <c r="F150" s="1316"/>
      <c r="G150" s="1316"/>
      <c r="H150" s="1316"/>
      <c r="I150" s="1316"/>
      <c r="J150" s="1316"/>
      <c r="K150" s="1316"/>
      <c r="L150" s="1316"/>
    </row>
    <row r="151" spans="1:12">
      <c r="A151" s="1316"/>
      <c r="B151" s="1316"/>
      <c r="C151" s="1316"/>
      <c r="D151" s="1316"/>
      <c r="E151" s="1316"/>
      <c r="F151" s="1316"/>
      <c r="G151" s="1316"/>
      <c r="H151" s="1316"/>
      <c r="I151" s="1316"/>
      <c r="J151" s="1316"/>
      <c r="K151" s="1316"/>
      <c r="L151" s="1316"/>
    </row>
    <row r="152" spans="1:12">
      <c r="A152" s="1316"/>
      <c r="B152" s="1316"/>
      <c r="C152" s="1316"/>
      <c r="D152" s="1316"/>
      <c r="E152" s="1316"/>
      <c r="F152" s="1316"/>
      <c r="G152" s="1316"/>
      <c r="H152" s="1316"/>
      <c r="I152" s="1316"/>
      <c r="J152" s="1316"/>
      <c r="K152" s="1316"/>
      <c r="L152" s="1316"/>
    </row>
    <row r="153" spans="1:12">
      <c r="A153" s="1316"/>
      <c r="B153" s="1316"/>
      <c r="C153" s="1316"/>
      <c r="D153" s="1316"/>
      <c r="E153" s="1316"/>
      <c r="F153" s="1316"/>
      <c r="G153" s="1316"/>
      <c r="H153" s="1316"/>
      <c r="I153" s="1316"/>
      <c r="J153" s="1316"/>
      <c r="K153" s="1316"/>
      <c r="L153" s="1316"/>
    </row>
    <row r="154" spans="1:12">
      <c r="A154" s="1316"/>
      <c r="B154" s="1316"/>
      <c r="C154" s="1316"/>
      <c r="D154" s="1316"/>
      <c r="E154" s="1316"/>
      <c r="F154" s="1316"/>
      <c r="G154" s="1316"/>
      <c r="H154" s="1316"/>
      <c r="I154" s="1316"/>
      <c r="J154" s="1316"/>
      <c r="K154" s="1316"/>
      <c r="L154" s="1316"/>
    </row>
    <row r="155" spans="1:12">
      <c r="A155" s="1316"/>
      <c r="B155" s="1316"/>
      <c r="C155" s="1316"/>
      <c r="D155" s="1316"/>
      <c r="E155" s="1316"/>
      <c r="F155" s="1316"/>
      <c r="G155" s="1316"/>
      <c r="H155" s="1316"/>
      <c r="I155" s="1316"/>
      <c r="J155" s="1316"/>
      <c r="K155" s="1316"/>
      <c r="L155" s="1316"/>
    </row>
    <row r="156" spans="1:12">
      <c r="A156" s="1316"/>
      <c r="B156" s="1316"/>
      <c r="C156" s="1316"/>
      <c r="D156" s="1316"/>
      <c r="E156" s="1316"/>
      <c r="F156" s="1316"/>
      <c r="G156" s="1316"/>
      <c r="H156" s="1316"/>
      <c r="I156" s="1316"/>
      <c r="J156" s="1316"/>
      <c r="K156" s="1316"/>
      <c r="L156" s="1316"/>
    </row>
    <row r="157" spans="1:12">
      <c r="A157" s="1316"/>
      <c r="B157" s="1316"/>
      <c r="C157" s="1316"/>
      <c r="D157" s="1316"/>
      <c r="E157" s="1316"/>
      <c r="F157" s="1316"/>
      <c r="G157" s="1316"/>
      <c r="H157" s="1316"/>
      <c r="I157" s="1316"/>
      <c r="J157" s="1316"/>
      <c r="K157" s="1316"/>
      <c r="L157" s="1316"/>
    </row>
    <row r="158" spans="1:12">
      <c r="A158" s="1316"/>
      <c r="B158" s="1316"/>
      <c r="C158" s="1316"/>
      <c r="D158" s="1316"/>
      <c r="E158" s="1316"/>
      <c r="F158" s="1316"/>
      <c r="G158" s="1316"/>
      <c r="H158" s="1316"/>
      <c r="I158" s="1316"/>
      <c r="J158" s="1316"/>
      <c r="K158" s="1316"/>
      <c r="L158" s="1316"/>
    </row>
    <row r="159" spans="1:12">
      <c r="A159" s="1316"/>
      <c r="B159" s="1316"/>
      <c r="C159" s="1316"/>
      <c r="D159" s="1316"/>
      <c r="E159" s="1316"/>
      <c r="F159" s="1316"/>
      <c r="G159" s="1316"/>
      <c r="H159" s="1316"/>
      <c r="I159" s="1316"/>
      <c r="J159" s="1316"/>
      <c r="K159" s="1316"/>
      <c r="L159" s="1316"/>
    </row>
    <row r="160" spans="1:12">
      <c r="A160" s="1316"/>
      <c r="B160" s="1316"/>
      <c r="C160" s="1316"/>
      <c r="D160" s="1316"/>
      <c r="E160" s="1316"/>
      <c r="F160" s="1316"/>
      <c r="G160" s="1316"/>
      <c r="H160" s="1316"/>
      <c r="I160" s="1316"/>
      <c r="J160" s="1316"/>
      <c r="K160" s="1316"/>
      <c r="L160" s="1316"/>
    </row>
    <row r="161" spans="1:12">
      <c r="A161" s="1316"/>
      <c r="B161" s="1316"/>
      <c r="C161" s="1316"/>
      <c r="D161" s="1316"/>
      <c r="E161" s="1316"/>
      <c r="F161" s="1316"/>
      <c r="G161" s="1316"/>
      <c r="H161" s="1316"/>
      <c r="I161" s="1316"/>
      <c r="J161" s="1316"/>
      <c r="K161" s="1316"/>
      <c r="L161" s="1316"/>
    </row>
    <row r="162" spans="1:12">
      <c r="A162" s="1316"/>
      <c r="B162" s="1316"/>
      <c r="C162" s="1316"/>
      <c r="D162" s="1316"/>
      <c r="E162" s="1316"/>
      <c r="F162" s="1316"/>
      <c r="G162" s="1316"/>
      <c r="H162" s="1316"/>
      <c r="I162" s="1316"/>
      <c r="J162" s="1316"/>
      <c r="K162" s="1316"/>
      <c r="L162" s="1316"/>
    </row>
    <row r="163" spans="1:12">
      <c r="A163" s="1316"/>
      <c r="B163" s="1316"/>
      <c r="C163" s="1316"/>
      <c r="D163" s="1316"/>
      <c r="E163" s="1316"/>
      <c r="F163" s="1316"/>
      <c r="G163" s="1316"/>
      <c r="H163" s="1316"/>
      <c r="I163" s="1316"/>
      <c r="J163" s="1316"/>
      <c r="K163" s="1316"/>
      <c r="L163" s="1316"/>
    </row>
    <row r="164" spans="1:12">
      <c r="A164" s="1316"/>
      <c r="B164" s="1316"/>
      <c r="C164" s="1316"/>
      <c r="D164" s="1316"/>
      <c r="E164" s="1316"/>
      <c r="F164" s="1316"/>
      <c r="G164" s="1316"/>
      <c r="H164" s="1316"/>
      <c r="I164" s="1316"/>
      <c r="J164" s="1316"/>
      <c r="K164" s="1316"/>
      <c r="L164" s="1316"/>
    </row>
    <row r="165" spans="1:12">
      <c r="A165" s="1316"/>
      <c r="B165" s="1316"/>
      <c r="C165" s="1316"/>
      <c r="D165" s="1316"/>
      <c r="E165" s="1316"/>
      <c r="F165" s="1316"/>
      <c r="G165" s="1316"/>
      <c r="H165" s="1316"/>
      <c r="I165" s="1316"/>
      <c r="J165" s="1316"/>
      <c r="K165" s="1316"/>
      <c r="L165" s="1316"/>
    </row>
    <row r="166" spans="1:12">
      <c r="A166" s="1316"/>
      <c r="B166" s="1316"/>
      <c r="C166" s="1316"/>
      <c r="D166" s="1316"/>
      <c r="E166" s="1316"/>
      <c r="F166" s="1316"/>
      <c r="G166" s="1316"/>
      <c r="H166" s="1316"/>
      <c r="I166" s="1316"/>
      <c r="J166" s="1316"/>
      <c r="K166" s="1316"/>
      <c r="L166" s="1316"/>
    </row>
    <row r="167" spans="1:12">
      <c r="A167" s="1316"/>
      <c r="B167" s="1316"/>
      <c r="C167" s="1316"/>
      <c r="D167" s="1316"/>
      <c r="E167" s="1316"/>
      <c r="F167" s="1316"/>
      <c r="G167" s="1316"/>
      <c r="H167" s="1316"/>
      <c r="I167" s="1316"/>
      <c r="J167" s="1316"/>
      <c r="K167" s="1316"/>
      <c r="L167" s="1316"/>
    </row>
    <row r="168" spans="1:12">
      <c r="A168" s="1316"/>
      <c r="B168" s="1316"/>
      <c r="C168" s="1316"/>
      <c r="D168" s="1316"/>
      <c r="E168" s="1316"/>
      <c r="F168" s="1316"/>
      <c r="G168" s="1316"/>
      <c r="H168" s="1316"/>
      <c r="I168" s="1316"/>
      <c r="J168" s="1316"/>
      <c r="K168" s="1316"/>
      <c r="L168" s="1316"/>
    </row>
    <row r="169" spans="1:12">
      <c r="A169" s="1316"/>
      <c r="B169" s="1316"/>
      <c r="C169" s="1316"/>
      <c r="D169" s="1316"/>
      <c r="E169" s="1316"/>
      <c r="F169" s="1316"/>
      <c r="G169" s="1316"/>
      <c r="H169" s="1316"/>
      <c r="I169" s="1316"/>
      <c r="J169" s="1316"/>
      <c r="K169" s="1316"/>
      <c r="L169" s="1316"/>
    </row>
  </sheetData>
  <sheetProtection sheet="1" objects="1" scenarios="1"/>
  <mergeCells count="100">
    <mergeCell ref="A56:L56"/>
    <mergeCell ref="A57:L57"/>
    <mergeCell ref="A58:L58"/>
    <mergeCell ref="A52:L52"/>
    <mergeCell ref="A53:L53"/>
    <mergeCell ref="A54:L54"/>
    <mergeCell ref="A55:L55"/>
    <mergeCell ref="A51:L51"/>
    <mergeCell ref="A39:L39"/>
    <mergeCell ref="A40:L40"/>
    <mergeCell ref="A41:L41"/>
    <mergeCell ref="A42:L42"/>
    <mergeCell ref="A44:L44"/>
    <mergeCell ref="A45:L45"/>
    <mergeCell ref="A46:L46"/>
    <mergeCell ref="A47:L47"/>
    <mergeCell ref="A48:L48"/>
    <mergeCell ref="A49:L49"/>
    <mergeCell ref="A50:L50"/>
    <mergeCell ref="L33:L34"/>
    <mergeCell ref="A35:A37"/>
    <mergeCell ref="B35:C37"/>
    <mergeCell ref="D35:D37"/>
    <mergeCell ref="E35:G37"/>
    <mergeCell ref="H35:H37"/>
    <mergeCell ref="K35:K37"/>
    <mergeCell ref="L36:L37"/>
    <mergeCell ref="A32:A34"/>
    <mergeCell ref="B32:C34"/>
    <mergeCell ref="D32:D34"/>
    <mergeCell ref="E32:G34"/>
    <mergeCell ref="H32:H34"/>
    <mergeCell ref="K32:K34"/>
    <mergeCell ref="L27:L28"/>
    <mergeCell ref="A29:A31"/>
    <mergeCell ref="B29:C31"/>
    <mergeCell ref="D29:D31"/>
    <mergeCell ref="E29:G31"/>
    <mergeCell ref="H29:H31"/>
    <mergeCell ref="K29:K31"/>
    <mergeCell ref="L30:L31"/>
    <mergeCell ref="A26:A28"/>
    <mergeCell ref="B26:C28"/>
    <mergeCell ref="D26:D28"/>
    <mergeCell ref="E26:G28"/>
    <mergeCell ref="H26:H28"/>
    <mergeCell ref="K26:K28"/>
    <mergeCell ref="L21:L22"/>
    <mergeCell ref="A23:A25"/>
    <mergeCell ref="B23:C25"/>
    <mergeCell ref="D23:D25"/>
    <mergeCell ref="E23:G25"/>
    <mergeCell ref="H23:H25"/>
    <mergeCell ref="K23:K25"/>
    <mergeCell ref="L24:L25"/>
    <mergeCell ref="A20:A22"/>
    <mergeCell ref="B20:C22"/>
    <mergeCell ref="D20:D22"/>
    <mergeCell ref="E20:G22"/>
    <mergeCell ref="H20:H22"/>
    <mergeCell ref="K20:K22"/>
    <mergeCell ref="L15:L16"/>
    <mergeCell ref="A17:A19"/>
    <mergeCell ref="B17:C19"/>
    <mergeCell ref="D17:D19"/>
    <mergeCell ref="E17:G19"/>
    <mergeCell ref="H17:H19"/>
    <mergeCell ref="K17:K19"/>
    <mergeCell ref="L18:L19"/>
    <mergeCell ref="A14:A16"/>
    <mergeCell ref="B14:C16"/>
    <mergeCell ref="D14:D16"/>
    <mergeCell ref="E14:G16"/>
    <mergeCell ref="H14:H16"/>
    <mergeCell ref="K14:K16"/>
    <mergeCell ref="K8:K10"/>
    <mergeCell ref="L9:L10"/>
    <mergeCell ref="A11:A13"/>
    <mergeCell ref="B11:C13"/>
    <mergeCell ref="D11:D13"/>
    <mergeCell ref="E11:G13"/>
    <mergeCell ref="H11:H13"/>
    <mergeCell ref="K11:K13"/>
    <mergeCell ref="L12:L13"/>
    <mergeCell ref="A8:A10"/>
    <mergeCell ref="B8:C10"/>
    <mergeCell ref="D8:D10"/>
    <mergeCell ref="E8:G10"/>
    <mergeCell ref="H8:H10"/>
    <mergeCell ref="A2:L2"/>
    <mergeCell ref="K3:L3"/>
    <mergeCell ref="C4:E4"/>
    <mergeCell ref="G4:L4"/>
    <mergeCell ref="A6:A7"/>
    <mergeCell ref="B6:C7"/>
    <mergeCell ref="D6:D7"/>
    <mergeCell ref="E6:G7"/>
    <mergeCell ref="H6:H7"/>
    <mergeCell ref="I6:J7"/>
    <mergeCell ref="K6:K7"/>
  </mergeCells>
  <phoneticPr fontId="14"/>
  <conditionalFormatting sqref="B26:B27">
    <cfRule type="cellIs" dxfId="298" priority="18" stopIfTrue="1" operator="notEqual">
      <formula>0</formula>
    </cfRule>
  </conditionalFormatting>
  <conditionalFormatting sqref="B29:B30 B32:B33">
    <cfRule type="cellIs" dxfId="297" priority="19" stopIfTrue="1" operator="notEqual">
      <formula>0</formula>
    </cfRule>
  </conditionalFormatting>
  <conditionalFormatting sqref="D8:D37">
    <cfRule type="cellIs" dxfId="296" priority="39" operator="equal">
      <formula>""</formula>
    </cfRule>
  </conditionalFormatting>
  <conditionalFormatting sqref="E8:I37">
    <cfRule type="cellIs" dxfId="295" priority="41" stopIfTrue="1" operator="equal">
      <formula>""</formula>
    </cfRule>
  </conditionalFormatting>
  <conditionalFormatting sqref="I11 I12:J13">
    <cfRule type="expression" dxfId="294" priority="36">
      <formula>IF($L$11="《省》",COUNTA($A$8:$L$10),)</formula>
    </cfRule>
  </conditionalFormatting>
  <conditionalFormatting sqref="I14 I15:J16">
    <cfRule type="expression" dxfId="293" priority="34">
      <formula>IF($L$14="《省》",COUNTA($A$8:$L$10),)</formula>
    </cfRule>
  </conditionalFormatting>
  <conditionalFormatting sqref="I17 I18:J19">
    <cfRule type="expression" dxfId="292" priority="32">
      <formula>IF($L$17="《省》",COUNTA($A$8:$L$10),)</formula>
    </cfRule>
  </conditionalFormatting>
  <conditionalFormatting sqref="I20 I21:J22">
    <cfRule type="expression" dxfId="291" priority="30">
      <formula>IF($L$20="《省》",COUNTA($A$8:$L$10),)</formula>
    </cfRule>
  </conditionalFormatting>
  <conditionalFormatting sqref="I23 I24:J25">
    <cfRule type="expression" dxfId="290" priority="28">
      <formula>IF($L$23="《省》",COUNTA($A$8:$L$10),)</formula>
    </cfRule>
  </conditionalFormatting>
  <conditionalFormatting sqref="I26 I27:J28">
    <cfRule type="expression" dxfId="289" priority="26">
      <formula>IF($L$26="《省》",COUNTA($A$8:$L$10),)</formula>
    </cfRule>
  </conditionalFormatting>
  <conditionalFormatting sqref="I29 I30:J31">
    <cfRule type="expression" dxfId="288" priority="24">
      <formula>IF($L$29="《省》",COUNTA($A$8:$L$10),)</formula>
    </cfRule>
  </conditionalFormatting>
  <conditionalFormatting sqref="I32 I33:J34">
    <cfRule type="expression" dxfId="287" priority="22">
      <formula>IF($L$32="《省》",COUNTA($A$8:$L$10),)</formula>
    </cfRule>
  </conditionalFormatting>
  <conditionalFormatting sqref="I8:J10">
    <cfRule type="expression" dxfId="286" priority="8">
      <formula>IF($L$8="《省》",COUNTA($A$8:$L$10),)</formula>
    </cfRule>
  </conditionalFormatting>
  <conditionalFormatting sqref="I35:J37">
    <cfRule type="expression" dxfId="285" priority="20">
      <formula>IF($L$35="《省》",COUNTA($A$8:$L$10),)</formula>
    </cfRule>
  </conditionalFormatting>
  <conditionalFormatting sqref="J11">
    <cfRule type="expression" dxfId="284" priority="7">
      <formula>IF($L$8="《省》",COUNTA($A$8:$L$10),)</formula>
    </cfRule>
  </conditionalFormatting>
  <conditionalFormatting sqref="J14">
    <cfRule type="expression" dxfId="283" priority="6">
      <formula>IF($L$8="《省》",COUNTA($A$8:$L$10),)</formula>
    </cfRule>
  </conditionalFormatting>
  <conditionalFormatting sqref="J17">
    <cfRule type="expression" dxfId="282" priority="5">
      <formula>IF($L$8="《省》",COUNTA($A$8:$L$10),)</formula>
    </cfRule>
  </conditionalFormatting>
  <conditionalFormatting sqref="J20">
    <cfRule type="expression" dxfId="281" priority="4">
      <formula>IF($L$8="《省》",COUNTA($A$8:$L$10),)</formula>
    </cfRule>
  </conditionalFormatting>
  <conditionalFormatting sqref="J23">
    <cfRule type="expression" dxfId="280" priority="3">
      <formula>IF($L$8="《省》",COUNTA($A$8:$L$10),)</formula>
    </cfRule>
  </conditionalFormatting>
  <conditionalFormatting sqref="J26">
    <cfRule type="expression" dxfId="279" priority="12">
      <formula>IF($L$8="《省》",COUNTA($A$8:$L$10),)</formula>
    </cfRule>
  </conditionalFormatting>
  <conditionalFormatting sqref="J29">
    <cfRule type="expression" dxfId="278" priority="2">
      <formula>IF($L$8="《省》",COUNTA($A$8:$L$10),)</formula>
    </cfRule>
  </conditionalFormatting>
  <conditionalFormatting sqref="J32">
    <cfRule type="expression" dxfId="277" priority="1">
      <formula>IF($L$8="《省》",COUNTA($A$8:$L$10),)</formula>
    </cfRule>
  </conditionalFormatting>
  <conditionalFormatting sqref="J35">
    <cfRule type="expression" dxfId="276" priority="9">
      <formula>IF($L$8="《省》",COUNTA($A$8:$L$10),)</formula>
    </cfRule>
  </conditionalFormatting>
  <conditionalFormatting sqref="K8:K37 B8:C25">
    <cfRule type="cellIs" dxfId="275" priority="44" stopIfTrue="1" operator="equal">
      <formula>""</formula>
    </cfRule>
  </conditionalFormatting>
  <conditionalFormatting sqref="K8:L9 K10 K11:L11 K12:K13 K14:L14 K15:K16 K17:L17 K18:K19 K20:L20 K21:K22 K23:L23 K24:K25 K26:L26 K27:K28 K29:L29 K30:K31 K32:L32 K33:K34 K35:L35 K36:K37 H8:H37">
    <cfRule type="cellIs" dxfId="274" priority="45" stopIfTrue="1" operator="notEqual">
      <formula>0</formula>
    </cfRule>
  </conditionalFormatting>
  <conditionalFormatting sqref="K8:L9 K10 K11:L11 K12:K13 K14:L14 K15:K16 K17:L17 K18:K19 K20:L20 K21:K22 K23:L23 K24:K25 K26:L26 K27:K28 K29:L29 K30:K31 K32:L32 K33:K34 K35:L35 K36:K37">
    <cfRule type="cellIs" dxfId="273" priority="43" stopIfTrue="1" operator="equal">
      <formula>""</formula>
    </cfRule>
  </conditionalFormatting>
  <conditionalFormatting sqref="L12">
    <cfRule type="cellIs" dxfId="272" priority="37" stopIfTrue="1" operator="equal">
      <formula>""</formula>
    </cfRule>
  </conditionalFormatting>
  <conditionalFormatting sqref="L15">
    <cfRule type="cellIs" dxfId="271" priority="35" stopIfTrue="1" operator="equal">
      <formula>""</formula>
    </cfRule>
  </conditionalFormatting>
  <conditionalFormatting sqref="L18">
    <cfRule type="cellIs" dxfId="270" priority="33" stopIfTrue="1" operator="equal">
      <formula>""</formula>
    </cfRule>
  </conditionalFormatting>
  <conditionalFormatting sqref="L21">
    <cfRule type="cellIs" dxfId="269" priority="31" stopIfTrue="1" operator="equal">
      <formula>""</formula>
    </cfRule>
  </conditionalFormatting>
  <conditionalFormatting sqref="L24">
    <cfRule type="cellIs" dxfId="268" priority="29" stopIfTrue="1" operator="equal">
      <formula>""</formula>
    </cfRule>
  </conditionalFormatting>
  <conditionalFormatting sqref="L27">
    <cfRule type="cellIs" dxfId="267" priority="27" stopIfTrue="1" operator="equal">
      <formula>""</formula>
    </cfRule>
  </conditionalFormatting>
  <conditionalFormatting sqref="L30">
    <cfRule type="cellIs" dxfId="266" priority="25" stopIfTrue="1" operator="equal">
      <formula>""</formula>
    </cfRule>
  </conditionalFormatting>
  <conditionalFormatting sqref="L33">
    <cfRule type="cellIs" dxfId="265" priority="23" stopIfTrue="1" operator="equal">
      <formula>""</formula>
    </cfRule>
  </conditionalFormatting>
  <conditionalFormatting sqref="L36">
    <cfRule type="cellIs" dxfId="264" priority="21" stopIfTrue="1" operator="equal">
      <formula>""</formula>
    </cfRule>
  </conditionalFormatting>
  <dataValidations count="4">
    <dataValidation type="list" allowBlank="1" showInputMessage="1" showErrorMessage="1" sqref="D8:D37" xr:uid="{00000000-0002-0000-1100-000000000000}">
      <formula1>"常勤,非常勤"</formula1>
    </dataValidation>
    <dataValidation type="list" allowBlank="1" showInputMessage="1" showErrorMessage="1" sqref="I8:I37 K8:K37" xr:uid="{00000000-0002-0000-1100-000001000000}">
      <formula1>"✔"</formula1>
    </dataValidation>
    <dataValidation type="list" allowBlank="1" showInputMessage="1" showErrorMessage="1" sqref="H8:H37" xr:uid="{00000000-0002-0000-1100-000002000000}">
      <formula1>"1, 2, 3, 4,"</formula1>
    </dataValidation>
    <dataValidation type="list" allowBlank="1" showInputMessage="1" showErrorMessage="1" sqref="L14 L17 L8 L11 L32 L29 L26 L23 L20 L35" xr:uid="{00000000-0002-0000-1100-000003000000}">
      <formula1>"《省》"</formula1>
    </dataValidation>
  </dataValidations>
  <pageMargins left="0.51181102362204722" right="0.51181102362204722" top="0.39370078740157483" bottom="0.15748031496062992" header="0.35433070866141736" footer="0.15748031496062992"/>
  <pageSetup paperSize="9" scale="56" orientation="portrait" r:id="rId1"/>
  <headerFooter scaleWithDoc="0"/>
  <rowBreaks count="1" manualBreakCount="1">
    <brk id="59" max="11"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C000"/>
    <pageSetUpPr fitToPage="1"/>
  </sheetPr>
  <dimension ref="A1:W66"/>
  <sheetViews>
    <sheetView view="pageBreakPreview" zoomScale="70" zoomScaleNormal="40" zoomScaleSheetLayoutView="70" zoomScalePageLayoutView="55" workbookViewId="0">
      <selection activeCell="L10" sqref="L10:R10"/>
    </sheetView>
  </sheetViews>
  <sheetFormatPr defaultColWidth="9" defaultRowHeight="26.1" customHeight="1"/>
  <cols>
    <col min="1" max="1" width="5.625" style="716" customWidth="1"/>
    <col min="2" max="2" width="4.625" style="716" customWidth="1"/>
    <col min="3" max="3" width="20.625" style="716" customWidth="1"/>
    <col min="4" max="4" width="5.125" style="716" customWidth="1"/>
    <col min="5" max="5" width="4.5" style="716" customWidth="1"/>
    <col min="6" max="6" width="9.625" style="716" customWidth="1"/>
    <col min="7" max="7" width="3.875" style="716" customWidth="1"/>
    <col min="8" max="9" width="10.625" style="716" customWidth="1"/>
    <col min="10" max="11" width="4.5" style="716" customWidth="1"/>
    <col min="12" max="14" width="9" style="716"/>
    <col min="15" max="15" width="4.625" style="716" customWidth="1"/>
    <col min="16" max="16" width="9" style="716"/>
    <col min="17" max="17" width="15.5" style="716" customWidth="1"/>
    <col min="18" max="18" width="11" style="716" customWidth="1"/>
    <col min="19" max="19" width="1.5" style="716" customWidth="1"/>
    <col min="20" max="20" width="3.125" style="716" customWidth="1"/>
    <col min="21" max="21" width="13.75" style="714" customWidth="1"/>
    <col min="22" max="22" width="30.75" style="716" customWidth="1"/>
    <col min="23" max="24" width="9" style="716"/>
    <col min="25" max="25" width="9" style="716" customWidth="1"/>
    <col min="26" max="16384" width="9" style="716"/>
  </cols>
  <sheetData>
    <row r="1" spans="1:23" s="712" customFormat="1" ht="26.1" customHeight="1">
      <c r="B1" s="713"/>
      <c r="C1" s="713"/>
      <c r="D1" s="713"/>
      <c r="E1" s="775"/>
      <c r="F1" s="776"/>
      <c r="R1" s="777" t="s">
        <v>15</v>
      </c>
      <c r="U1" s="714"/>
    </row>
    <row r="2" spans="1:23" s="712" customFormat="1" ht="12.75" customHeight="1">
      <c r="B2" s="713"/>
      <c r="C2" s="713"/>
      <c r="D2" s="713"/>
      <c r="E2" s="775"/>
      <c r="F2" s="776"/>
      <c r="R2" s="778"/>
      <c r="U2" s="714"/>
    </row>
    <row r="3" spans="1:23" s="712" customFormat="1" ht="26.1" customHeight="1">
      <c r="O3" s="1514"/>
      <c r="P3" s="1514"/>
      <c r="Q3" s="1514"/>
      <c r="R3" s="1514"/>
      <c r="U3" s="714"/>
    </row>
    <row r="4" spans="1:23" ht="21.75" customHeight="1"/>
    <row r="5" spans="1:23" ht="32.25" customHeight="1">
      <c r="A5" s="1515" t="s">
        <v>16</v>
      </c>
      <c r="B5" s="1516"/>
      <c r="C5" s="1516"/>
      <c r="D5" s="1516"/>
      <c r="E5" s="1516"/>
      <c r="F5" s="1516"/>
      <c r="G5" s="1516"/>
      <c r="H5" s="1516"/>
      <c r="I5" s="1516"/>
      <c r="J5" s="1516"/>
      <c r="K5" s="1516"/>
      <c r="L5" s="1516"/>
    </row>
    <row r="6" spans="1:23" ht="9.75" customHeight="1">
      <c r="A6" s="779"/>
      <c r="B6" s="780"/>
      <c r="C6" s="780"/>
      <c r="D6" s="780"/>
      <c r="E6" s="780"/>
      <c r="F6" s="780"/>
      <c r="G6" s="780"/>
      <c r="H6" s="780"/>
      <c r="I6" s="780"/>
      <c r="J6" s="780"/>
      <c r="K6" s="780"/>
      <c r="L6" s="780"/>
      <c r="N6" s="781"/>
      <c r="O6" s="782"/>
    </row>
    <row r="7" spans="1:23" ht="26.1" customHeight="1">
      <c r="L7" s="712" t="s">
        <v>17</v>
      </c>
      <c r="M7" s="712"/>
      <c r="N7" s="712"/>
      <c r="O7" s="712"/>
      <c r="P7" s="712"/>
      <c r="Q7" s="712"/>
      <c r="R7" s="712"/>
    </row>
    <row r="8" spans="1:23" ht="19.5" customHeight="1">
      <c r="I8" s="783" t="s">
        <v>18</v>
      </c>
      <c r="J8" s="784" t="s">
        <v>19</v>
      </c>
      <c r="K8" s="785"/>
      <c r="L8" s="1517"/>
      <c r="M8" s="1517"/>
      <c r="N8" s="1517"/>
      <c r="O8" s="1517"/>
      <c r="P8" s="1517"/>
      <c r="Q8" s="1517"/>
      <c r="R8" s="1517"/>
    </row>
    <row r="9" spans="1:23" ht="26.1" customHeight="1">
      <c r="I9" s="786" t="s">
        <v>20</v>
      </c>
      <c r="J9" s="1518"/>
      <c r="K9" s="1518"/>
      <c r="L9" s="1519"/>
      <c r="M9" s="1519"/>
      <c r="N9" s="1519"/>
      <c r="O9" s="1519"/>
      <c r="P9" s="1519"/>
      <c r="Q9" s="1519"/>
      <c r="R9" s="1519"/>
    </row>
    <row r="10" spans="1:23" ht="21" customHeight="1">
      <c r="I10" s="783" t="s">
        <v>18</v>
      </c>
      <c r="L10" s="1519"/>
      <c r="M10" s="1519"/>
      <c r="N10" s="1519"/>
      <c r="O10" s="1519"/>
      <c r="P10" s="1519"/>
      <c r="Q10" s="1519"/>
      <c r="R10" s="1519"/>
    </row>
    <row r="11" spans="1:23" ht="26.1" customHeight="1">
      <c r="C11" s="787"/>
      <c r="D11" s="788"/>
      <c r="E11" s="788"/>
      <c r="F11" s="789"/>
      <c r="I11" s="712" t="s">
        <v>21</v>
      </c>
      <c r="K11" s="712"/>
      <c r="L11" s="1519"/>
      <c r="M11" s="1519"/>
      <c r="N11" s="1519"/>
      <c r="O11" s="1519"/>
      <c r="P11" s="1519"/>
      <c r="Q11" s="1519"/>
      <c r="R11" s="1519"/>
      <c r="T11" s="936"/>
    </row>
    <row r="12" spans="1:23" ht="21" customHeight="1">
      <c r="C12" s="788"/>
      <c r="D12" s="788"/>
      <c r="E12" s="788"/>
      <c r="F12" s="789"/>
      <c r="I12" s="783" t="s">
        <v>18</v>
      </c>
      <c r="L12" s="1519"/>
      <c r="M12" s="1519"/>
      <c r="N12" s="1519"/>
      <c r="O12" s="1519"/>
      <c r="P12" s="1519"/>
      <c r="Q12" s="1519"/>
      <c r="R12" s="1519"/>
    </row>
    <row r="13" spans="1:23" s="790" customFormat="1" ht="26.1" customHeight="1">
      <c r="A13" s="716"/>
      <c r="B13" s="716"/>
      <c r="C13" s="716"/>
      <c r="D13" s="716"/>
      <c r="E13" s="716"/>
      <c r="F13" s="716"/>
      <c r="G13" s="716"/>
      <c r="I13" s="791" t="s">
        <v>22</v>
      </c>
      <c r="K13" s="786"/>
      <c r="L13" s="786"/>
      <c r="M13" s="1517"/>
      <c r="N13" s="1517"/>
      <c r="O13" s="1517"/>
      <c r="P13" s="1517"/>
      <c r="Q13" s="1517"/>
      <c r="R13" s="792"/>
      <c r="U13" s="793"/>
    </row>
    <row r="14" spans="1:23" s="784" customFormat="1" ht="17.25" customHeight="1">
      <c r="A14" s="790"/>
      <c r="B14" s="790"/>
      <c r="C14" s="790"/>
      <c r="D14" s="790"/>
      <c r="E14" s="790"/>
      <c r="F14" s="790"/>
      <c r="G14" s="716"/>
      <c r="H14" s="716"/>
      <c r="I14" s="716"/>
      <c r="J14" s="716"/>
      <c r="M14" s="794"/>
      <c r="N14" s="794"/>
      <c r="O14" s="794"/>
      <c r="P14" s="794"/>
      <c r="Q14" s="794"/>
      <c r="R14" s="794"/>
      <c r="U14" s="793"/>
    </row>
    <row r="15" spans="1:23" s="795" customFormat="1" ht="39" customHeight="1">
      <c r="A15" s="1520" t="s">
        <v>7</v>
      </c>
      <c r="B15" s="1520"/>
      <c r="C15" s="1520"/>
      <c r="D15" s="1520"/>
      <c r="E15" s="1520"/>
      <c r="F15" s="1520"/>
      <c r="G15" s="1520"/>
      <c r="H15" s="1520"/>
      <c r="I15" s="1520"/>
      <c r="J15" s="1520"/>
      <c r="K15" s="1521"/>
      <c r="L15" s="1521"/>
      <c r="M15" s="1521"/>
      <c r="N15" s="1521"/>
      <c r="O15" s="1521"/>
      <c r="P15" s="1521"/>
      <c r="Q15" s="1521"/>
      <c r="R15" s="1521"/>
      <c r="U15" s="796"/>
      <c r="W15" s="797"/>
    </row>
    <row r="16" spans="1:23" ht="21" customHeight="1">
      <c r="A16" s="795"/>
      <c r="B16" s="795"/>
      <c r="C16" s="795"/>
      <c r="D16" s="795"/>
      <c r="E16" s="795"/>
      <c r="F16" s="795"/>
      <c r="P16" s="784"/>
    </row>
    <row r="17" spans="1:22" s="712" customFormat="1" ht="65.099999999999994" customHeight="1">
      <c r="A17" s="716"/>
      <c r="B17" s="798"/>
      <c r="C17" s="1522" t="s">
        <v>593</v>
      </c>
      <c r="D17" s="1522"/>
      <c r="E17" s="1522"/>
      <c r="F17" s="1522"/>
      <c r="G17" s="1522"/>
      <c r="H17" s="1522"/>
      <c r="I17" s="1522"/>
      <c r="J17" s="1522"/>
      <c r="K17" s="1522"/>
      <c r="L17" s="1522"/>
      <c r="M17" s="1522"/>
      <c r="N17" s="1522"/>
      <c r="O17" s="1522"/>
      <c r="P17" s="1522"/>
      <c r="Q17" s="1522"/>
      <c r="R17" s="798"/>
      <c r="U17" s="714"/>
    </row>
    <row r="18" spans="1:22" ht="14.25" customHeight="1"/>
    <row r="19" spans="1:22" s="712" customFormat="1" ht="26.1" customHeight="1">
      <c r="A19" s="1513" t="s">
        <v>23</v>
      </c>
      <c r="B19" s="1513"/>
      <c r="C19" s="1513"/>
      <c r="D19" s="1513"/>
      <c r="E19" s="1513"/>
      <c r="F19" s="1513"/>
      <c r="G19" s="1513"/>
      <c r="H19" s="1513"/>
      <c r="I19" s="1513"/>
      <c r="J19" s="1513"/>
      <c r="K19" s="1513"/>
      <c r="L19" s="1513"/>
      <c r="M19" s="1513"/>
      <c r="N19" s="1513"/>
      <c r="O19" s="1513"/>
      <c r="P19" s="1513"/>
      <c r="Q19" s="1513"/>
      <c r="R19" s="1513"/>
      <c r="U19" s="714"/>
    </row>
    <row r="20" spans="1:22" s="712" customFormat="1" ht="26.1" customHeight="1">
      <c r="B20" s="1523" t="s">
        <v>24</v>
      </c>
      <c r="C20" s="1523"/>
      <c r="D20" s="776" t="s">
        <v>25</v>
      </c>
      <c r="E20" s="799"/>
      <c r="F20" s="712" t="s">
        <v>26</v>
      </c>
      <c r="U20" s="714"/>
    </row>
    <row r="21" spans="1:22" s="771" customFormat="1" ht="26.1" customHeight="1">
      <c r="B21" s="712"/>
      <c r="C21" s="712"/>
      <c r="D21" s="776" t="s">
        <v>25</v>
      </c>
      <c r="E21" s="799" t="s">
        <v>412</v>
      </c>
      <c r="F21" s="712" t="s">
        <v>27</v>
      </c>
      <c r="G21" s="712"/>
      <c r="H21" s="712"/>
      <c r="I21" s="712"/>
      <c r="J21" s="712"/>
      <c r="K21" s="712"/>
      <c r="L21" s="800"/>
      <c r="M21" s="800"/>
      <c r="N21" s="719"/>
      <c r="O21" s="712"/>
      <c r="P21" s="712"/>
      <c r="Q21" s="712"/>
      <c r="U21" s="801"/>
    </row>
    <row r="22" spans="1:22" s="712" customFormat="1" ht="17.25" customHeight="1">
      <c r="B22" s="771"/>
      <c r="C22" s="771"/>
      <c r="D22" s="771"/>
      <c r="E22" s="771"/>
      <c r="G22" s="716"/>
      <c r="H22" s="717"/>
      <c r="I22" s="717"/>
      <c r="J22" s="717"/>
      <c r="U22" s="714"/>
    </row>
    <row r="23" spans="1:22" s="712" customFormat="1" ht="26.1" customHeight="1">
      <c r="B23" s="1523" t="s">
        <v>367</v>
      </c>
      <c r="C23" s="1523"/>
      <c r="D23" s="1523"/>
      <c r="E23" s="1524"/>
      <c r="F23" s="1524"/>
      <c r="G23" s="1524"/>
      <c r="H23" s="1525"/>
      <c r="I23" s="1525"/>
      <c r="J23" s="1525"/>
      <c r="K23" s="1525"/>
      <c r="L23" s="1525"/>
      <c r="N23" s="1526" t="s">
        <v>28</v>
      </c>
      <c r="O23" s="1526"/>
      <c r="P23" s="1526"/>
      <c r="Q23" s="1526"/>
      <c r="R23" s="1526"/>
      <c r="U23" s="964" t="s">
        <v>1653</v>
      </c>
      <c r="V23" s="965" t="str" cm="1">
        <f t="array" ref="V23">IF(U24+V24=0,"未入力",INDEX(B24:P28,U24,V24+1))</f>
        <v>未入力</v>
      </c>
    </row>
    <row r="24" spans="1:22" ht="18" customHeight="1">
      <c r="B24" s="423"/>
      <c r="C24" s="1527" t="s">
        <v>29</v>
      </c>
      <c r="D24" s="1528"/>
      <c r="E24" s="423"/>
      <c r="F24" s="1529" t="s">
        <v>30</v>
      </c>
      <c r="G24" s="1530"/>
      <c r="H24" s="1530"/>
      <c r="I24" s="1530"/>
      <c r="J24" s="1530"/>
      <c r="K24" s="423"/>
      <c r="L24" s="1529" t="s">
        <v>31</v>
      </c>
      <c r="M24" s="1530"/>
      <c r="N24" s="1531"/>
      <c r="O24" s="423"/>
      <c r="P24" s="1532" t="s">
        <v>32</v>
      </c>
      <c r="Q24" s="1533"/>
      <c r="R24" s="1533"/>
      <c r="U24" s="964">
        <f>IFERROR(MATCH("✔",B24:B28,0),IFERROR(MATCH("✔",E24:E28,0),IFERROR(MATCH("✔",K24:K28,0),IFERROR(MATCH("✔",O24:O27,0),0))))</f>
        <v>0</v>
      </c>
      <c r="V24" s="966">
        <f>IFERROR(MATCH("✔",B24:O24,0),IFERROR(MATCH("✔",B25:O25,0),IFERROR(MATCH("✔",B26:O26,0),IFERROR(MATCH("✔",B27:O27,0),IFERROR(MATCH("✔",B28:O28,0),0)))))</f>
        <v>0</v>
      </c>
    </row>
    <row r="25" spans="1:22" ht="18" customHeight="1">
      <c r="B25" s="423"/>
      <c r="C25" s="1529" t="s">
        <v>33</v>
      </c>
      <c r="D25" s="1530"/>
      <c r="E25" s="423"/>
      <c r="F25" s="1529" t="s">
        <v>34</v>
      </c>
      <c r="G25" s="1530"/>
      <c r="H25" s="1530"/>
      <c r="I25" s="1530"/>
      <c r="J25" s="1530"/>
      <c r="K25" s="423"/>
      <c r="L25" s="1529" t="s">
        <v>35</v>
      </c>
      <c r="M25" s="1530"/>
      <c r="N25" s="1531"/>
      <c r="O25" s="423"/>
      <c r="P25" s="1532" t="s">
        <v>36</v>
      </c>
      <c r="Q25" s="1533"/>
      <c r="R25" s="1533"/>
    </row>
    <row r="26" spans="1:22" ht="18" customHeight="1">
      <c r="B26" s="423"/>
      <c r="C26" s="1527" t="s">
        <v>37</v>
      </c>
      <c r="D26" s="1528"/>
      <c r="E26" s="423"/>
      <c r="F26" s="1529" t="s">
        <v>38</v>
      </c>
      <c r="G26" s="1530"/>
      <c r="H26" s="1530"/>
      <c r="I26" s="1530"/>
      <c r="J26" s="1530"/>
      <c r="K26" s="423"/>
      <c r="L26" s="1529" t="s">
        <v>39</v>
      </c>
      <c r="M26" s="1530"/>
      <c r="N26" s="1531"/>
      <c r="O26" s="423"/>
      <c r="P26" s="1532" t="s">
        <v>40</v>
      </c>
      <c r="Q26" s="1533"/>
      <c r="R26" s="1533"/>
    </row>
    <row r="27" spans="1:22" ht="18" customHeight="1">
      <c r="B27" s="423"/>
      <c r="C27" s="1529" t="s">
        <v>618</v>
      </c>
      <c r="D27" s="1531"/>
      <c r="E27" s="423"/>
      <c r="F27" s="1529" t="s">
        <v>41</v>
      </c>
      <c r="G27" s="1530"/>
      <c r="H27" s="1530"/>
      <c r="I27" s="1530"/>
      <c r="J27" s="1530"/>
      <c r="K27" s="423"/>
      <c r="L27" s="1529" t="s">
        <v>42</v>
      </c>
      <c r="M27" s="1530"/>
      <c r="N27" s="1531"/>
      <c r="O27" s="423"/>
      <c r="P27" s="1532" t="s">
        <v>43</v>
      </c>
      <c r="Q27" s="1533"/>
      <c r="R27" s="1533"/>
    </row>
    <row r="28" spans="1:22" ht="18" customHeight="1">
      <c r="B28" s="423"/>
      <c r="C28" s="1527" t="s">
        <v>44</v>
      </c>
      <c r="D28" s="1528"/>
      <c r="E28" s="423"/>
      <c r="F28" s="1529" t="s">
        <v>45</v>
      </c>
      <c r="G28" s="1530"/>
      <c r="H28" s="1530"/>
      <c r="I28" s="1530"/>
      <c r="J28" s="1530"/>
      <c r="K28" s="423"/>
      <c r="L28" s="1529" t="s">
        <v>46</v>
      </c>
      <c r="M28" s="1530"/>
      <c r="N28" s="1535"/>
      <c r="O28" s="802" t="s">
        <v>47</v>
      </c>
      <c r="P28" s="1536"/>
      <c r="Q28" s="1537"/>
      <c r="R28" s="1537"/>
      <c r="S28" s="803" t="s">
        <v>48</v>
      </c>
    </row>
    <row r="29" spans="1:22" ht="14.25" customHeight="1">
      <c r="E29" s="1538"/>
      <c r="F29" s="1538"/>
      <c r="G29" s="1538"/>
      <c r="H29" s="1538"/>
      <c r="I29" s="1538"/>
      <c r="J29" s="1538"/>
      <c r="K29" s="1538"/>
      <c r="L29" s="1538"/>
      <c r="M29" s="1538"/>
      <c r="N29" s="1538"/>
      <c r="O29" s="1538"/>
      <c r="P29" s="1538"/>
      <c r="Q29" s="1538"/>
    </row>
    <row r="30" spans="1:22" s="712" customFormat="1" ht="26.25" customHeight="1">
      <c r="C30" s="798" t="s">
        <v>49</v>
      </c>
      <c r="D30" s="959"/>
      <c r="E30" s="1539" t="s">
        <v>50</v>
      </c>
      <c r="F30" s="1539"/>
      <c r="G30" s="1539"/>
      <c r="H30" s="1539"/>
      <c r="I30" s="1539"/>
      <c r="J30" s="1539"/>
      <c r="K30" s="1539"/>
      <c r="L30" s="1539"/>
      <c r="M30" s="1539"/>
      <c r="N30" s="1539"/>
      <c r="O30" s="1539"/>
      <c r="P30" s="1539"/>
      <c r="Q30" s="1539"/>
      <c r="R30" s="1539"/>
      <c r="U30" s="714"/>
    </row>
    <row r="31" spans="1:22" s="712" customFormat="1" ht="12.75" customHeight="1">
      <c r="C31" s="798"/>
      <c r="D31" s="804"/>
      <c r="E31" s="769"/>
      <c r="F31" s="769"/>
      <c r="G31" s="769"/>
      <c r="H31" s="769"/>
      <c r="I31" s="769"/>
      <c r="J31" s="769"/>
      <c r="K31" s="769"/>
      <c r="L31" s="769"/>
      <c r="M31" s="769"/>
      <c r="N31" s="769"/>
      <c r="O31" s="769"/>
      <c r="P31" s="769"/>
      <c r="Q31" s="769"/>
      <c r="R31" s="769"/>
      <c r="U31" s="714"/>
    </row>
    <row r="32" spans="1:22" s="712" customFormat="1" ht="26.25" customHeight="1">
      <c r="C32" s="805" t="s">
        <v>51</v>
      </c>
      <c r="D32" s="959"/>
      <c r="E32" s="1540" t="s">
        <v>1312</v>
      </c>
      <c r="F32" s="1540"/>
      <c r="G32" s="1540"/>
      <c r="H32" s="1540"/>
      <c r="I32" s="1540"/>
      <c r="J32" s="1540"/>
      <c r="K32" s="1540"/>
      <c r="L32" s="1540"/>
      <c r="M32" s="1540"/>
      <c r="N32" s="1540"/>
      <c r="O32" s="1540"/>
      <c r="P32" s="1540"/>
      <c r="Q32" s="1540"/>
      <c r="R32" s="1540"/>
      <c r="U32" s="714"/>
    </row>
    <row r="33" spans="1:21" s="712" customFormat="1" ht="171" customHeight="1">
      <c r="C33" s="805"/>
      <c r="D33" s="798"/>
      <c r="E33" s="1540"/>
      <c r="F33" s="1540"/>
      <c r="G33" s="1540"/>
      <c r="H33" s="1540"/>
      <c r="I33" s="1540"/>
      <c r="J33" s="1540"/>
      <c r="K33" s="1540"/>
      <c r="L33" s="1540"/>
      <c r="M33" s="1540"/>
      <c r="N33" s="1540"/>
      <c r="O33" s="1540"/>
      <c r="P33" s="1540"/>
      <c r="Q33" s="1540"/>
      <c r="R33" s="1540"/>
      <c r="U33" s="714"/>
    </row>
    <row r="34" spans="1:21" s="712" customFormat="1" ht="19.5" customHeight="1">
      <c r="C34" s="713"/>
      <c r="D34" s="713"/>
      <c r="E34" s="713"/>
      <c r="F34" s="713"/>
      <c r="G34" s="713"/>
      <c r="H34" s="713"/>
      <c r="I34" s="713"/>
      <c r="J34" s="713"/>
      <c r="K34" s="713"/>
      <c r="L34" s="713"/>
      <c r="M34" s="713"/>
      <c r="N34" s="713"/>
      <c r="O34" s="713"/>
      <c r="P34" s="713"/>
      <c r="Q34" s="713"/>
      <c r="R34" s="713"/>
      <c r="U34" s="714"/>
    </row>
    <row r="35" spans="1:21" s="712" customFormat="1" ht="26.1" customHeight="1">
      <c r="B35" s="712" t="s">
        <v>52</v>
      </c>
      <c r="U35" s="714"/>
    </row>
    <row r="36" spans="1:21" s="712" customFormat="1" ht="30.75" customHeight="1">
      <c r="C36" s="712" t="s">
        <v>53</v>
      </c>
      <c r="G36" s="1541"/>
      <c r="H36" s="1541"/>
      <c r="I36" s="1541"/>
      <c r="J36" s="1541"/>
      <c r="K36" s="1541"/>
      <c r="L36" s="1541"/>
      <c r="M36" s="1541"/>
      <c r="N36" s="1541"/>
      <c r="O36" s="1541"/>
      <c r="P36" s="1541"/>
      <c r="Q36" s="1541"/>
      <c r="R36" s="806"/>
      <c r="T36" s="936" t="str">
        <f>LEN(G36)&amp;"文字(全角で最大40文字)"</f>
        <v>0文字(全角で最大40文字)</v>
      </c>
      <c r="U36" s="714"/>
    </row>
    <row r="37" spans="1:21" s="712" customFormat="1" ht="30" customHeight="1">
      <c r="C37" s="712" t="s">
        <v>54</v>
      </c>
      <c r="F37" s="1542"/>
      <c r="G37" s="1542"/>
      <c r="H37" s="1542"/>
      <c r="I37" s="1542"/>
      <c r="J37" s="807" t="s">
        <v>55</v>
      </c>
      <c r="K37" s="1543"/>
      <c r="L37" s="1543"/>
      <c r="M37" s="1543"/>
      <c r="N37" s="1543"/>
      <c r="O37" s="808" t="s">
        <v>56</v>
      </c>
      <c r="P37" s="961"/>
      <c r="Q37" s="806" t="s">
        <v>57</v>
      </c>
      <c r="U37" s="714"/>
    </row>
    <row r="38" spans="1:21" s="712" customFormat="1" ht="30" customHeight="1">
      <c r="C38" s="712" t="s">
        <v>58</v>
      </c>
      <c r="F38" s="960"/>
      <c r="G38" s="809" t="s">
        <v>59</v>
      </c>
      <c r="U38" s="714"/>
    </row>
    <row r="39" spans="1:21" s="712" customFormat="1" ht="11.25" customHeight="1">
      <c r="H39" s="719"/>
      <c r="U39" s="714"/>
    </row>
    <row r="40" spans="1:21" s="712" customFormat="1" ht="37.5" customHeight="1">
      <c r="B40" s="712" t="s">
        <v>619</v>
      </c>
      <c r="C40" s="712" t="s">
        <v>621</v>
      </c>
      <c r="F40" s="1534"/>
      <c r="G40" s="1534"/>
      <c r="H40" s="1534"/>
      <c r="I40" s="1534"/>
      <c r="J40" s="1534"/>
      <c r="K40" s="1534"/>
      <c r="L40" s="1534"/>
      <c r="M40" s="1534"/>
      <c r="N40" s="1534"/>
      <c r="O40" s="1534"/>
      <c r="P40" s="1534"/>
      <c r="Q40" s="1534"/>
      <c r="R40" s="1534"/>
      <c r="T40" s="937"/>
      <c r="U40" s="714"/>
    </row>
    <row r="41" spans="1:21" s="712" customFormat="1" ht="18.75">
      <c r="B41" s="1544" t="s">
        <v>60</v>
      </c>
      <c r="C41" s="1544"/>
      <c r="D41" s="1544"/>
      <c r="E41" s="810" t="s">
        <v>19</v>
      </c>
      <c r="F41" s="1545"/>
      <c r="G41" s="718"/>
      <c r="H41" s="1547"/>
      <c r="I41" s="1547"/>
      <c r="J41" s="1547"/>
      <c r="K41" s="1547"/>
      <c r="L41" s="1547"/>
      <c r="M41" s="1547"/>
      <c r="N41" s="1547"/>
      <c r="O41" s="1547"/>
      <c r="P41" s="1547"/>
      <c r="Q41" s="1547"/>
      <c r="R41" s="1547"/>
      <c r="T41" s="936" t="str">
        <f>LEN(H41)&amp;"文字(全角で最大23文字)"</f>
        <v>0文字(全角で最大23文字)</v>
      </c>
      <c r="U41" s="714"/>
    </row>
    <row r="42" spans="1:21" s="712" customFormat="1" ht="18.75">
      <c r="B42" s="1544"/>
      <c r="C42" s="1544"/>
      <c r="D42" s="1544"/>
      <c r="E42" s="810"/>
      <c r="F42" s="1546"/>
      <c r="G42" s="806"/>
      <c r="H42" s="1534"/>
      <c r="I42" s="1534"/>
      <c r="J42" s="1534"/>
      <c r="K42" s="1534"/>
      <c r="L42" s="1534"/>
      <c r="M42" s="1534"/>
      <c r="N42" s="1534"/>
      <c r="O42" s="1534"/>
      <c r="P42" s="1534"/>
      <c r="Q42" s="1534"/>
      <c r="R42" s="1534"/>
      <c r="T42" s="936" t="str">
        <f>LEN(H42)&amp;"文字(全角で最大23文字)"</f>
        <v>0文字(全角で最大23文字)</v>
      </c>
      <c r="U42" s="714"/>
    </row>
    <row r="43" spans="1:21" s="712" customFormat="1" ht="13.5" customHeight="1">
      <c r="F43" s="718"/>
      <c r="G43" s="718"/>
      <c r="H43" s="718"/>
      <c r="I43" s="718"/>
      <c r="J43" s="718"/>
      <c r="K43" s="718"/>
      <c r="L43" s="718"/>
      <c r="M43" s="718"/>
      <c r="N43" s="718"/>
      <c r="O43" s="718"/>
      <c r="P43" s="718"/>
      <c r="Q43" s="718"/>
      <c r="R43" s="718"/>
      <c r="U43" s="714"/>
    </row>
    <row r="44" spans="1:21" s="712" customFormat="1" ht="30" customHeight="1">
      <c r="A44" s="712" t="s">
        <v>600</v>
      </c>
      <c r="B44" s="712" t="s">
        <v>61</v>
      </c>
      <c r="F44" s="1571"/>
      <c r="G44" s="1571"/>
      <c r="H44" s="1571"/>
      <c r="I44" s="1571"/>
      <c r="J44" s="811"/>
      <c r="K44" s="719"/>
      <c r="L44" s="812"/>
      <c r="M44" s="719"/>
      <c r="N44" s="719"/>
      <c r="O44" s="719"/>
      <c r="P44" s="719"/>
      <c r="Q44" s="719"/>
      <c r="R44" s="719"/>
      <c r="U44" s="714"/>
    </row>
    <row r="45" spans="1:21" ht="13.5" customHeight="1"/>
    <row r="46" spans="1:21" s="712" customFormat="1" ht="30" customHeight="1">
      <c r="B46" s="712" t="s">
        <v>366</v>
      </c>
      <c r="F46" s="1571"/>
      <c r="G46" s="1571"/>
      <c r="H46" s="1571"/>
      <c r="I46" s="1571"/>
      <c r="J46" s="811"/>
      <c r="K46" s="719"/>
      <c r="L46" s="812"/>
      <c r="M46" s="719"/>
      <c r="N46" s="719"/>
      <c r="O46" s="719"/>
      <c r="P46" s="719"/>
      <c r="Q46" s="719"/>
      <c r="R46" s="719"/>
      <c r="U46" s="714"/>
    </row>
    <row r="47" spans="1:21" ht="13.5" customHeight="1"/>
    <row r="48" spans="1:21" ht="36.75" customHeight="1">
      <c r="B48" s="1551" t="s">
        <v>62</v>
      </c>
      <c r="C48" s="1552"/>
      <c r="D48" s="1555" t="s">
        <v>63</v>
      </c>
      <c r="E48" s="1556"/>
      <c r="F48" s="1556"/>
      <c r="G48" s="1556"/>
      <c r="H48" s="1556"/>
      <c r="I48" s="1557"/>
      <c r="J48" s="1558" t="s">
        <v>64</v>
      </c>
      <c r="K48" s="1559"/>
      <c r="L48" s="1559"/>
      <c r="M48" s="1559"/>
      <c r="N48" s="1560"/>
      <c r="O48" s="1558" t="s">
        <v>65</v>
      </c>
      <c r="P48" s="1559"/>
      <c r="Q48" s="1559"/>
      <c r="R48" s="1560"/>
    </row>
    <row r="49" spans="1:21" ht="46.5" customHeight="1">
      <c r="A49" s="716" t="s">
        <v>894</v>
      </c>
      <c r="B49" s="1553"/>
      <c r="C49" s="1554"/>
      <c r="D49" s="1561"/>
      <c r="E49" s="1562"/>
      <c r="F49" s="1562"/>
      <c r="G49" s="1562"/>
      <c r="H49" s="1562"/>
      <c r="I49" s="1563"/>
      <c r="J49" s="1564"/>
      <c r="K49" s="1565"/>
      <c r="L49" s="1565"/>
      <c r="M49" s="1565"/>
      <c r="N49" s="1566"/>
      <c r="O49" s="1567"/>
      <c r="P49" s="1568"/>
      <c r="Q49" s="1569"/>
      <c r="R49" s="1570"/>
    </row>
    <row r="50" spans="1:21" s="712" customFormat="1" ht="15.75" customHeight="1">
      <c r="U50" s="714"/>
    </row>
    <row r="51" spans="1:21" s="712" customFormat="1" ht="26.1" customHeight="1">
      <c r="A51" s="712" t="s">
        <v>216</v>
      </c>
      <c r="B51" s="712" t="s">
        <v>66</v>
      </c>
      <c r="U51" s="714"/>
    </row>
    <row r="52" spans="1:21" s="712" customFormat="1" ht="22.5" customHeight="1">
      <c r="B52" s="813" t="s">
        <v>67</v>
      </c>
      <c r="C52" s="718"/>
      <c r="D52" s="718"/>
      <c r="E52" s="718"/>
      <c r="F52" s="718"/>
      <c r="G52" s="718" t="s">
        <v>68</v>
      </c>
      <c r="H52" s="718"/>
      <c r="I52" s="718"/>
      <c r="J52" s="718"/>
      <c r="K52" s="718"/>
      <c r="L52" s="718"/>
      <c r="M52" s="718" t="s">
        <v>69</v>
      </c>
      <c r="N52" s="718" t="s">
        <v>70</v>
      </c>
      <c r="O52" s="718"/>
      <c r="P52" s="718"/>
      <c r="Q52" s="718"/>
      <c r="R52" s="814"/>
      <c r="U52" s="714"/>
    </row>
    <row r="53" spans="1:21" s="712" customFormat="1" ht="22.5" customHeight="1">
      <c r="B53" s="815"/>
      <c r="C53" s="719"/>
      <c r="D53" s="719"/>
      <c r="E53" s="719"/>
      <c r="F53" s="719"/>
      <c r="G53" s="719"/>
      <c r="H53" s="719"/>
      <c r="I53" s="719"/>
      <c r="J53" s="719"/>
      <c r="K53" s="719"/>
      <c r="L53" s="719"/>
      <c r="M53" s="719"/>
      <c r="N53" s="719"/>
      <c r="O53" s="719"/>
      <c r="P53" s="719"/>
      <c r="Q53" s="719"/>
      <c r="R53" s="816"/>
      <c r="U53" s="714"/>
    </row>
    <row r="54" spans="1:21" s="712" customFormat="1" ht="22.5" customHeight="1">
      <c r="B54" s="815" t="s">
        <v>71</v>
      </c>
      <c r="C54" s="719"/>
      <c r="D54" s="719"/>
      <c r="E54" s="719"/>
      <c r="F54" s="719"/>
      <c r="G54" s="719"/>
      <c r="H54" s="719"/>
      <c r="I54" s="719"/>
      <c r="J54" s="719"/>
      <c r="K54" s="719"/>
      <c r="L54" s="719"/>
      <c r="M54" s="719"/>
      <c r="N54" s="719"/>
      <c r="O54" s="719"/>
      <c r="P54" s="719"/>
      <c r="Q54" s="719"/>
      <c r="R54" s="816"/>
      <c r="U54" s="714"/>
    </row>
    <row r="55" spans="1:21" s="712" customFormat="1" ht="22.5" customHeight="1">
      <c r="B55" s="817"/>
      <c r="C55" s="806"/>
      <c r="D55" s="806"/>
      <c r="E55" s="806"/>
      <c r="F55" s="806"/>
      <c r="G55" s="806"/>
      <c r="H55" s="806"/>
      <c r="I55" s="806"/>
      <c r="J55" s="806"/>
      <c r="K55" s="806"/>
      <c r="L55" s="806"/>
      <c r="M55" s="806"/>
      <c r="N55" s="806"/>
      <c r="O55" s="806"/>
      <c r="P55" s="806"/>
      <c r="Q55" s="806"/>
      <c r="R55" s="818"/>
      <c r="U55" s="714"/>
    </row>
    <row r="56" spans="1:21" s="712" customFormat="1" ht="26.1" customHeight="1">
      <c r="P56" s="716"/>
      <c r="Q56" s="716"/>
      <c r="R56" s="777" t="s">
        <v>72</v>
      </c>
      <c r="S56" s="770"/>
      <c r="U56" s="714"/>
    </row>
    <row r="57" spans="1:21" ht="14.25" customHeight="1">
      <c r="A57" s="712"/>
      <c r="B57" s="712"/>
      <c r="C57" s="712"/>
      <c r="D57" s="712"/>
      <c r="E57" s="712"/>
    </row>
    <row r="58" spans="1:21" ht="26.1" customHeight="1">
      <c r="A58" s="716" t="s">
        <v>73</v>
      </c>
    </row>
    <row r="59" spans="1:21" ht="58.5" customHeight="1">
      <c r="C59" s="1548" t="s">
        <v>495</v>
      </c>
      <c r="D59" s="1548"/>
      <c r="E59" s="1549"/>
      <c r="F59" s="1549"/>
      <c r="G59" s="1549"/>
      <c r="H59" s="1549"/>
      <c r="I59" s="1549"/>
      <c r="J59" s="1549"/>
      <c r="K59" s="1549"/>
      <c r="L59" s="1549"/>
      <c r="M59" s="1549"/>
      <c r="N59" s="1549"/>
      <c r="O59" s="1549"/>
      <c r="P59" s="1549"/>
      <c r="Q59" s="1549"/>
      <c r="R59" s="1549"/>
    </row>
    <row r="60" spans="1:21" ht="29.25" customHeight="1">
      <c r="C60" s="1550"/>
      <c r="D60" s="1550"/>
      <c r="E60" s="1550"/>
      <c r="F60" s="1550"/>
      <c r="G60" s="1550"/>
      <c r="H60" s="1550"/>
      <c r="I60" s="1550"/>
      <c r="J60" s="1550"/>
      <c r="K60" s="1550"/>
      <c r="L60" s="1550"/>
      <c r="M60" s="1550"/>
      <c r="N60" s="1550"/>
      <c r="O60" s="1550"/>
      <c r="P60" s="1550"/>
      <c r="Q60" s="1550"/>
      <c r="R60" s="1550"/>
    </row>
    <row r="61" spans="1:21" ht="24.75" customHeight="1">
      <c r="C61" s="1550"/>
      <c r="D61" s="1550"/>
      <c r="E61" s="1550"/>
      <c r="F61" s="1550"/>
      <c r="G61" s="1550"/>
      <c r="H61" s="1550"/>
      <c r="I61" s="1550"/>
      <c r="J61" s="1550"/>
      <c r="K61" s="1550"/>
      <c r="L61" s="1550"/>
      <c r="M61" s="1550"/>
      <c r="N61" s="1550"/>
      <c r="O61" s="1550"/>
      <c r="P61" s="1550"/>
      <c r="Q61" s="1550"/>
      <c r="R61" s="1550"/>
    </row>
    <row r="62" spans="1:21" ht="68.25" customHeight="1">
      <c r="C62" s="1550"/>
      <c r="D62" s="1550"/>
      <c r="E62" s="1550"/>
      <c r="F62" s="1550"/>
      <c r="G62" s="1550"/>
      <c r="H62" s="1550"/>
      <c r="I62" s="1550"/>
      <c r="J62" s="1550"/>
      <c r="K62" s="1550"/>
      <c r="L62" s="1550"/>
      <c r="M62" s="1550"/>
      <c r="N62" s="1550"/>
      <c r="O62" s="1550"/>
      <c r="P62" s="1550"/>
      <c r="Q62" s="1550"/>
      <c r="R62" s="1550"/>
    </row>
    <row r="63" spans="1:21" ht="26.1" customHeight="1">
      <c r="C63" s="1550"/>
      <c r="D63" s="1550"/>
      <c r="E63" s="1550"/>
      <c r="F63" s="1550"/>
      <c r="G63" s="1550"/>
      <c r="H63" s="1550"/>
      <c r="I63" s="1550"/>
      <c r="J63" s="1550"/>
      <c r="K63" s="1550"/>
      <c r="L63" s="1550"/>
      <c r="M63" s="1550"/>
      <c r="N63" s="1550"/>
      <c r="O63" s="1550"/>
      <c r="P63" s="1550"/>
      <c r="Q63" s="1550"/>
      <c r="R63" s="1550"/>
    </row>
    <row r="64" spans="1:21" ht="26.1" customHeight="1">
      <c r="C64" s="1550"/>
      <c r="D64" s="1550"/>
      <c r="E64" s="1550"/>
      <c r="F64" s="1550"/>
      <c r="G64" s="1550"/>
      <c r="H64" s="1550"/>
      <c r="I64" s="1550"/>
      <c r="J64" s="1550"/>
      <c r="K64" s="1550"/>
      <c r="L64" s="1550"/>
      <c r="M64" s="1550"/>
      <c r="N64" s="1550"/>
      <c r="O64" s="1550"/>
      <c r="P64" s="1550"/>
      <c r="Q64" s="1550"/>
      <c r="R64" s="1550"/>
    </row>
    <row r="65" spans="3:18" ht="26.1" customHeight="1">
      <c r="C65" s="1550"/>
      <c r="D65" s="1550"/>
      <c r="E65" s="1550"/>
      <c r="F65" s="1550"/>
      <c r="G65" s="1550"/>
      <c r="H65" s="1550"/>
      <c r="I65" s="1550"/>
      <c r="J65" s="1550"/>
      <c r="K65" s="1550"/>
      <c r="L65" s="1550"/>
      <c r="M65" s="1550"/>
      <c r="N65" s="1550"/>
      <c r="O65" s="1550"/>
      <c r="P65" s="1550"/>
      <c r="Q65" s="1550"/>
      <c r="R65" s="1550"/>
    </row>
    <row r="66" spans="3:18" ht="26.1" customHeight="1">
      <c r="C66" s="720"/>
    </row>
  </sheetData>
  <sheetProtection sheet="1" formatCells="0" formatRows="0"/>
  <mergeCells count="56">
    <mergeCell ref="B41:D42"/>
    <mergeCell ref="F41:F42"/>
    <mergeCell ref="H41:R41"/>
    <mergeCell ref="H42:R42"/>
    <mergeCell ref="C59:R65"/>
    <mergeCell ref="B48:C49"/>
    <mergeCell ref="D48:I48"/>
    <mergeCell ref="J48:N48"/>
    <mergeCell ref="O48:R48"/>
    <mergeCell ref="D49:I49"/>
    <mergeCell ref="J49:N49"/>
    <mergeCell ref="O49:R49"/>
    <mergeCell ref="F44:I44"/>
    <mergeCell ref="F46:I46"/>
    <mergeCell ref="F40:R40"/>
    <mergeCell ref="C27:D27"/>
    <mergeCell ref="F27:J27"/>
    <mergeCell ref="L27:N27"/>
    <mergeCell ref="P27:R27"/>
    <mergeCell ref="C28:D28"/>
    <mergeCell ref="F28:J28"/>
    <mergeCell ref="L28:N28"/>
    <mergeCell ref="P28:R28"/>
    <mergeCell ref="E29:Q29"/>
    <mergeCell ref="E30:R30"/>
    <mergeCell ref="E32:R33"/>
    <mergeCell ref="G36:Q36"/>
    <mergeCell ref="F37:I37"/>
    <mergeCell ref="K37:N37"/>
    <mergeCell ref="C25:D25"/>
    <mergeCell ref="F25:J25"/>
    <mergeCell ref="L25:N25"/>
    <mergeCell ref="P25:R25"/>
    <mergeCell ref="C26:D26"/>
    <mergeCell ref="F26:J26"/>
    <mergeCell ref="L26:N26"/>
    <mergeCell ref="P26:R26"/>
    <mergeCell ref="B20:C20"/>
    <mergeCell ref="B23:L23"/>
    <mergeCell ref="N23:R23"/>
    <mergeCell ref="C24:D24"/>
    <mergeCell ref="F24:J24"/>
    <mergeCell ref="L24:N24"/>
    <mergeCell ref="P24:R24"/>
    <mergeCell ref="A19:R19"/>
    <mergeCell ref="O3:R3"/>
    <mergeCell ref="A5:L5"/>
    <mergeCell ref="L8:R8"/>
    <mergeCell ref="J9:K9"/>
    <mergeCell ref="L9:R9"/>
    <mergeCell ref="L10:R10"/>
    <mergeCell ref="L11:R11"/>
    <mergeCell ref="L12:R12"/>
    <mergeCell ref="M13:Q13"/>
    <mergeCell ref="A15:R15"/>
    <mergeCell ref="C17:Q17"/>
  </mergeCells>
  <phoneticPr fontId="14"/>
  <conditionalFormatting sqref="D30 D32">
    <cfRule type="expression" dxfId="510" priority="6">
      <formula>COUNTA($D$30,$D$32)=0</formula>
    </cfRule>
  </conditionalFormatting>
  <conditionalFormatting sqref="D49:R49">
    <cfRule type="containsBlanks" dxfId="509" priority="1">
      <formula>LEN(TRIM(D49))=0</formula>
    </cfRule>
  </conditionalFormatting>
  <conditionalFormatting sqref="F44:I44">
    <cfRule type="containsBlanks" dxfId="508" priority="2">
      <formula>LEN(TRIM(F44))=0</formula>
    </cfRule>
  </conditionalFormatting>
  <conditionalFormatting sqref="G36:Q36 H41:R42 O3 L8:R12 J9:K9 M13:Q13 F37:I37 K37:N37 P37 F38 F40:R40 F41:F42 F46:I46">
    <cfRule type="containsBlanks" dxfId="507" priority="9">
      <formula>LEN(TRIM(F3))=0</formula>
    </cfRule>
  </conditionalFormatting>
  <conditionalFormatting sqref="G36:Q36">
    <cfRule type="expression" dxfId="506" priority="5">
      <formula>LEN(G36)&gt;40</formula>
    </cfRule>
  </conditionalFormatting>
  <conditionalFormatting sqref="H41:R42">
    <cfRule type="expression" dxfId="505" priority="3">
      <formula>LEN(H41)&gt;23</formula>
    </cfRule>
  </conditionalFormatting>
  <conditionalFormatting sqref="O24:O27 B24:B28 E24:E28 K24:K28">
    <cfRule type="expression" dxfId="504" priority="8">
      <formula>COUNTA($B$24:$B$28,$E$24:$E$28,$K$24:$K$28,$O$24:$O$27)=0</formula>
    </cfRule>
  </conditionalFormatting>
  <conditionalFormatting sqref="P28:R28">
    <cfRule type="expression" dxfId="503" priority="7">
      <formula>AND($O$27="✔",$P$28="")</formula>
    </cfRule>
  </conditionalFormatting>
  <dataValidations count="8">
    <dataValidation imeMode="fullKatakana" allowBlank="1" showInputMessage="1" showErrorMessage="1" sqref="L10:R10 L8:R8 L12:R12" xr:uid="{00000000-0002-0000-0100-000000000000}"/>
    <dataValidation imeMode="hiragana" allowBlank="1" showInputMessage="1" showErrorMessage="1" sqref="P28:R28 G41:G42 L9:R9 M13:Q13" xr:uid="{00000000-0002-0000-0100-000001000000}"/>
    <dataValidation type="list" allowBlank="1" showInputMessage="1" showErrorMessage="1" sqref="B24:B28 E24:E28 K24:K28 O24:O27 D30 D32" xr:uid="{00000000-0002-0000-0100-000002000000}">
      <formula1>"✔"</formula1>
    </dataValidation>
    <dataValidation type="list" allowBlank="1" showInputMessage="1" showErrorMessage="1" sqref="E20:E21" xr:uid="{00000000-0002-0000-0100-000003000000}">
      <formula1>"○"</formula1>
    </dataValidation>
    <dataValidation imeMode="off" allowBlank="1" showInputMessage="1" showErrorMessage="1" sqref="O3:R3 F41 F37:I37 K37 F38 P37 J9:K9" xr:uid="{00000000-0002-0000-0100-000004000000}"/>
    <dataValidation type="custom" imeMode="hiragana" allowBlank="1" showInputMessage="1" showErrorMessage="1" error="・40文字以内で入力してください。_x000a_・全角で入力してください。" sqref="G36:Q36" xr:uid="{E4E7BD48-AE0D-460A-8A5E-BC04C7CBEA0A}">
      <formula1>AND(LENB(G36) = LEN(G36)*2,LEN(G36)&lt;=40)</formula1>
    </dataValidation>
    <dataValidation type="custom" imeMode="hiragana" allowBlank="1" showInputMessage="1" showErrorMessage="1" error="全角で入力してください。" sqref="L11:R11" xr:uid="{2122D232-4128-454E-9BF0-D8628332C111}">
      <formula1>LENB(L11) = LEN(L11)*2</formula1>
    </dataValidation>
    <dataValidation type="custom" imeMode="hiragana" allowBlank="1" showInputMessage="1" showErrorMessage="1" error="全角で入力してください。" sqref="F40:R40 H41:R42" xr:uid="{4D58AFDC-0D14-4914-9F0A-286A902FCE58}">
      <formula1>LENB(F40) = LEN(F40)*2</formula1>
    </dataValidation>
  </dataValidations>
  <printOptions horizontalCentered="1"/>
  <pageMargins left="0.62992125984251968" right="0.62992125984251968" top="0.39370078740157483" bottom="0.39370078740157483" header="0" footer="0.19685039370078741"/>
  <pageSetup paperSize="9" scale="59" fitToHeight="0" orientation="portrait" r:id="rId1"/>
  <headerFooter scaleWithDoc="0">
    <oddFooter>&amp;R令和６年１０月１日以降に申請する訓練科から適用</oddFooter>
  </headerFooter>
  <rowBreaks count="1" manualBreakCount="1">
    <brk id="55" max="16383" man="1"/>
  </rowBreaks>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0000"/>
  </sheetPr>
  <dimension ref="A1:AE27"/>
  <sheetViews>
    <sheetView view="pageBreakPreview" zoomScale="70" zoomScaleNormal="70" zoomScaleSheetLayoutView="70" workbookViewId="0">
      <selection activeCell="K11" sqref="K11:AA11"/>
    </sheetView>
  </sheetViews>
  <sheetFormatPr defaultColWidth="9" defaultRowHeight="13.5"/>
  <cols>
    <col min="1" max="1" width="4.5" style="1319" customWidth="1"/>
    <col min="2" max="2" width="15.625" style="1319" customWidth="1"/>
    <col min="3" max="3" width="7.625" style="1319" customWidth="1"/>
    <col min="4" max="4" width="19.75" style="1319" customWidth="1"/>
    <col min="5" max="5" width="42.625" style="1319" customWidth="1"/>
    <col min="6" max="6" width="33.75" style="1319" customWidth="1"/>
    <col min="7" max="7" width="7.625" style="1319" customWidth="1"/>
    <col min="8" max="8" width="5.5" style="1319" customWidth="1"/>
    <col min="9" max="9" width="4.625" style="1319" customWidth="1"/>
    <col min="10" max="10" width="5.5" style="1319" customWidth="1"/>
    <col min="11" max="11" width="4.625" style="1319" customWidth="1"/>
    <col min="12" max="12" width="5.625" style="1319" customWidth="1"/>
    <col min="13" max="13" width="7.625" style="1319" customWidth="1"/>
    <col min="14" max="14" width="5.5" style="1319" customWidth="1"/>
    <col min="15" max="15" width="4.625" style="1319" customWidth="1"/>
    <col min="16" max="16" width="5.5" style="1319" customWidth="1"/>
    <col min="17" max="17" width="4.625" style="1319" customWidth="1"/>
    <col min="18" max="18" width="5.5" style="1319" customWidth="1"/>
    <col min="19" max="19" width="4.625" style="1319" customWidth="1"/>
    <col min="20" max="20" width="5.5" style="1319" customWidth="1"/>
    <col min="21" max="21" width="4.625" style="1319" customWidth="1"/>
    <col min="22" max="22" width="5.5" style="1319" customWidth="1"/>
    <col min="23" max="23" width="4.625" style="1319" customWidth="1"/>
    <col min="24" max="24" width="5.5" style="1319" customWidth="1"/>
    <col min="25" max="25" width="4.625" style="1340" customWidth="1"/>
    <col min="26" max="26" width="21.125" style="1319" customWidth="1"/>
    <col min="27" max="27" width="9.875" style="1319" customWidth="1"/>
    <col min="28" max="28" width="4.375" style="1319" customWidth="1"/>
    <col min="29" max="29" width="17.25" style="1319" customWidth="1"/>
    <col min="30" max="30" width="16.375" style="1319" customWidth="1"/>
    <col min="31" max="31" width="20.375" style="1319" customWidth="1"/>
    <col min="32" max="16384" width="9" style="1319"/>
  </cols>
  <sheetData>
    <row r="1" spans="1:31" ht="24.95" customHeight="1">
      <c r="A1" s="1317"/>
      <c r="B1" s="1317"/>
      <c r="C1" s="1317"/>
      <c r="D1" s="1317"/>
      <c r="E1" s="1317"/>
      <c r="F1" s="1317"/>
      <c r="G1" s="1317"/>
      <c r="H1" s="1317"/>
      <c r="I1" s="1317"/>
      <c r="J1" s="1317"/>
      <c r="K1" s="1317"/>
      <c r="L1" s="1317"/>
      <c r="M1" s="1317"/>
      <c r="N1" s="1317"/>
      <c r="O1" s="1317"/>
      <c r="P1" s="1317"/>
      <c r="Q1" s="1317"/>
      <c r="R1" s="1317"/>
      <c r="S1" s="1317"/>
      <c r="T1" s="1317"/>
      <c r="U1" s="1317"/>
      <c r="V1" s="1317"/>
      <c r="W1" s="1317"/>
      <c r="X1" s="1317"/>
      <c r="Y1" s="1318"/>
      <c r="Z1" s="2756" t="s">
        <v>1197</v>
      </c>
      <c r="AA1" s="2756"/>
    </row>
    <row r="2" spans="1:31" ht="29.25" customHeight="1">
      <c r="A2" s="2757" t="s">
        <v>198</v>
      </c>
      <c r="B2" s="2757"/>
      <c r="C2" s="2757"/>
      <c r="D2" s="2757"/>
      <c r="E2" s="2757"/>
      <c r="F2" s="2757"/>
      <c r="G2" s="2757"/>
      <c r="H2" s="2757"/>
      <c r="I2" s="2757"/>
      <c r="J2" s="2757"/>
      <c r="K2" s="2757"/>
      <c r="L2" s="2757"/>
      <c r="M2" s="2757"/>
      <c r="N2" s="2757"/>
      <c r="O2" s="2757"/>
      <c r="P2" s="2757"/>
      <c r="Q2" s="2757"/>
      <c r="R2" s="2757"/>
      <c r="S2" s="2757"/>
      <c r="T2" s="2757"/>
      <c r="U2" s="2757"/>
      <c r="V2" s="2757"/>
      <c r="W2" s="2757"/>
      <c r="X2" s="2757"/>
      <c r="Y2" s="2757"/>
    </row>
    <row r="3" spans="1:31" ht="14.25">
      <c r="A3" s="1317"/>
      <c r="B3" s="1317"/>
      <c r="C3" s="1317"/>
      <c r="D3" s="1317"/>
      <c r="E3" s="1317"/>
      <c r="F3" s="1317"/>
      <c r="G3" s="2758"/>
      <c r="H3" s="2758"/>
      <c r="I3" s="2758"/>
      <c r="J3" s="2758"/>
      <c r="K3" s="2758"/>
      <c r="L3" s="2758"/>
      <c r="M3" s="2758"/>
      <c r="N3" s="2758"/>
      <c r="O3" s="2758"/>
      <c r="P3" s="2758"/>
      <c r="Q3" s="2758"/>
      <c r="R3" s="1320"/>
      <c r="S3" s="1320"/>
      <c r="T3" s="1320"/>
      <c r="U3" s="1320"/>
      <c r="V3" s="1320"/>
      <c r="W3" s="1320"/>
      <c r="X3" s="1320"/>
      <c r="Y3" s="1359"/>
      <c r="Z3" s="1364" t="s">
        <v>1634</v>
      </c>
      <c r="AA3" s="1360" t="s">
        <v>1635</v>
      </c>
    </row>
    <row r="4" spans="1:31" ht="22.5" customHeight="1">
      <c r="A4" s="2759" t="s">
        <v>199</v>
      </c>
      <c r="B4" s="2760"/>
      <c r="C4" s="2761"/>
      <c r="D4" s="2762"/>
      <c r="E4" s="2762"/>
      <c r="F4" s="2762"/>
      <c r="G4" s="2762"/>
      <c r="H4" s="2762"/>
      <c r="I4" s="2762"/>
      <c r="J4" s="2763"/>
      <c r="K4" s="1323"/>
      <c r="L4" s="1324"/>
      <c r="M4" s="1324"/>
      <c r="N4" s="1325"/>
      <c r="O4" s="1324"/>
      <c r="P4" s="1324"/>
      <c r="Q4" s="1324"/>
      <c r="R4" s="1326"/>
      <c r="S4" s="2764" t="s">
        <v>1513</v>
      </c>
      <c r="T4" s="2765"/>
      <c r="U4" s="2765"/>
      <c r="V4" s="2765"/>
      <c r="W4" s="2765"/>
      <c r="X4" s="2765"/>
      <c r="Y4" s="2766"/>
      <c r="Z4" s="1327"/>
      <c r="AA4" s="1326"/>
    </row>
    <row r="5" spans="1:31" ht="15.75" customHeight="1">
      <c r="A5" s="2788" t="s">
        <v>200</v>
      </c>
      <c r="B5" s="2789"/>
      <c r="C5" s="2793"/>
      <c r="D5" s="2794"/>
      <c r="E5" s="2794"/>
      <c r="F5" s="2794"/>
      <c r="G5" s="2794"/>
      <c r="H5" s="2794"/>
      <c r="I5" s="2794"/>
      <c r="J5" s="2795"/>
      <c r="K5" s="2790" t="s">
        <v>201</v>
      </c>
      <c r="L5" s="2779"/>
      <c r="M5" s="2779"/>
      <c r="N5" s="2802"/>
      <c r="O5" s="2803" t="str">
        <f>IF(AND(S5="　　年　　月　　日",Z3="令和　　年　　月　　日"),"",DATEDIF(S5, Z3, "Y"))</f>
        <v/>
      </c>
      <c r="P5" s="2804"/>
      <c r="Q5" s="2779" t="s">
        <v>202</v>
      </c>
      <c r="R5" s="2780"/>
      <c r="S5" s="2781" t="s">
        <v>1636</v>
      </c>
      <c r="T5" s="2782"/>
      <c r="U5" s="2782"/>
      <c r="V5" s="2782"/>
      <c r="W5" s="2782"/>
      <c r="X5" s="2782"/>
      <c r="Y5" s="2783"/>
      <c r="Z5" s="2787"/>
      <c r="AA5" s="1328"/>
      <c r="AB5" s="2778"/>
    </row>
    <row r="6" spans="1:31" ht="18" customHeight="1">
      <c r="A6" s="2790"/>
      <c r="B6" s="2780"/>
      <c r="C6" s="2796"/>
      <c r="D6" s="2797"/>
      <c r="E6" s="2797"/>
      <c r="F6" s="2797"/>
      <c r="G6" s="2797"/>
      <c r="H6" s="2797"/>
      <c r="I6" s="2797"/>
      <c r="J6" s="2798"/>
      <c r="K6" s="2790"/>
      <c r="L6" s="2779"/>
      <c r="M6" s="2779"/>
      <c r="N6" s="2802"/>
      <c r="O6" s="2803"/>
      <c r="P6" s="2804"/>
      <c r="Q6" s="2779"/>
      <c r="R6" s="2780"/>
      <c r="S6" s="2784"/>
      <c r="T6" s="2785"/>
      <c r="U6" s="2785"/>
      <c r="V6" s="2785"/>
      <c r="W6" s="2785"/>
      <c r="X6" s="2785"/>
      <c r="Y6" s="2786"/>
      <c r="Z6" s="2787"/>
      <c r="AA6" s="1328"/>
      <c r="AB6" s="2778"/>
    </row>
    <row r="7" spans="1:31" ht="6" customHeight="1">
      <c r="A7" s="2791"/>
      <c r="B7" s="2792"/>
      <c r="C7" s="2799"/>
      <c r="D7" s="2800"/>
      <c r="E7" s="2800"/>
      <c r="F7" s="2800"/>
      <c r="G7" s="2800"/>
      <c r="H7" s="2800"/>
      <c r="I7" s="2800"/>
      <c r="J7" s="2801"/>
      <c r="K7" s="1329"/>
      <c r="L7" s="1330"/>
      <c r="M7" s="1330"/>
      <c r="N7" s="1331"/>
      <c r="O7" s="1330"/>
      <c r="P7" s="1330"/>
      <c r="Q7" s="1330"/>
      <c r="R7" s="1332"/>
      <c r="S7" s="1333"/>
      <c r="T7" s="1334"/>
      <c r="U7" s="1334"/>
      <c r="V7" s="1334"/>
      <c r="W7" s="1334"/>
      <c r="X7" s="1334"/>
      <c r="Y7" s="1332"/>
      <c r="Z7" s="1333"/>
      <c r="AA7" s="1332"/>
    </row>
    <row r="8" spans="1:31" ht="34.5" customHeight="1">
      <c r="A8" s="1335" t="s">
        <v>1273</v>
      </c>
      <c r="B8" s="1336"/>
      <c r="C8" s="1337"/>
      <c r="D8" s="1337"/>
      <c r="E8" s="1337"/>
      <c r="F8" s="1337"/>
      <c r="G8" s="1337"/>
      <c r="H8" s="1338"/>
      <c r="I8" s="1338"/>
      <c r="J8" s="1338"/>
      <c r="K8" s="1338"/>
      <c r="L8" s="1338"/>
      <c r="M8" s="1338"/>
      <c r="N8" s="1338"/>
      <c r="O8" s="1338"/>
      <c r="P8" s="1338"/>
      <c r="Q8" s="1338"/>
      <c r="R8" s="1338"/>
      <c r="S8" s="1338"/>
      <c r="T8" s="1338"/>
      <c r="U8" s="1338"/>
      <c r="V8" s="1338"/>
      <c r="W8" s="1338"/>
      <c r="X8" s="1338"/>
      <c r="Y8" s="1338"/>
    </row>
    <row r="9" spans="1:31" ht="34.5" customHeight="1">
      <c r="A9" s="1339"/>
      <c r="B9" s="2773" t="s">
        <v>1198</v>
      </c>
      <c r="C9" s="2775"/>
      <c r="D9" s="2775"/>
      <c r="E9" s="2775"/>
      <c r="F9" s="2775"/>
      <c r="G9" s="2775"/>
      <c r="H9" s="2775"/>
      <c r="I9" s="2775"/>
      <c r="J9" s="2774"/>
      <c r="K9" s="2775" t="s">
        <v>1514</v>
      </c>
      <c r="L9" s="2775"/>
      <c r="M9" s="2775"/>
      <c r="N9" s="2775"/>
      <c r="O9" s="2775"/>
      <c r="P9" s="2775"/>
      <c r="Q9" s="2775"/>
      <c r="R9" s="2775"/>
      <c r="S9" s="2775"/>
      <c r="T9" s="2775"/>
      <c r="U9" s="2775"/>
      <c r="V9" s="2775"/>
      <c r="W9" s="2775"/>
      <c r="X9" s="2775"/>
      <c r="Y9" s="2775"/>
      <c r="Z9" s="2775"/>
      <c r="AA9" s="2774"/>
    </row>
    <row r="10" spans="1:31" ht="52.5" customHeight="1">
      <c r="A10" s="1339"/>
      <c r="B10" s="2767"/>
      <c r="C10" s="2771"/>
      <c r="D10" s="2771"/>
      <c r="E10" s="2771"/>
      <c r="F10" s="2771"/>
      <c r="G10" s="2771"/>
      <c r="H10" s="2771"/>
      <c r="I10" s="2771"/>
      <c r="J10" s="2768"/>
      <c r="K10" s="2767"/>
      <c r="L10" s="2771"/>
      <c r="M10" s="2771"/>
      <c r="N10" s="2771"/>
      <c r="O10" s="2771"/>
      <c r="P10" s="2771"/>
      <c r="Q10" s="2771"/>
      <c r="R10" s="2771"/>
      <c r="S10" s="2771"/>
      <c r="T10" s="2771"/>
      <c r="U10" s="2771"/>
      <c r="V10" s="2771"/>
      <c r="W10" s="2771"/>
      <c r="X10" s="2771"/>
      <c r="Y10" s="2771"/>
      <c r="Z10" s="2771"/>
      <c r="AA10" s="2768"/>
    </row>
    <row r="11" spans="1:31" ht="52.5" customHeight="1">
      <c r="A11" s="1339"/>
      <c r="B11" s="2767"/>
      <c r="C11" s="2771"/>
      <c r="D11" s="2771"/>
      <c r="E11" s="2771"/>
      <c r="F11" s="2771"/>
      <c r="G11" s="2771"/>
      <c r="H11" s="2771"/>
      <c r="I11" s="2771"/>
      <c r="J11" s="2768"/>
      <c r="K11" s="2767"/>
      <c r="L11" s="2771"/>
      <c r="M11" s="2771"/>
      <c r="N11" s="2771"/>
      <c r="O11" s="2771"/>
      <c r="P11" s="2771"/>
      <c r="Q11" s="2771"/>
      <c r="R11" s="2771"/>
      <c r="S11" s="2771"/>
      <c r="T11" s="2771"/>
      <c r="U11" s="2771"/>
      <c r="V11" s="2771"/>
      <c r="W11" s="2771"/>
      <c r="X11" s="2771"/>
      <c r="Y11" s="2771"/>
      <c r="Z11" s="2771"/>
      <c r="AA11" s="2768"/>
    </row>
    <row r="12" spans="1:31" ht="40.5" customHeight="1">
      <c r="A12" s="1335" t="s">
        <v>203</v>
      </c>
      <c r="B12" s="1336"/>
      <c r="C12" s="1337"/>
      <c r="D12" s="1337"/>
      <c r="E12" s="1337"/>
      <c r="F12" s="1337"/>
      <c r="G12" s="1337"/>
      <c r="H12" s="1338"/>
      <c r="I12" s="1338"/>
      <c r="J12" s="1338"/>
      <c r="K12" s="1338"/>
      <c r="L12" s="1338"/>
      <c r="M12" s="1338"/>
      <c r="N12" s="1338"/>
      <c r="O12" s="1338"/>
      <c r="P12" s="1338"/>
      <c r="Q12" s="1338"/>
      <c r="R12" s="1338"/>
      <c r="S12" s="1338"/>
      <c r="T12" s="1338"/>
      <c r="U12" s="1338"/>
      <c r="V12" s="1338"/>
      <c r="W12" s="1338"/>
      <c r="X12" s="1338"/>
      <c r="Y12" s="1338"/>
      <c r="AA12" s="1340"/>
      <c r="AC12" s="1361"/>
      <c r="AD12" s="1361"/>
      <c r="AE12" s="1361"/>
    </row>
    <row r="13" spans="1:31" ht="45" customHeight="1">
      <c r="A13" s="2772"/>
      <c r="B13" s="2773" t="s">
        <v>1564</v>
      </c>
      <c r="C13" s="2774"/>
      <c r="D13" s="1341" t="s">
        <v>1507</v>
      </c>
      <c r="E13" s="1343" t="s">
        <v>204</v>
      </c>
      <c r="F13" s="1343" t="s">
        <v>1199</v>
      </c>
      <c r="G13" s="2773" t="s">
        <v>205</v>
      </c>
      <c r="H13" s="2775"/>
      <c r="I13" s="2775"/>
      <c r="J13" s="2775"/>
      <c r="K13" s="2775"/>
      <c r="L13" s="2775"/>
      <c r="M13" s="2775"/>
      <c r="N13" s="2775"/>
      <c r="O13" s="2775"/>
      <c r="P13" s="2775"/>
      <c r="Q13" s="2774"/>
      <c r="R13" s="2773" t="s">
        <v>206</v>
      </c>
      <c r="S13" s="2775"/>
      <c r="T13" s="2775"/>
      <c r="U13" s="2774"/>
      <c r="V13" s="2773" t="s">
        <v>207</v>
      </c>
      <c r="W13" s="2775"/>
      <c r="X13" s="2775"/>
      <c r="Y13" s="2774"/>
      <c r="Z13" s="2776" t="s">
        <v>1637</v>
      </c>
      <c r="AA13" s="2777"/>
      <c r="AC13" s="1361"/>
      <c r="AD13" s="1361"/>
      <c r="AE13" s="1361"/>
    </row>
    <row r="14" spans="1:31" ht="63.75" customHeight="1">
      <c r="A14" s="2772"/>
      <c r="B14" s="2767"/>
      <c r="C14" s="2768"/>
      <c r="D14" s="883"/>
      <c r="E14" s="1043"/>
      <c r="F14" s="1042"/>
      <c r="G14" s="940"/>
      <c r="H14" s="941"/>
      <c r="I14" s="882" t="s">
        <v>115</v>
      </c>
      <c r="J14" s="942"/>
      <c r="K14" s="1365" t="s">
        <v>208</v>
      </c>
      <c r="L14" s="1366" t="s">
        <v>1511</v>
      </c>
      <c r="M14" s="940"/>
      <c r="N14" s="941"/>
      <c r="O14" s="882" t="s">
        <v>115</v>
      </c>
      <c r="P14" s="942"/>
      <c r="Q14" s="1367" t="s">
        <v>208</v>
      </c>
      <c r="R14" s="882"/>
      <c r="S14" s="1368" t="s">
        <v>115</v>
      </c>
      <c r="T14" s="882"/>
      <c r="U14" s="1369" t="s">
        <v>208</v>
      </c>
      <c r="V14" s="882"/>
      <c r="W14" s="1368" t="s">
        <v>115</v>
      </c>
      <c r="X14" s="882"/>
      <c r="Y14" s="1368" t="s">
        <v>208</v>
      </c>
      <c r="Z14" s="2769"/>
      <c r="AA14" s="2770"/>
      <c r="AC14" s="1361"/>
      <c r="AD14" s="1361"/>
      <c r="AE14" s="1361"/>
    </row>
    <row r="15" spans="1:31" ht="63.75" customHeight="1">
      <c r="A15" s="2772"/>
      <c r="B15" s="2767"/>
      <c r="C15" s="2768"/>
      <c r="D15" s="883"/>
      <c r="E15" s="1043"/>
      <c r="F15" s="1042"/>
      <c r="G15" s="940"/>
      <c r="H15" s="941"/>
      <c r="I15" s="882" t="s">
        <v>115</v>
      </c>
      <c r="J15" s="942"/>
      <c r="K15" s="1365" t="s">
        <v>208</v>
      </c>
      <c r="L15" s="1366" t="s">
        <v>1511</v>
      </c>
      <c r="M15" s="940"/>
      <c r="N15" s="941"/>
      <c r="O15" s="882" t="s">
        <v>115</v>
      </c>
      <c r="P15" s="942"/>
      <c r="Q15" s="1367" t="s">
        <v>208</v>
      </c>
      <c r="R15" s="882"/>
      <c r="S15" s="1368" t="s">
        <v>115</v>
      </c>
      <c r="T15" s="882"/>
      <c r="U15" s="1369" t="s">
        <v>208</v>
      </c>
      <c r="V15" s="882"/>
      <c r="W15" s="1368" t="s">
        <v>115</v>
      </c>
      <c r="X15" s="882"/>
      <c r="Y15" s="1368" t="s">
        <v>208</v>
      </c>
      <c r="Z15" s="2769"/>
      <c r="AA15" s="2770"/>
      <c r="AC15" s="1361"/>
      <c r="AD15" s="1361"/>
      <c r="AE15" s="1361"/>
    </row>
    <row r="16" spans="1:31" ht="63.75" customHeight="1">
      <c r="A16" s="2772"/>
      <c r="B16" s="2767"/>
      <c r="C16" s="2768"/>
      <c r="D16" s="883"/>
      <c r="E16" s="1043"/>
      <c r="F16" s="1042"/>
      <c r="G16" s="940"/>
      <c r="H16" s="941"/>
      <c r="I16" s="882" t="s">
        <v>115</v>
      </c>
      <c r="J16" s="942"/>
      <c r="K16" s="1365" t="s">
        <v>193</v>
      </c>
      <c r="L16" s="1366" t="s">
        <v>1511</v>
      </c>
      <c r="M16" s="940"/>
      <c r="N16" s="941"/>
      <c r="O16" s="882" t="s">
        <v>115</v>
      </c>
      <c r="P16" s="942"/>
      <c r="Q16" s="1367" t="s">
        <v>193</v>
      </c>
      <c r="R16" s="882"/>
      <c r="S16" s="1368" t="s">
        <v>115</v>
      </c>
      <c r="T16" s="882"/>
      <c r="U16" s="1369" t="s">
        <v>208</v>
      </c>
      <c r="V16" s="882"/>
      <c r="W16" s="1368" t="s">
        <v>115</v>
      </c>
      <c r="X16" s="882"/>
      <c r="Y16" s="1368" t="s">
        <v>208</v>
      </c>
      <c r="Z16" s="2769"/>
      <c r="AA16" s="2770"/>
      <c r="AC16" s="1361"/>
      <c r="AD16" s="1361"/>
      <c r="AE16" s="1361"/>
    </row>
    <row r="17" spans="1:31" ht="63.75" customHeight="1">
      <c r="A17" s="2772"/>
      <c r="B17" s="2767"/>
      <c r="C17" s="2768"/>
      <c r="D17" s="883"/>
      <c r="E17" s="1043"/>
      <c r="F17" s="1042"/>
      <c r="G17" s="940"/>
      <c r="H17" s="941"/>
      <c r="I17" s="882" t="s">
        <v>115</v>
      </c>
      <c r="J17" s="942"/>
      <c r="K17" s="1365" t="s">
        <v>193</v>
      </c>
      <c r="L17" s="1366" t="s">
        <v>1511</v>
      </c>
      <c r="M17" s="940"/>
      <c r="N17" s="941"/>
      <c r="O17" s="882" t="s">
        <v>115</v>
      </c>
      <c r="P17" s="942"/>
      <c r="Q17" s="1367" t="s">
        <v>193</v>
      </c>
      <c r="R17" s="882"/>
      <c r="S17" s="1368" t="s">
        <v>115</v>
      </c>
      <c r="T17" s="882"/>
      <c r="U17" s="1369" t="s">
        <v>208</v>
      </c>
      <c r="V17" s="882"/>
      <c r="W17" s="1368" t="s">
        <v>115</v>
      </c>
      <c r="X17" s="882"/>
      <c r="Y17" s="1368" t="s">
        <v>208</v>
      </c>
      <c r="Z17" s="2769"/>
      <c r="AA17" s="2770"/>
      <c r="AC17" s="1361"/>
      <c r="AD17" s="1361"/>
      <c r="AE17" s="1361"/>
    </row>
    <row r="18" spans="1:31" ht="18.75">
      <c r="A18" s="1349"/>
      <c r="B18" s="1349"/>
      <c r="C18" s="1324"/>
      <c r="D18" s="1324"/>
      <c r="E18" s="1324"/>
      <c r="F18" s="1324"/>
      <c r="G18" s="1324"/>
      <c r="H18" s="1324"/>
      <c r="I18" s="1324"/>
      <c r="J18" s="1324"/>
      <c r="K18" s="1324"/>
      <c r="L18" s="1324"/>
      <c r="M18" s="1324"/>
      <c r="N18" s="1324"/>
      <c r="O18" s="1324"/>
      <c r="P18" s="1324"/>
      <c r="Q18" s="1324"/>
      <c r="R18" s="1324"/>
      <c r="S18" s="1324"/>
      <c r="T18" s="1350"/>
      <c r="U18" s="1324"/>
      <c r="V18" s="1324"/>
      <c r="W18" s="1324"/>
      <c r="X18" s="1324"/>
      <c r="Y18" s="1324"/>
      <c r="AC18" s="1361"/>
      <c r="AD18" s="1361"/>
      <c r="AE18" s="1361"/>
    </row>
    <row r="19" spans="1:31" ht="18.75" customHeight="1">
      <c r="A19" s="1362" t="s">
        <v>1508</v>
      </c>
      <c r="B19" s="1352"/>
      <c r="C19" s="1320"/>
      <c r="D19" s="1320"/>
      <c r="E19" s="1320"/>
      <c r="F19" s="1320"/>
      <c r="G19" s="1320"/>
      <c r="H19" s="1320"/>
      <c r="I19" s="1320"/>
      <c r="J19" s="1320"/>
      <c r="K19" s="1320"/>
      <c r="L19" s="1320"/>
      <c r="M19" s="1320"/>
      <c r="N19" s="1320"/>
      <c r="O19" s="1320"/>
      <c r="P19" s="1320"/>
      <c r="Q19" s="1320"/>
      <c r="R19" s="1320"/>
      <c r="S19" s="1320"/>
      <c r="T19" s="1320"/>
      <c r="U19" s="1320"/>
      <c r="V19" s="1320"/>
      <c r="W19" s="1320"/>
      <c r="X19" s="1320"/>
      <c r="Y19" s="1320"/>
      <c r="AC19" s="1361"/>
      <c r="AD19" s="1361"/>
      <c r="AE19" s="1361"/>
    </row>
    <row r="20" spans="1:31" ht="18.75" customHeight="1">
      <c r="A20" s="1353" t="s">
        <v>1591</v>
      </c>
      <c r="B20" s="1353"/>
      <c r="C20" s="1354"/>
      <c r="D20" s="1354"/>
      <c r="E20" s="1354"/>
      <c r="F20" s="1354"/>
      <c r="G20" s="1354"/>
      <c r="H20" s="1354"/>
      <c r="I20" s="1354"/>
      <c r="J20" s="1354"/>
      <c r="K20" s="1354"/>
      <c r="L20" s="1354"/>
      <c r="M20" s="1354"/>
      <c r="N20" s="1354"/>
      <c r="O20" s="1354"/>
      <c r="P20" s="1354"/>
      <c r="Q20" s="1354"/>
      <c r="R20" s="1320"/>
      <c r="S20" s="1320"/>
      <c r="T20" s="1320"/>
      <c r="U20" s="1320"/>
      <c r="V20" s="1320"/>
      <c r="AC20" s="1361"/>
      <c r="AD20" s="1361"/>
      <c r="AE20" s="1361"/>
    </row>
    <row r="21" spans="1:31" ht="18.75" customHeight="1">
      <c r="A21" s="1355" t="s">
        <v>1592</v>
      </c>
      <c r="B21" s="1355"/>
      <c r="C21" s="1357"/>
      <c r="D21" s="1357"/>
      <c r="E21" s="1357"/>
      <c r="F21" s="1357"/>
      <c r="G21" s="1357"/>
      <c r="H21" s="1357"/>
      <c r="I21" s="1357"/>
      <c r="J21" s="1357"/>
      <c r="K21" s="1357"/>
      <c r="L21" s="1357"/>
      <c r="M21" s="1357"/>
      <c r="N21" s="1357"/>
      <c r="O21" s="1357"/>
      <c r="P21" s="1357"/>
      <c r="Q21" s="1357"/>
      <c r="R21" s="1357"/>
      <c r="S21" s="1357"/>
      <c r="T21" s="1357"/>
      <c r="U21" s="1357"/>
      <c r="V21" s="1357"/>
      <c r="W21" s="1357"/>
      <c r="X21" s="1357"/>
      <c r="Y21" s="1354"/>
      <c r="AC21" s="1361"/>
      <c r="AD21" s="1361"/>
      <c r="AE21" s="1361"/>
    </row>
    <row r="22" spans="1:31" ht="18.75" customHeight="1">
      <c r="A22" s="1358" t="s">
        <v>1593</v>
      </c>
      <c r="B22" s="1358"/>
      <c r="AC22" s="1361"/>
      <c r="AD22" s="1361"/>
      <c r="AE22" s="1361"/>
    </row>
    <row r="23" spans="1:31" ht="18.75" customHeight="1">
      <c r="A23" s="1358" t="s">
        <v>1574</v>
      </c>
      <c r="B23" s="1363"/>
      <c r="C23" s="1301"/>
      <c r="D23" s="1301"/>
      <c r="E23" s="1301"/>
      <c r="F23" s="1301"/>
      <c r="G23" s="1301"/>
      <c r="H23" s="1301"/>
      <c r="I23" s="1301"/>
      <c r="J23" s="1301"/>
      <c r="K23" s="1301"/>
      <c r="L23" s="1301"/>
      <c r="M23" s="1301"/>
      <c r="N23" s="1301"/>
      <c r="O23" s="1301"/>
      <c r="P23" s="1301"/>
      <c r="Q23" s="1301"/>
      <c r="R23" s="1301"/>
      <c r="S23" s="1301"/>
      <c r="T23" s="1301"/>
      <c r="U23" s="1301"/>
      <c r="V23" s="1301"/>
      <c r="W23" s="1301"/>
      <c r="X23" s="1301"/>
      <c r="Y23" s="1301"/>
      <c r="Z23" s="1301"/>
      <c r="AA23" s="1301"/>
      <c r="AC23" s="1361"/>
      <c r="AD23" s="1361"/>
      <c r="AE23" s="1361"/>
    </row>
    <row r="24" spans="1:31" ht="18.75">
      <c r="AC24" s="1361"/>
      <c r="AD24" s="1361"/>
      <c r="AE24" s="1361"/>
    </row>
    <row r="25" spans="1:31" ht="18.75">
      <c r="AC25" s="1361"/>
      <c r="AD25" s="1361"/>
      <c r="AE25" s="1361"/>
    </row>
    <row r="26" spans="1:31" ht="18.75">
      <c r="AC26" s="1361"/>
      <c r="AD26" s="1361"/>
      <c r="AE26" s="1361"/>
    </row>
    <row r="27" spans="1:31" ht="18.75">
      <c r="AC27" s="1361"/>
      <c r="AD27" s="1361"/>
      <c r="AE27" s="1361"/>
    </row>
  </sheetData>
  <sheetProtection sheet="1" objects="1" scenarios="1" formatCells="0" formatRows="0" insertRows="0" deleteRows="0"/>
  <mergeCells count="34">
    <mergeCell ref="AB5:AB6"/>
    <mergeCell ref="B9:J9"/>
    <mergeCell ref="K9:AA9"/>
    <mergeCell ref="B10:J10"/>
    <mergeCell ref="Q5:R6"/>
    <mergeCell ref="S5:Y6"/>
    <mergeCell ref="K10:AA10"/>
    <mergeCell ref="Z5:Z6"/>
    <mergeCell ref="A5:B7"/>
    <mergeCell ref="C5:J7"/>
    <mergeCell ref="K5:N6"/>
    <mergeCell ref="O5:P6"/>
    <mergeCell ref="B14:C14"/>
    <mergeCell ref="Z14:AA14"/>
    <mergeCell ref="K11:AA11"/>
    <mergeCell ref="B11:J11"/>
    <mergeCell ref="A13:A17"/>
    <mergeCell ref="B16:C16"/>
    <mergeCell ref="B17:C17"/>
    <mergeCell ref="B13:C13"/>
    <mergeCell ref="G13:Q13"/>
    <mergeCell ref="R13:U13"/>
    <mergeCell ref="B15:C15"/>
    <mergeCell ref="V13:Y13"/>
    <mergeCell ref="Z15:AA15"/>
    <mergeCell ref="Z16:AA16"/>
    <mergeCell ref="Z17:AA17"/>
    <mergeCell ref="Z13:AA13"/>
    <mergeCell ref="Z1:AA1"/>
    <mergeCell ref="A2:Y2"/>
    <mergeCell ref="G3:Q3"/>
    <mergeCell ref="A4:B4"/>
    <mergeCell ref="C4:J4"/>
    <mergeCell ref="S4:Y4"/>
  </mergeCells>
  <phoneticPr fontId="14"/>
  <conditionalFormatting sqref="B10:AA11">
    <cfRule type="containsBlanks" dxfId="263" priority="1">
      <formula>LEN(TRIM(B10))=0</formula>
    </cfRule>
  </conditionalFormatting>
  <conditionalFormatting sqref="B14:AA17">
    <cfRule type="containsBlanks" dxfId="262" priority="2">
      <formula>LEN(TRIM(B14))=0</formula>
    </cfRule>
  </conditionalFormatting>
  <conditionalFormatting sqref="C4:J5 S5">
    <cfRule type="containsBlanks" dxfId="261" priority="8">
      <formula>LEN(TRIM(C4))=0</formula>
    </cfRule>
  </conditionalFormatting>
  <conditionalFormatting sqref="S5:Y6">
    <cfRule type="containsText" dxfId="260" priority="4" operator="containsText" text="　　年　　月　　日">
      <formula>NOT(ISERROR(SEARCH("　　年　　月　　日",S5)))</formula>
    </cfRule>
  </conditionalFormatting>
  <conditionalFormatting sqref="Z3">
    <cfRule type="containsText" dxfId="259" priority="5" operator="containsText" text="令和　　年　　月　　日">
      <formula>NOT(ISERROR(SEARCH("令和　　年　　月　　日",Z3)))</formula>
    </cfRule>
    <cfRule type="containsBlanks" dxfId="258" priority="10">
      <formula>LEN(TRIM(Z3))=0</formula>
    </cfRule>
  </conditionalFormatting>
  <dataValidations count="3">
    <dataValidation imeMode="fullKatakana" allowBlank="1" showInputMessage="1" showErrorMessage="1" sqref="C4:J4" xr:uid="{00000000-0002-0000-1200-000002000000}"/>
    <dataValidation imeMode="off" allowBlank="1" showInputMessage="1" showErrorMessage="1" sqref="Z3 S5:Y6" xr:uid="{DD3629C3-7CA7-47C9-AE52-1C702C6941E8}"/>
    <dataValidation type="list" allowBlank="1" showInputMessage="1" showErrorMessage="1" sqref="M14:M17 G14:G17" xr:uid="{CE899B83-D636-49EF-AE7B-2039F76663C0}">
      <formula1>"昭和,平成,令和"</formula1>
    </dataValidation>
  </dataValidations>
  <printOptions horizontalCentered="1"/>
  <pageMargins left="0.70866141732283472" right="0.70866141732283472" top="0.74803149606299213" bottom="0.74803149606299213" header="0.31496062992125984" footer="0.31496062992125984"/>
  <pageSetup paperSize="9" scale="52" orientation="landscape" r:id="rId1"/>
  <headerFooter scaleWithDoc="0">
    <oddFooter>&amp;R&amp;10（令和８年４月１日以降に申請する訓練科から適用）</oddFooter>
  </headerFooter>
  <drawing r:id="rId2"/>
  <legacy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sheetPr>
  <dimension ref="A1:AB23"/>
  <sheetViews>
    <sheetView view="pageBreakPreview" zoomScale="55" zoomScaleNormal="55" zoomScaleSheetLayoutView="55" zoomScalePageLayoutView="85" workbookViewId="0">
      <selection activeCell="F15" sqref="F15"/>
    </sheetView>
  </sheetViews>
  <sheetFormatPr defaultColWidth="9" defaultRowHeight="13.5"/>
  <cols>
    <col min="1" max="1" width="4.5" style="1319" customWidth="1"/>
    <col min="2" max="2" width="15.625" style="1319" customWidth="1"/>
    <col min="3" max="3" width="7.625" style="1319" customWidth="1"/>
    <col min="4" max="4" width="19.75" style="1319" customWidth="1"/>
    <col min="5" max="5" width="42.625" style="1319" customWidth="1"/>
    <col min="6" max="6" width="33.75" style="1319" customWidth="1"/>
    <col min="7" max="7" width="7.625" style="1319" customWidth="1"/>
    <col min="8" max="8" width="5.5" style="1319" customWidth="1"/>
    <col min="9" max="9" width="4.625" style="1319" customWidth="1"/>
    <col min="10" max="10" width="5.5" style="1319" customWidth="1"/>
    <col min="11" max="11" width="4.625" style="1319" customWidth="1"/>
    <col min="12" max="12" width="5.625" style="1319" customWidth="1"/>
    <col min="13" max="13" width="7.625" style="1319" customWidth="1"/>
    <col min="14" max="14" width="5.5" style="1319" customWidth="1"/>
    <col min="15" max="15" width="4.625" style="1319" customWidth="1"/>
    <col min="16" max="16" width="5.5" style="1319" customWidth="1"/>
    <col min="17" max="17" width="4.625" style="1319" customWidth="1"/>
    <col min="18" max="18" width="5.5" style="1319" customWidth="1"/>
    <col min="19" max="19" width="4.625" style="1319" customWidth="1"/>
    <col min="20" max="20" width="5.5" style="1319" customWidth="1"/>
    <col min="21" max="21" width="4.625" style="1319" customWidth="1"/>
    <col min="22" max="22" width="5.5" style="1319" customWidth="1"/>
    <col min="23" max="23" width="4.625" style="1319" customWidth="1"/>
    <col min="24" max="24" width="5.5" style="1319" customWidth="1"/>
    <col min="25" max="25" width="4.625" style="1340" customWidth="1"/>
    <col min="26" max="26" width="20.625" style="1319" customWidth="1"/>
    <col min="27" max="27" width="9.875" style="1319" customWidth="1"/>
    <col min="28" max="16384" width="9" style="1319"/>
  </cols>
  <sheetData>
    <row r="1" spans="1:28" ht="24.95" customHeight="1">
      <c r="A1" s="1317"/>
      <c r="B1" s="1317"/>
      <c r="C1" s="1317"/>
      <c r="D1" s="1317"/>
      <c r="E1" s="1317"/>
      <c r="F1" s="1317"/>
      <c r="G1" s="1317"/>
      <c r="H1" s="1317"/>
      <c r="I1" s="1317"/>
      <c r="J1" s="1317"/>
      <c r="K1" s="1317"/>
      <c r="L1" s="1317"/>
      <c r="M1" s="1317"/>
      <c r="N1" s="1317"/>
      <c r="O1" s="1317"/>
      <c r="P1" s="1317"/>
      <c r="Q1" s="1317"/>
      <c r="R1" s="1317"/>
      <c r="S1" s="1317"/>
      <c r="T1" s="1317"/>
      <c r="U1" s="1317"/>
      <c r="V1" s="1317"/>
      <c r="W1" s="1317"/>
      <c r="X1" s="1317"/>
      <c r="Y1" s="1318"/>
      <c r="Z1" s="2756" t="s">
        <v>1197</v>
      </c>
      <c r="AA1" s="2756"/>
    </row>
    <row r="2" spans="1:28" ht="29.25" customHeight="1">
      <c r="A2" s="2757" t="s">
        <v>198</v>
      </c>
      <c r="B2" s="2757"/>
      <c r="C2" s="2757"/>
      <c r="D2" s="2757"/>
      <c r="E2" s="2757"/>
      <c r="F2" s="2757"/>
      <c r="G2" s="2757"/>
      <c r="H2" s="2757"/>
      <c r="I2" s="2757"/>
      <c r="J2" s="2757"/>
      <c r="K2" s="2757"/>
      <c r="L2" s="2757"/>
      <c r="M2" s="2757"/>
      <c r="N2" s="2757"/>
      <c r="O2" s="2757"/>
      <c r="P2" s="2757"/>
      <c r="Q2" s="2757"/>
      <c r="R2" s="2757"/>
      <c r="S2" s="2757"/>
      <c r="T2" s="2757"/>
      <c r="U2" s="2757"/>
      <c r="V2" s="2757"/>
      <c r="W2" s="2757"/>
      <c r="X2" s="2757"/>
      <c r="Y2" s="2757"/>
    </row>
    <row r="3" spans="1:28" ht="14.25">
      <c r="A3" s="1317"/>
      <c r="B3" s="1317"/>
      <c r="C3" s="1317"/>
      <c r="D3" s="1317"/>
      <c r="E3" s="1317"/>
      <c r="F3" s="1317"/>
      <c r="G3" s="2758"/>
      <c r="H3" s="2758"/>
      <c r="I3" s="2758"/>
      <c r="J3" s="2758"/>
      <c r="K3" s="2758"/>
      <c r="L3" s="2758"/>
      <c r="M3" s="2758"/>
      <c r="N3" s="2758"/>
      <c r="O3" s="2758"/>
      <c r="P3" s="2758"/>
      <c r="Q3" s="2758"/>
      <c r="R3" s="1320"/>
      <c r="S3" s="1320"/>
      <c r="T3" s="1320"/>
      <c r="U3" s="1320"/>
      <c r="V3" s="1320"/>
      <c r="W3" s="1320"/>
      <c r="X3" s="1320"/>
      <c r="Y3" s="866"/>
      <c r="Z3" s="1321">
        <v>46127</v>
      </c>
      <c r="AA3" s="1322" t="s">
        <v>1635</v>
      </c>
    </row>
    <row r="4" spans="1:28" ht="22.5" customHeight="1">
      <c r="A4" s="2759" t="s">
        <v>199</v>
      </c>
      <c r="B4" s="2760"/>
      <c r="C4" s="2761" t="s">
        <v>1515</v>
      </c>
      <c r="D4" s="2762"/>
      <c r="E4" s="2762"/>
      <c r="F4" s="2762"/>
      <c r="G4" s="2762"/>
      <c r="H4" s="2762"/>
      <c r="I4" s="2762"/>
      <c r="J4" s="2763"/>
      <c r="K4" s="1323"/>
      <c r="L4" s="1324"/>
      <c r="M4" s="1324"/>
      <c r="N4" s="1325"/>
      <c r="O4" s="1324"/>
      <c r="P4" s="1324"/>
      <c r="Q4" s="1324"/>
      <c r="R4" s="1326"/>
      <c r="S4" s="2764" t="s">
        <v>1513</v>
      </c>
      <c r="T4" s="2765"/>
      <c r="U4" s="2765"/>
      <c r="V4" s="2765"/>
      <c r="W4" s="2765"/>
      <c r="X4" s="2765"/>
      <c r="Y4" s="2766"/>
      <c r="Z4" s="1327"/>
      <c r="AA4" s="1326"/>
    </row>
    <row r="5" spans="1:28" ht="15.75" customHeight="1">
      <c r="A5" s="2788" t="s">
        <v>200</v>
      </c>
      <c r="B5" s="2789"/>
      <c r="C5" s="2805" t="s">
        <v>1509</v>
      </c>
      <c r="D5" s="2806"/>
      <c r="E5" s="2794"/>
      <c r="F5" s="2794"/>
      <c r="G5" s="2794"/>
      <c r="H5" s="2794"/>
      <c r="I5" s="2794"/>
      <c r="J5" s="2795"/>
      <c r="K5" s="2790" t="s">
        <v>201</v>
      </c>
      <c r="L5" s="2779"/>
      <c r="M5" s="2779"/>
      <c r="N5" s="2802"/>
      <c r="O5" s="2807">
        <f>IF(AND(S5="　　年　　月　　日",Z3="令和　　年　　月　　日"),"",DATEDIF(S5, Z3, "Y"))</f>
        <v>39</v>
      </c>
      <c r="P5" s="2808"/>
      <c r="Q5" s="2779" t="s">
        <v>202</v>
      </c>
      <c r="R5" s="2780"/>
      <c r="S5" s="2809">
        <v>31545</v>
      </c>
      <c r="T5" s="2810"/>
      <c r="U5" s="2810"/>
      <c r="V5" s="2810"/>
      <c r="W5" s="2810"/>
      <c r="X5" s="2810"/>
      <c r="Y5" s="2811"/>
      <c r="Z5" s="2787"/>
      <c r="AA5" s="1328"/>
      <c r="AB5" s="2778"/>
    </row>
    <row r="6" spans="1:28" ht="18" customHeight="1">
      <c r="A6" s="2790"/>
      <c r="B6" s="2780"/>
      <c r="C6" s="2796"/>
      <c r="D6" s="2797"/>
      <c r="E6" s="2797"/>
      <c r="F6" s="2797"/>
      <c r="G6" s="2797"/>
      <c r="H6" s="2797"/>
      <c r="I6" s="2797"/>
      <c r="J6" s="2798"/>
      <c r="K6" s="2790"/>
      <c r="L6" s="2779"/>
      <c r="M6" s="2779"/>
      <c r="N6" s="2802"/>
      <c r="O6" s="2807"/>
      <c r="P6" s="2808"/>
      <c r="Q6" s="2779"/>
      <c r="R6" s="2780"/>
      <c r="S6" s="2812"/>
      <c r="T6" s="2813"/>
      <c r="U6" s="2813"/>
      <c r="V6" s="2813"/>
      <c r="W6" s="2813"/>
      <c r="X6" s="2813"/>
      <c r="Y6" s="2814"/>
      <c r="Z6" s="2787"/>
      <c r="AA6" s="1328"/>
      <c r="AB6" s="2778"/>
    </row>
    <row r="7" spans="1:28" ht="6" customHeight="1">
      <c r="A7" s="2791"/>
      <c r="B7" s="2792"/>
      <c r="C7" s="2799"/>
      <c r="D7" s="2800"/>
      <c r="E7" s="2800"/>
      <c r="F7" s="2800"/>
      <c r="G7" s="2800"/>
      <c r="H7" s="2800"/>
      <c r="I7" s="2800"/>
      <c r="J7" s="2801"/>
      <c r="K7" s="1329"/>
      <c r="L7" s="1330"/>
      <c r="M7" s="1330"/>
      <c r="N7" s="1331"/>
      <c r="O7" s="1330"/>
      <c r="P7" s="1330"/>
      <c r="Q7" s="1330"/>
      <c r="R7" s="1332"/>
      <c r="S7" s="1333"/>
      <c r="T7" s="1334"/>
      <c r="U7" s="1334"/>
      <c r="V7" s="1334"/>
      <c r="W7" s="1334"/>
      <c r="X7" s="1334"/>
      <c r="Y7" s="1332"/>
      <c r="Z7" s="1333"/>
      <c r="AA7" s="1332"/>
    </row>
    <row r="8" spans="1:28" ht="34.5" customHeight="1">
      <c r="A8" s="1335" t="s">
        <v>1273</v>
      </c>
      <c r="B8" s="1336"/>
      <c r="C8" s="1337"/>
      <c r="D8" s="1337"/>
      <c r="E8" s="1337"/>
      <c r="F8" s="1337"/>
      <c r="G8" s="1337"/>
      <c r="H8" s="1338"/>
      <c r="I8" s="1338"/>
      <c r="J8" s="1338"/>
      <c r="K8" s="1338"/>
      <c r="L8" s="1338"/>
      <c r="M8" s="1338"/>
      <c r="N8" s="1338"/>
      <c r="O8" s="1338"/>
      <c r="P8" s="1338"/>
      <c r="Q8" s="1338"/>
      <c r="R8" s="1338"/>
      <c r="S8" s="1338"/>
      <c r="T8" s="1338"/>
      <c r="U8" s="1338"/>
      <c r="V8" s="1338"/>
      <c r="W8" s="1338"/>
      <c r="X8" s="1338"/>
      <c r="Y8" s="1338"/>
    </row>
    <row r="9" spans="1:28" ht="34.5" customHeight="1">
      <c r="A9" s="1339"/>
      <c r="B9" s="2773" t="s">
        <v>1198</v>
      </c>
      <c r="C9" s="2775"/>
      <c r="D9" s="2775"/>
      <c r="E9" s="2775"/>
      <c r="F9" s="2775"/>
      <c r="G9" s="2775"/>
      <c r="H9" s="2775"/>
      <c r="I9" s="2775"/>
      <c r="J9" s="2774"/>
      <c r="K9" s="2775" t="s">
        <v>1514</v>
      </c>
      <c r="L9" s="2775"/>
      <c r="M9" s="2775"/>
      <c r="N9" s="2775"/>
      <c r="O9" s="2775"/>
      <c r="P9" s="2775"/>
      <c r="Q9" s="2775"/>
      <c r="R9" s="2775"/>
      <c r="S9" s="2775"/>
      <c r="T9" s="2775"/>
      <c r="U9" s="2775"/>
      <c r="V9" s="2775"/>
      <c r="W9" s="2775"/>
      <c r="X9" s="2775"/>
      <c r="Y9" s="2775"/>
      <c r="Z9" s="2775"/>
      <c r="AA9" s="2774"/>
    </row>
    <row r="10" spans="1:28" ht="52.5" customHeight="1">
      <c r="A10" s="1339"/>
      <c r="B10" s="2767" t="s">
        <v>1522</v>
      </c>
      <c r="C10" s="2771"/>
      <c r="D10" s="2771"/>
      <c r="E10" s="2771"/>
      <c r="F10" s="2771"/>
      <c r="G10" s="2771"/>
      <c r="H10" s="2771"/>
      <c r="I10" s="2771"/>
      <c r="J10" s="2768"/>
      <c r="K10" s="2767" t="s">
        <v>1517</v>
      </c>
      <c r="L10" s="2771"/>
      <c r="M10" s="2771"/>
      <c r="N10" s="2771"/>
      <c r="O10" s="2771"/>
      <c r="P10" s="2771"/>
      <c r="Q10" s="2771"/>
      <c r="R10" s="2771"/>
      <c r="S10" s="2771"/>
      <c r="T10" s="2771"/>
      <c r="U10" s="2771"/>
      <c r="V10" s="2771"/>
      <c r="W10" s="2771"/>
      <c r="X10" s="2771"/>
      <c r="Y10" s="2771"/>
      <c r="Z10" s="2771"/>
      <c r="AA10" s="2768"/>
    </row>
    <row r="11" spans="1:28" ht="52.5" customHeight="1">
      <c r="A11" s="1339"/>
      <c r="B11" s="2767"/>
      <c r="C11" s="2771"/>
      <c r="D11" s="2771"/>
      <c r="E11" s="2771"/>
      <c r="F11" s="2771"/>
      <c r="G11" s="2771"/>
      <c r="H11" s="2771"/>
      <c r="I11" s="2771"/>
      <c r="J11" s="2768"/>
      <c r="K11" s="2767"/>
      <c r="L11" s="2771"/>
      <c r="M11" s="2771"/>
      <c r="N11" s="2771"/>
      <c r="O11" s="2771"/>
      <c r="P11" s="2771"/>
      <c r="Q11" s="2771"/>
      <c r="R11" s="2771"/>
      <c r="S11" s="2771"/>
      <c r="T11" s="2771"/>
      <c r="U11" s="2771"/>
      <c r="V11" s="2771"/>
      <c r="W11" s="2771"/>
      <c r="X11" s="2771"/>
      <c r="Y11" s="2771"/>
      <c r="Z11" s="2771"/>
      <c r="AA11" s="2768"/>
    </row>
    <row r="12" spans="1:28" ht="40.5" customHeight="1">
      <c r="A12" s="1335" t="s">
        <v>203</v>
      </c>
      <c r="B12" s="1336"/>
      <c r="C12" s="1337"/>
      <c r="D12" s="1337"/>
      <c r="E12" s="1337"/>
      <c r="F12" s="1337"/>
      <c r="G12" s="1337"/>
      <c r="H12" s="1338"/>
      <c r="I12" s="1338"/>
      <c r="J12" s="1338"/>
      <c r="K12" s="1338"/>
      <c r="L12" s="1338"/>
      <c r="M12" s="1338"/>
      <c r="N12" s="1338"/>
      <c r="O12" s="1338"/>
      <c r="P12" s="1338"/>
      <c r="Q12" s="1338"/>
      <c r="R12" s="1338"/>
      <c r="S12" s="1338"/>
      <c r="T12" s="1338"/>
      <c r="U12" s="1338"/>
      <c r="V12" s="1338"/>
      <c r="W12" s="1338"/>
      <c r="X12" s="1338"/>
      <c r="Y12" s="1338"/>
      <c r="AA12" s="1340"/>
    </row>
    <row r="13" spans="1:28" ht="45" customHeight="1">
      <c r="A13" s="2772"/>
      <c r="B13" s="2773" t="s">
        <v>1564</v>
      </c>
      <c r="C13" s="2774"/>
      <c r="D13" s="1341" t="s">
        <v>1507</v>
      </c>
      <c r="E13" s="1342" t="s">
        <v>204</v>
      </c>
      <c r="F13" s="1343" t="s">
        <v>1199</v>
      </c>
      <c r="G13" s="2773" t="s">
        <v>205</v>
      </c>
      <c r="H13" s="2775"/>
      <c r="I13" s="2775"/>
      <c r="J13" s="2775"/>
      <c r="K13" s="2775"/>
      <c r="L13" s="2775"/>
      <c r="M13" s="2775"/>
      <c r="N13" s="2775"/>
      <c r="O13" s="2775"/>
      <c r="P13" s="2775"/>
      <c r="Q13" s="2774"/>
      <c r="R13" s="2773" t="s">
        <v>206</v>
      </c>
      <c r="S13" s="2775"/>
      <c r="T13" s="2775"/>
      <c r="U13" s="2774"/>
      <c r="V13" s="2773" t="s">
        <v>207</v>
      </c>
      <c r="W13" s="2775"/>
      <c r="X13" s="2775"/>
      <c r="Y13" s="2774"/>
      <c r="Z13" s="2815" t="s">
        <v>1577</v>
      </c>
      <c r="AA13" s="2816"/>
    </row>
    <row r="14" spans="1:28" ht="66" customHeight="1">
      <c r="A14" s="2772"/>
      <c r="B14" s="2767" t="s">
        <v>1523</v>
      </c>
      <c r="C14" s="2768"/>
      <c r="D14" s="883" t="s">
        <v>1524</v>
      </c>
      <c r="E14" s="1043" t="s">
        <v>1525</v>
      </c>
      <c r="F14" s="1042" t="s">
        <v>1526</v>
      </c>
      <c r="G14" s="881" t="s">
        <v>1510</v>
      </c>
      <c r="H14" s="882">
        <v>22</v>
      </c>
      <c r="I14" s="1344" t="s">
        <v>115</v>
      </c>
      <c r="J14" s="882">
        <v>4</v>
      </c>
      <c r="K14" s="1345" t="s">
        <v>208</v>
      </c>
      <c r="L14" s="1346" t="s">
        <v>1511</v>
      </c>
      <c r="M14" s="881" t="s">
        <v>1510</v>
      </c>
      <c r="N14" s="882">
        <v>25</v>
      </c>
      <c r="O14" s="1344" t="s">
        <v>115</v>
      </c>
      <c r="P14" s="882">
        <v>3</v>
      </c>
      <c r="Q14" s="1347" t="s">
        <v>208</v>
      </c>
      <c r="R14" s="882">
        <v>3</v>
      </c>
      <c r="S14" s="1336" t="s">
        <v>115</v>
      </c>
      <c r="T14" s="882">
        <v>0</v>
      </c>
      <c r="U14" s="1348" t="s">
        <v>208</v>
      </c>
      <c r="V14" s="882"/>
      <c r="W14" s="1336" t="s">
        <v>115</v>
      </c>
      <c r="X14" s="882"/>
      <c r="Y14" s="1336" t="s">
        <v>208</v>
      </c>
      <c r="Z14" s="2817" t="s">
        <v>1535</v>
      </c>
      <c r="AA14" s="2818"/>
    </row>
    <row r="15" spans="1:28" ht="66" customHeight="1">
      <c r="A15" s="2772"/>
      <c r="B15" s="2767" t="s">
        <v>1527</v>
      </c>
      <c r="C15" s="2768"/>
      <c r="D15" s="883" t="s">
        <v>1524</v>
      </c>
      <c r="E15" s="1043" t="s">
        <v>1543</v>
      </c>
      <c r="F15" s="1042" t="s">
        <v>1528</v>
      </c>
      <c r="G15" s="881" t="s">
        <v>1510</v>
      </c>
      <c r="H15" s="882">
        <v>25</v>
      </c>
      <c r="I15" s="1344" t="s">
        <v>115</v>
      </c>
      <c r="J15" s="882">
        <v>4</v>
      </c>
      <c r="K15" s="1345" t="s">
        <v>208</v>
      </c>
      <c r="L15" s="1346" t="s">
        <v>1511</v>
      </c>
      <c r="M15" s="881" t="s">
        <v>1510</v>
      </c>
      <c r="N15" s="882">
        <v>30</v>
      </c>
      <c r="O15" s="1344" t="s">
        <v>115</v>
      </c>
      <c r="P15" s="882">
        <v>3</v>
      </c>
      <c r="Q15" s="1347" t="s">
        <v>208</v>
      </c>
      <c r="R15" s="882">
        <v>5</v>
      </c>
      <c r="S15" s="1336" t="s">
        <v>115</v>
      </c>
      <c r="T15" s="882">
        <v>0</v>
      </c>
      <c r="U15" s="1348" t="s">
        <v>208</v>
      </c>
      <c r="V15" s="882">
        <v>1</v>
      </c>
      <c r="W15" s="1336" t="s">
        <v>115</v>
      </c>
      <c r="X15" s="882">
        <v>0</v>
      </c>
      <c r="Y15" s="1336" t="s">
        <v>208</v>
      </c>
      <c r="Z15" s="2817" t="s">
        <v>1516</v>
      </c>
      <c r="AA15" s="2818"/>
    </row>
    <row r="16" spans="1:28" ht="66" customHeight="1">
      <c r="A16" s="2772"/>
      <c r="B16" s="2767" t="s">
        <v>1529</v>
      </c>
      <c r="C16" s="2768"/>
      <c r="D16" s="883" t="s">
        <v>1576</v>
      </c>
      <c r="E16" s="1043" t="s">
        <v>1530</v>
      </c>
      <c r="F16" s="1042" t="s">
        <v>1531</v>
      </c>
      <c r="G16" s="881" t="s">
        <v>1512</v>
      </c>
      <c r="H16" s="882">
        <v>2</v>
      </c>
      <c r="I16" s="1344" t="s">
        <v>115</v>
      </c>
      <c r="J16" s="882">
        <v>4</v>
      </c>
      <c r="K16" s="1345" t="s">
        <v>193</v>
      </c>
      <c r="L16" s="1346" t="s">
        <v>1511</v>
      </c>
      <c r="M16" s="881" t="s">
        <v>1512</v>
      </c>
      <c r="N16" s="882">
        <v>5</v>
      </c>
      <c r="O16" s="1344" t="s">
        <v>115</v>
      </c>
      <c r="P16" s="882">
        <v>3</v>
      </c>
      <c r="Q16" s="1347" t="s">
        <v>193</v>
      </c>
      <c r="R16" s="882">
        <v>3</v>
      </c>
      <c r="S16" s="1336" t="s">
        <v>115</v>
      </c>
      <c r="T16" s="882">
        <v>0</v>
      </c>
      <c r="U16" s="1348" t="s">
        <v>193</v>
      </c>
      <c r="V16" s="882">
        <v>3</v>
      </c>
      <c r="W16" s="1336" t="s">
        <v>115</v>
      </c>
      <c r="X16" s="882">
        <v>0</v>
      </c>
      <c r="Y16" s="1336" t="s">
        <v>193</v>
      </c>
      <c r="Z16" s="2819" t="s">
        <v>1575</v>
      </c>
      <c r="AA16" s="2818"/>
    </row>
    <row r="17" spans="1:27" ht="66" customHeight="1">
      <c r="A17" s="2772"/>
      <c r="B17" s="2767"/>
      <c r="C17" s="2768"/>
      <c r="D17" s="883"/>
      <c r="E17" s="1043"/>
      <c r="F17" s="1042"/>
      <c r="G17" s="881"/>
      <c r="H17" s="882"/>
      <c r="I17" s="1344" t="s">
        <v>115</v>
      </c>
      <c r="J17" s="882"/>
      <c r="K17" s="1345" t="s">
        <v>193</v>
      </c>
      <c r="L17" s="1346" t="s">
        <v>55</v>
      </c>
      <c r="M17" s="881"/>
      <c r="N17" s="882"/>
      <c r="O17" s="1344" t="s">
        <v>115</v>
      </c>
      <c r="P17" s="882"/>
      <c r="Q17" s="1347" t="s">
        <v>193</v>
      </c>
      <c r="R17" s="882"/>
      <c r="S17" s="1336" t="s">
        <v>115</v>
      </c>
      <c r="T17" s="882"/>
      <c r="U17" s="1348" t="s">
        <v>193</v>
      </c>
      <c r="V17" s="882"/>
      <c r="W17" s="1336" t="s">
        <v>115</v>
      </c>
      <c r="X17" s="882"/>
      <c r="Y17" s="1336" t="s">
        <v>193</v>
      </c>
      <c r="Z17" s="2820"/>
      <c r="AA17" s="2816"/>
    </row>
    <row r="18" spans="1:27">
      <c r="A18" s="1349"/>
      <c r="B18" s="1349"/>
      <c r="C18" s="1324"/>
      <c r="D18" s="1324"/>
      <c r="E18" s="1324"/>
      <c r="F18" s="1324"/>
      <c r="G18" s="1324"/>
      <c r="H18" s="1324"/>
      <c r="I18" s="1324"/>
      <c r="J18" s="1324"/>
      <c r="K18" s="1324"/>
      <c r="L18" s="1324"/>
      <c r="M18" s="1324"/>
      <c r="N18" s="1324"/>
      <c r="O18" s="1324"/>
      <c r="P18" s="1324"/>
      <c r="Q18" s="1324"/>
      <c r="R18" s="1324"/>
      <c r="S18" s="1324"/>
      <c r="T18" s="1350"/>
      <c r="U18" s="1324"/>
      <c r="V18" s="1324"/>
      <c r="W18" s="1324"/>
      <c r="X18" s="1324"/>
      <c r="Y18" s="1324"/>
    </row>
    <row r="19" spans="1:27" ht="18" customHeight="1">
      <c r="A19" s="1351" t="s">
        <v>1594</v>
      </c>
      <c r="B19" s="1352"/>
      <c r="C19" s="1320"/>
      <c r="D19" s="1320"/>
      <c r="E19" s="1320"/>
      <c r="F19" s="1320"/>
      <c r="G19" s="1320"/>
      <c r="H19" s="1320"/>
      <c r="I19" s="1320"/>
      <c r="J19" s="1320"/>
      <c r="K19" s="1320"/>
      <c r="L19" s="1320"/>
      <c r="M19" s="1320"/>
      <c r="N19" s="1320"/>
      <c r="O19" s="1320"/>
      <c r="P19" s="1320"/>
      <c r="Q19" s="1320"/>
      <c r="R19" s="1320"/>
      <c r="S19" s="1320"/>
      <c r="T19" s="1320"/>
      <c r="U19" s="1320"/>
      <c r="V19" s="1320"/>
      <c r="W19" s="1320"/>
      <c r="X19" s="1320"/>
      <c r="Y19" s="1320"/>
    </row>
    <row r="20" spans="1:27" ht="18" customHeight="1">
      <c r="A20" s="1353" t="s">
        <v>1591</v>
      </c>
      <c r="B20" s="1320"/>
      <c r="C20" s="1354"/>
      <c r="D20" s="1354"/>
      <c r="E20" s="1354"/>
      <c r="F20" s="1354"/>
      <c r="G20" s="1354"/>
      <c r="H20" s="1354"/>
      <c r="I20" s="1354"/>
      <c r="J20" s="1354"/>
      <c r="K20" s="1354"/>
      <c r="L20" s="1354"/>
      <c r="M20" s="1354"/>
      <c r="N20" s="1354"/>
      <c r="O20" s="1354"/>
      <c r="P20" s="1354"/>
      <c r="Q20" s="1354"/>
      <c r="R20" s="1320"/>
      <c r="S20" s="1320"/>
      <c r="T20" s="1320"/>
      <c r="U20" s="1320"/>
      <c r="V20" s="1320"/>
    </row>
    <row r="21" spans="1:27" ht="18" customHeight="1">
      <c r="A21" s="1355" t="s">
        <v>1592</v>
      </c>
      <c r="B21" s="1356"/>
      <c r="C21" s="1357"/>
      <c r="D21" s="1357"/>
      <c r="E21" s="1357"/>
      <c r="F21" s="1357"/>
      <c r="G21" s="1357"/>
      <c r="H21" s="1357"/>
      <c r="I21" s="1357"/>
      <c r="J21" s="1357"/>
      <c r="K21" s="1357"/>
      <c r="L21" s="1357"/>
      <c r="M21" s="1357"/>
      <c r="N21" s="1357"/>
      <c r="O21" s="1357"/>
      <c r="P21" s="1357"/>
      <c r="Q21" s="1357"/>
      <c r="R21" s="1357"/>
      <c r="S21" s="1357"/>
      <c r="T21" s="1357"/>
      <c r="U21" s="1357"/>
      <c r="V21" s="1357"/>
      <c r="W21" s="1357"/>
      <c r="X21" s="1357"/>
      <c r="Y21" s="1354"/>
    </row>
    <row r="22" spans="1:27" ht="18" customHeight="1">
      <c r="A22" s="1358" t="s">
        <v>1593</v>
      </c>
    </row>
    <row r="23" spans="1:27" ht="18" customHeight="1">
      <c r="A23" s="1358" t="s">
        <v>1574</v>
      </c>
    </row>
  </sheetData>
  <sheetProtection sheet="1" objects="1" scenarios="1"/>
  <mergeCells count="34">
    <mergeCell ref="B11:J11"/>
    <mergeCell ref="K11:AA11"/>
    <mergeCell ref="A13:A17"/>
    <mergeCell ref="B13:C13"/>
    <mergeCell ref="G13:Q13"/>
    <mergeCell ref="R13:U13"/>
    <mergeCell ref="V13:Y13"/>
    <mergeCell ref="Z13:AA13"/>
    <mergeCell ref="B14:C14"/>
    <mergeCell ref="Z14:AA14"/>
    <mergeCell ref="B15:C15"/>
    <mergeCell ref="Z15:AA15"/>
    <mergeCell ref="B16:C16"/>
    <mergeCell ref="Z16:AA16"/>
    <mergeCell ref="B17:C17"/>
    <mergeCell ref="Z17:AA17"/>
    <mergeCell ref="B10:J10"/>
    <mergeCell ref="K10:AA10"/>
    <mergeCell ref="A5:B7"/>
    <mergeCell ref="C5:J7"/>
    <mergeCell ref="K5:N6"/>
    <mergeCell ref="O5:P6"/>
    <mergeCell ref="Q5:R6"/>
    <mergeCell ref="Z5:Z6"/>
    <mergeCell ref="S5:Y6"/>
    <mergeCell ref="AB5:AB6"/>
    <mergeCell ref="B9:J9"/>
    <mergeCell ref="K9:AA9"/>
    <mergeCell ref="Z1:AA1"/>
    <mergeCell ref="A2:Y2"/>
    <mergeCell ref="G3:Q3"/>
    <mergeCell ref="A4:B4"/>
    <mergeCell ref="C4:J4"/>
    <mergeCell ref="S4:Y4"/>
  </mergeCells>
  <phoneticPr fontId="14"/>
  <conditionalFormatting sqref="B10:AA11">
    <cfRule type="containsBlanks" dxfId="257" priority="15" stopIfTrue="1">
      <formula>LEN(TRIM(B10))=0</formula>
    </cfRule>
  </conditionalFormatting>
  <conditionalFormatting sqref="B14:AA17">
    <cfRule type="containsBlanks" dxfId="256" priority="13" stopIfTrue="1">
      <formula>LEN(TRIM(B14))=0</formula>
    </cfRule>
  </conditionalFormatting>
  <conditionalFormatting sqref="C4:J7">
    <cfRule type="cellIs" dxfId="255" priority="10" stopIfTrue="1" operator="equal">
      <formula>""</formula>
    </cfRule>
  </conditionalFormatting>
  <conditionalFormatting sqref="S5">
    <cfRule type="containsBlanks" dxfId="254" priority="3">
      <formula>LEN(TRIM(S5))=0</formula>
    </cfRule>
    <cfRule type="cellIs" dxfId="253" priority="12" stopIfTrue="1" operator="equal">
      <formula>""</formula>
    </cfRule>
  </conditionalFormatting>
  <conditionalFormatting sqref="S5:Y6">
    <cfRule type="containsText" dxfId="252" priority="1" operator="containsText" text="　　年　　月　　日">
      <formula>NOT(ISERROR(SEARCH("　　年　　月　　日",S5)))</formula>
    </cfRule>
  </conditionalFormatting>
  <conditionalFormatting sqref="Z3">
    <cfRule type="containsText" dxfId="251" priority="4" operator="containsText" text="令和　　年　　月　　日">
      <formula>NOT(ISERROR(SEARCH("令和　　年　　月　　日",Z3)))</formula>
    </cfRule>
    <cfRule type="containsBlanks" dxfId="250" priority="5">
      <formula>LEN(TRIM(Z3))=0</formula>
    </cfRule>
  </conditionalFormatting>
  <dataValidations count="3">
    <dataValidation imeMode="fullKatakana" allowBlank="1" showInputMessage="1" showErrorMessage="1" sqref="C4:J4" xr:uid="{00000000-0002-0000-1300-000000000000}"/>
    <dataValidation type="list" allowBlank="1" showInputMessage="1" showErrorMessage="1" sqref="G14:G17 M14:M17" xr:uid="{00000000-0002-0000-1300-000001000000}">
      <formula1>"令和 , 平成 , 昭和"</formula1>
    </dataValidation>
    <dataValidation imeMode="off" allowBlank="1" showInputMessage="1" showErrorMessage="1" sqref="Z3 S5:Y6" xr:uid="{1D918BDE-5731-4C2A-9075-C85016AB07B5}"/>
  </dataValidations>
  <printOptions horizontalCentered="1"/>
  <pageMargins left="0.70866141732283472" right="0.70866141732283472" top="0.74803149606299213" bottom="0.74803149606299213" header="0.31496062992125984" footer="0.31496062992125984"/>
  <pageSetup paperSize="9" scale="52" orientation="landscape" r:id="rId1"/>
  <headerFooter scaleWithDoc="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1">
    <pageSetUpPr fitToPage="1"/>
  </sheetPr>
  <dimension ref="A1:H51"/>
  <sheetViews>
    <sheetView view="pageBreakPreview" zoomScale="85" zoomScaleNormal="100" zoomScaleSheetLayoutView="85" workbookViewId="0">
      <selection activeCell="A6" sqref="A6:B7"/>
    </sheetView>
  </sheetViews>
  <sheetFormatPr defaultColWidth="9" defaultRowHeight="13.5"/>
  <cols>
    <col min="1" max="2" width="17.625" style="78" customWidth="1"/>
    <col min="3" max="4" width="11.625" style="78" customWidth="1"/>
    <col min="5" max="5" width="11.125" style="78" customWidth="1"/>
    <col min="6" max="6" width="59.75" style="78" customWidth="1"/>
    <col min="7" max="18" width="15.625" style="74" customWidth="1"/>
    <col min="19" max="16384" width="9" style="74"/>
  </cols>
  <sheetData>
    <row r="1" spans="1:8" ht="24.95" customHeight="1">
      <c r="A1" s="71"/>
      <c r="B1" s="71"/>
      <c r="C1" s="72"/>
      <c r="D1" s="72"/>
      <c r="E1" s="72"/>
      <c r="F1" s="73" t="s">
        <v>209</v>
      </c>
    </row>
    <row r="2" spans="1:8" ht="39.950000000000003" customHeight="1">
      <c r="A2" s="2821" t="s">
        <v>10</v>
      </c>
      <c r="B2" s="2821"/>
      <c r="C2" s="2821"/>
      <c r="D2" s="2821"/>
      <c r="E2" s="2821"/>
      <c r="F2" s="2821"/>
    </row>
    <row r="3" spans="1:8" ht="39.950000000000003" customHeight="1" thickBot="1">
      <c r="A3" s="75" t="s">
        <v>160</v>
      </c>
      <c r="B3" s="2822" t="str">
        <f>IF(様式1!L11="","",様式1!L11)</f>
        <v/>
      </c>
      <c r="C3" s="2822"/>
      <c r="D3" s="2822"/>
      <c r="E3" s="75" t="s">
        <v>210</v>
      </c>
      <c r="F3" s="402" t="str">
        <f>IF(様式1!G36="","",様式1!G36)</f>
        <v/>
      </c>
    </row>
    <row r="4" spans="1:8" ht="30" customHeight="1" thickBot="1">
      <c r="A4" s="76" t="s">
        <v>211</v>
      </c>
      <c r="B4" s="77"/>
    </row>
    <row r="5" spans="1:8" ht="39.950000000000003" customHeight="1" thickBot="1">
      <c r="A5" s="2823" t="s">
        <v>212</v>
      </c>
      <c r="B5" s="2824"/>
      <c r="C5" s="2825" t="s">
        <v>213</v>
      </c>
      <c r="D5" s="2826"/>
      <c r="E5" s="79" t="s">
        <v>214</v>
      </c>
      <c r="F5" s="80" t="s">
        <v>215</v>
      </c>
      <c r="H5" s="74" t="s">
        <v>216</v>
      </c>
    </row>
    <row r="6" spans="1:8" ht="26.1" customHeight="1">
      <c r="A6" s="2827"/>
      <c r="B6" s="2828"/>
      <c r="C6" s="2831"/>
      <c r="D6" s="2832"/>
      <c r="E6" s="2835"/>
      <c r="F6" s="2837"/>
    </row>
    <row r="7" spans="1:8" ht="26.1" customHeight="1">
      <c r="A7" s="2829"/>
      <c r="B7" s="2830"/>
      <c r="C7" s="2833"/>
      <c r="D7" s="2834"/>
      <c r="E7" s="2836"/>
      <c r="F7" s="2838"/>
    </row>
    <row r="8" spans="1:8" ht="26.1" customHeight="1">
      <c r="A8" s="2839"/>
      <c r="B8" s="2840"/>
      <c r="C8" s="2841"/>
      <c r="D8" s="2842"/>
      <c r="E8" s="2843"/>
      <c r="F8" s="2838"/>
    </row>
    <row r="9" spans="1:8" ht="26.1" customHeight="1">
      <c r="A9" s="2829"/>
      <c r="B9" s="2830"/>
      <c r="C9" s="2833"/>
      <c r="D9" s="2834"/>
      <c r="E9" s="2836"/>
      <c r="F9" s="2838"/>
    </row>
    <row r="10" spans="1:8" ht="26.1" customHeight="1">
      <c r="A10" s="2839"/>
      <c r="B10" s="2840"/>
      <c r="C10" s="2841"/>
      <c r="D10" s="2842"/>
      <c r="E10" s="2843"/>
      <c r="F10" s="2838"/>
    </row>
    <row r="11" spans="1:8" ht="26.1" customHeight="1">
      <c r="A11" s="2829"/>
      <c r="B11" s="2830"/>
      <c r="C11" s="2833"/>
      <c r="D11" s="2834"/>
      <c r="E11" s="2836"/>
      <c r="F11" s="2838"/>
    </row>
    <row r="12" spans="1:8" ht="26.1" customHeight="1">
      <c r="A12" s="2839"/>
      <c r="B12" s="2840"/>
      <c r="C12" s="2841"/>
      <c r="D12" s="2842"/>
      <c r="E12" s="2843"/>
      <c r="F12" s="2838"/>
    </row>
    <row r="13" spans="1:8" ht="26.1" customHeight="1">
      <c r="A13" s="2829"/>
      <c r="B13" s="2830"/>
      <c r="C13" s="2833"/>
      <c r="D13" s="2834"/>
      <c r="E13" s="2836"/>
      <c r="F13" s="2838"/>
    </row>
    <row r="14" spans="1:8" ht="26.1" customHeight="1">
      <c r="A14" s="2839"/>
      <c r="B14" s="2840"/>
      <c r="C14" s="2841"/>
      <c r="D14" s="2842"/>
      <c r="E14" s="2843"/>
      <c r="F14" s="2838"/>
    </row>
    <row r="15" spans="1:8" ht="26.1" customHeight="1" thickBot="1">
      <c r="A15" s="2844"/>
      <c r="B15" s="2845"/>
      <c r="C15" s="2846"/>
      <c r="D15" s="2847"/>
      <c r="E15" s="2848"/>
      <c r="F15" s="2849"/>
    </row>
    <row r="16" spans="1:8" s="6" customFormat="1" ht="20.100000000000001" customHeight="1">
      <c r="A16" s="2850" t="s">
        <v>217</v>
      </c>
      <c r="B16" s="2851"/>
      <c r="C16" s="2851"/>
      <c r="D16" s="2852"/>
      <c r="E16" s="2856">
        <f>SUM(E6:E15)</f>
        <v>0</v>
      </c>
      <c r="F16" s="2858"/>
    </row>
    <row r="17" spans="1:6" ht="20.100000000000001" customHeight="1" thickBot="1">
      <c r="A17" s="2853"/>
      <c r="B17" s="2854"/>
      <c r="C17" s="2854"/>
      <c r="D17" s="2855"/>
      <c r="E17" s="2857"/>
      <c r="F17" s="2859"/>
    </row>
    <row r="18" spans="1:6" ht="24.95" customHeight="1">
      <c r="A18" s="81" t="s">
        <v>558</v>
      </c>
      <c r="B18" s="81"/>
      <c r="C18" s="379"/>
      <c r="D18" s="379"/>
      <c r="E18" s="380"/>
      <c r="F18" s="379"/>
    </row>
    <row r="19" spans="1:6" ht="24.95" customHeight="1" thickBot="1">
      <c r="A19" s="76" t="s">
        <v>218</v>
      </c>
      <c r="B19" s="77"/>
      <c r="E19" s="82"/>
    </row>
    <row r="20" spans="1:6" ht="39.950000000000003" customHeight="1" thickBot="1">
      <c r="A20" s="2823" t="s">
        <v>219</v>
      </c>
      <c r="B20" s="2860"/>
      <c r="C20" s="2860"/>
      <c r="D20" s="2824"/>
      <c r="E20" s="79" t="s">
        <v>220</v>
      </c>
      <c r="F20" s="80" t="s">
        <v>178</v>
      </c>
    </row>
    <row r="21" spans="1:6" ht="26.1" customHeight="1">
      <c r="A21" s="2827"/>
      <c r="B21" s="2861"/>
      <c r="C21" s="2861"/>
      <c r="D21" s="2828"/>
      <c r="E21" s="2835"/>
      <c r="F21" s="2838"/>
    </row>
    <row r="22" spans="1:6" ht="26.1" customHeight="1">
      <c r="A22" s="2829"/>
      <c r="B22" s="2862"/>
      <c r="C22" s="2862"/>
      <c r="D22" s="2830"/>
      <c r="E22" s="2836"/>
      <c r="F22" s="2838"/>
    </row>
    <row r="23" spans="1:6" ht="26.1" customHeight="1">
      <c r="A23" s="2839"/>
      <c r="B23" s="2863"/>
      <c r="C23" s="2863"/>
      <c r="D23" s="2840"/>
      <c r="E23" s="2843"/>
      <c r="F23" s="2838"/>
    </row>
    <row r="24" spans="1:6" ht="26.1" customHeight="1">
      <c r="A24" s="2829"/>
      <c r="B24" s="2862"/>
      <c r="C24" s="2862"/>
      <c r="D24" s="2830"/>
      <c r="E24" s="2836"/>
      <c r="F24" s="2838"/>
    </row>
    <row r="25" spans="1:6" ht="26.1" customHeight="1">
      <c r="A25" s="2839"/>
      <c r="B25" s="2863"/>
      <c r="C25" s="2863"/>
      <c r="D25" s="2840"/>
      <c r="E25" s="2843"/>
      <c r="F25" s="2838"/>
    </row>
    <row r="26" spans="1:6" ht="26.1" customHeight="1">
      <c r="A26" s="2829"/>
      <c r="B26" s="2862"/>
      <c r="C26" s="2862"/>
      <c r="D26" s="2830"/>
      <c r="E26" s="2836"/>
      <c r="F26" s="2838"/>
    </row>
    <row r="27" spans="1:6" ht="26.1" customHeight="1">
      <c r="A27" s="2839"/>
      <c r="B27" s="2863"/>
      <c r="C27" s="2863"/>
      <c r="D27" s="2840"/>
      <c r="E27" s="2843"/>
      <c r="F27" s="2838"/>
    </row>
    <row r="28" spans="1:6" ht="26.1" customHeight="1">
      <c r="A28" s="2829"/>
      <c r="B28" s="2862"/>
      <c r="C28" s="2862"/>
      <c r="D28" s="2830"/>
      <c r="E28" s="2836"/>
      <c r="F28" s="2838"/>
    </row>
    <row r="29" spans="1:6" ht="26.1" customHeight="1">
      <c r="A29" s="2839"/>
      <c r="B29" s="2863"/>
      <c r="C29" s="2863"/>
      <c r="D29" s="2840"/>
      <c r="E29" s="2843"/>
      <c r="F29" s="2838"/>
    </row>
    <row r="30" spans="1:6" ht="26.1" customHeight="1" thickBot="1">
      <c r="A30" s="2844"/>
      <c r="B30" s="2868"/>
      <c r="C30" s="2868"/>
      <c r="D30" s="2845"/>
      <c r="E30" s="2848"/>
      <c r="F30" s="2849"/>
    </row>
    <row r="31" spans="1:6" s="6" customFormat="1" ht="20.100000000000001" customHeight="1">
      <c r="A31" s="2850" t="s">
        <v>217</v>
      </c>
      <c r="B31" s="2851"/>
      <c r="C31" s="2851"/>
      <c r="D31" s="2852"/>
      <c r="E31" s="2856">
        <f>SUM(E21:E30)</f>
        <v>0</v>
      </c>
      <c r="F31" s="2858"/>
    </row>
    <row r="32" spans="1:6" ht="20.100000000000001" customHeight="1" thickBot="1">
      <c r="A32" s="2853"/>
      <c r="B32" s="2854"/>
      <c r="C32" s="2854"/>
      <c r="D32" s="2855"/>
      <c r="E32" s="2857"/>
      <c r="F32" s="2859"/>
    </row>
    <row r="33" spans="1:6" ht="20.100000000000001" customHeight="1">
      <c r="A33" s="81" t="s">
        <v>559</v>
      </c>
      <c r="B33" s="81"/>
      <c r="C33" s="379"/>
      <c r="D33" s="379"/>
      <c r="E33" s="379"/>
      <c r="F33" s="379"/>
    </row>
    <row r="34" spans="1:6" ht="30" customHeight="1" thickBot="1">
      <c r="A34" s="83" t="s">
        <v>221</v>
      </c>
      <c r="B34" s="83"/>
      <c r="C34" s="84"/>
      <c r="D34" s="84"/>
      <c r="E34" s="84"/>
      <c r="F34" s="84"/>
    </row>
    <row r="35" spans="1:6" ht="39.950000000000003" customHeight="1" thickBot="1">
      <c r="A35" s="2869" t="s">
        <v>212</v>
      </c>
      <c r="B35" s="2826"/>
      <c r="C35" s="2870" t="s">
        <v>222</v>
      </c>
      <c r="D35" s="2871"/>
      <c r="E35" s="2872"/>
      <c r="F35" s="80" t="s">
        <v>215</v>
      </c>
    </row>
    <row r="36" spans="1:6" ht="35.1" customHeight="1">
      <c r="A36" s="2864"/>
      <c r="B36" s="2865"/>
      <c r="C36" s="2866"/>
      <c r="D36" s="2867"/>
      <c r="E36" s="2865"/>
      <c r="F36" s="1370"/>
    </row>
    <row r="37" spans="1:6" ht="35.1" customHeight="1">
      <c r="A37" s="2877"/>
      <c r="B37" s="2878"/>
      <c r="C37" s="2879"/>
      <c r="D37" s="2880"/>
      <c r="E37" s="2878"/>
      <c r="F37" s="1371"/>
    </row>
    <row r="38" spans="1:6" ht="35.1" customHeight="1">
      <c r="A38" s="2877"/>
      <c r="B38" s="2878"/>
      <c r="C38" s="2879"/>
      <c r="D38" s="2880"/>
      <c r="E38" s="2878"/>
      <c r="F38" s="1371"/>
    </row>
    <row r="39" spans="1:6" ht="35.1" customHeight="1">
      <c r="A39" s="2877"/>
      <c r="B39" s="2878"/>
      <c r="C39" s="2879"/>
      <c r="D39" s="2880"/>
      <c r="E39" s="2878"/>
      <c r="F39" s="1371"/>
    </row>
    <row r="40" spans="1:6" ht="35.1" customHeight="1" thickBot="1">
      <c r="A40" s="2873"/>
      <c r="B40" s="2874"/>
      <c r="C40" s="2875"/>
      <c r="D40" s="2876"/>
      <c r="E40" s="2874"/>
      <c r="F40" s="1372"/>
    </row>
    <row r="41" spans="1:6">
      <c r="A41" s="388"/>
    </row>
    <row r="51" spans="1:1">
      <c r="A51" s="78" t="s">
        <v>216</v>
      </c>
    </row>
  </sheetData>
  <sheetProtection sheet="1" objects="1" scenarios="1" formatCells="0" formatRows="0" insertRows="0" deleteRows="0"/>
  <mergeCells count="58">
    <mergeCell ref="A40:B40"/>
    <mergeCell ref="C40:E40"/>
    <mergeCell ref="A37:B37"/>
    <mergeCell ref="C37:E37"/>
    <mergeCell ref="A38:B38"/>
    <mergeCell ref="C38:E38"/>
    <mergeCell ref="A39:B39"/>
    <mergeCell ref="C39:E39"/>
    <mergeCell ref="A36:B36"/>
    <mergeCell ref="C36:E36"/>
    <mergeCell ref="A27:D28"/>
    <mergeCell ref="E27:E28"/>
    <mergeCell ref="F27:F28"/>
    <mergeCell ref="A29:D30"/>
    <mergeCell ref="E29:E30"/>
    <mergeCell ref="F29:F30"/>
    <mergeCell ref="A31:D32"/>
    <mergeCell ref="E31:E32"/>
    <mergeCell ref="F31:F32"/>
    <mergeCell ref="A35:B35"/>
    <mergeCell ref="C35:E35"/>
    <mergeCell ref="A23:D24"/>
    <mergeCell ref="E23:E24"/>
    <mergeCell ref="F23:F24"/>
    <mergeCell ref="A25:D26"/>
    <mergeCell ref="E25:E26"/>
    <mergeCell ref="F25:F26"/>
    <mergeCell ref="A16:D17"/>
    <mergeCell ref="E16:E17"/>
    <mergeCell ref="F16:F17"/>
    <mergeCell ref="A20:D20"/>
    <mergeCell ref="A21:D22"/>
    <mergeCell ref="E21:E22"/>
    <mergeCell ref="F21:F22"/>
    <mergeCell ref="A12:B13"/>
    <mergeCell ref="C12:D13"/>
    <mergeCell ref="E12:E13"/>
    <mergeCell ref="F12:F13"/>
    <mergeCell ref="A14:B15"/>
    <mergeCell ref="C14:D15"/>
    <mergeCell ref="E14:E15"/>
    <mergeCell ref="F14:F15"/>
    <mergeCell ref="A8:B9"/>
    <mergeCell ref="C8:D9"/>
    <mergeCell ref="E8:E9"/>
    <mergeCell ref="F8:F9"/>
    <mergeCell ref="A10:B11"/>
    <mergeCell ref="C10:D11"/>
    <mergeCell ref="E10:E11"/>
    <mergeCell ref="F10:F11"/>
    <mergeCell ref="A2:F2"/>
    <mergeCell ref="B3:D3"/>
    <mergeCell ref="A5:B5"/>
    <mergeCell ref="C5:D5"/>
    <mergeCell ref="A6:B7"/>
    <mergeCell ref="C6:D7"/>
    <mergeCell ref="E6:E7"/>
    <mergeCell ref="F6:F7"/>
  </mergeCells>
  <phoneticPr fontId="14"/>
  <conditionalFormatting sqref="A21:D30 F21:F30 E21 E23 E25 E27 E29">
    <cfRule type="cellIs" dxfId="249" priority="5" stopIfTrue="1" operator="notEqual">
      <formula>0</formula>
    </cfRule>
  </conditionalFormatting>
  <conditionalFormatting sqref="A21:D30 F21:F30">
    <cfRule type="cellIs" dxfId="248" priority="4" stopIfTrue="1" operator="equal">
      <formula>""</formula>
    </cfRule>
  </conditionalFormatting>
  <conditionalFormatting sqref="A36:F40">
    <cfRule type="cellIs" dxfId="247" priority="2" stopIfTrue="1" operator="equal">
      <formula>""</formula>
    </cfRule>
  </conditionalFormatting>
  <conditionalFormatting sqref="E6 A6:D15 F6:F15 E8 E10 E12 E14">
    <cfRule type="cellIs" dxfId="246" priority="3" stopIfTrue="1" operator="equal">
      <formula>""</formula>
    </cfRule>
  </conditionalFormatting>
  <conditionalFormatting sqref="E21 E23 E25 E27 E29">
    <cfRule type="cellIs" dxfId="245" priority="1" stopIfTrue="1" operator="equal">
      <formula>""</formula>
    </cfRule>
  </conditionalFormatting>
  <dataValidations count="1">
    <dataValidation imeMode="off" allowBlank="1" showInputMessage="1" showErrorMessage="1" sqref="E14 E6 E8 E10 E12 E29 E21 E23 E25 E27" xr:uid="{00000000-0002-0000-1400-000000000000}"/>
  </dataValidations>
  <printOptions horizontalCentered="1"/>
  <pageMargins left="0.62992125984251968" right="0.62992125984251968" top="0.39370078740157483" bottom="0.39370078740157483" header="0" footer="0.19685039370078741"/>
  <pageSetup paperSize="9" scale="70" orientation="portrait" r:id="rId1"/>
  <headerFooter scaleWithDoc="0">
    <oddFooter>&amp;R令和６年４月１日以降に申請する訓練科から適用</oddFooter>
  </headerFooter>
  <colBreaks count="1" manualBreakCount="1">
    <brk id="6" max="1048575"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0">
    <pageSetUpPr fitToPage="1"/>
  </sheetPr>
  <dimension ref="A1:H52"/>
  <sheetViews>
    <sheetView view="pageBreakPreview" zoomScale="85" zoomScaleNormal="100" zoomScaleSheetLayoutView="85" workbookViewId="0">
      <selection activeCell="F21" sqref="F21:F22"/>
    </sheetView>
  </sheetViews>
  <sheetFormatPr defaultColWidth="9" defaultRowHeight="13.5"/>
  <cols>
    <col min="1" max="1" width="17.625" style="78" customWidth="1"/>
    <col min="2" max="2" width="12.75" style="78" customWidth="1"/>
    <col min="3" max="3" width="11.625" style="78" customWidth="1"/>
    <col min="4" max="4" width="9.5" style="78" customWidth="1"/>
    <col min="5" max="5" width="11.125" style="78" customWidth="1"/>
    <col min="6" max="6" width="76" style="78" customWidth="1"/>
    <col min="7" max="18" width="15.625" style="74" customWidth="1"/>
    <col min="19" max="16384" width="9" style="74"/>
  </cols>
  <sheetData>
    <row r="1" spans="1:8" ht="24.95" customHeight="1">
      <c r="A1" s="71"/>
      <c r="B1" s="71"/>
      <c r="C1" s="72"/>
      <c r="D1" s="72"/>
      <c r="E1" s="72"/>
      <c r="F1" s="73" t="s">
        <v>209</v>
      </c>
    </row>
    <row r="2" spans="1:8" ht="39.950000000000003" customHeight="1">
      <c r="A2" s="2821" t="s">
        <v>10</v>
      </c>
      <c r="B2" s="2821"/>
      <c r="C2" s="2821"/>
      <c r="D2" s="2821"/>
      <c r="E2" s="2821"/>
      <c r="F2" s="2821"/>
    </row>
    <row r="3" spans="1:8" ht="39.950000000000003" customHeight="1" thickBot="1">
      <c r="A3" s="75" t="s">
        <v>160</v>
      </c>
      <c r="B3" s="2822" t="str">
        <f>IF(様式1!L11="","",様式1!L11)</f>
        <v/>
      </c>
      <c r="C3" s="2822"/>
      <c r="D3" s="2822"/>
      <c r="E3" s="75" t="s">
        <v>82</v>
      </c>
      <c r="F3" s="402" t="str">
        <f>IF(様式1!G36="","",様式1!G36)</f>
        <v/>
      </c>
    </row>
    <row r="4" spans="1:8" ht="30" customHeight="1" thickBot="1">
      <c r="A4" s="76" t="s">
        <v>211</v>
      </c>
      <c r="B4" s="77"/>
    </row>
    <row r="5" spans="1:8" ht="39.950000000000003" customHeight="1" thickBot="1">
      <c r="A5" s="2823" t="s">
        <v>212</v>
      </c>
      <c r="B5" s="2824"/>
      <c r="C5" s="2825" t="s">
        <v>213</v>
      </c>
      <c r="D5" s="2826"/>
      <c r="E5" s="79" t="s">
        <v>214</v>
      </c>
      <c r="F5" s="80" t="s">
        <v>215</v>
      </c>
      <c r="H5" s="74" t="s">
        <v>216</v>
      </c>
    </row>
    <row r="6" spans="1:8" ht="26.1" customHeight="1">
      <c r="A6" s="2956"/>
      <c r="B6" s="2957"/>
      <c r="C6" s="2958"/>
      <c r="D6" s="2959"/>
      <c r="E6" s="2856"/>
      <c r="F6" s="2960"/>
    </row>
    <row r="7" spans="1:8" ht="26.1" customHeight="1">
      <c r="A7" s="2942"/>
      <c r="B7" s="2943"/>
      <c r="C7" s="2946"/>
      <c r="D7" s="2947"/>
      <c r="E7" s="2949"/>
      <c r="F7" s="2950"/>
    </row>
    <row r="8" spans="1:8" ht="26.1" customHeight="1">
      <c r="A8" s="2940"/>
      <c r="B8" s="2941"/>
      <c r="C8" s="2944"/>
      <c r="D8" s="2945"/>
      <c r="E8" s="2948"/>
      <c r="F8" s="2950"/>
    </row>
    <row r="9" spans="1:8" ht="26.1" customHeight="1">
      <c r="A9" s="2942"/>
      <c r="B9" s="2943"/>
      <c r="C9" s="2946"/>
      <c r="D9" s="2947"/>
      <c r="E9" s="2949"/>
      <c r="F9" s="2950"/>
    </row>
    <row r="10" spans="1:8" ht="26.1" customHeight="1">
      <c r="A10" s="2940"/>
      <c r="B10" s="2941"/>
      <c r="C10" s="2944"/>
      <c r="D10" s="2945"/>
      <c r="E10" s="2948"/>
      <c r="F10" s="2950"/>
    </row>
    <row r="11" spans="1:8" ht="26.1" customHeight="1">
      <c r="A11" s="2942"/>
      <c r="B11" s="2943"/>
      <c r="C11" s="2946"/>
      <c r="D11" s="2947"/>
      <c r="E11" s="2949"/>
      <c r="F11" s="2950"/>
    </row>
    <row r="12" spans="1:8" ht="26.1" customHeight="1">
      <c r="A12" s="2940"/>
      <c r="B12" s="2941"/>
      <c r="C12" s="2944"/>
      <c r="D12" s="2945"/>
      <c r="E12" s="2948"/>
      <c r="F12" s="2950"/>
    </row>
    <row r="13" spans="1:8" ht="26.1" customHeight="1">
      <c r="A13" s="2942"/>
      <c r="B13" s="2943"/>
      <c r="C13" s="2946"/>
      <c r="D13" s="2947"/>
      <c r="E13" s="2949"/>
      <c r="F13" s="2950"/>
    </row>
    <row r="14" spans="1:8" ht="26.1" customHeight="1">
      <c r="A14" s="2940"/>
      <c r="B14" s="2941"/>
      <c r="C14" s="2944"/>
      <c r="D14" s="2945"/>
      <c r="E14" s="2948"/>
      <c r="F14" s="2950"/>
    </row>
    <row r="15" spans="1:8" ht="26.1" customHeight="1" thickBot="1">
      <c r="A15" s="2951"/>
      <c r="B15" s="2952"/>
      <c r="C15" s="2953"/>
      <c r="D15" s="2954"/>
      <c r="E15" s="2857"/>
      <c r="F15" s="2955"/>
    </row>
    <row r="16" spans="1:8" s="6" customFormat="1" ht="20.100000000000001" customHeight="1">
      <c r="A16" s="2850" t="s">
        <v>217</v>
      </c>
      <c r="B16" s="2851"/>
      <c r="C16" s="2851"/>
      <c r="D16" s="2852"/>
      <c r="E16" s="2856">
        <f>SUM(E6:E15)</f>
        <v>0</v>
      </c>
      <c r="F16" s="2858"/>
    </row>
    <row r="17" spans="1:6" ht="20.100000000000001" customHeight="1" thickBot="1">
      <c r="A17" s="2853"/>
      <c r="B17" s="2854"/>
      <c r="C17" s="2854"/>
      <c r="D17" s="2855"/>
      <c r="E17" s="2857"/>
      <c r="F17" s="2859"/>
    </row>
    <row r="18" spans="1:6" ht="24.95" customHeight="1">
      <c r="A18" s="81" t="s">
        <v>558</v>
      </c>
      <c r="B18" s="81"/>
      <c r="C18" s="659"/>
      <c r="D18" s="659"/>
      <c r="E18" s="380"/>
      <c r="F18" s="659"/>
    </row>
    <row r="19" spans="1:6" ht="24.95" customHeight="1" thickBot="1">
      <c r="A19" s="76" t="s">
        <v>218</v>
      </c>
      <c r="B19" s="77"/>
      <c r="E19" s="82"/>
    </row>
    <row r="20" spans="1:6" ht="39.950000000000003" customHeight="1" thickBot="1">
      <c r="A20" s="2823" t="s">
        <v>219</v>
      </c>
      <c r="B20" s="2860"/>
      <c r="C20" s="2860"/>
      <c r="D20" s="2824"/>
      <c r="E20" s="79" t="s">
        <v>220</v>
      </c>
      <c r="F20" s="80" t="s">
        <v>178</v>
      </c>
    </row>
    <row r="21" spans="1:6" ht="26.1" customHeight="1">
      <c r="A21" s="2934" t="s">
        <v>937</v>
      </c>
      <c r="B21" s="2935"/>
      <c r="C21" s="2935"/>
      <c r="D21" s="2936"/>
      <c r="E21" s="2937">
        <v>3000</v>
      </c>
      <c r="F21" s="2938" t="s">
        <v>938</v>
      </c>
    </row>
    <row r="22" spans="1:6" ht="26.1" customHeight="1">
      <c r="A22" s="2919"/>
      <c r="B22" s="2920"/>
      <c r="C22" s="2920"/>
      <c r="D22" s="2921"/>
      <c r="E22" s="2923"/>
      <c r="F22" s="2939"/>
    </row>
    <row r="23" spans="1:6" ht="26.1" customHeight="1">
      <c r="A23" s="2916" t="s">
        <v>939</v>
      </c>
      <c r="B23" s="2917"/>
      <c r="C23" s="2917"/>
      <c r="D23" s="2918"/>
      <c r="E23" s="2922">
        <v>0</v>
      </c>
      <c r="F23" s="2924" t="s">
        <v>940</v>
      </c>
    </row>
    <row r="24" spans="1:6" ht="26.1" customHeight="1">
      <c r="A24" s="2919"/>
      <c r="B24" s="2920"/>
      <c r="C24" s="2920"/>
      <c r="D24" s="2921"/>
      <c r="E24" s="2923"/>
      <c r="F24" s="2924"/>
    </row>
    <row r="25" spans="1:6" ht="26.1" customHeight="1">
      <c r="A25" s="2925" t="s">
        <v>1267</v>
      </c>
      <c r="B25" s="2926"/>
      <c r="C25" s="2926"/>
      <c r="D25" s="2927"/>
      <c r="E25" s="2931">
        <v>2980</v>
      </c>
      <c r="F25" s="2933" t="s">
        <v>1340</v>
      </c>
    </row>
    <row r="26" spans="1:6" ht="26.1" customHeight="1">
      <c r="A26" s="2928"/>
      <c r="B26" s="2929"/>
      <c r="C26" s="2929"/>
      <c r="D26" s="2930"/>
      <c r="E26" s="2932"/>
      <c r="F26" s="2933"/>
    </row>
    <row r="27" spans="1:6" ht="26.1" customHeight="1">
      <c r="A27" s="2893"/>
      <c r="B27" s="2894"/>
      <c r="C27" s="2894"/>
      <c r="D27" s="2895"/>
      <c r="E27" s="2899"/>
      <c r="F27" s="2901"/>
    </row>
    <row r="28" spans="1:6" ht="26.1" customHeight="1">
      <c r="A28" s="2896"/>
      <c r="B28" s="2897"/>
      <c r="C28" s="2897"/>
      <c r="D28" s="2898"/>
      <c r="E28" s="2900"/>
      <c r="F28" s="2901"/>
    </row>
    <row r="29" spans="1:6" ht="26.1" customHeight="1">
      <c r="A29" s="2893"/>
      <c r="B29" s="2894"/>
      <c r="C29" s="2894"/>
      <c r="D29" s="2895"/>
      <c r="E29" s="2899"/>
      <c r="F29" s="2901"/>
    </row>
    <row r="30" spans="1:6" ht="26.1" customHeight="1" thickBot="1">
      <c r="A30" s="2902"/>
      <c r="B30" s="2903"/>
      <c r="C30" s="2903"/>
      <c r="D30" s="2904"/>
      <c r="E30" s="2905"/>
      <c r="F30" s="2906"/>
    </row>
    <row r="31" spans="1:6" s="6" customFormat="1" ht="20.100000000000001" customHeight="1">
      <c r="A31" s="2907" t="s">
        <v>217</v>
      </c>
      <c r="B31" s="2908"/>
      <c r="C31" s="2908"/>
      <c r="D31" s="2909"/>
      <c r="E31" s="2913">
        <f>SUM(E21:E30)</f>
        <v>5980</v>
      </c>
      <c r="F31" s="2914"/>
    </row>
    <row r="32" spans="1:6" ht="20.100000000000001" customHeight="1" thickBot="1">
      <c r="A32" s="2910"/>
      <c r="B32" s="2911"/>
      <c r="C32" s="2911"/>
      <c r="D32" s="2912"/>
      <c r="E32" s="2905"/>
      <c r="F32" s="2915"/>
    </row>
    <row r="33" spans="1:6" ht="20.100000000000001" customHeight="1">
      <c r="A33" s="764" t="s">
        <v>1281</v>
      </c>
      <c r="B33" s="764"/>
      <c r="C33" s="751"/>
      <c r="D33" s="751"/>
      <c r="E33" s="751"/>
      <c r="F33" s="751"/>
    </row>
    <row r="34" spans="1:6" ht="20.100000000000001" customHeight="1">
      <c r="A34" s="750" t="s">
        <v>1266</v>
      </c>
      <c r="B34" s="750"/>
      <c r="C34" s="752"/>
      <c r="D34" s="752"/>
      <c r="E34" s="752"/>
      <c r="F34" s="752"/>
    </row>
    <row r="35" spans="1:6" ht="30" customHeight="1" thickBot="1">
      <c r="A35" s="83" t="s">
        <v>221</v>
      </c>
      <c r="B35" s="83"/>
      <c r="C35" s="660"/>
      <c r="D35" s="660"/>
      <c r="E35" s="660"/>
      <c r="F35" s="660"/>
    </row>
    <row r="36" spans="1:6" ht="39.950000000000003" customHeight="1" thickBot="1">
      <c r="A36" s="2869" t="s">
        <v>212</v>
      </c>
      <c r="B36" s="2826"/>
      <c r="C36" s="2870" t="s">
        <v>222</v>
      </c>
      <c r="D36" s="2871"/>
      <c r="E36" s="2872"/>
      <c r="F36" s="80" t="s">
        <v>215</v>
      </c>
    </row>
    <row r="37" spans="1:6" ht="35.1" customHeight="1">
      <c r="A37" s="2889"/>
      <c r="B37" s="2890"/>
      <c r="C37" s="2891"/>
      <c r="D37" s="2892"/>
      <c r="E37" s="2890"/>
      <c r="F37" s="657"/>
    </row>
    <row r="38" spans="1:6" ht="35.1" customHeight="1">
      <c r="A38" s="2885"/>
      <c r="B38" s="2886"/>
      <c r="C38" s="2887"/>
      <c r="D38" s="2888"/>
      <c r="E38" s="2886"/>
      <c r="F38" s="658"/>
    </row>
    <row r="39" spans="1:6" ht="35.1" customHeight="1">
      <c r="A39" s="2885"/>
      <c r="B39" s="2886"/>
      <c r="C39" s="2887"/>
      <c r="D39" s="2888"/>
      <c r="E39" s="2886"/>
      <c r="F39" s="658"/>
    </row>
    <row r="40" spans="1:6" ht="35.1" customHeight="1">
      <c r="A40" s="2885"/>
      <c r="B40" s="2886"/>
      <c r="C40" s="2887"/>
      <c r="D40" s="2888"/>
      <c r="E40" s="2886"/>
      <c r="F40" s="658"/>
    </row>
    <row r="41" spans="1:6" ht="35.1" customHeight="1" thickBot="1">
      <c r="A41" s="2881"/>
      <c r="B41" s="2882"/>
      <c r="C41" s="2883"/>
      <c r="D41" s="2884"/>
      <c r="E41" s="2882"/>
      <c r="F41" s="85"/>
    </row>
    <row r="42" spans="1:6">
      <c r="A42" s="388"/>
    </row>
    <row r="52" spans="1:1">
      <c r="A52" s="78" t="s">
        <v>216</v>
      </c>
    </row>
  </sheetData>
  <sheetProtection sheet="1" objects="1" scenarios="1"/>
  <mergeCells count="58">
    <mergeCell ref="A2:F2"/>
    <mergeCell ref="B3:D3"/>
    <mergeCell ref="A5:B5"/>
    <mergeCell ref="C5:D5"/>
    <mergeCell ref="A6:B7"/>
    <mergeCell ref="C6:D7"/>
    <mergeCell ref="E6:E7"/>
    <mergeCell ref="F6:F7"/>
    <mergeCell ref="A8:B9"/>
    <mergeCell ref="C8:D9"/>
    <mergeCell ref="E8:E9"/>
    <mergeCell ref="F8:F9"/>
    <mergeCell ref="A10:B11"/>
    <mergeCell ref="C10:D11"/>
    <mergeCell ref="E10:E11"/>
    <mergeCell ref="F10:F11"/>
    <mergeCell ref="A12:B13"/>
    <mergeCell ref="C12:D13"/>
    <mergeCell ref="E12:E13"/>
    <mergeCell ref="F12:F13"/>
    <mergeCell ref="A14:B15"/>
    <mergeCell ref="C14:D15"/>
    <mergeCell ref="E14:E15"/>
    <mergeCell ref="F14:F15"/>
    <mergeCell ref="A16:D17"/>
    <mergeCell ref="E16:E17"/>
    <mergeCell ref="F16:F17"/>
    <mergeCell ref="A20:D20"/>
    <mergeCell ref="A21:D22"/>
    <mergeCell ref="E21:E22"/>
    <mergeCell ref="F21:F22"/>
    <mergeCell ref="A23:D24"/>
    <mergeCell ref="E23:E24"/>
    <mergeCell ref="F23:F24"/>
    <mergeCell ref="A25:D26"/>
    <mergeCell ref="E25:E26"/>
    <mergeCell ref="F25:F26"/>
    <mergeCell ref="A37:B37"/>
    <mergeCell ref="C37:E37"/>
    <mergeCell ref="A27:D28"/>
    <mergeCell ref="E27:E28"/>
    <mergeCell ref="F27:F28"/>
    <mergeCell ref="A29:D30"/>
    <mergeCell ref="E29:E30"/>
    <mergeCell ref="F29:F30"/>
    <mergeCell ref="A31:D32"/>
    <mergeCell ref="E31:E32"/>
    <mergeCell ref="F31:F32"/>
    <mergeCell ref="A36:B36"/>
    <mergeCell ref="C36:E36"/>
    <mergeCell ref="A41:B41"/>
    <mergeCell ref="C41:E41"/>
    <mergeCell ref="A38:B38"/>
    <mergeCell ref="C38:E38"/>
    <mergeCell ref="A39:B39"/>
    <mergeCell ref="C39:E39"/>
    <mergeCell ref="A40:B40"/>
    <mergeCell ref="C40:E40"/>
  </mergeCells>
  <phoneticPr fontId="14"/>
  <conditionalFormatting sqref="A21:D30 F21:F30 E21 E23 E25 E27 E29">
    <cfRule type="cellIs" dxfId="244" priority="5" stopIfTrue="1" operator="notEqual">
      <formula>0</formula>
    </cfRule>
  </conditionalFormatting>
  <conditionalFormatting sqref="A21:D30 F21:F30">
    <cfRule type="cellIs" dxfId="243" priority="4" stopIfTrue="1" operator="equal">
      <formula>""</formula>
    </cfRule>
  </conditionalFormatting>
  <conditionalFormatting sqref="A37:F41">
    <cfRule type="cellIs" dxfId="242" priority="2" stopIfTrue="1" operator="equal">
      <formula>""</formula>
    </cfRule>
  </conditionalFormatting>
  <conditionalFormatting sqref="E6 A6:D15 F6:F15 E8 E10 E12 E14">
    <cfRule type="cellIs" dxfId="241" priority="3" stopIfTrue="1" operator="equal">
      <formula>""</formula>
    </cfRule>
  </conditionalFormatting>
  <conditionalFormatting sqref="E21 E23 E25 E27 E29">
    <cfRule type="cellIs" dxfId="240" priority="1" stopIfTrue="1" operator="equal">
      <formula>""</formula>
    </cfRule>
  </conditionalFormatting>
  <dataValidations count="1">
    <dataValidation imeMode="off" allowBlank="1" showInputMessage="1" showErrorMessage="1" sqref="E14 E6 E8 E10 E12 E29 E21 E23 E25 E27" xr:uid="{00000000-0002-0000-1500-000000000000}"/>
  </dataValidations>
  <printOptions horizontalCentered="1"/>
  <pageMargins left="0.62992125984251968" right="0.62992125984251968" top="0.39370078740157483" bottom="0.39370078740157483" header="0" footer="0.19685039370078741"/>
  <pageSetup paperSize="9" scale="65" orientation="portrait" r:id="rId1"/>
  <headerFooter scaleWithDoc="0">
    <oddFooter>&amp;R令和６年４月１日以降に申請する訓練科から適用</oddFooter>
  </headerFooter>
  <colBreaks count="1" manualBreakCount="1">
    <brk id="6" max="1048575" man="1"/>
  </colBreaks>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0">
    <tabColor rgb="FFFF0000"/>
    <pageSetUpPr fitToPage="1"/>
  </sheetPr>
  <dimension ref="A1:AV47"/>
  <sheetViews>
    <sheetView view="pageBreakPreview" topLeftCell="A2" zoomScale="85" zoomScaleNormal="85" zoomScaleSheetLayoutView="85" zoomScalePageLayoutView="40" workbookViewId="0">
      <selection activeCell="C18" sqref="C18:G18"/>
    </sheetView>
  </sheetViews>
  <sheetFormatPr defaultColWidth="9" defaultRowHeight="14.25"/>
  <cols>
    <col min="1" max="1" width="5.625" style="89" customWidth="1"/>
    <col min="2" max="2" width="29.875" style="88" customWidth="1"/>
    <col min="3" max="4" width="7.125" style="88" customWidth="1"/>
    <col min="5" max="6" width="7.25" style="88" customWidth="1"/>
    <col min="7" max="7" width="25.25" style="88" customWidth="1"/>
    <col min="8" max="39" width="2.625" style="88" customWidth="1"/>
    <col min="40" max="40" width="0.375" style="88" customWidth="1"/>
    <col min="41" max="41" width="0.25" style="88" customWidth="1"/>
    <col min="42" max="42" width="10" style="88" customWidth="1"/>
    <col min="43" max="43" width="7.5" style="89" customWidth="1"/>
    <col min="44" max="44" width="30.25" style="89" customWidth="1"/>
    <col min="45" max="54" width="15.625" style="89" customWidth="1"/>
    <col min="55" max="16384" width="9" style="89"/>
  </cols>
  <sheetData>
    <row r="1" spans="1:42" ht="23.25" customHeight="1">
      <c r="A1" s="7"/>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63"/>
      <c r="AH1" s="63"/>
      <c r="AI1" s="424"/>
      <c r="AJ1" s="424"/>
      <c r="AK1" s="424"/>
      <c r="AL1" s="424"/>
      <c r="AM1" s="424"/>
      <c r="AN1" s="424"/>
      <c r="AO1" s="87" t="s">
        <v>643</v>
      </c>
    </row>
    <row r="2" spans="1:42" ht="25.5" customHeight="1">
      <c r="A2" s="2961" t="s">
        <v>223</v>
      </c>
      <c r="B2" s="2961"/>
      <c r="C2" s="2961"/>
      <c r="D2" s="2961"/>
      <c r="E2" s="2961"/>
      <c r="F2" s="2961"/>
      <c r="G2" s="2961"/>
      <c r="H2" s="2961"/>
      <c r="I2" s="2961"/>
      <c r="J2" s="2961"/>
      <c r="K2" s="2961"/>
      <c r="L2" s="2961"/>
      <c r="M2" s="2961"/>
      <c r="N2" s="2961"/>
      <c r="O2" s="2961"/>
      <c r="P2" s="2961"/>
      <c r="Q2" s="2961"/>
      <c r="R2" s="2961"/>
      <c r="S2" s="2961"/>
      <c r="T2" s="2961"/>
      <c r="U2" s="2961"/>
      <c r="V2" s="2961"/>
      <c r="W2" s="2961"/>
      <c r="X2" s="2961"/>
      <c r="Y2" s="2961"/>
      <c r="Z2" s="2961"/>
      <c r="AA2" s="2961"/>
      <c r="AB2" s="2961"/>
      <c r="AC2" s="2961"/>
      <c r="AD2" s="2961"/>
      <c r="AE2" s="2961"/>
      <c r="AF2" s="2961"/>
      <c r="AG2" s="2961"/>
      <c r="AH2" s="2961"/>
      <c r="AI2" s="2961"/>
      <c r="AJ2" s="2961"/>
      <c r="AK2" s="2961"/>
      <c r="AL2" s="2961"/>
      <c r="AM2" s="2961"/>
      <c r="AN2" s="2961"/>
      <c r="AO2" s="2961"/>
      <c r="AP2" s="90"/>
    </row>
    <row r="3" spans="1:42" ht="12.75" customHeight="1">
      <c r="A3" s="13"/>
      <c r="B3" s="86"/>
      <c r="C3" s="86"/>
      <c r="D3" s="86"/>
      <c r="E3" s="86"/>
      <c r="F3" s="86"/>
      <c r="G3" s="86"/>
      <c r="H3" s="2962"/>
      <c r="I3" s="2962"/>
      <c r="J3" s="2962"/>
      <c r="K3" s="2962"/>
      <c r="L3" s="2962"/>
      <c r="M3" s="2962"/>
      <c r="N3" s="2962"/>
      <c r="O3" s="2962"/>
      <c r="P3" s="2962"/>
      <c r="Q3" s="2962"/>
      <c r="R3" s="2962"/>
      <c r="S3" s="2962"/>
      <c r="T3" s="406"/>
      <c r="U3" s="2962"/>
      <c r="V3" s="2962"/>
      <c r="W3" s="2962"/>
      <c r="X3" s="2962"/>
      <c r="Y3" s="2962"/>
      <c r="Z3" s="2962"/>
      <c r="AA3" s="2962"/>
      <c r="AB3" s="2962"/>
      <c r="AC3" s="2962"/>
      <c r="AD3" s="2962"/>
      <c r="AE3" s="2962"/>
      <c r="AF3" s="2962"/>
      <c r="AG3" s="2962"/>
      <c r="AH3" s="2962"/>
      <c r="AI3" s="2962"/>
      <c r="AJ3" s="2962"/>
      <c r="AK3" s="2962"/>
      <c r="AL3" s="2962"/>
      <c r="AM3" s="2962"/>
      <c r="AN3" s="2962"/>
      <c r="AO3" s="2962"/>
      <c r="AP3" s="91"/>
    </row>
    <row r="4" spans="1:42" s="93" customFormat="1" ht="24.95" customHeight="1" thickBot="1">
      <c r="A4" s="2854" t="s">
        <v>624</v>
      </c>
      <c r="B4" s="2854"/>
      <c r="C4" s="2963" t="str">
        <f>IF(様式1!L11="","",様式1!L11)</f>
        <v/>
      </c>
      <c r="D4" s="2963"/>
      <c r="E4" s="2963"/>
      <c r="F4" s="2963"/>
      <c r="G4" s="2963"/>
      <c r="H4" s="2964" t="s">
        <v>82</v>
      </c>
      <c r="I4" s="2964"/>
      <c r="J4" s="2964"/>
      <c r="K4" s="2964"/>
      <c r="L4" s="2964"/>
      <c r="M4" s="2964"/>
      <c r="N4" s="2964"/>
      <c r="O4" s="2964"/>
      <c r="P4" s="2964"/>
      <c r="Q4" s="2964"/>
      <c r="R4" s="2963" t="str">
        <f>IF(様式1!G36="","",様式1!G36)</f>
        <v/>
      </c>
      <c r="S4" s="2963"/>
      <c r="T4" s="2963"/>
      <c r="U4" s="2963"/>
      <c r="V4" s="2963"/>
      <c r="W4" s="2963"/>
      <c r="X4" s="2963"/>
      <c r="Y4" s="2963"/>
      <c r="Z4" s="2963"/>
      <c r="AA4" s="2963"/>
      <c r="AB4" s="2963"/>
      <c r="AC4" s="2963"/>
      <c r="AD4" s="2963"/>
      <c r="AE4" s="2963"/>
      <c r="AF4" s="2963"/>
      <c r="AG4" s="2963"/>
      <c r="AH4" s="2963"/>
      <c r="AI4" s="2963"/>
      <c r="AJ4" s="2963"/>
      <c r="AK4" s="2963"/>
      <c r="AL4" s="2963"/>
      <c r="AM4" s="2963"/>
      <c r="AN4" s="2963"/>
      <c r="AO4" s="2963"/>
      <c r="AP4" s="92"/>
    </row>
    <row r="5" spans="1:42" ht="11.1" customHeight="1" thickBot="1">
      <c r="A5" s="94"/>
      <c r="B5" s="95"/>
      <c r="C5" s="95"/>
      <c r="D5" s="95"/>
      <c r="E5" s="95"/>
      <c r="F5" s="95"/>
      <c r="G5" s="95"/>
      <c r="H5" s="2965"/>
      <c r="I5" s="2965"/>
      <c r="J5" s="2965"/>
      <c r="K5" s="2965"/>
      <c r="L5" s="2965"/>
      <c r="M5" s="2965"/>
      <c r="N5" s="2965"/>
      <c r="O5" s="2965"/>
      <c r="P5" s="2965"/>
      <c r="Q5" s="2965"/>
      <c r="R5" s="2965"/>
      <c r="S5" s="2965"/>
      <c r="T5" s="407"/>
      <c r="U5" s="2965"/>
      <c r="V5" s="2965"/>
      <c r="W5" s="2965"/>
      <c r="X5" s="2965"/>
      <c r="Y5" s="2965"/>
      <c r="Z5" s="2965"/>
      <c r="AA5" s="2965"/>
      <c r="AB5" s="2965"/>
      <c r="AC5" s="2965"/>
      <c r="AD5" s="2965"/>
      <c r="AE5" s="2965"/>
      <c r="AF5" s="2965"/>
      <c r="AG5" s="2965"/>
      <c r="AH5" s="2965"/>
      <c r="AI5" s="2965"/>
      <c r="AJ5" s="2965"/>
      <c r="AK5" s="2965"/>
      <c r="AL5" s="2965"/>
      <c r="AM5" s="2965"/>
      <c r="AN5" s="2965"/>
      <c r="AO5" s="2965"/>
      <c r="AP5" s="96"/>
    </row>
    <row r="6" spans="1:42" ht="32.25" customHeight="1">
      <c r="A6" s="2956" t="s">
        <v>224</v>
      </c>
      <c r="B6" s="2971"/>
      <c r="C6" s="2971"/>
      <c r="D6" s="2971"/>
      <c r="E6" s="2971"/>
      <c r="F6" s="2971"/>
      <c r="G6" s="2971"/>
      <c r="H6" s="2971"/>
      <c r="I6" s="2971"/>
      <c r="J6" s="2971"/>
      <c r="K6" s="2971"/>
      <c r="L6" s="2971"/>
      <c r="M6" s="2971"/>
      <c r="N6" s="2971"/>
      <c r="O6" s="2971"/>
      <c r="P6" s="2971"/>
      <c r="Q6" s="2971"/>
      <c r="R6" s="2971"/>
      <c r="S6" s="2971"/>
      <c r="T6" s="2971"/>
      <c r="U6" s="2971"/>
      <c r="V6" s="2971"/>
      <c r="W6" s="2971"/>
      <c r="X6" s="2971"/>
      <c r="Y6" s="2971"/>
      <c r="Z6" s="2971"/>
      <c r="AA6" s="2971"/>
      <c r="AB6" s="2971"/>
      <c r="AC6" s="2971"/>
      <c r="AD6" s="2971"/>
      <c r="AE6" s="2971"/>
      <c r="AF6" s="2971"/>
      <c r="AG6" s="2971"/>
      <c r="AH6" s="2971"/>
      <c r="AI6" s="2971"/>
      <c r="AJ6" s="2971"/>
      <c r="AK6" s="2971"/>
      <c r="AL6" s="2971"/>
      <c r="AM6" s="2971"/>
      <c r="AN6" s="2971"/>
      <c r="AO6" s="2972"/>
      <c r="AP6" s="5"/>
    </row>
    <row r="7" spans="1:42" ht="25.5" customHeight="1">
      <c r="A7" s="419" t="s">
        <v>625</v>
      </c>
      <c r="B7" s="5"/>
      <c r="C7" s="5"/>
      <c r="D7" s="5"/>
      <c r="E7" s="5"/>
      <c r="F7" s="426"/>
      <c r="G7" s="5"/>
      <c r="H7" s="2973"/>
      <c r="I7" s="2973"/>
      <c r="J7" s="2973"/>
      <c r="K7" s="2973"/>
      <c r="L7" s="2973"/>
      <c r="M7" s="2973"/>
      <c r="N7" s="2973"/>
      <c r="O7" s="2973"/>
      <c r="P7" s="2973"/>
      <c r="Q7" s="2973"/>
      <c r="R7" s="2973"/>
      <c r="S7" s="2973"/>
      <c r="T7" s="427"/>
      <c r="U7" s="2973"/>
      <c r="V7" s="2973"/>
      <c r="W7" s="2973"/>
      <c r="X7" s="2973"/>
      <c r="Y7" s="2973"/>
      <c r="Z7" s="2973"/>
      <c r="AA7" s="2973"/>
      <c r="AB7" s="2973"/>
      <c r="AC7" s="2973"/>
      <c r="AD7" s="2973"/>
      <c r="AE7" s="2973"/>
      <c r="AF7" s="2973"/>
      <c r="AG7" s="2973"/>
      <c r="AH7" s="2973"/>
      <c r="AI7" s="2973"/>
      <c r="AJ7" s="2973"/>
      <c r="AK7" s="2973"/>
      <c r="AL7" s="2973"/>
      <c r="AM7" s="2973"/>
      <c r="AN7" s="2973"/>
      <c r="AO7" s="2974"/>
      <c r="AP7" s="405"/>
    </row>
    <row r="8" spans="1:42" ht="33" customHeight="1">
      <c r="A8" s="97" t="s">
        <v>626</v>
      </c>
      <c r="B8" s="2966" t="s">
        <v>627</v>
      </c>
      <c r="C8" s="2966"/>
      <c r="D8" s="2966"/>
      <c r="E8" s="2966"/>
      <c r="F8" s="2966"/>
      <c r="G8" s="2966"/>
      <c r="H8" s="2966"/>
      <c r="I8" s="2966"/>
      <c r="J8" s="2966"/>
      <c r="K8" s="2966"/>
      <c r="L8" s="2966"/>
      <c r="M8" s="2966"/>
      <c r="N8" s="2966"/>
      <c r="O8" s="2966"/>
      <c r="P8" s="2966"/>
      <c r="Q8" s="2966"/>
      <c r="R8" s="2966"/>
      <c r="S8" s="2966"/>
      <c r="T8" s="2966"/>
      <c r="U8" s="2966"/>
      <c r="V8" s="2966"/>
      <c r="W8" s="2966"/>
      <c r="X8" s="2966"/>
      <c r="Y8" s="2966"/>
      <c r="Z8" s="2966"/>
      <c r="AA8" s="2966"/>
      <c r="AB8" s="2966"/>
      <c r="AC8" s="2966"/>
      <c r="AD8" s="2966"/>
      <c r="AE8" s="2966"/>
      <c r="AF8" s="2966"/>
      <c r="AG8" s="2966"/>
      <c r="AH8" s="2966"/>
      <c r="AI8" s="2966"/>
      <c r="AJ8" s="2966"/>
      <c r="AK8" s="2966"/>
      <c r="AL8" s="2966"/>
      <c r="AM8" s="2966"/>
      <c r="AN8" s="2966"/>
      <c r="AO8" s="2967"/>
      <c r="AP8" s="405"/>
    </row>
    <row r="9" spans="1:42" ht="30" customHeight="1">
      <c r="A9" s="2968" t="s">
        <v>628</v>
      </c>
      <c r="B9" s="2969"/>
      <c r="C9" s="2970"/>
      <c r="D9" s="2970"/>
      <c r="E9" s="2970"/>
      <c r="F9" s="2970"/>
      <c r="G9" s="2970"/>
      <c r="H9" s="112"/>
      <c r="I9" s="112"/>
      <c r="J9" s="112"/>
      <c r="K9" s="112"/>
      <c r="L9" s="112"/>
      <c r="M9" s="112"/>
      <c r="N9" s="112"/>
      <c r="O9" s="112"/>
      <c r="P9" s="112"/>
      <c r="Q9" s="112"/>
      <c r="R9" s="112"/>
      <c r="S9" s="112"/>
      <c r="T9" s="112"/>
      <c r="U9" s="112"/>
      <c r="V9" s="112"/>
      <c r="W9" s="112"/>
      <c r="X9" s="112"/>
      <c r="Y9" s="112"/>
      <c r="Z9" s="112"/>
      <c r="AA9" s="112"/>
      <c r="AB9" s="112"/>
      <c r="AC9" s="112"/>
      <c r="AD9" s="112"/>
      <c r="AE9" s="112"/>
      <c r="AF9" s="112"/>
      <c r="AG9" s="112"/>
      <c r="AH9" s="112"/>
      <c r="AI9" s="112"/>
      <c r="AJ9" s="112"/>
      <c r="AK9" s="112"/>
      <c r="AL9" s="112"/>
      <c r="AM9" s="112"/>
      <c r="AN9" s="112"/>
      <c r="AO9" s="428"/>
      <c r="AP9" s="89"/>
    </row>
    <row r="10" spans="1:42" ht="114" customHeight="1">
      <c r="A10" s="2975" t="s">
        <v>1648</v>
      </c>
      <c r="B10" s="2976"/>
      <c r="C10" s="2976"/>
      <c r="D10" s="2976"/>
      <c r="E10" s="2976"/>
      <c r="F10" s="2976"/>
      <c r="G10" s="2976"/>
      <c r="H10" s="2976"/>
      <c r="I10" s="2976"/>
      <c r="J10" s="2976"/>
      <c r="K10" s="2976"/>
      <c r="L10" s="2976"/>
      <c r="M10" s="2976"/>
      <c r="N10" s="2976"/>
      <c r="O10" s="2976"/>
      <c r="P10" s="2976"/>
      <c r="Q10" s="2976"/>
      <c r="R10" s="2976"/>
      <c r="S10" s="2976"/>
      <c r="T10" s="2976"/>
      <c r="U10" s="2976"/>
      <c r="V10" s="2976"/>
      <c r="W10" s="2976"/>
      <c r="X10" s="2976"/>
      <c r="Y10" s="2976"/>
      <c r="Z10" s="2976"/>
      <c r="AA10" s="2976"/>
      <c r="AB10" s="2976"/>
      <c r="AC10" s="2976"/>
      <c r="AD10" s="2976"/>
      <c r="AE10" s="2976"/>
      <c r="AF10" s="2976"/>
      <c r="AG10" s="2976"/>
      <c r="AH10" s="2976"/>
      <c r="AI10" s="2976"/>
      <c r="AJ10" s="2976"/>
      <c r="AK10" s="2976"/>
      <c r="AL10" s="2976"/>
      <c r="AM10" s="2976"/>
      <c r="AN10" s="2976"/>
      <c r="AO10" s="2977"/>
      <c r="AP10" s="405"/>
    </row>
    <row r="11" spans="1:42" ht="94.5" customHeight="1">
      <c r="A11" s="2975" t="s">
        <v>921</v>
      </c>
      <c r="B11" s="2976"/>
      <c r="C11" s="2976"/>
      <c r="D11" s="2976"/>
      <c r="E11" s="2976"/>
      <c r="F11" s="2976"/>
      <c r="G11" s="2976"/>
      <c r="H11" s="2976"/>
      <c r="I11" s="2976"/>
      <c r="J11" s="2976"/>
      <c r="K11" s="2976"/>
      <c r="L11" s="2976"/>
      <c r="M11" s="2976"/>
      <c r="N11" s="2976"/>
      <c r="O11" s="2976"/>
      <c r="P11" s="2976"/>
      <c r="Q11" s="2976"/>
      <c r="R11" s="2976"/>
      <c r="S11" s="2976"/>
      <c r="T11" s="2976"/>
      <c r="U11" s="2976"/>
      <c r="V11" s="2976"/>
      <c r="W11" s="2976"/>
      <c r="X11" s="2976"/>
      <c r="Y11" s="2976"/>
      <c r="Z11" s="2976"/>
      <c r="AA11" s="2976"/>
      <c r="AB11" s="2976"/>
      <c r="AC11" s="2976"/>
      <c r="AD11" s="2976"/>
      <c r="AE11" s="2976"/>
      <c r="AF11" s="2976"/>
      <c r="AG11" s="2976"/>
      <c r="AH11" s="2976"/>
      <c r="AI11" s="2976"/>
      <c r="AJ11" s="2976"/>
      <c r="AK11" s="2976"/>
      <c r="AL11" s="2976"/>
      <c r="AM11" s="2976"/>
      <c r="AN11" s="2976"/>
      <c r="AO11" s="2977"/>
      <c r="AP11" s="405"/>
    </row>
    <row r="12" spans="1:42" ht="66.75" customHeight="1">
      <c r="A12" s="2975" t="s">
        <v>1603</v>
      </c>
      <c r="B12" s="2976"/>
      <c r="C12" s="2976"/>
      <c r="D12" s="2976"/>
      <c r="E12" s="2976"/>
      <c r="F12" s="2976"/>
      <c r="G12" s="2976"/>
      <c r="H12" s="2976"/>
      <c r="I12" s="2976"/>
      <c r="J12" s="2976"/>
      <c r="K12" s="2976"/>
      <c r="L12" s="2976"/>
      <c r="M12" s="2976"/>
      <c r="N12" s="2976"/>
      <c r="O12" s="2976"/>
      <c r="P12" s="2976"/>
      <c r="Q12" s="2976"/>
      <c r="R12" s="2976"/>
      <c r="S12" s="2976"/>
      <c r="T12" s="2976"/>
      <c r="U12" s="2976"/>
      <c r="V12" s="2976"/>
      <c r="W12" s="2976"/>
      <c r="X12" s="2976"/>
      <c r="Y12" s="2976"/>
      <c r="Z12" s="2976"/>
      <c r="AA12" s="2976"/>
      <c r="AB12" s="2976"/>
      <c r="AC12" s="2976"/>
      <c r="AD12" s="2976"/>
      <c r="AE12" s="2976"/>
      <c r="AF12" s="2976"/>
      <c r="AG12" s="2976"/>
      <c r="AH12" s="2976"/>
      <c r="AI12" s="2976"/>
      <c r="AJ12" s="2976"/>
      <c r="AK12" s="2976"/>
      <c r="AL12" s="2976"/>
      <c r="AM12" s="2976"/>
      <c r="AN12" s="432"/>
      <c r="AO12" s="433"/>
      <c r="AP12" s="405"/>
    </row>
    <row r="13" spans="1:42" ht="33" customHeight="1">
      <c r="A13" s="97" t="s">
        <v>626</v>
      </c>
      <c r="B13" s="2983" t="s">
        <v>1274</v>
      </c>
      <c r="C13" s="2984"/>
      <c r="D13" s="2984"/>
      <c r="E13" s="2984"/>
      <c r="F13" s="2984"/>
      <c r="G13" s="2984"/>
      <c r="H13" s="2984"/>
      <c r="I13" s="2984"/>
      <c r="J13" s="2984"/>
      <c r="K13" s="2984"/>
      <c r="L13" s="2984"/>
      <c r="M13" s="2984"/>
      <c r="N13" s="2984"/>
      <c r="O13" s="2984"/>
      <c r="P13" s="2984"/>
      <c r="Q13" s="2984"/>
      <c r="R13" s="2984"/>
      <c r="S13" s="2984"/>
      <c r="T13" s="2984"/>
      <c r="U13" s="2984"/>
      <c r="V13" s="2984"/>
      <c r="W13" s="2984"/>
      <c r="X13" s="2984"/>
      <c r="Y13" s="2984"/>
      <c r="Z13" s="2984"/>
      <c r="AA13" s="2984"/>
      <c r="AB13" s="2984"/>
      <c r="AC13" s="2984"/>
      <c r="AD13" s="2984"/>
      <c r="AE13" s="2984"/>
      <c r="AF13" s="2984"/>
      <c r="AG13" s="2984"/>
      <c r="AH13" s="2984"/>
      <c r="AI13" s="2984"/>
      <c r="AJ13" s="2984"/>
      <c r="AK13" s="2984"/>
      <c r="AL13" s="2984"/>
      <c r="AM13" s="2984"/>
      <c r="AN13" s="2984"/>
      <c r="AO13" s="2985"/>
      <c r="AP13" s="405"/>
    </row>
    <row r="14" spans="1:42" ht="90.75" customHeight="1">
      <c r="A14" s="2986" t="s">
        <v>1649</v>
      </c>
      <c r="B14" s="2984"/>
      <c r="C14" s="2984"/>
      <c r="D14" s="2984"/>
      <c r="E14" s="2984"/>
      <c r="F14" s="2984"/>
      <c r="G14" s="2984"/>
      <c r="H14" s="2984"/>
      <c r="I14" s="2984"/>
      <c r="J14" s="2984"/>
      <c r="K14" s="2984"/>
      <c r="L14" s="2984"/>
      <c r="M14" s="2984"/>
      <c r="N14" s="2984"/>
      <c r="O14" s="2984"/>
      <c r="P14" s="2984"/>
      <c r="Q14" s="2984"/>
      <c r="R14" s="2984"/>
      <c r="S14" s="2984"/>
      <c r="T14" s="2984"/>
      <c r="U14" s="2984"/>
      <c r="V14" s="2984"/>
      <c r="W14" s="2984"/>
      <c r="X14" s="2984"/>
      <c r="Y14" s="2984"/>
      <c r="Z14" s="2984"/>
      <c r="AA14" s="2984"/>
      <c r="AB14" s="2984"/>
      <c r="AC14" s="2984"/>
      <c r="AD14" s="2984"/>
      <c r="AE14" s="2984"/>
      <c r="AF14" s="2984"/>
      <c r="AG14" s="2984"/>
      <c r="AH14" s="2984"/>
      <c r="AI14" s="2984"/>
      <c r="AJ14" s="2984"/>
      <c r="AK14" s="2984"/>
      <c r="AL14" s="2984"/>
      <c r="AM14" s="2984"/>
      <c r="AN14" s="2984"/>
      <c r="AO14" s="2985"/>
      <c r="AP14" s="405"/>
    </row>
    <row r="15" spans="1:42" ht="30" customHeight="1">
      <c r="A15" s="419" t="s">
        <v>630</v>
      </c>
      <c r="B15" s="429"/>
      <c r="C15" s="430"/>
      <c r="D15" s="430"/>
      <c r="E15" s="430"/>
      <c r="F15" s="430"/>
      <c r="G15" s="430"/>
      <c r="H15" s="2973"/>
      <c r="I15" s="2973"/>
      <c r="J15" s="2973"/>
      <c r="K15" s="2973"/>
      <c r="L15" s="2973"/>
      <c r="M15" s="2973"/>
      <c r="N15" s="2973"/>
      <c r="O15" s="2973"/>
      <c r="P15" s="2973"/>
      <c r="Q15" s="2973"/>
      <c r="R15" s="2973"/>
      <c r="S15" s="2973"/>
      <c r="T15" s="431"/>
      <c r="U15" s="2973"/>
      <c r="V15" s="2973"/>
      <c r="W15" s="2973"/>
      <c r="X15" s="2973"/>
      <c r="Y15" s="2973"/>
      <c r="Z15" s="2973"/>
      <c r="AA15" s="2973"/>
      <c r="AB15" s="2973"/>
      <c r="AC15" s="2973"/>
      <c r="AD15" s="2973"/>
      <c r="AE15" s="2973"/>
      <c r="AF15" s="2973"/>
      <c r="AG15" s="2973"/>
      <c r="AH15" s="2973"/>
      <c r="AI15" s="2973"/>
      <c r="AJ15" s="2973"/>
      <c r="AK15" s="2973"/>
      <c r="AL15" s="2973"/>
      <c r="AM15" s="2973"/>
      <c r="AN15" s="2973"/>
      <c r="AO15" s="2974"/>
      <c r="AP15" s="405"/>
    </row>
    <row r="16" spans="1:42" ht="33" customHeight="1">
      <c r="A16" s="1373"/>
      <c r="B16" s="2966" t="s">
        <v>631</v>
      </c>
      <c r="C16" s="2966"/>
      <c r="D16" s="2966"/>
      <c r="E16" s="2966"/>
      <c r="F16" s="2966"/>
      <c r="G16" s="2966"/>
      <c r="H16" s="2966"/>
      <c r="I16" s="2966"/>
      <c r="J16" s="2966"/>
      <c r="K16" s="2966"/>
      <c r="L16" s="2966"/>
      <c r="M16" s="2966"/>
      <c r="N16" s="2966"/>
      <c r="O16" s="2966"/>
      <c r="P16" s="2966"/>
      <c r="Q16" s="2966"/>
      <c r="R16" s="2966"/>
      <c r="S16" s="2966"/>
      <c r="T16" s="2966"/>
      <c r="U16" s="2966"/>
      <c r="V16" s="2966"/>
      <c r="W16" s="2966"/>
      <c r="X16" s="2966"/>
      <c r="Y16" s="2966"/>
      <c r="Z16" s="2966"/>
      <c r="AA16" s="2966"/>
      <c r="AB16" s="2966"/>
      <c r="AC16" s="2966"/>
      <c r="AD16" s="2966"/>
      <c r="AE16" s="2966"/>
      <c r="AF16" s="2966"/>
      <c r="AG16" s="2966"/>
      <c r="AH16" s="2966"/>
      <c r="AI16" s="2966"/>
      <c r="AJ16" s="2966"/>
      <c r="AK16" s="2966"/>
      <c r="AL16" s="2966"/>
      <c r="AM16" s="2966"/>
      <c r="AN16" s="2966"/>
      <c r="AO16" s="2967"/>
      <c r="AP16" s="405"/>
    </row>
    <row r="17" spans="1:48" ht="39.950000000000003" customHeight="1">
      <c r="A17" s="2975" t="s">
        <v>1604</v>
      </c>
      <c r="B17" s="2976"/>
      <c r="C17" s="2976"/>
      <c r="D17" s="2976"/>
      <c r="E17" s="2976"/>
      <c r="F17" s="2976"/>
      <c r="G17" s="2976"/>
      <c r="H17" s="2976"/>
      <c r="I17" s="2976"/>
      <c r="J17" s="2976"/>
      <c r="K17" s="2976"/>
      <c r="L17" s="2976"/>
      <c r="M17" s="2976"/>
      <c r="N17" s="2976"/>
      <c r="O17" s="2976"/>
      <c r="P17" s="2976"/>
      <c r="Q17" s="2976"/>
      <c r="R17" s="2976"/>
      <c r="S17" s="2976"/>
      <c r="T17" s="2976"/>
      <c r="U17" s="2976"/>
      <c r="V17" s="2976"/>
      <c r="W17" s="2976"/>
      <c r="X17" s="2976"/>
      <c r="Y17" s="2976"/>
      <c r="Z17" s="2976"/>
      <c r="AA17" s="2976"/>
      <c r="AB17" s="2976"/>
      <c r="AC17" s="2976"/>
      <c r="AD17" s="2976"/>
      <c r="AE17" s="2976"/>
      <c r="AF17" s="2976"/>
      <c r="AG17" s="2976"/>
      <c r="AH17" s="2976"/>
      <c r="AI17" s="2976"/>
      <c r="AJ17" s="2976"/>
      <c r="AK17" s="2976"/>
      <c r="AL17" s="2976"/>
      <c r="AM17" s="2976"/>
      <c r="AN17" s="2976"/>
      <c r="AO17" s="2977"/>
      <c r="AP17" s="405"/>
    </row>
    <row r="18" spans="1:48" ht="30" customHeight="1">
      <c r="A18" s="2978" t="s">
        <v>632</v>
      </c>
      <c r="B18" s="2979"/>
      <c r="C18" s="2970"/>
      <c r="D18" s="2970"/>
      <c r="E18" s="2970"/>
      <c r="F18" s="2970"/>
      <c r="G18" s="2970"/>
      <c r="H18" s="2980" t="s">
        <v>518</v>
      </c>
      <c r="I18" s="2980"/>
      <c r="J18" s="2980"/>
      <c r="K18" s="2980"/>
      <c r="L18" s="2980"/>
      <c r="M18" s="2980"/>
      <c r="N18" s="2980"/>
      <c r="O18" s="2980"/>
      <c r="P18" s="2980"/>
      <c r="Q18" s="2980"/>
      <c r="R18" s="2980"/>
      <c r="S18" s="2980"/>
      <c r="T18" s="2980"/>
      <c r="U18" s="2980"/>
      <c r="V18" s="1484" t="s">
        <v>629</v>
      </c>
      <c r="W18" s="2981"/>
      <c r="X18" s="2981"/>
      <c r="Y18" s="2981"/>
      <c r="Z18" s="2981"/>
      <c r="AA18" s="2981"/>
      <c r="AB18" s="2981"/>
      <c r="AC18" s="2981"/>
      <c r="AD18" s="2981"/>
      <c r="AE18" s="2981"/>
      <c r="AF18" s="2981"/>
      <c r="AG18" s="2981"/>
      <c r="AH18" s="2981"/>
      <c r="AI18" s="2981"/>
      <c r="AJ18" s="2981"/>
      <c r="AK18" s="2981"/>
      <c r="AL18" s="2981"/>
      <c r="AM18" s="2981"/>
      <c r="AN18" s="2981"/>
      <c r="AO18" s="2982"/>
      <c r="AP18" s="425"/>
    </row>
    <row r="19" spans="1:48" s="98" customFormat="1" ht="27" customHeight="1">
      <c r="A19" s="2975" t="s">
        <v>654</v>
      </c>
      <c r="B19" s="2976"/>
      <c r="C19" s="2976"/>
      <c r="D19" s="2976"/>
      <c r="E19" s="2976"/>
      <c r="F19" s="2976"/>
      <c r="G19" s="2976"/>
      <c r="H19" s="2976"/>
      <c r="I19" s="2976"/>
      <c r="J19" s="2976"/>
      <c r="K19" s="2976"/>
      <c r="L19" s="2976"/>
      <c r="M19" s="2976"/>
      <c r="N19" s="2976"/>
      <c r="O19" s="2976"/>
      <c r="P19" s="2976"/>
      <c r="Q19" s="2976"/>
      <c r="R19" s="2976"/>
      <c r="S19" s="2976"/>
      <c r="T19" s="2976"/>
      <c r="U19" s="2976"/>
      <c r="V19" s="2976"/>
      <c r="W19" s="2976"/>
      <c r="X19" s="2976"/>
      <c r="Y19" s="2976"/>
      <c r="Z19" s="2976"/>
      <c r="AA19" s="2976"/>
      <c r="AB19" s="2976"/>
      <c r="AC19" s="2976"/>
      <c r="AD19" s="2976"/>
      <c r="AE19" s="2976"/>
      <c r="AF19" s="2976"/>
      <c r="AG19" s="2976"/>
      <c r="AH19" s="2976"/>
      <c r="AI19" s="2976"/>
      <c r="AJ19" s="2976"/>
      <c r="AK19" s="2976"/>
      <c r="AL19" s="2976"/>
      <c r="AM19" s="2976"/>
      <c r="AN19" s="2976"/>
      <c r="AO19" s="2977"/>
      <c r="AP19" s="405"/>
    </row>
    <row r="20" spans="1:48" s="98" customFormat="1" ht="30" customHeight="1">
      <c r="A20" s="2975" t="s">
        <v>655</v>
      </c>
      <c r="B20" s="2976"/>
      <c r="C20" s="2976"/>
      <c r="D20" s="2976"/>
      <c r="E20" s="2976"/>
      <c r="F20" s="2976"/>
      <c r="G20" s="2976"/>
      <c r="H20" s="2976"/>
      <c r="I20" s="2976"/>
      <c r="J20" s="2976"/>
      <c r="K20" s="2976"/>
      <c r="L20" s="2976"/>
      <c r="M20" s="2976"/>
      <c r="N20" s="2976"/>
      <c r="O20" s="2976"/>
      <c r="P20" s="2976"/>
      <c r="Q20" s="2976"/>
      <c r="R20" s="2976"/>
      <c r="S20" s="2976"/>
      <c r="T20" s="2976"/>
      <c r="U20" s="2976"/>
      <c r="V20" s="2976"/>
      <c r="W20" s="2976"/>
      <c r="X20" s="2976"/>
      <c r="Y20" s="2976"/>
      <c r="Z20" s="2976"/>
      <c r="AA20" s="2976"/>
      <c r="AB20" s="2976"/>
      <c r="AC20" s="2976"/>
      <c r="AD20" s="2976"/>
      <c r="AE20" s="2976"/>
      <c r="AF20" s="2976"/>
      <c r="AG20" s="2976"/>
      <c r="AH20" s="2976"/>
      <c r="AI20" s="2976"/>
      <c r="AJ20" s="2976"/>
      <c r="AK20" s="2976"/>
      <c r="AL20" s="2976"/>
      <c r="AM20" s="2976"/>
      <c r="AN20" s="2976"/>
      <c r="AO20" s="2977"/>
      <c r="AP20" s="405"/>
    </row>
    <row r="21" spans="1:48" ht="33" customHeight="1">
      <c r="A21" s="1373"/>
      <c r="B21" s="2976" t="s">
        <v>1668</v>
      </c>
      <c r="C21" s="2976"/>
      <c r="D21" s="2976"/>
      <c r="E21" s="2976"/>
      <c r="F21" s="2976"/>
      <c r="G21" s="2976"/>
      <c r="H21" s="2976"/>
      <c r="I21" s="2976"/>
      <c r="J21" s="2976"/>
      <c r="K21" s="2976"/>
      <c r="L21" s="2976"/>
      <c r="M21" s="2976"/>
      <c r="N21" s="2976"/>
      <c r="O21" s="2976"/>
      <c r="P21" s="2976"/>
      <c r="Q21" s="2976"/>
      <c r="R21" s="2976"/>
      <c r="S21" s="2976"/>
      <c r="T21" s="2976"/>
      <c r="U21" s="2976"/>
      <c r="V21" s="2976"/>
      <c r="W21" s="2976"/>
      <c r="X21" s="2976"/>
      <c r="Y21" s="2976"/>
      <c r="Z21" s="2976"/>
      <c r="AA21" s="2976"/>
      <c r="AB21" s="2976"/>
      <c r="AC21" s="2976"/>
      <c r="AD21" s="2976"/>
      <c r="AE21" s="2976"/>
      <c r="AF21" s="2976"/>
      <c r="AG21" s="2976"/>
      <c r="AH21" s="2976"/>
      <c r="AI21" s="2976"/>
      <c r="AJ21" s="2976"/>
      <c r="AK21" s="2976"/>
      <c r="AL21" s="2976"/>
      <c r="AM21" s="2976"/>
      <c r="AN21" s="2976"/>
      <c r="AO21" s="2977"/>
      <c r="AP21" s="99"/>
    </row>
    <row r="22" spans="1:48" ht="33" customHeight="1">
      <c r="A22" s="1373"/>
      <c r="B22" s="2976" t="s">
        <v>1669</v>
      </c>
      <c r="C22" s="2976"/>
      <c r="D22" s="2976"/>
      <c r="E22" s="2976"/>
      <c r="F22" s="2976"/>
      <c r="G22" s="2976"/>
      <c r="H22" s="2976"/>
      <c r="I22" s="2976"/>
      <c r="J22" s="2976"/>
      <c r="K22" s="2976"/>
      <c r="L22" s="2976"/>
      <c r="M22" s="2976"/>
      <c r="N22" s="2976"/>
      <c r="O22" s="2976"/>
      <c r="P22" s="2976"/>
      <c r="Q22" s="2976"/>
      <c r="R22" s="2976"/>
      <c r="S22" s="2976"/>
      <c r="T22" s="2976"/>
      <c r="U22" s="2976"/>
      <c r="V22" s="2976"/>
      <c r="W22" s="2976"/>
      <c r="X22" s="2976"/>
      <c r="Y22" s="2976"/>
      <c r="Z22" s="2976"/>
      <c r="AA22" s="2976"/>
      <c r="AB22" s="2976"/>
      <c r="AC22" s="2976"/>
      <c r="AD22" s="2976"/>
      <c r="AE22" s="2976"/>
      <c r="AF22" s="2976"/>
      <c r="AG22" s="2976"/>
      <c r="AH22" s="2976"/>
      <c r="AI22" s="2976"/>
      <c r="AJ22" s="2976"/>
      <c r="AK22" s="2976"/>
      <c r="AL22" s="2976"/>
      <c r="AM22" s="2976"/>
      <c r="AN22" s="2976"/>
      <c r="AO22" s="2977"/>
      <c r="AP22" s="99"/>
    </row>
    <row r="23" spans="1:48" ht="33" customHeight="1">
      <c r="A23" s="1373"/>
      <c r="B23" s="2976" t="s">
        <v>591</v>
      </c>
      <c r="C23" s="2976"/>
      <c r="D23" s="2976"/>
      <c r="E23" s="2976"/>
      <c r="F23" s="2976"/>
      <c r="G23" s="2976"/>
      <c r="H23" s="2976"/>
      <c r="I23" s="2976"/>
      <c r="J23" s="2976"/>
      <c r="K23" s="2976"/>
      <c r="L23" s="2976"/>
      <c r="M23" s="2976"/>
      <c r="N23" s="2976"/>
      <c r="O23" s="2976"/>
      <c r="P23" s="2976"/>
      <c r="Q23" s="2976"/>
      <c r="R23" s="2976"/>
      <c r="S23" s="2976"/>
      <c r="T23" s="2976"/>
      <c r="U23" s="2976"/>
      <c r="V23" s="2976"/>
      <c r="W23" s="2976"/>
      <c r="X23" s="2976"/>
      <c r="Y23" s="2976"/>
      <c r="Z23" s="2976"/>
      <c r="AA23" s="2976"/>
      <c r="AB23" s="2976"/>
      <c r="AC23" s="2976"/>
      <c r="AD23" s="2976"/>
      <c r="AE23" s="2976"/>
      <c r="AF23" s="2976"/>
      <c r="AG23" s="2976"/>
      <c r="AH23" s="2976"/>
      <c r="AI23" s="2976"/>
      <c r="AJ23" s="2976"/>
      <c r="AK23" s="2976"/>
      <c r="AL23" s="2976"/>
      <c r="AM23" s="2976"/>
      <c r="AN23" s="2976"/>
      <c r="AO23" s="2977"/>
      <c r="AP23" s="99"/>
    </row>
    <row r="24" spans="1:48" s="98" customFormat="1" ht="9.9499999999999993" customHeight="1">
      <c r="A24" s="100"/>
      <c r="B24" s="101"/>
      <c r="C24" s="101"/>
      <c r="D24" s="101"/>
      <c r="E24" s="101"/>
      <c r="F24" s="101"/>
      <c r="G24" s="101"/>
      <c r="H24" s="2987"/>
      <c r="I24" s="2987"/>
      <c r="J24" s="2987"/>
      <c r="K24" s="2987"/>
      <c r="L24" s="2987"/>
      <c r="M24" s="2987"/>
      <c r="N24" s="2987"/>
      <c r="O24" s="2987"/>
      <c r="P24" s="2987"/>
      <c r="Q24" s="2987"/>
      <c r="R24" s="2987"/>
      <c r="S24" s="2987"/>
      <c r="T24" s="2987"/>
      <c r="U24" s="2987"/>
      <c r="V24" s="2987"/>
      <c r="W24" s="2987"/>
      <c r="X24" s="2987"/>
      <c r="Y24" s="2987"/>
      <c r="Z24" s="2987"/>
      <c r="AA24" s="2987"/>
      <c r="AB24" s="2987"/>
      <c r="AC24" s="2987"/>
      <c r="AD24" s="2987"/>
      <c r="AE24" s="2987"/>
      <c r="AF24" s="2987"/>
      <c r="AG24" s="2987"/>
      <c r="AH24" s="2987"/>
      <c r="AI24" s="2987"/>
      <c r="AJ24" s="2987"/>
      <c r="AK24" s="2987"/>
      <c r="AL24" s="2969"/>
      <c r="AM24" s="2969"/>
      <c r="AN24" s="2969"/>
      <c r="AO24" s="2988"/>
      <c r="AP24" s="102"/>
    </row>
    <row r="25" spans="1:48" ht="30" customHeight="1">
      <c r="A25" s="103" t="s">
        <v>633</v>
      </c>
      <c r="B25" s="2989" t="s">
        <v>644</v>
      </c>
      <c r="C25" s="2989"/>
      <c r="D25" s="2989"/>
      <c r="E25" s="2989"/>
      <c r="F25" s="2989"/>
      <c r="G25" s="2989"/>
      <c r="H25" s="2990">
        <v>1</v>
      </c>
      <c r="I25" s="2991"/>
      <c r="J25" s="2992" t="s">
        <v>532</v>
      </c>
      <c r="K25" s="2992"/>
      <c r="L25" s="2993"/>
      <c r="M25" s="2990">
        <v>2</v>
      </c>
      <c r="N25" s="2991"/>
      <c r="O25" s="2992" t="s">
        <v>532</v>
      </c>
      <c r="P25" s="2992"/>
      <c r="Q25" s="2993"/>
      <c r="R25" s="2990">
        <v>3</v>
      </c>
      <c r="S25" s="2991"/>
      <c r="T25" s="2994" t="s">
        <v>532</v>
      </c>
      <c r="U25" s="2994"/>
      <c r="V25" s="2995"/>
      <c r="W25" s="2990">
        <v>4</v>
      </c>
      <c r="X25" s="2991"/>
      <c r="Y25" s="2994" t="s">
        <v>532</v>
      </c>
      <c r="Z25" s="2994"/>
      <c r="AA25" s="2995"/>
      <c r="AB25" s="2990">
        <v>5</v>
      </c>
      <c r="AC25" s="2991"/>
      <c r="AD25" s="2992" t="s">
        <v>532</v>
      </c>
      <c r="AE25" s="2992"/>
      <c r="AF25" s="2993"/>
      <c r="AG25" s="2990">
        <v>6</v>
      </c>
      <c r="AH25" s="2991"/>
      <c r="AI25" s="2992" t="s">
        <v>532</v>
      </c>
      <c r="AJ25" s="2992"/>
      <c r="AK25" s="2993"/>
      <c r="AL25" s="420"/>
      <c r="AM25" s="106"/>
      <c r="AN25" s="106"/>
      <c r="AO25" s="421"/>
      <c r="AP25" s="404"/>
      <c r="AQ25" s="104"/>
    </row>
    <row r="26" spans="1:48" ht="42" customHeight="1">
      <c r="A26" s="2996" t="s">
        <v>225</v>
      </c>
      <c r="B26" s="2999" t="s">
        <v>226</v>
      </c>
      <c r="C26" s="2999"/>
      <c r="D26" s="2999"/>
      <c r="E26" s="2999"/>
      <c r="F26" s="2999"/>
      <c r="G26" s="2999"/>
      <c r="H26" s="3000"/>
      <c r="I26" s="3001"/>
      <c r="J26" s="3001"/>
      <c r="K26" s="3001"/>
      <c r="L26" s="3002"/>
      <c r="M26" s="3000"/>
      <c r="N26" s="3001"/>
      <c r="O26" s="3001"/>
      <c r="P26" s="3001"/>
      <c r="Q26" s="3002"/>
      <c r="R26" s="3000"/>
      <c r="S26" s="3001"/>
      <c r="T26" s="3001"/>
      <c r="U26" s="3001"/>
      <c r="V26" s="3002"/>
      <c r="W26" s="3000"/>
      <c r="X26" s="3001"/>
      <c r="Y26" s="3001"/>
      <c r="Z26" s="3001"/>
      <c r="AA26" s="3002"/>
      <c r="AB26" s="3000"/>
      <c r="AC26" s="3001"/>
      <c r="AD26" s="3001"/>
      <c r="AE26" s="3001"/>
      <c r="AF26" s="3002"/>
      <c r="AG26" s="3000"/>
      <c r="AH26" s="3001"/>
      <c r="AI26" s="3001"/>
      <c r="AJ26" s="3001"/>
      <c r="AK26" s="3002"/>
      <c r="AL26" s="420"/>
      <c r="AM26" s="106"/>
      <c r="AN26" s="106"/>
      <c r="AO26" s="421"/>
      <c r="AP26" s="5"/>
      <c r="AQ26" s="5"/>
      <c r="AR26" s="404"/>
      <c r="AS26" s="404"/>
      <c r="AT26" s="105"/>
    </row>
    <row r="27" spans="1:48" ht="42" customHeight="1">
      <c r="A27" s="2997"/>
      <c r="B27" s="2999" t="s">
        <v>634</v>
      </c>
      <c r="C27" s="2999"/>
      <c r="D27" s="2999"/>
      <c r="E27" s="2999"/>
      <c r="F27" s="2999"/>
      <c r="G27" s="2999"/>
      <c r="H27" s="3000"/>
      <c r="I27" s="3001"/>
      <c r="J27" s="3001"/>
      <c r="K27" s="3001"/>
      <c r="L27" s="3002"/>
      <c r="M27" s="3000"/>
      <c r="N27" s="3001"/>
      <c r="O27" s="3001"/>
      <c r="P27" s="3001"/>
      <c r="Q27" s="3002"/>
      <c r="R27" s="3000"/>
      <c r="S27" s="3001"/>
      <c r="T27" s="3001"/>
      <c r="U27" s="3001"/>
      <c r="V27" s="3002"/>
      <c r="W27" s="3000"/>
      <c r="X27" s="3001"/>
      <c r="Y27" s="3001"/>
      <c r="Z27" s="3001"/>
      <c r="AA27" s="3002"/>
      <c r="AB27" s="3000"/>
      <c r="AC27" s="3001"/>
      <c r="AD27" s="3001"/>
      <c r="AE27" s="3001"/>
      <c r="AF27" s="3002"/>
      <c r="AG27" s="3000"/>
      <c r="AH27" s="3001"/>
      <c r="AI27" s="3001"/>
      <c r="AJ27" s="3001"/>
      <c r="AK27" s="3002"/>
      <c r="AL27" s="420"/>
      <c r="AM27" s="106"/>
      <c r="AN27" s="106"/>
      <c r="AO27" s="421"/>
      <c r="AP27" s="5"/>
      <c r="AQ27" s="104"/>
      <c r="AR27" s="104"/>
      <c r="AS27" s="104"/>
      <c r="AT27" s="106"/>
    </row>
    <row r="28" spans="1:48" ht="42" customHeight="1">
      <c r="A28" s="2997"/>
      <c r="B28" s="2999" t="s">
        <v>635</v>
      </c>
      <c r="C28" s="2999"/>
      <c r="D28" s="2999"/>
      <c r="E28" s="2999"/>
      <c r="F28" s="2999"/>
      <c r="G28" s="2999"/>
      <c r="H28" s="3000"/>
      <c r="I28" s="3001"/>
      <c r="J28" s="3001"/>
      <c r="K28" s="3001"/>
      <c r="L28" s="3002"/>
      <c r="M28" s="3000"/>
      <c r="N28" s="3001"/>
      <c r="O28" s="3001"/>
      <c r="P28" s="3001"/>
      <c r="Q28" s="3002"/>
      <c r="R28" s="3000"/>
      <c r="S28" s="3001"/>
      <c r="T28" s="3001"/>
      <c r="U28" s="3001"/>
      <c r="V28" s="3002"/>
      <c r="W28" s="3000"/>
      <c r="X28" s="3001"/>
      <c r="Y28" s="3001"/>
      <c r="Z28" s="3001"/>
      <c r="AA28" s="3002"/>
      <c r="AB28" s="3000"/>
      <c r="AC28" s="3001"/>
      <c r="AD28" s="3001"/>
      <c r="AE28" s="3001"/>
      <c r="AF28" s="3002"/>
      <c r="AG28" s="3000"/>
      <c r="AH28" s="3001"/>
      <c r="AI28" s="3001"/>
      <c r="AJ28" s="3001"/>
      <c r="AK28" s="3002"/>
      <c r="AL28" s="420"/>
      <c r="AM28" s="106"/>
      <c r="AN28" s="106"/>
      <c r="AO28" s="421"/>
      <c r="AP28" s="5"/>
      <c r="AQ28" s="104"/>
      <c r="AR28" s="104"/>
      <c r="AS28" s="104"/>
      <c r="AT28" s="106"/>
    </row>
    <row r="29" spans="1:48" ht="42" customHeight="1">
      <c r="A29" s="2997"/>
      <c r="B29" s="2999" t="s">
        <v>636</v>
      </c>
      <c r="C29" s="2999"/>
      <c r="D29" s="2999"/>
      <c r="E29" s="2999"/>
      <c r="F29" s="2999"/>
      <c r="G29" s="2999"/>
      <c r="H29" s="3000"/>
      <c r="I29" s="3001"/>
      <c r="J29" s="3001"/>
      <c r="K29" s="3001"/>
      <c r="L29" s="3002"/>
      <c r="M29" s="3000"/>
      <c r="N29" s="3001"/>
      <c r="O29" s="3001"/>
      <c r="P29" s="3001"/>
      <c r="Q29" s="3002"/>
      <c r="R29" s="3000"/>
      <c r="S29" s="3001"/>
      <c r="T29" s="3001"/>
      <c r="U29" s="3001"/>
      <c r="V29" s="3002"/>
      <c r="W29" s="3000"/>
      <c r="X29" s="3001"/>
      <c r="Y29" s="3001"/>
      <c r="Z29" s="3001"/>
      <c r="AA29" s="3002"/>
      <c r="AB29" s="3000"/>
      <c r="AC29" s="3001"/>
      <c r="AD29" s="3001"/>
      <c r="AE29" s="3001"/>
      <c r="AF29" s="3002"/>
      <c r="AG29" s="3000"/>
      <c r="AH29" s="3001"/>
      <c r="AI29" s="3001"/>
      <c r="AJ29" s="3001"/>
      <c r="AK29" s="3002"/>
      <c r="AL29" s="420"/>
      <c r="AM29" s="106"/>
      <c r="AN29" s="106"/>
      <c r="AO29" s="421"/>
      <c r="AP29" s="5"/>
      <c r="AQ29" s="104"/>
      <c r="AR29" s="104"/>
      <c r="AS29" s="104"/>
      <c r="AT29" s="106"/>
    </row>
    <row r="30" spans="1:48" ht="42" customHeight="1">
      <c r="A30" s="2997"/>
      <c r="B30" s="2999" t="s">
        <v>227</v>
      </c>
      <c r="C30" s="2999"/>
      <c r="D30" s="2999"/>
      <c r="E30" s="2999"/>
      <c r="F30" s="2999"/>
      <c r="G30" s="2999"/>
      <c r="H30" s="3000"/>
      <c r="I30" s="3001"/>
      <c r="J30" s="3001"/>
      <c r="K30" s="3001"/>
      <c r="L30" s="3002"/>
      <c r="M30" s="3000"/>
      <c r="N30" s="3001"/>
      <c r="O30" s="3001"/>
      <c r="P30" s="3001"/>
      <c r="Q30" s="3002"/>
      <c r="R30" s="3000"/>
      <c r="S30" s="3001"/>
      <c r="T30" s="3001"/>
      <c r="U30" s="3001"/>
      <c r="V30" s="3002"/>
      <c r="W30" s="3000"/>
      <c r="X30" s="3001"/>
      <c r="Y30" s="3001"/>
      <c r="Z30" s="3001"/>
      <c r="AA30" s="3002"/>
      <c r="AB30" s="3000"/>
      <c r="AC30" s="3001"/>
      <c r="AD30" s="3001"/>
      <c r="AE30" s="3001"/>
      <c r="AF30" s="3002"/>
      <c r="AG30" s="3000"/>
      <c r="AH30" s="3001"/>
      <c r="AI30" s="3001"/>
      <c r="AJ30" s="3001"/>
      <c r="AK30" s="3002"/>
      <c r="AL30" s="420"/>
      <c r="AM30" s="106"/>
      <c r="AN30" s="106"/>
      <c r="AO30" s="421"/>
      <c r="AP30" s="5"/>
      <c r="AQ30" s="104"/>
      <c r="AR30" s="104"/>
      <c r="AS30" s="104"/>
      <c r="AT30" s="107"/>
      <c r="AU30" s="104"/>
      <c r="AV30" s="106"/>
    </row>
    <row r="31" spans="1:48" ht="42" customHeight="1" thickBot="1">
      <c r="A31" s="2998"/>
      <c r="B31" s="3003" t="s">
        <v>228</v>
      </c>
      <c r="C31" s="3003"/>
      <c r="D31" s="3003"/>
      <c r="E31" s="3003"/>
      <c r="F31" s="3003"/>
      <c r="G31" s="3003"/>
      <c r="H31" s="3000"/>
      <c r="I31" s="3001"/>
      <c r="J31" s="3001"/>
      <c r="K31" s="3001"/>
      <c r="L31" s="3002"/>
      <c r="M31" s="3000"/>
      <c r="N31" s="3001"/>
      <c r="O31" s="3001"/>
      <c r="P31" s="3001"/>
      <c r="Q31" s="3002"/>
      <c r="R31" s="3000"/>
      <c r="S31" s="3001"/>
      <c r="T31" s="3001"/>
      <c r="U31" s="3001"/>
      <c r="V31" s="3002"/>
      <c r="W31" s="3000"/>
      <c r="X31" s="3001"/>
      <c r="Y31" s="3001"/>
      <c r="Z31" s="3001"/>
      <c r="AA31" s="3002"/>
      <c r="AB31" s="3000"/>
      <c r="AC31" s="3001"/>
      <c r="AD31" s="3001"/>
      <c r="AE31" s="3001"/>
      <c r="AF31" s="3002"/>
      <c r="AG31" s="3000"/>
      <c r="AH31" s="3001"/>
      <c r="AI31" s="3001"/>
      <c r="AJ31" s="3001"/>
      <c r="AK31" s="3002"/>
      <c r="AL31" s="420"/>
      <c r="AM31" s="106"/>
      <c r="AN31" s="106"/>
      <c r="AO31" s="421"/>
      <c r="AP31" s="404"/>
      <c r="AQ31" s="104"/>
      <c r="AR31" s="104"/>
      <c r="AS31" s="104"/>
      <c r="AT31" s="104"/>
      <c r="AU31" s="104"/>
      <c r="AV31" s="106"/>
    </row>
    <row r="32" spans="1:48" ht="42" customHeight="1" thickTop="1">
      <c r="A32" s="3004" t="s">
        <v>229</v>
      </c>
      <c r="B32" s="3006" t="s">
        <v>637</v>
      </c>
      <c r="C32" s="3006"/>
      <c r="D32" s="3006"/>
      <c r="E32" s="3006"/>
      <c r="F32" s="3006"/>
      <c r="G32" s="3006"/>
      <c r="H32" s="3007"/>
      <c r="I32" s="3008"/>
      <c r="J32" s="3008"/>
      <c r="K32" s="3008"/>
      <c r="L32" s="3009"/>
      <c r="M32" s="3007"/>
      <c r="N32" s="3008"/>
      <c r="O32" s="3008"/>
      <c r="P32" s="3008"/>
      <c r="Q32" s="3009"/>
      <c r="R32" s="3007"/>
      <c r="S32" s="3008"/>
      <c r="T32" s="3008"/>
      <c r="U32" s="3008"/>
      <c r="V32" s="3009"/>
      <c r="W32" s="3007"/>
      <c r="X32" s="3008"/>
      <c r="Y32" s="3008"/>
      <c r="Z32" s="3008"/>
      <c r="AA32" s="3009"/>
      <c r="AB32" s="3007"/>
      <c r="AC32" s="3008"/>
      <c r="AD32" s="3008"/>
      <c r="AE32" s="3008"/>
      <c r="AF32" s="3009"/>
      <c r="AG32" s="3007"/>
      <c r="AH32" s="3008"/>
      <c r="AI32" s="3008"/>
      <c r="AJ32" s="3008"/>
      <c r="AK32" s="3009"/>
      <c r="AL32" s="422"/>
      <c r="AM32" s="106"/>
      <c r="AN32" s="106"/>
      <c r="AO32" s="421"/>
      <c r="AP32" s="5"/>
      <c r="AQ32" s="104"/>
      <c r="AR32" s="104"/>
      <c r="AS32" s="104"/>
    </row>
    <row r="33" spans="1:45" ht="42" customHeight="1">
      <c r="A33" s="3005"/>
      <c r="B33" s="2999" t="s">
        <v>638</v>
      </c>
      <c r="C33" s="2999"/>
      <c r="D33" s="2999"/>
      <c r="E33" s="2999"/>
      <c r="F33" s="2999"/>
      <c r="G33" s="2999"/>
      <c r="H33" s="3000"/>
      <c r="I33" s="3001"/>
      <c r="J33" s="3001"/>
      <c r="K33" s="3001"/>
      <c r="L33" s="3002"/>
      <c r="M33" s="3000"/>
      <c r="N33" s="3001"/>
      <c r="O33" s="3001"/>
      <c r="P33" s="3001"/>
      <c r="Q33" s="3002"/>
      <c r="R33" s="3000"/>
      <c r="S33" s="3001"/>
      <c r="T33" s="3001"/>
      <c r="U33" s="3001"/>
      <c r="V33" s="3002"/>
      <c r="W33" s="3000"/>
      <c r="X33" s="3001"/>
      <c r="Y33" s="3001"/>
      <c r="Z33" s="3001"/>
      <c r="AA33" s="3002"/>
      <c r="AB33" s="3000"/>
      <c r="AC33" s="3001"/>
      <c r="AD33" s="3001"/>
      <c r="AE33" s="3001"/>
      <c r="AF33" s="3002"/>
      <c r="AG33" s="3000"/>
      <c r="AH33" s="3001"/>
      <c r="AI33" s="3001"/>
      <c r="AJ33" s="3001"/>
      <c r="AK33" s="3002"/>
      <c r="AL33" s="420"/>
      <c r="AM33" s="106"/>
      <c r="AN33" s="106"/>
      <c r="AO33" s="421"/>
      <c r="AP33" s="5"/>
      <c r="AQ33" s="104"/>
    </row>
    <row r="34" spans="1:45" ht="42" customHeight="1">
      <c r="A34" s="3005"/>
      <c r="B34" s="2999" t="s">
        <v>639</v>
      </c>
      <c r="C34" s="2999"/>
      <c r="D34" s="2999"/>
      <c r="E34" s="2999"/>
      <c r="F34" s="2999"/>
      <c r="G34" s="2999"/>
      <c r="H34" s="3000"/>
      <c r="I34" s="3001"/>
      <c r="J34" s="3001"/>
      <c r="K34" s="3001"/>
      <c r="L34" s="3002"/>
      <c r="M34" s="3000"/>
      <c r="N34" s="3001"/>
      <c r="O34" s="3001"/>
      <c r="P34" s="3001"/>
      <c r="Q34" s="3002"/>
      <c r="R34" s="3000"/>
      <c r="S34" s="3001"/>
      <c r="T34" s="3001"/>
      <c r="U34" s="3001"/>
      <c r="V34" s="3002"/>
      <c r="W34" s="3000"/>
      <c r="X34" s="3001"/>
      <c r="Y34" s="3001"/>
      <c r="Z34" s="3001"/>
      <c r="AA34" s="3002"/>
      <c r="AB34" s="3000"/>
      <c r="AC34" s="3001"/>
      <c r="AD34" s="3001"/>
      <c r="AE34" s="3001"/>
      <c r="AF34" s="3002"/>
      <c r="AG34" s="3000"/>
      <c r="AH34" s="3001"/>
      <c r="AI34" s="3001"/>
      <c r="AJ34" s="3001"/>
      <c r="AK34" s="3002"/>
      <c r="AL34" s="420"/>
      <c r="AM34" s="106"/>
      <c r="AN34" s="106"/>
      <c r="AO34" s="421"/>
      <c r="AP34" s="5"/>
      <c r="AQ34" s="104"/>
    </row>
    <row r="35" spans="1:45" ht="42" customHeight="1">
      <c r="A35" s="3005"/>
      <c r="B35" s="2999" t="s">
        <v>640</v>
      </c>
      <c r="C35" s="2999"/>
      <c r="D35" s="2999"/>
      <c r="E35" s="2999"/>
      <c r="F35" s="2999"/>
      <c r="G35" s="2999"/>
      <c r="H35" s="3000"/>
      <c r="I35" s="3001"/>
      <c r="J35" s="3001"/>
      <c r="K35" s="3001"/>
      <c r="L35" s="3002"/>
      <c r="M35" s="3000"/>
      <c r="N35" s="3001"/>
      <c r="O35" s="3001"/>
      <c r="P35" s="3001"/>
      <c r="Q35" s="3002"/>
      <c r="R35" s="3000"/>
      <c r="S35" s="3001"/>
      <c r="T35" s="3001"/>
      <c r="U35" s="3001"/>
      <c r="V35" s="3002"/>
      <c r="W35" s="3000"/>
      <c r="X35" s="3001"/>
      <c r="Y35" s="3001"/>
      <c r="Z35" s="3001"/>
      <c r="AA35" s="3002"/>
      <c r="AB35" s="3000"/>
      <c r="AC35" s="3001"/>
      <c r="AD35" s="3001"/>
      <c r="AE35" s="3001"/>
      <c r="AF35" s="3002"/>
      <c r="AG35" s="3000"/>
      <c r="AH35" s="3001"/>
      <c r="AI35" s="3001"/>
      <c r="AJ35" s="3001"/>
      <c r="AK35" s="3002"/>
      <c r="AL35" s="420"/>
      <c r="AM35" s="106"/>
      <c r="AN35" s="106"/>
      <c r="AO35" s="421"/>
      <c r="AP35" s="5"/>
    </row>
    <row r="36" spans="1:45" ht="9.9499999999999993" customHeight="1" thickBot="1">
      <c r="A36" s="3010"/>
      <c r="B36" s="3011"/>
      <c r="C36" s="3011"/>
      <c r="D36" s="3011"/>
      <c r="E36" s="3011"/>
      <c r="F36" s="3011"/>
      <c r="G36" s="3011"/>
      <c r="H36" s="3011"/>
      <c r="I36" s="3011"/>
      <c r="J36" s="3011"/>
      <c r="K36" s="3011"/>
      <c r="L36" s="3011"/>
      <c r="M36" s="3011"/>
      <c r="N36" s="3011"/>
      <c r="O36" s="3011"/>
      <c r="P36" s="3011"/>
      <c r="Q36" s="3011"/>
      <c r="R36" s="3011"/>
      <c r="S36" s="3011"/>
      <c r="T36" s="3011"/>
      <c r="U36" s="3011"/>
      <c r="V36" s="3011"/>
      <c r="W36" s="3011"/>
      <c r="X36" s="3011"/>
      <c r="Y36" s="3011"/>
      <c r="Z36" s="3011"/>
      <c r="AA36" s="3011"/>
      <c r="AB36" s="3011"/>
      <c r="AC36" s="3011"/>
      <c r="AD36" s="3011"/>
      <c r="AE36" s="3011"/>
      <c r="AF36" s="3011"/>
      <c r="AG36" s="3011"/>
      <c r="AH36" s="3011"/>
      <c r="AI36" s="3011"/>
      <c r="AJ36" s="3011"/>
      <c r="AK36" s="3011"/>
      <c r="AL36" s="3012"/>
      <c r="AM36" s="3012"/>
      <c r="AN36" s="3012"/>
      <c r="AO36" s="3013"/>
      <c r="AP36" s="108"/>
    </row>
    <row r="37" spans="1:45" ht="45" customHeight="1" thickBot="1">
      <c r="A37" s="3014" t="s">
        <v>230</v>
      </c>
      <c r="B37" s="3015"/>
      <c r="C37" s="3015"/>
      <c r="D37" s="3015"/>
      <c r="E37" s="3015"/>
      <c r="F37" s="3015"/>
      <c r="G37" s="3015"/>
      <c r="H37" s="3015"/>
      <c r="I37" s="3015"/>
      <c r="J37" s="3015"/>
      <c r="K37" s="3015"/>
      <c r="L37" s="3015"/>
      <c r="M37" s="3015"/>
      <c r="N37" s="3015"/>
      <c r="O37" s="3015"/>
      <c r="P37" s="3015"/>
      <c r="Q37" s="3015"/>
      <c r="R37" s="3015"/>
      <c r="S37" s="3015"/>
      <c r="T37" s="3015"/>
      <c r="U37" s="3015"/>
      <c r="V37" s="3015"/>
      <c r="W37" s="3015"/>
      <c r="X37" s="3015"/>
      <c r="Y37" s="3015"/>
      <c r="Z37" s="3015"/>
      <c r="AA37" s="3015"/>
      <c r="AB37" s="3015"/>
      <c r="AC37" s="3015"/>
      <c r="AD37" s="3015"/>
      <c r="AE37" s="3015"/>
      <c r="AF37" s="3015"/>
      <c r="AG37" s="3015"/>
      <c r="AH37" s="3015"/>
      <c r="AI37" s="3015"/>
      <c r="AJ37" s="3015"/>
      <c r="AK37" s="3015"/>
      <c r="AL37" s="3015"/>
      <c r="AM37" s="3015"/>
      <c r="AN37" s="3015"/>
      <c r="AO37" s="3016"/>
      <c r="AP37" s="109"/>
      <c r="AS37" s="110"/>
    </row>
    <row r="38" spans="1:45" ht="45" customHeight="1">
      <c r="A38" s="3017"/>
      <c r="B38" s="3018"/>
      <c r="C38" s="3018"/>
      <c r="D38" s="3018"/>
      <c r="E38" s="3018"/>
      <c r="F38" s="3018"/>
      <c r="G38" s="3018"/>
      <c r="H38" s="3018"/>
      <c r="I38" s="3018"/>
      <c r="J38" s="3018"/>
      <c r="K38" s="3018"/>
      <c r="L38" s="3018"/>
      <c r="M38" s="3018"/>
      <c r="N38" s="3018"/>
      <c r="O38" s="3018"/>
      <c r="P38" s="3018"/>
      <c r="Q38" s="3018"/>
      <c r="R38" s="3018"/>
      <c r="S38" s="3018"/>
      <c r="T38" s="3018"/>
      <c r="U38" s="3018"/>
      <c r="V38" s="3018"/>
      <c r="W38" s="3018"/>
      <c r="X38" s="3018"/>
      <c r="Y38" s="3018"/>
      <c r="Z38" s="3018"/>
      <c r="AA38" s="3018"/>
      <c r="AB38" s="3018"/>
      <c r="AC38" s="3018"/>
      <c r="AD38" s="3018"/>
      <c r="AE38" s="3018"/>
      <c r="AF38" s="3018"/>
      <c r="AG38" s="3018"/>
      <c r="AH38" s="3018"/>
      <c r="AI38" s="3018"/>
      <c r="AJ38" s="3018"/>
      <c r="AK38" s="3018"/>
      <c r="AL38" s="3018"/>
      <c r="AM38" s="3018"/>
      <c r="AN38" s="3018"/>
      <c r="AO38" s="3019"/>
      <c r="AP38" s="111"/>
      <c r="AS38" s="110"/>
    </row>
    <row r="39" spans="1:45" ht="24" customHeight="1">
      <c r="A39" s="3020"/>
      <c r="B39" s="3021"/>
      <c r="C39" s="3021"/>
      <c r="D39" s="3021"/>
      <c r="E39" s="3021"/>
      <c r="F39" s="3021"/>
      <c r="G39" s="3021"/>
      <c r="H39" s="3021"/>
      <c r="I39" s="3021"/>
      <c r="J39" s="3021"/>
      <c r="K39" s="3021"/>
      <c r="L39" s="3021"/>
      <c r="M39" s="3021"/>
      <c r="N39" s="3021"/>
      <c r="O39" s="3021"/>
      <c r="P39" s="3021"/>
      <c r="Q39" s="3021"/>
      <c r="R39" s="3021"/>
      <c r="S39" s="3021"/>
      <c r="T39" s="3021"/>
      <c r="U39" s="3021"/>
      <c r="V39" s="3021"/>
      <c r="W39" s="3021"/>
      <c r="X39" s="3021"/>
      <c r="Y39" s="3021"/>
      <c r="Z39" s="3021"/>
      <c r="AA39" s="3021"/>
      <c r="AB39" s="3021"/>
      <c r="AC39" s="3021"/>
      <c r="AD39" s="3021"/>
      <c r="AE39" s="3021"/>
      <c r="AF39" s="3021"/>
      <c r="AG39" s="3021"/>
      <c r="AH39" s="3021"/>
      <c r="AI39" s="3021"/>
      <c r="AJ39" s="3021"/>
      <c r="AK39" s="3021"/>
      <c r="AL39" s="3021"/>
      <c r="AM39" s="3021"/>
      <c r="AN39" s="3021"/>
      <c r="AO39" s="3022"/>
      <c r="AP39" s="105"/>
      <c r="AQ39" s="112"/>
      <c r="AS39" s="110"/>
    </row>
    <row r="40" spans="1:45" ht="22.5" customHeight="1">
      <c r="A40" s="3020"/>
      <c r="B40" s="3021"/>
      <c r="C40" s="3021"/>
      <c r="D40" s="3021"/>
      <c r="E40" s="3021"/>
      <c r="F40" s="3021"/>
      <c r="G40" s="3021"/>
      <c r="H40" s="3021"/>
      <c r="I40" s="3021"/>
      <c r="J40" s="3021"/>
      <c r="K40" s="3021"/>
      <c r="L40" s="3021"/>
      <c r="M40" s="3021"/>
      <c r="N40" s="3021"/>
      <c r="O40" s="3021"/>
      <c r="P40" s="3021"/>
      <c r="Q40" s="3021"/>
      <c r="R40" s="3021"/>
      <c r="S40" s="3021"/>
      <c r="T40" s="3021"/>
      <c r="U40" s="3021"/>
      <c r="V40" s="3021"/>
      <c r="W40" s="3021"/>
      <c r="X40" s="3021"/>
      <c r="Y40" s="3021"/>
      <c r="Z40" s="3021"/>
      <c r="AA40" s="3021"/>
      <c r="AB40" s="3021"/>
      <c r="AC40" s="3021"/>
      <c r="AD40" s="3021"/>
      <c r="AE40" s="3021"/>
      <c r="AF40" s="3021"/>
      <c r="AG40" s="3021"/>
      <c r="AH40" s="3021"/>
      <c r="AI40" s="3021"/>
      <c r="AJ40" s="3021"/>
      <c r="AK40" s="3021"/>
      <c r="AL40" s="3021"/>
      <c r="AM40" s="3021"/>
      <c r="AN40" s="3021"/>
      <c r="AO40" s="3022"/>
      <c r="AP40" s="113"/>
      <c r="AS40" s="110"/>
    </row>
    <row r="41" spans="1:45" ht="50.1" customHeight="1">
      <c r="A41" s="3020"/>
      <c r="B41" s="3021"/>
      <c r="C41" s="3021"/>
      <c r="D41" s="3021"/>
      <c r="E41" s="3021"/>
      <c r="F41" s="3021"/>
      <c r="G41" s="3021"/>
      <c r="H41" s="3021"/>
      <c r="I41" s="3021"/>
      <c r="J41" s="3021"/>
      <c r="K41" s="3021"/>
      <c r="L41" s="3021"/>
      <c r="M41" s="3021"/>
      <c r="N41" s="3021"/>
      <c r="O41" s="3021"/>
      <c r="P41" s="3021"/>
      <c r="Q41" s="3021"/>
      <c r="R41" s="3021"/>
      <c r="S41" s="3021"/>
      <c r="T41" s="3021"/>
      <c r="U41" s="3021"/>
      <c r="V41" s="3021"/>
      <c r="W41" s="3021"/>
      <c r="X41" s="3021"/>
      <c r="Y41" s="3021"/>
      <c r="Z41" s="3021"/>
      <c r="AA41" s="3021"/>
      <c r="AB41" s="3021"/>
      <c r="AC41" s="3021"/>
      <c r="AD41" s="3021"/>
      <c r="AE41" s="3021"/>
      <c r="AF41" s="3021"/>
      <c r="AG41" s="3021"/>
      <c r="AH41" s="3021"/>
      <c r="AI41" s="3021"/>
      <c r="AJ41" s="3021"/>
      <c r="AK41" s="3021"/>
      <c r="AL41" s="3021"/>
      <c r="AM41" s="3021"/>
      <c r="AN41" s="3021"/>
      <c r="AO41" s="3022"/>
      <c r="AP41" s="405"/>
      <c r="AS41" s="110"/>
    </row>
    <row r="42" spans="1:45" ht="45" customHeight="1">
      <c r="A42" s="3020"/>
      <c r="B42" s="3021"/>
      <c r="C42" s="3021"/>
      <c r="D42" s="3021"/>
      <c r="E42" s="3021"/>
      <c r="F42" s="3021"/>
      <c r="G42" s="3021"/>
      <c r="H42" s="3021"/>
      <c r="I42" s="3021"/>
      <c r="J42" s="3021"/>
      <c r="K42" s="3021"/>
      <c r="L42" s="3021"/>
      <c r="M42" s="3021"/>
      <c r="N42" s="3021"/>
      <c r="O42" s="3021"/>
      <c r="P42" s="3021"/>
      <c r="Q42" s="3021"/>
      <c r="R42" s="3021"/>
      <c r="S42" s="3021"/>
      <c r="T42" s="3021"/>
      <c r="U42" s="3021"/>
      <c r="V42" s="3021"/>
      <c r="W42" s="3021"/>
      <c r="X42" s="3021"/>
      <c r="Y42" s="3021"/>
      <c r="Z42" s="3021"/>
      <c r="AA42" s="3021"/>
      <c r="AB42" s="3021"/>
      <c r="AC42" s="3021"/>
      <c r="AD42" s="3021"/>
      <c r="AE42" s="3021"/>
      <c r="AF42" s="3021"/>
      <c r="AG42" s="3021"/>
      <c r="AH42" s="3021"/>
      <c r="AI42" s="3021"/>
      <c r="AJ42" s="3021"/>
      <c r="AK42" s="3021"/>
      <c r="AL42" s="3021"/>
      <c r="AM42" s="3021"/>
      <c r="AN42" s="3021"/>
      <c r="AO42" s="3022"/>
      <c r="AP42" s="111"/>
      <c r="AS42" s="110"/>
    </row>
    <row r="43" spans="1:45" ht="45" customHeight="1" thickBot="1">
      <c r="A43" s="3023"/>
      <c r="B43" s="3024"/>
      <c r="C43" s="3024"/>
      <c r="D43" s="3024"/>
      <c r="E43" s="3024"/>
      <c r="F43" s="3024"/>
      <c r="G43" s="3024"/>
      <c r="H43" s="3024"/>
      <c r="I43" s="3024"/>
      <c r="J43" s="3024"/>
      <c r="K43" s="3024"/>
      <c r="L43" s="3024"/>
      <c r="M43" s="3024"/>
      <c r="N43" s="3024"/>
      <c r="O43" s="3024"/>
      <c r="P43" s="3024"/>
      <c r="Q43" s="3024"/>
      <c r="R43" s="3024"/>
      <c r="S43" s="3024"/>
      <c r="T43" s="3024"/>
      <c r="U43" s="3024"/>
      <c r="V43" s="3024"/>
      <c r="W43" s="3024"/>
      <c r="X43" s="3024"/>
      <c r="Y43" s="3024"/>
      <c r="Z43" s="3024"/>
      <c r="AA43" s="3024"/>
      <c r="AB43" s="3024"/>
      <c r="AC43" s="3024"/>
      <c r="AD43" s="3024"/>
      <c r="AE43" s="3024"/>
      <c r="AF43" s="3024"/>
      <c r="AG43" s="3024"/>
      <c r="AH43" s="3024"/>
      <c r="AI43" s="3024"/>
      <c r="AJ43" s="3024"/>
      <c r="AK43" s="3024"/>
      <c r="AL43" s="3024"/>
      <c r="AM43" s="3024"/>
      <c r="AN43" s="3024"/>
      <c r="AO43" s="3025"/>
      <c r="AP43" s="111"/>
      <c r="AQ43" s="114"/>
      <c r="AR43" s="114"/>
      <c r="AS43" s="110"/>
    </row>
    <row r="44" spans="1:45" ht="45" customHeight="1" thickBot="1">
      <c r="A44" s="3026" t="s">
        <v>729</v>
      </c>
      <c r="B44" s="115" t="s">
        <v>231</v>
      </c>
      <c r="C44" s="116"/>
      <c r="D44" s="629" t="s">
        <v>232</v>
      </c>
      <c r="E44" s="116"/>
      <c r="F44" s="630" t="s">
        <v>86</v>
      </c>
      <c r="G44" s="117" t="s">
        <v>233</v>
      </c>
      <c r="H44" s="3029"/>
      <c r="I44" s="3030"/>
      <c r="J44" s="3030"/>
      <c r="K44" s="3030"/>
      <c r="L44" s="3030"/>
      <c r="M44" s="3030"/>
      <c r="N44" s="3030"/>
      <c r="O44" s="3030"/>
      <c r="P44" s="3030"/>
      <c r="Q44" s="3030"/>
      <c r="R44" s="2860" t="s">
        <v>115</v>
      </c>
      <c r="S44" s="2860"/>
      <c r="T44" s="2860"/>
      <c r="U44" s="2860"/>
      <c r="V44" s="2860"/>
      <c r="W44" s="3030"/>
      <c r="X44" s="3030"/>
      <c r="Y44" s="3030"/>
      <c r="Z44" s="3030"/>
      <c r="AA44" s="3030"/>
      <c r="AB44" s="2860" t="s">
        <v>116</v>
      </c>
      <c r="AC44" s="2860"/>
      <c r="AD44" s="2860"/>
      <c r="AE44" s="2860"/>
      <c r="AF44" s="2860"/>
      <c r="AG44" s="3030"/>
      <c r="AH44" s="3030"/>
      <c r="AI44" s="3030"/>
      <c r="AJ44" s="3030"/>
      <c r="AK44" s="3030"/>
      <c r="AL44" s="2860" t="s">
        <v>117</v>
      </c>
      <c r="AM44" s="2860"/>
      <c r="AN44" s="2860"/>
      <c r="AO44" s="3036"/>
      <c r="AP44" s="5"/>
      <c r="AS44" s="110"/>
    </row>
    <row r="45" spans="1:45" ht="45" customHeight="1" thickBot="1">
      <c r="A45" s="3027"/>
      <c r="B45" s="115" t="s">
        <v>234</v>
      </c>
      <c r="C45" s="116"/>
      <c r="D45" s="629" t="s">
        <v>232</v>
      </c>
      <c r="E45" s="116"/>
      <c r="F45" s="630" t="s">
        <v>86</v>
      </c>
      <c r="G45" s="117" t="s">
        <v>235</v>
      </c>
      <c r="H45" s="3037" t="s">
        <v>641</v>
      </c>
      <c r="I45" s="3038"/>
      <c r="J45" s="3038"/>
      <c r="K45" s="3038"/>
      <c r="L45" s="3038"/>
      <c r="M45" s="3030"/>
      <c r="N45" s="3030"/>
      <c r="O45" s="3030"/>
      <c r="P45" s="3030"/>
      <c r="Q45" s="3030"/>
      <c r="R45" s="2860" t="s">
        <v>115</v>
      </c>
      <c r="S45" s="2860"/>
      <c r="T45" s="2860"/>
      <c r="U45" s="2860"/>
      <c r="V45" s="2860"/>
      <c r="W45" s="3030"/>
      <c r="X45" s="3030"/>
      <c r="Y45" s="3030"/>
      <c r="Z45" s="3030"/>
      <c r="AA45" s="3030"/>
      <c r="AB45" s="2860" t="s">
        <v>116</v>
      </c>
      <c r="AC45" s="2860"/>
      <c r="AD45" s="2860"/>
      <c r="AE45" s="2860"/>
      <c r="AF45" s="2860"/>
      <c r="AG45" s="3030"/>
      <c r="AH45" s="3030"/>
      <c r="AI45" s="3030"/>
      <c r="AJ45" s="3030"/>
      <c r="AK45" s="3030"/>
      <c r="AL45" s="2860" t="s">
        <v>117</v>
      </c>
      <c r="AM45" s="2860"/>
      <c r="AN45" s="2860"/>
      <c r="AO45" s="3036"/>
      <c r="AP45" s="5"/>
      <c r="AS45" s="110"/>
    </row>
    <row r="46" spans="1:45" ht="45" customHeight="1" thickBot="1">
      <c r="A46" s="3027"/>
      <c r="B46" s="118" t="s">
        <v>236</v>
      </c>
      <c r="C46" s="2823" t="s">
        <v>237</v>
      </c>
      <c r="D46" s="2860"/>
      <c r="E46" s="3031"/>
      <c r="F46" s="3031"/>
      <c r="G46" s="3031"/>
      <c r="H46" s="3031"/>
      <c r="I46" s="3031"/>
      <c r="J46" s="3031"/>
      <c r="K46" s="3031"/>
      <c r="L46" s="3031"/>
      <c r="M46" s="2860" t="s">
        <v>642</v>
      </c>
      <c r="N46" s="2860"/>
      <c r="O46" s="2860"/>
      <c r="P46" s="2860"/>
      <c r="Q46" s="2860"/>
      <c r="R46" s="3031"/>
      <c r="S46" s="3031"/>
      <c r="T46" s="3031"/>
      <c r="U46" s="3031"/>
      <c r="V46" s="3031"/>
      <c r="W46" s="3031"/>
      <c r="X46" s="3031"/>
      <c r="Y46" s="3031"/>
      <c r="Z46" s="3031"/>
      <c r="AA46" s="3031"/>
      <c r="AB46" s="3031"/>
      <c r="AC46" s="3031"/>
      <c r="AD46" s="3031"/>
      <c r="AE46" s="3031"/>
      <c r="AF46" s="3031"/>
      <c r="AG46" s="3031"/>
      <c r="AH46" s="3031"/>
      <c r="AI46" s="3031"/>
      <c r="AJ46" s="3031"/>
      <c r="AK46" s="3031"/>
      <c r="AL46" s="3031"/>
      <c r="AM46" s="3031"/>
      <c r="AN46" s="3031"/>
      <c r="AO46" s="3032"/>
      <c r="AP46" s="5"/>
    </row>
    <row r="47" spans="1:45" ht="75" customHeight="1" thickBot="1">
      <c r="A47" s="3028"/>
      <c r="B47" s="119" t="s">
        <v>238</v>
      </c>
      <c r="C47" s="3033"/>
      <c r="D47" s="3034"/>
      <c r="E47" s="3034"/>
      <c r="F47" s="3034"/>
      <c r="G47" s="3034"/>
      <c r="H47" s="3034"/>
      <c r="I47" s="3034"/>
      <c r="J47" s="3034"/>
      <c r="K47" s="3034"/>
      <c r="L47" s="3034"/>
      <c r="M47" s="3034"/>
      <c r="N47" s="3034"/>
      <c r="O47" s="3034"/>
      <c r="P47" s="3034"/>
      <c r="Q47" s="3034"/>
      <c r="R47" s="3034"/>
      <c r="S47" s="3034"/>
      <c r="T47" s="3034"/>
      <c r="U47" s="3034"/>
      <c r="V47" s="3034"/>
      <c r="W47" s="3034"/>
      <c r="X47" s="3034"/>
      <c r="Y47" s="3034"/>
      <c r="Z47" s="3034"/>
      <c r="AA47" s="3034"/>
      <c r="AB47" s="3034"/>
      <c r="AC47" s="3034"/>
      <c r="AD47" s="3034"/>
      <c r="AE47" s="3034"/>
      <c r="AF47" s="3034"/>
      <c r="AG47" s="3034"/>
      <c r="AH47" s="3034"/>
      <c r="AI47" s="3034"/>
      <c r="AJ47" s="3034"/>
      <c r="AK47" s="3034"/>
      <c r="AL47" s="3034"/>
      <c r="AM47" s="3034"/>
      <c r="AN47" s="3034"/>
      <c r="AO47" s="3035"/>
      <c r="AP47" s="5"/>
    </row>
  </sheetData>
  <sheetProtection sheet="1" objects="1" scenarios="1" formatCells="0" formatRows="0" insertRows="0" deleteRows="0"/>
  <mergeCells count="164">
    <mergeCell ref="A36:AO36"/>
    <mergeCell ref="A37:AO37"/>
    <mergeCell ref="A38:AO43"/>
    <mergeCell ref="A44:A47"/>
    <mergeCell ref="H44:L44"/>
    <mergeCell ref="M44:Q44"/>
    <mergeCell ref="R44:V44"/>
    <mergeCell ref="W44:AA44"/>
    <mergeCell ref="AB44:AF44"/>
    <mergeCell ref="AG44:AK44"/>
    <mergeCell ref="C46:D46"/>
    <mergeCell ref="E46:L46"/>
    <mergeCell ref="M46:Q46"/>
    <mergeCell ref="R46:AO46"/>
    <mergeCell ref="C47:AO47"/>
    <mergeCell ref="AL44:AO44"/>
    <mergeCell ref="H45:L45"/>
    <mergeCell ref="M45:Q45"/>
    <mergeCell ref="R45:V45"/>
    <mergeCell ref="W45:AA45"/>
    <mergeCell ref="AB45:AF45"/>
    <mergeCell ref="AG45:AK45"/>
    <mergeCell ref="AL45:AO45"/>
    <mergeCell ref="AB34:AF34"/>
    <mergeCell ref="AG34:AK34"/>
    <mergeCell ref="B35:G35"/>
    <mergeCell ref="H35:L35"/>
    <mergeCell ref="M35:Q35"/>
    <mergeCell ref="R35:V35"/>
    <mergeCell ref="W35:AA35"/>
    <mergeCell ref="AB35:AF35"/>
    <mergeCell ref="AG35:AK35"/>
    <mergeCell ref="AB32:AF32"/>
    <mergeCell ref="AG32:AK32"/>
    <mergeCell ref="B33:G33"/>
    <mergeCell ref="H33:L33"/>
    <mergeCell ref="M33:Q33"/>
    <mergeCell ref="R33:V33"/>
    <mergeCell ref="W33:AA33"/>
    <mergeCell ref="AB33:AF33"/>
    <mergeCell ref="AG33:AK33"/>
    <mergeCell ref="A32:A35"/>
    <mergeCell ref="B32:G32"/>
    <mergeCell ref="H32:L32"/>
    <mergeCell ref="M32:Q32"/>
    <mergeCell ref="R32:V32"/>
    <mergeCell ref="W32:AA32"/>
    <mergeCell ref="B34:G34"/>
    <mergeCell ref="H34:L34"/>
    <mergeCell ref="M34:Q34"/>
    <mergeCell ref="R34:V34"/>
    <mergeCell ref="W34:AA34"/>
    <mergeCell ref="AG30:AK30"/>
    <mergeCell ref="B31:G31"/>
    <mergeCell ref="H31:L31"/>
    <mergeCell ref="M31:Q31"/>
    <mergeCell ref="R31:V31"/>
    <mergeCell ref="W31:AA31"/>
    <mergeCell ref="AB31:AF31"/>
    <mergeCell ref="AG31:AK31"/>
    <mergeCell ref="B30:G30"/>
    <mergeCell ref="H30:L30"/>
    <mergeCell ref="M30:Q30"/>
    <mergeCell ref="R30:V30"/>
    <mergeCell ref="W30:AA30"/>
    <mergeCell ref="AB30:AF30"/>
    <mergeCell ref="W29:AA29"/>
    <mergeCell ref="AB29:AF29"/>
    <mergeCell ref="AG29:AK29"/>
    <mergeCell ref="B28:G28"/>
    <mergeCell ref="H28:L28"/>
    <mergeCell ref="M28:Q28"/>
    <mergeCell ref="R28:V28"/>
    <mergeCell ref="W28:AA28"/>
    <mergeCell ref="AB28:AF28"/>
    <mergeCell ref="AB25:AC25"/>
    <mergeCell ref="AD25:AF25"/>
    <mergeCell ref="AG25:AH25"/>
    <mergeCell ref="AI25:AK25"/>
    <mergeCell ref="A26:A31"/>
    <mergeCell ref="B26:G26"/>
    <mergeCell ref="H26:L26"/>
    <mergeCell ref="M26:Q26"/>
    <mergeCell ref="R26:V26"/>
    <mergeCell ref="W26:AA26"/>
    <mergeCell ref="AB26:AF26"/>
    <mergeCell ref="AG26:AK26"/>
    <mergeCell ref="B27:G27"/>
    <mergeCell ref="H27:L27"/>
    <mergeCell ref="M27:Q27"/>
    <mergeCell ref="R27:V27"/>
    <mergeCell ref="W27:AA27"/>
    <mergeCell ref="AB27:AF27"/>
    <mergeCell ref="AG27:AK27"/>
    <mergeCell ref="AG28:AK28"/>
    <mergeCell ref="B29:G29"/>
    <mergeCell ref="H29:L29"/>
    <mergeCell ref="M29:Q29"/>
    <mergeCell ref="R29:V29"/>
    <mergeCell ref="B25:G25"/>
    <mergeCell ref="H25:I25"/>
    <mergeCell ref="J25:L25"/>
    <mergeCell ref="M25:N25"/>
    <mergeCell ref="O25:Q25"/>
    <mergeCell ref="R25:S25"/>
    <mergeCell ref="T25:V25"/>
    <mergeCell ref="W25:X25"/>
    <mergeCell ref="Y25:AA25"/>
    <mergeCell ref="A19:AO19"/>
    <mergeCell ref="A20:AO20"/>
    <mergeCell ref="B21:AO21"/>
    <mergeCell ref="B22:AO22"/>
    <mergeCell ref="B23:AO23"/>
    <mergeCell ref="H24:L24"/>
    <mergeCell ref="M24:Q24"/>
    <mergeCell ref="R24:V24"/>
    <mergeCell ref="W24:AA24"/>
    <mergeCell ref="AB24:AF24"/>
    <mergeCell ref="AG24:AK24"/>
    <mergeCell ref="AL24:AO24"/>
    <mergeCell ref="AM15:AO15"/>
    <mergeCell ref="B16:AO16"/>
    <mergeCell ref="A17:AO17"/>
    <mergeCell ref="A18:B18"/>
    <mergeCell ref="C18:G18"/>
    <mergeCell ref="H18:U18"/>
    <mergeCell ref="W18:AO18"/>
    <mergeCell ref="A10:AO10"/>
    <mergeCell ref="A11:AO11"/>
    <mergeCell ref="A12:AM12"/>
    <mergeCell ref="B13:AO13"/>
    <mergeCell ref="A14:AO14"/>
    <mergeCell ref="H15:M15"/>
    <mergeCell ref="N15:S15"/>
    <mergeCell ref="U15:Z15"/>
    <mergeCell ref="AA15:AF15"/>
    <mergeCell ref="AG15:AL15"/>
    <mergeCell ref="H5:M5"/>
    <mergeCell ref="N5:S5"/>
    <mergeCell ref="U5:Z5"/>
    <mergeCell ref="AA5:AF5"/>
    <mergeCell ref="AG5:AL5"/>
    <mergeCell ref="AM5:AO5"/>
    <mergeCell ref="B8:AO8"/>
    <mergeCell ref="A9:B9"/>
    <mergeCell ref="C9:G9"/>
    <mergeCell ref="A6:AO6"/>
    <mergeCell ref="H7:M7"/>
    <mergeCell ref="N7:S7"/>
    <mergeCell ref="U7:Z7"/>
    <mergeCell ref="AA7:AF7"/>
    <mergeCell ref="AG7:AL7"/>
    <mergeCell ref="AM7:AO7"/>
    <mergeCell ref="A2:AO2"/>
    <mergeCell ref="H3:M3"/>
    <mergeCell ref="N3:S3"/>
    <mergeCell ref="U3:Z3"/>
    <mergeCell ref="AA3:AF3"/>
    <mergeCell ref="AG3:AL3"/>
    <mergeCell ref="AM3:AO3"/>
    <mergeCell ref="A4:B4"/>
    <mergeCell ref="C4:G4"/>
    <mergeCell ref="H4:Q4"/>
    <mergeCell ref="R4:AO4"/>
  </mergeCells>
  <phoneticPr fontId="14"/>
  <conditionalFormatting sqref="A8 C9:G9 A13 A16 C18 W18 A21:A23 H25 H26:AK31">
    <cfRule type="cellIs" dxfId="239" priority="21" stopIfTrue="1" operator="equal">
      <formula>""</formula>
    </cfRule>
  </conditionalFormatting>
  <conditionalFormatting sqref="A38:AO43">
    <cfRule type="cellIs" dxfId="238" priority="20" stopIfTrue="1" operator="equal">
      <formula>""</formula>
    </cfRule>
  </conditionalFormatting>
  <conditionalFormatting sqref="C44">
    <cfRule type="expression" dxfId="237" priority="16" stopIfTrue="1">
      <formula>($C$44="")*($E$44="")</formula>
    </cfRule>
  </conditionalFormatting>
  <conditionalFormatting sqref="C45">
    <cfRule type="expression" dxfId="236" priority="11" stopIfTrue="1">
      <formula>($C$45="")*($E$45="")</formula>
    </cfRule>
  </conditionalFormatting>
  <conditionalFormatting sqref="C47:AO47">
    <cfRule type="cellIs" dxfId="235" priority="4" stopIfTrue="1" operator="equal">
      <formula>(COUNTIF($C$44,"○")&lt;1)</formula>
    </cfRule>
  </conditionalFormatting>
  <conditionalFormatting sqref="E44">
    <cfRule type="expression" dxfId="234" priority="15" stopIfTrue="1">
      <formula>($C$44="")*($E$44="")</formula>
    </cfRule>
  </conditionalFormatting>
  <conditionalFormatting sqref="E45">
    <cfRule type="expression" dxfId="233" priority="10" stopIfTrue="1">
      <formula>($C$45="")*($E$45="")</formula>
    </cfRule>
  </conditionalFormatting>
  <conditionalFormatting sqref="E46:L46">
    <cfRule type="cellIs" dxfId="232" priority="6" stopIfTrue="1" operator="equal">
      <formula>(COUNTIF($C$44,"○")&lt;1)</formula>
    </cfRule>
  </conditionalFormatting>
  <conditionalFormatting sqref="H32:AK35">
    <cfRule type="cellIs" dxfId="231" priority="17" stopIfTrue="1" operator="equal">
      <formula>""</formula>
    </cfRule>
  </conditionalFormatting>
  <conditionalFormatting sqref="M25">
    <cfRule type="cellIs" dxfId="230" priority="3" stopIfTrue="1" operator="equal">
      <formula>""</formula>
    </cfRule>
  </conditionalFormatting>
  <conditionalFormatting sqref="M44:Q44">
    <cfRule type="cellIs" dxfId="229" priority="14" stopIfTrue="1" operator="equal">
      <formula>(COUNTIF($C$44,"○")&lt;1)</formula>
    </cfRule>
  </conditionalFormatting>
  <conditionalFormatting sqref="M45:Q45">
    <cfRule type="cellIs" dxfId="228" priority="9" stopIfTrue="1" operator="equal">
      <formula>(COUNTIF($C$45,"○")&lt;1)</formula>
    </cfRule>
  </conditionalFormatting>
  <conditionalFormatting sqref="R25 W25 AB25 AG25">
    <cfRule type="cellIs" dxfId="227" priority="2" stopIfTrue="1" operator="equal">
      <formula>""</formula>
    </cfRule>
  </conditionalFormatting>
  <conditionalFormatting sqref="R46:AO46">
    <cfRule type="cellIs" dxfId="226" priority="5" stopIfTrue="1" operator="equal">
      <formula>(COUNTIF($C$44,"○")&lt;1)</formula>
    </cfRule>
  </conditionalFormatting>
  <conditionalFormatting sqref="W44:AA44">
    <cfRule type="cellIs" dxfId="225" priority="13" stopIfTrue="1" operator="equal">
      <formula>(COUNTIF($C$44,"○")&lt;1)</formula>
    </cfRule>
  </conditionalFormatting>
  <conditionalFormatting sqref="W45:AA45">
    <cfRule type="cellIs" dxfId="224" priority="8" stopIfTrue="1" operator="equal">
      <formula>(COUNTIF($C$45,"○")&lt;1)</formula>
    </cfRule>
  </conditionalFormatting>
  <conditionalFormatting sqref="AG44:AK44">
    <cfRule type="cellIs" dxfId="223" priority="12" stopIfTrue="1" operator="equal">
      <formula>(COUNTIF($C$44,"○")&lt;1)</formula>
    </cfRule>
  </conditionalFormatting>
  <conditionalFormatting sqref="AG45:AK45">
    <cfRule type="cellIs" dxfId="222" priority="7" stopIfTrue="1" operator="equal">
      <formula>(COUNTIF($C$45,"○")&lt;1)</formula>
    </cfRule>
  </conditionalFormatting>
  <dataValidations count="5">
    <dataValidation imeMode="off" allowBlank="1" showInputMessage="1" showErrorMessage="1" sqref="AG44:AK45 M44:Q45 W44:AA45 AB25 J25:K25 H25 M25 O25:P25 T25 Y25 AD25:AE25 AI25:AJ25 AG25 R25 W25 W18:AO18" xr:uid="{00000000-0002-0000-1600-000000000000}"/>
    <dataValidation imeMode="hiragana" allowBlank="1" showInputMessage="1" showErrorMessage="1" sqref="A38:AO43 E46:H46 R46:AO46 C47:AO47 C9:G9 C15:G15 C18:G18" xr:uid="{00000000-0002-0000-1600-000001000000}"/>
    <dataValidation type="list" allowBlank="1" showInputMessage="1" showErrorMessage="1" sqref="C44:C45 E44:E45 H26:AK35" xr:uid="{00000000-0002-0000-1600-000002000000}">
      <formula1>"○"</formula1>
    </dataValidation>
    <dataValidation type="list" allowBlank="1" showInputMessage="1" showErrorMessage="1" sqref="A8 A13 A21:A23 A16" xr:uid="{00000000-0002-0000-1600-000003000000}">
      <formula1>"✔"</formula1>
    </dataValidation>
    <dataValidation type="list" showInputMessage="1" showErrorMessage="1" sqref="H44:L44" xr:uid="{00000000-0002-0000-1600-000004000000}">
      <formula1>"令和,平成"</formula1>
    </dataValidation>
  </dataValidations>
  <printOptions horizontalCentered="1"/>
  <pageMargins left="0.62992125984251968" right="0.62992125984251968" top="0.39370078740157483" bottom="0.39370078740157483" header="0" footer="0.19685039370078741"/>
  <pageSetup paperSize="9" scale="46" orientation="portrait" r:id="rId1"/>
  <headerFooter scaleWithDoc="0">
    <oddFooter>&amp;R令和８年４月１日以降に申請する訓練科から適用</oddFooter>
  </headerFooter>
  <colBreaks count="1" manualBreakCount="1">
    <brk id="44" max="1048575" man="1"/>
  </colBreaks>
  <drawing r:id="rId2"/>
  <legacy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0000"/>
    <pageSetUpPr fitToPage="1"/>
  </sheetPr>
  <dimension ref="A1:U56"/>
  <sheetViews>
    <sheetView view="pageBreakPreview" zoomScale="70" zoomScaleNormal="100" zoomScaleSheetLayoutView="70" workbookViewId="0">
      <selection activeCell="N6" sqref="N6:O7"/>
    </sheetView>
  </sheetViews>
  <sheetFormatPr defaultRowHeight="13.5"/>
  <cols>
    <col min="1" max="1" width="4.25" style="385" customWidth="1"/>
    <col min="2" max="2" width="13" style="385" customWidth="1"/>
    <col min="3" max="3" width="21" style="385" customWidth="1"/>
    <col min="4" max="4" width="13.5" style="385" customWidth="1"/>
    <col min="5" max="13" width="9" style="385"/>
    <col min="14" max="14" width="6.625" style="385" customWidth="1"/>
    <col min="15" max="15" width="51" style="385" customWidth="1"/>
    <col min="16" max="16384" width="9" style="385"/>
  </cols>
  <sheetData>
    <row r="1" spans="1:15" ht="24.75" customHeight="1">
      <c r="A1" s="64"/>
      <c r="B1" s="64"/>
      <c r="C1" s="64"/>
      <c r="D1" s="64"/>
      <c r="E1" s="64"/>
      <c r="F1" s="64"/>
      <c r="G1" s="64"/>
      <c r="H1" s="64"/>
      <c r="I1" s="64"/>
      <c r="J1" s="64"/>
      <c r="K1" s="64"/>
      <c r="L1" s="64"/>
      <c r="M1" s="64"/>
      <c r="N1" s="64"/>
      <c r="O1" s="370" t="s">
        <v>560</v>
      </c>
    </row>
    <row r="2" spans="1:15" ht="42" customHeight="1">
      <c r="A2" s="3039" t="s">
        <v>239</v>
      </c>
      <c r="B2" s="3039"/>
      <c r="C2" s="3039"/>
      <c r="D2" s="3039"/>
      <c r="E2" s="3039"/>
      <c r="F2" s="3039"/>
      <c r="G2" s="3039"/>
      <c r="H2" s="3039"/>
      <c r="I2" s="3039"/>
      <c r="J2" s="3039"/>
      <c r="K2" s="3039"/>
      <c r="L2" s="3039"/>
      <c r="M2" s="3039"/>
      <c r="N2" s="3039"/>
      <c r="O2" s="3039"/>
    </row>
    <row r="3" spans="1:15" ht="32.25" customHeight="1">
      <c r="A3" s="843"/>
      <c r="B3" s="3040" t="s">
        <v>160</v>
      </c>
      <c r="C3" s="3040"/>
      <c r="D3" s="3041" t="str">
        <f>IF(様式1!L11="","",様式1!L11)</f>
        <v/>
      </c>
      <c r="E3" s="3041"/>
      <c r="F3" s="3041"/>
      <c r="G3" s="3041"/>
      <c r="H3" s="3041"/>
      <c r="I3" s="3041"/>
      <c r="J3" s="3041"/>
      <c r="K3" s="3040" t="s">
        <v>194</v>
      </c>
      <c r="L3" s="3040"/>
      <c r="M3" s="3040"/>
      <c r="N3" s="3040"/>
      <c r="O3" s="403" t="str">
        <f>IF(様式1!G36="","",様式1!G36)</f>
        <v/>
      </c>
    </row>
    <row r="4" spans="1:15" ht="15.75" customHeight="1">
      <c r="A4" s="64"/>
      <c r="B4" s="64"/>
      <c r="C4" s="64"/>
      <c r="D4" s="64"/>
      <c r="E4" s="64"/>
      <c r="F4" s="64"/>
      <c r="G4" s="64"/>
      <c r="H4" s="64"/>
      <c r="I4" s="64"/>
      <c r="J4" s="64"/>
      <c r="K4" s="64"/>
      <c r="L4" s="64"/>
      <c r="M4" s="64"/>
      <c r="N4" s="64"/>
      <c r="O4" s="64"/>
    </row>
    <row r="5" spans="1:15" ht="24.75" customHeight="1">
      <c r="A5" s="371" t="s">
        <v>533</v>
      </c>
      <c r="B5" s="3042" t="s">
        <v>240</v>
      </c>
      <c r="C5" s="3043"/>
      <c r="D5" s="3042" t="s">
        <v>525</v>
      </c>
      <c r="E5" s="3044"/>
      <c r="F5" s="3044"/>
      <c r="G5" s="3044"/>
      <c r="H5" s="3044"/>
      <c r="I5" s="3044"/>
      <c r="J5" s="3044"/>
      <c r="K5" s="3044"/>
      <c r="L5" s="3044"/>
      <c r="M5" s="3043"/>
      <c r="N5" s="3042" t="s">
        <v>241</v>
      </c>
      <c r="O5" s="3043"/>
    </row>
    <row r="6" spans="1:15" ht="54.75" customHeight="1">
      <c r="A6" s="3056">
        <v>1</v>
      </c>
      <c r="B6" s="3059"/>
      <c r="C6" s="3060"/>
      <c r="D6" s="3059"/>
      <c r="E6" s="3063"/>
      <c r="F6" s="3063"/>
      <c r="G6" s="3063"/>
      <c r="H6" s="3063"/>
      <c r="I6" s="3063"/>
      <c r="J6" s="3063"/>
      <c r="K6" s="3063"/>
      <c r="L6" s="3063"/>
      <c r="M6" s="3060"/>
      <c r="N6" s="3059"/>
      <c r="O6" s="3060"/>
    </row>
    <row r="7" spans="1:15" ht="24.75" customHeight="1">
      <c r="A7" s="3057"/>
      <c r="B7" s="3061"/>
      <c r="C7" s="3062"/>
      <c r="D7" s="374" t="s">
        <v>534</v>
      </c>
      <c r="E7" s="3064"/>
      <c r="F7" s="3065"/>
      <c r="G7" s="3065"/>
      <c r="H7" s="3065"/>
      <c r="I7" s="3066" t="s">
        <v>526</v>
      </c>
      <c r="J7" s="3067"/>
      <c r="K7" s="3064"/>
      <c r="L7" s="3065"/>
      <c r="M7" s="3068"/>
      <c r="N7" s="3061"/>
      <c r="O7" s="3062"/>
    </row>
    <row r="8" spans="1:15" ht="24.75" customHeight="1">
      <c r="A8" s="3057"/>
      <c r="B8" s="3042" t="s">
        <v>535</v>
      </c>
      <c r="C8" s="3043"/>
      <c r="D8" s="3042" t="s">
        <v>527</v>
      </c>
      <c r="E8" s="3044"/>
      <c r="F8" s="3044"/>
      <c r="G8" s="3044"/>
      <c r="H8" s="3044"/>
      <c r="I8" s="3044"/>
      <c r="J8" s="3044"/>
      <c r="K8" s="3044"/>
      <c r="L8" s="3044"/>
      <c r="M8" s="3043"/>
      <c r="N8" s="3042" t="s">
        <v>177</v>
      </c>
      <c r="O8" s="3043"/>
    </row>
    <row r="9" spans="1:15" ht="34.700000000000003" customHeight="1">
      <c r="A9" s="3057"/>
      <c r="B9" s="845" t="s">
        <v>528</v>
      </c>
      <c r="C9" s="1383"/>
      <c r="D9" s="372" t="s">
        <v>243</v>
      </c>
      <c r="E9" s="3045" t="s">
        <v>244</v>
      </c>
      <c r="F9" s="3046"/>
      <c r="G9" s="3046"/>
      <c r="H9" s="3046"/>
      <c r="I9" s="1385"/>
      <c r="J9" s="3047" t="s">
        <v>536</v>
      </c>
      <c r="K9" s="3047"/>
      <c r="L9" s="3047"/>
      <c r="M9" s="3048"/>
      <c r="N9" s="3049"/>
      <c r="O9" s="3051" t="s">
        <v>1544</v>
      </c>
    </row>
    <row r="10" spans="1:15" ht="34.700000000000003" customHeight="1">
      <c r="A10" s="3057"/>
      <c r="B10" s="845" t="s">
        <v>529</v>
      </c>
      <c r="C10" s="1383"/>
      <c r="D10" s="373" t="s">
        <v>131</v>
      </c>
      <c r="E10" s="3053"/>
      <c r="F10" s="3054"/>
      <c r="G10" s="3054"/>
      <c r="H10" s="3054"/>
      <c r="I10" s="844" t="s">
        <v>55</v>
      </c>
      <c r="J10" s="3054"/>
      <c r="K10" s="3054"/>
      <c r="L10" s="3054"/>
      <c r="M10" s="3055"/>
      <c r="N10" s="3050"/>
      <c r="O10" s="3052"/>
    </row>
    <row r="11" spans="1:15" ht="34.700000000000003" customHeight="1">
      <c r="A11" s="3057"/>
      <c r="B11" s="845" t="s">
        <v>530</v>
      </c>
      <c r="C11" s="1383"/>
      <c r="D11" s="373" t="s">
        <v>166</v>
      </c>
      <c r="E11" s="1384"/>
      <c r="F11" s="844" t="s">
        <v>167</v>
      </c>
      <c r="G11" s="1384"/>
      <c r="H11" s="844" t="s">
        <v>145</v>
      </c>
      <c r="I11" s="844" t="s">
        <v>55</v>
      </c>
      <c r="J11" s="1384"/>
      <c r="K11" s="844" t="s">
        <v>167</v>
      </c>
      <c r="L11" s="1384"/>
      <c r="M11" s="319" t="s">
        <v>145</v>
      </c>
      <c r="N11" s="3049"/>
      <c r="O11" s="3070" t="s">
        <v>1601</v>
      </c>
    </row>
    <row r="12" spans="1:15" ht="34.700000000000003" customHeight="1" thickBot="1">
      <c r="A12" s="3058"/>
      <c r="B12" s="3072"/>
      <c r="C12" s="3073"/>
      <c r="D12" s="375" t="s">
        <v>531</v>
      </c>
      <c r="E12" s="3074"/>
      <c r="F12" s="3075"/>
      <c r="G12" s="376" t="s">
        <v>59</v>
      </c>
      <c r="H12" s="376"/>
      <c r="I12" s="376"/>
      <c r="J12" s="376"/>
      <c r="K12" s="376"/>
      <c r="L12" s="376"/>
      <c r="M12" s="377"/>
      <c r="N12" s="3069"/>
      <c r="O12" s="3071"/>
    </row>
    <row r="13" spans="1:15" ht="24.75" customHeight="1">
      <c r="A13" s="3057">
        <v>2</v>
      </c>
      <c r="B13" s="3076" t="s">
        <v>240</v>
      </c>
      <c r="C13" s="3077"/>
      <c r="D13" s="3076" t="s">
        <v>525</v>
      </c>
      <c r="E13" s="3078"/>
      <c r="F13" s="3078"/>
      <c r="G13" s="3078"/>
      <c r="H13" s="3078"/>
      <c r="I13" s="3078"/>
      <c r="J13" s="3078"/>
      <c r="K13" s="3078"/>
      <c r="L13" s="3078"/>
      <c r="M13" s="3077"/>
      <c r="N13" s="3076" t="s">
        <v>241</v>
      </c>
      <c r="O13" s="3077"/>
    </row>
    <row r="14" spans="1:15" ht="54.75" customHeight="1">
      <c r="A14" s="3057"/>
      <c r="B14" s="3059"/>
      <c r="C14" s="3060"/>
      <c r="D14" s="3059"/>
      <c r="E14" s="3063"/>
      <c r="F14" s="3063"/>
      <c r="G14" s="3063"/>
      <c r="H14" s="3063"/>
      <c r="I14" s="3063"/>
      <c r="J14" s="3063"/>
      <c r="K14" s="3063"/>
      <c r="L14" s="3063"/>
      <c r="M14" s="3060"/>
      <c r="N14" s="3059"/>
      <c r="O14" s="3060"/>
    </row>
    <row r="15" spans="1:15" ht="24.75" customHeight="1">
      <c r="A15" s="3057"/>
      <c r="B15" s="3061"/>
      <c r="C15" s="3062"/>
      <c r="D15" s="374" t="s">
        <v>534</v>
      </c>
      <c r="E15" s="3064"/>
      <c r="F15" s="3065"/>
      <c r="G15" s="3065"/>
      <c r="H15" s="3065"/>
      <c r="I15" s="3066" t="s">
        <v>526</v>
      </c>
      <c r="J15" s="3067"/>
      <c r="K15" s="3064"/>
      <c r="L15" s="3065"/>
      <c r="M15" s="3068"/>
      <c r="N15" s="3061"/>
      <c r="O15" s="3062"/>
    </row>
    <row r="16" spans="1:15" ht="24.75" customHeight="1">
      <c r="A16" s="3057"/>
      <c r="B16" s="3042" t="s">
        <v>535</v>
      </c>
      <c r="C16" s="3043"/>
      <c r="D16" s="3042" t="s">
        <v>527</v>
      </c>
      <c r="E16" s="3044"/>
      <c r="F16" s="3044"/>
      <c r="G16" s="3044"/>
      <c r="H16" s="3044"/>
      <c r="I16" s="3044"/>
      <c r="J16" s="3044"/>
      <c r="K16" s="3044"/>
      <c r="L16" s="3044"/>
      <c r="M16" s="3043"/>
      <c r="N16" s="3042" t="s">
        <v>177</v>
      </c>
      <c r="O16" s="3043"/>
    </row>
    <row r="17" spans="1:15" ht="34.700000000000003" customHeight="1">
      <c r="A17" s="3057"/>
      <c r="B17" s="845" t="s">
        <v>528</v>
      </c>
      <c r="C17" s="1383"/>
      <c r="D17" s="372" t="s">
        <v>243</v>
      </c>
      <c r="E17" s="3045" t="s">
        <v>244</v>
      </c>
      <c r="F17" s="3046"/>
      <c r="G17" s="3046"/>
      <c r="H17" s="3046"/>
      <c r="I17" s="1385"/>
      <c r="J17" s="3047" t="s">
        <v>536</v>
      </c>
      <c r="K17" s="3047"/>
      <c r="L17" s="3047"/>
      <c r="M17" s="3048"/>
      <c r="N17" s="3049"/>
      <c r="O17" s="3051" t="s">
        <v>1544</v>
      </c>
    </row>
    <row r="18" spans="1:15" ht="34.700000000000003" customHeight="1">
      <c r="A18" s="3057"/>
      <c r="B18" s="845" t="s">
        <v>529</v>
      </c>
      <c r="C18" s="1383"/>
      <c r="D18" s="373" t="s">
        <v>131</v>
      </c>
      <c r="E18" s="3053"/>
      <c r="F18" s="3054"/>
      <c r="G18" s="3054"/>
      <c r="H18" s="3054"/>
      <c r="I18" s="844" t="s">
        <v>55</v>
      </c>
      <c r="J18" s="3054"/>
      <c r="K18" s="3054"/>
      <c r="L18" s="3054"/>
      <c r="M18" s="3055"/>
      <c r="N18" s="3050"/>
      <c r="O18" s="3052"/>
    </row>
    <row r="19" spans="1:15" ht="34.700000000000003" customHeight="1">
      <c r="A19" s="3057"/>
      <c r="B19" s="845" t="s">
        <v>530</v>
      </c>
      <c r="C19" s="1383"/>
      <c r="D19" s="373" t="s">
        <v>166</v>
      </c>
      <c r="E19" s="1384"/>
      <c r="F19" s="844" t="s">
        <v>167</v>
      </c>
      <c r="G19" s="1384"/>
      <c r="H19" s="844" t="s">
        <v>145</v>
      </c>
      <c r="I19" s="844" t="s">
        <v>55</v>
      </c>
      <c r="J19" s="1384"/>
      <c r="K19" s="844" t="s">
        <v>167</v>
      </c>
      <c r="L19" s="1384"/>
      <c r="M19" s="319" t="s">
        <v>145</v>
      </c>
      <c r="N19" s="3049"/>
      <c r="O19" s="3070" t="s">
        <v>1601</v>
      </c>
    </row>
    <row r="20" spans="1:15" ht="34.700000000000003" customHeight="1" thickBot="1">
      <c r="A20" s="3057"/>
      <c r="B20" s="3079"/>
      <c r="C20" s="3080"/>
      <c r="D20" s="378" t="s">
        <v>531</v>
      </c>
      <c r="E20" s="3081"/>
      <c r="F20" s="3082"/>
      <c r="G20" s="381" t="s">
        <v>59</v>
      </c>
      <c r="H20" s="381"/>
      <c r="I20" s="381"/>
      <c r="J20" s="381"/>
      <c r="K20" s="381"/>
      <c r="L20" s="381"/>
      <c r="M20" s="9"/>
      <c r="N20" s="3069"/>
      <c r="O20" s="3071"/>
    </row>
    <row r="21" spans="1:15" ht="24.75" customHeight="1">
      <c r="A21" s="3083">
        <v>3</v>
      </c>
      <c r="B21" s="3084" t="s">
        <v>240</v>
      </c>
      <c r="C21" s="3085"/>
      <c r="D21" s="3084" t="s">
        <v>525</v>
      </c>
      <c r="E21" s="3086"/>
      <c r="F21" s="3086"/>
      <c r="G21" s="3086"/>
      <c r="H21" s="3086"/>
      <c r="I21" s="3086"/>
      <c r="J21" s="3086"/>
      <c r="K21" s="3086"/>
      <c r="L21" s="3086"/>
      <c r="M21" s="3085"/>
      <c r="N21" s="3084" t="s">
        <v>241</v>
      </c>
      <c r="O21" s="3085"/>
    </row>
    <row r="22" spans="1:15" ht="54.75" customHeight="1">
      <c r="A22" s="3057"/>
      <c r="B22" s="3059"/>
      <c r="C22" s="3060"/>
      <c r="D22" s="3059"/>
      <c r="E22" s="3063"/>
      <c r="F22" s="3063"/>
      <c r="G22" s="3063"/>
      <c r="H22" s="3063"/>
      <c r="I22" s="3063"/>
      <c r="J22" s="3063"/>
      <c r="K22" s="3063"/>
      <c r="L22" s="3063"/>
      <c r="M22" s="3060"/>
      <c r="N22" s="3059"/>
      <c r="O22" s="3060"/>
    </row>
    <row r="23" spans="1:15" ht="24.75" customHeight="1">
      <c r="A23" s="3057"/>
      <c r="B23" s="3061"/>
      <c r="C23" s="3062"/>
      <c r="D23" s="374" t="s">
        <v>534</v>
      </c>
      <c r="E23" s="3064"/>
      <c r="F23" s="3065"/>
      <c r="G23" s="3065"/>
      <c r="H23" s="3065"/>
      <c r="I23" s="3066" t="s">
        <v>526</v>
      </c>
      <c r="J23" s="3067"/>
      <c r="K23" s="3064"/>
      <c r="L23" s="3065"/>
      <c r="M23" s="3068"/>
      <c r="N23" s="3061"/>
      <c r="O23" s="3062"/>
    </row>
    <row r="24" spans="1:15" ht="24.75" customHeight="1">
      <c r="A24" s="3057"/>
      <c r="B24" s="3042" t="s">
        <v>535</v>
      </c>
      <c r="C24" s="3043"/>
      <c r="D24" s="3042" t="s">
        <v>527</v>
      </c>
      <c r="E24" s="3044"/>
      <c r="F24" s="3044"/>
      <c r="G24" s="3044"/>
      <c r="H24" s="3044"/>
      <c r="I24" s="3044"/>
      <c r="J24" s="3044"/>
      <c r="K24" s="3044"/>
      <c r="L24" s="3044"/>
      <c r="M24" s="3043"/>
      <c r="N24" s="3042" t="s">
        <v>177</v>
      </c>
      <c r="O24" s="3043"/>
    </row>
    <row r="25" spans="1:15" ht="34.700000000000003" customHeight="1">
      <c r="A25" s="3057"/>
      <c r="B25" s="845" t="s">
        <v>528</v>
      </c>
      <c r="C25" s="1383"/>
      <c r="D25" s="372" t="s">
        <v>243</v>
      </c>
      <c r="E25" s="3045" t="s">
        <v>244</v>
      </c>
      <c r="F25" s="3046"/>
      <c r="G25" s="3046"/>
      <c r="H25" s="3046"/>
      <c r="I25" s="1385"/>
      <c r="J25" s="3047" t="s">
        <v>536</v>
      </c>
      <c r="K25" s="3047"/>
      <c r="L25" s="3047"/>
      <c r="M25" s="3048"/>
      <c r="N25" s="3049"/>
      <c r="O25" s="3051" t="s">
        <v>1544</v>
      </c>
    </row>
    <row r="26" spans="1:15" ht="34.700000000000003" customHeight="1">
      <c r="A26" s="3057"/>
      <c r="B26" s="845" t="s">
        <v>529</v>
      </c>
      <c r="C26" s="1383"/>
      <c r="D26" s="373" t="s">
        <v>131</v>
      </c>
      <c r="E26" s="3053"/>
      <c r="F26" s="3054"/>
      <c r="G26" s="3054"/>
      <c r="H26" s="3054"/>
      <c r="I26" s="844" t="s">
        <v>55</v>
      </c>
      <c r="J26" s="3054"/>
      <c r="K26" s="3054"/>
      <c r="L26" s="3054"/>
      <c r="M26" s="3055"/>
      <c r="N26" s="3050"/>
      <c r="O26" s="3052"/>
    </row>
    <row r="27" spans="1:15" ht="34.700000000000003" customHeight="1">
      <c r="A27" s="3057"/>
      <c r="B27" s="845" t="s">
        <v>530</v>
      </c>
      <c r="C27" s="1383"/>
      <c r="D27" s="373" t="s">
        <v>166</v>
      </c>
      <c r="E27" s="1384"/>
      <c r="F27" s="844" t="s">
        <v>167</v>
      </c>
      <c r="G27" s="1384"/>
      <c r="H27" s="844" t="s">
        <v>145</v>
      </c>
      <c r="I27" s="844" t="s">
        <v>55</v>
      </c>
      <c r="J27" s="1384"/>
      <c r="K27" s="844" t="s">
        <v>167</v>
      </c>
      <c r="L27" s="1384"/>
      <c r="M27" s="319" t="s">
        <v>145</v>
      </c>
      <c r="N27" s="3049"/>
      <c r="O27" s="3070" t="s">
        <v>1601</v>
      </c>
    </row>
    <row r="28" spans="1:15" ht="34.700000000000003" customHeight="1" thickBot="1">
      <c r="A28" s="3058"/>
      <c r="B28" s="3072"/>
      <c r="C28" s="3073"/>
      <c r="D28" s="375" t="s">
        <v>531</v>
      </c>
      <c r="E28" s="3074"/>
      <c r="F28" s="3075"/>
      <c r="G28" s="376" t="s">
        <v>59</v>
      </c>
      <c r="H28" s="376"/>
      <c r="I28" s="376"/>
      <c r="J28" s="376"/>
      <c r="K28" s="376"/>
      <c r="L28" s="376"/>
      <c r="M28" s="377"/>
      <c r="N28" s="3069"/>
      <c r="O28" s="3071"/>
    </row>
    <row r="29" spans="1:15" ht="24.75" customHeight="1">
      <c r="A29" s="3083">
        <v>4</v>
      </c>
      <c r="B29" s="3084" t="s">
        <v>240</v>
      </c>
      <c r="C29" s="3085"/>
      <c r="D29" s="3084" t="s">
        <v>525</v>
      </c>
      <c r="E29" s="3086"/>
      <c r="F29" s="3086"/>
      <c r="G29" s="3086"/>
      <c r="H29" s="3086"/>
      <c r="I29" s="3086"/>
      <c r="J29" s="3086"/>
      <c r="K29" s="3086"/>
      <c r="L29" s="3086"/>
      <c r="M29" s="3085"/>
      <c r="N29" s="3084" t="s">
        <v>241</v>
      </c>
      <c r="O29" s="3085"/>
    </row>
    <row r="30" spans="1:15" ht="54.75" customHeight="1">
      <c r="A30" s="3057"/>
      <c r="B30" s="3059"/>
      <c r="C30" s="3060"/>
      <c r="D30" s="3059"/>
      <c r="E30" s="3063"/>
      <c r="F30" s="3063"/>
      <c r="G30" s="3063"/>
      <c r="H30" s="3063"/>
      <c r="I30" s="3063"/>
      <c r="J30" s="3063"/>
      <c r="K30" s="3063"/>
      <c r="L30" s="3063"/>
      <c r="M30" s="3060"/>
      <c r="N30" s="3059"/>
      <c r="O30" s="3060"/>
    </row>
    <row r="31" spans="1:15" ht="24.75" customHeight="1">
      <c r="A31" s="3057"/>
      <c r="B31" s="3061"/>
      <c r="C31" s="3062"/>
      <c r="D31" s="374" t="s">
        <v>534</v>
      </c>
      <c r="E31" s="3064"/>
      <c r="F31" s="3065"/>
      <c r="G31" s="3065"/>
      <c r="H31" s="3065"/>
      <c r="I31" s="3066" t="s">
        <v>526</v>
      </c>
      <c r="J31" s="3067"/>
      <c r="K31" s="3064"/>
      <c r="L31" s="3065"/>
      <c r="M31" s="3068"/>
      <c r="N31" s="3061"/>
      <c r="O31" s="3062"/>
    </row>
    <row r="32" spans="1:15" ht="24.75" customHeight="1">
      <c r="A32" s="3057"/>
      <c r="B32" s="3042" t="s">
        <v>535</v>
      </c>
      <c r="C32" s="3043"/>
      <c r="D32" s="3042" t="s">
        <v>527</v>
      </c>
      <c r="E32" s="3044"/>
      <c r="F32" s="3044"/>
      <c r="G32" s="3044"/>
      <c r="H32" s="3044"/>
      <c r="I32" s="3044"/>
      <c r="J32" s="3044"/>
      <c r="K32" s="3044"/>
      <c r="L32" s="3044"/>
      <c r="M32" s="3043"/>
      <c r="N32" s="3042" t="s">
        <v>177</v>
      </c>
      <c r="O32" s="3043"/>
    </row>
    <row r="33" spans="1:21" ht="34.700000000000003" customHeight="1">
      <c r="A33" s="3057"/>
      <c r="B33" s="845" t="s">
        <v>528</v>
      </c>
      <c r="C33" s="1383"/>
      <c r="D33" s="372" t="s">
        <v>243</v>
      </c>
      <c r="E33" s="3045" t="s">
        <v>244</v>
      </c>
      <c r="F33" s="3046"/>
      <c r="G33" s="3046"/>
      <c r="H33" s="3046"/>
      <c r="I33" s="1385"/>
      <c r="J33" s="3047" t="s">
        <v>536</v>
      </c>
      <c r="K33" s="3047"/>
      <c r="L33" s="3047"/>
      <c r="M33" s="3048"/>
      <c r="N33" s="3049"/>
      <c r="O33" s="3051" t="s">
        <v>1544</v>
      </c>
    </row>
    <row r="34" spans="1:21" ht="34.700000000000003" customHeight="1">
      <c r="A34" s="3057"/>
      <c r="B34" s="845" t="s">
        <v>529</v>
      </c>
      <c r="C34" s="1383"/>
      <c r="D34" s="373" t="s">
        <v>131</v>
      </c>
      <c r="E34" s="3053"/>
      <c r="F34" s="3054"/>
      <c r="G34" s="3054"/>
      <c r="H34" s="3054"/>
      <c r="I34" s="844" t="s">
        <v>55</v>
      </c>
      <c r="J34" s="3054"/>
      <c r="K34" s="3054"/>
      <c r="L34" s="3054"/>
      <c r="M34" s="3055"/>
      <c r="N34" s="3050"/>
      <c r="O34" s="3052"/>
    </row>
    <row r="35" spans="1:21" ht="34.700000000000003" customHeight="1">
      <c r="A35" s="3057"/>
      <c r="B35" s="845" t="s">
        <v>530</v>
      </c>
      <c r="C35" s="1383"/>
      <c r="D35" s="373" t="s">
        <v>166</v>
      </c>
      <c r="E35" s="1384"/>
      <c r="F35" s="844" t="s">
        <v>167</v>
      </c>
      <c r="G35" s="1384"/>
      <c r="H35" s="844" t="s">
        <v>145</v>
      </c>
      <c r="I35" s="844" t="s">
        <v>55</v>
      </c>
      <c r="J35" s="1384"/>
      <c r="K35" s="844" t="s">
        <v>167</v>
      </c>
      <c r="L35" s="1384"/>
      <c r="M35" s="319" t="s">
        <v>145</v>
      </c>
      <c r="N35" s="3049"/>
      <c r="O35" s="3070" t="s">
        <v>1601</v>
      </c>
    </row>
    <row r="36" spans="1:21" ht="34.700000000000003" customHeight="1" thickBot="1">
      <c r="A36" s="3058"/>
      <c r="B36" s="3072"/>
      <c r="C36" s="3073"/>
      <c r="D36" s="375" t="s">
        <v>531</v>
      </c>
      <c r="E36" s="3074"/>
      <c r="F36" s="3075"/>
      <c r="G36" s="376" t="s">
        <v>59</v>
      </c>
      <c r="H36" s="376"/>
      <c r="I36" s="376"/>
      <c r="J36" s="376"/>
      <c r="K36" s="376"/>
      <c r="L36" s="376"/>
      <c r="M36" s="377"/>
      <c r="N36" s="3069"/>
      <c r="O36" s="3071"/>
    </row>
    <row r="37" spans="1:21" ht="24.75" customHeight="1">
      <c r="A37" s="3083">
        <v>5</v>
      </c>
      <c r="B37" s="3084" t="s">
        <v>240</v>
      </c>
      <c r="C37" s="3085"/>
      <c r="D37" s="3084" t="s">
        <v>525</v>
      </c>
      <c r="E37" s="3086"/>
      <c r="F37" s="3086"/>
      <c r="G37" s="3086"/>
      <c r="H37" s="3086"/>
      <c r="I37" s="3086"/>
      <c r="J37" s="3086"/>
      <c r="K37" s="3086"/>
      <c r="L37" s="3086"/>
      <c r="M37" s="3085"/>
      <c r="N37" s="3076" t="s">
        <v>241</v>
      </c>
      <c r="O37" s="3077"/>
    </row>
    <row r="38" spans="1:21" ht="54.75" customHeight="1">
      <c r="A38" s="3057"/>
      <c r="B38" s="3059"/>
      <c r="C38" s="3060"/>
      <c r="D38" s="3059"/>
      <c r="E38" s="3063"/>
      <c r="F38" s="3063"/>
      <c r="G38" s="3063"/>
      <c r="H38" s="3063"/>
      <c r="I38" s="3063"/>
      <c r="J38" s="3063"/>
      <c r="K38" s="3063"/>
      <c r="L38" s="3063"/>
      <c r="M38" s="3060"/>
      <c r="N38" s="3059"/>
      <c r="O38" s="3060"/>
    </row>
    <row r="39" spans="1:21" ht="24.75" customHeight="1">
      <c r="A39" s="3057"/>
      <c r="B39" s="3061"/>
      <c r="C39" s="3062"/>
      <c r="D39" s="374" t="s">
        <v>534</v>
      </c>
      <c r="E39" s="3064"/>
      <c r="F39" s="3065"/>
      <c r="G39" s="3065"/>
      <c r="H39" s="3065"/>
      <c r="I39" s="3066" t="s">
        <v>526</v>
      </c>
      <c r="J39" s="3067"/>
      <c r="K39" s="3064"/>
      <c r="L39" s="3065"/>
      <c r="M39" s="3068"/>
      <c r="N39" s="3061"/>
      <c r="O39" s="3062"/>
    </row>
    <row r="40" spans="1:21" ht="24.75" customHeight="1">
      <c r="A40" s="3057"/>
      <c r="B40" s="3042" t="s">
        <v>535</v>
      </c>
      <c r="C40" s="3043"/>
      <c r="D40" s="3042" t="s">
        <v>527</v>
      </c>
      <c r="E40" s="3044"/>
      <c r="F40" s="3044"/>
      <c r="G40" s="3044"/>
      <c r="H40" s="3044"/>
      <c r="I40" s="3044"/>
      <c r="J40" s="3044"/>
      <c r="K40" s="3044"/>
      <c r="L40" s="3044"/>
      <c r="M40" s="3043"/>
      <c r="N40" s="3042" t="s">
        <v>177</v>
      </c>
      <c r="O40" s="3043"/>
    </row>
    <row r="41" spans="1:21" ht="34.700000000000003" customHeight="1">
      <c r="A41" s="3057"/>
      <c r="B41" s="845" t="s">
        <v>528</v>
      </c>
      <c r="C41" s="1383"/>
      <c r="D41" s="372" t="s">
        <v>243</v>
      </c>
      <c r="E41" s="3045" t="s">
        <v>244</v>
      </c>
      <c r="F41" s="3046"/>
      <c r="G41" s="3046"/>
      <c r="H41" s="3046"/>
      <c r="I41" s="1385"/>
      <c r="J41" s="3047" t="s">
        <v>536</v>
      </c>
      <c r="K41" s="3047"/>
      <c r="L41" s="3047"/>
      <c r="M41" s="3048"/>
      <c r="N41" s="3049"/>
      <c r="O41" s="3051" t="s">
        <v>1544</v>
      </c>
    </row>
    <row r="42" spans="1:21" ht="34.700000000000003" customHeight="1">
      <c r="A42" s="3057"/>
      <c r="B42" s="845" t="s">
        <v>529</v>
      </c>
      <c r="C42" s="1383"/>
      <c r="D42" s="373" t="s">
        <v>131</v>
      </c>
      <c r="E42" s="3053"/>
      <c r="F42" s="3054"/>
      <c r="G42" s="3054"/>
      <c r="H42" s="3054"/>
      <c r="I42" s="915" t="s">
        <v>55</v>
      </c>
      <c r="J42" s="3054"/>
      <c r="K42" s="3054"/>
      <c r="L42" s="3054"/>
      <c r="M42" s="3055"/>
      <c r="N42" s="3050"/>
      <c r="O42" s="3052"/>
    </row>
    <row r="43" spans="1:21" ht="34.700000000000003" customHeight="1">
      <c r="A43" s="3057"/>
      <c r="B43" s="845" t="s">
        <v>530</v>
      </c>
      <c r="C43" s="1383"/>
      <c r="D43" s="373" t="s">
        <v>166</v>
      </c>
      <c r="E43" s="1384"/>
      <c r="F43" s="915" t="s">
        <v>167</v>
      </c>
      <c r="G43" s="1384"/>
      <c r="H43" s="915" t="s">
        <v>145</v>
      </c>
      <c r="I43" s="915" t="s">
        <v>55</v>
      </c>
      <c r="J43" s="1384"/>
      <c r="K43" s="915" t="s">
        <v>167</v>
      </c>
      <c r="L43" s="1384"/>
      <c r="M43" s="319" t="s">
        <v>145</v>
      </c>
      <c r="N43" s="3049"/>
      <c r="O43" s="3070" t="s">
        <v>1601</v>
      </c>
      <c r="U43" s="939"/>
    </row>
    <row r="44" spans="1:21" ht="34.700000000000003" customHeight="1" thickBot="1">
      <c r="A44" s="3058"/>
      <c r="B44" s="3072"/>
      <c r="C44" s="3073"/>
      <c r="D44" s="375" t="s">
        <v>531</v>
      </c>
      <c r="E44" s="3074"/>
      <c r="F44" s="3075"/>
      <c r="G44" s="376" t="s">
        <v>59</v>
      </c>
      <c r="H44" s="376"/>
      <c r="I44" s="376"/>
      <c r="J44" s="376"/>
      <c r="K44" s="376"/>
      <c r="L44" s="376"/>
      <c r="M44" s="377"/>
      <c r="N44" s="3069"/>
      <c r="O44" s="3071"/>
    </row>
    <row r="45" spans="1:21" s="880" customFormat="1" ht="24.75" customHeight="1">
      <c r="A45" s="3087">
        <v>6</v>
      </c>
      <c r="B45" s="3084" t="s">
        <v>240</v>
      </c>
      <c r="C45" s="3085"/>
      <c r="D45" s="3084" t="s">
        <v>525</v>
      </c>
      <c r="E45" s="3086"/>
      <c r="F45" s="3086"/>
      <c r="G45" s="3086"/>
      <c r="H45" s="3086"/>
      <c r="I45" s="3086"/>
      <c r="J45" s="3086"/>
      <c r="K45" s="3086"/>
      <c r="L45" s="3086"/>
      <c r="M45" s="3085"/>
      <c r="N45" s="3076" t="s">
        <v>241</v>
      </c>
      <c r="O45" s="3077"/>
    </row>
    <row r="46" spans="1:21" s="880" customFormat="1" ht="54.75" customHeight="1">
      <c r="A46" s="3088"/>
      <c r="B46" s="3059"/>
      <c r="C46" s="3060"/>
      <c r="D46" s="3059"/>
      <c r="E46" s="3063"/>
      <c r="F46" s="3063"/>
      <c r="G46" s="3063"/>
      <c r="H46" s="3063"/>
      <c r="I46" s="3063"/>
      <c r="J46" s="3063"/>
      <c r="K46" s="3063"/>
      <c r="L46" s="3063"/>
      <c r="M46" s="3060"/>
      <c r="N46" s="3059"/>
      <c r="O46" s="3060"/>
    </row>
    <row r="47" spans="1:21" s="880" customFormat="1" ht="24.75" customHeight="1">
      <c r="A47" s="3088"/>
      <c r="B47" s="3061"/>
      <c r="C47" s="3062"/>
      <c r="D47" s="374" t="s">
        <v>534</v>
      </c>
      <c r="E47" s="3064"/>
      <c r="F47" s="3065"/>
      <c r="G47" s="3065"/>
      <c r="H47" s="3065"/>
      <c r="I47" s="3066" t="s">
        <v>526</v>
      </c>
      <c r="J47" s="3067"/>
      <c r="K47" s="3064"/>
      <c r="L47" s="3065"/>
      <c r="M47" s="3068"/>
      <c r="N47" s="3061"/>
      <c r="O47" s="3062"/>
    </row>
    <row r="48" spans="1:21" s="880" customFormat="1" ht="24.75" customHeight="1">
      <c r="A48" s="3088"/>
      <c r="B48" s="3042" t="s">
        <v>535</v>
      </c>
      <c r="C48" s="3043"/>
      <c r="D48" s="3042" t="s">
        <v>527</v>
      </c>
      <c r="E48" s="3044"/>
      <c r="F48" s="3044"/>
      <c r="G48" s="3044"/>
      <c r="H48" s="3044"/>
      <c r="I48" s="3044"/>
      <c r="J48" s="3044"/>
      <c r="K48" s="3044"/>
      <c r="L48" s="3044"/>
      <c r="M48" s="3043"/>
      <c r="N48" s="3042" t="s">
        <v>177</v>
      </c>
      <c r="O48" s="3043"/>
    </row>
    <row r="49" spans="1:15" s="880" customFormat="1" ht="34.700000000000003" customHeight="1">
      <c r="A49" s="3088"/>
      <c r="B49" s="845" t="s">
        <v>528</v>
      </c>
      <c r="C49" s="1383"/>
      <c r="D49" s="372" t="s">
        <v>243</v>
      </c>
      <c r="E49" s="3045" t="s">
        <v>244</v>
      </c>
      <c r="F49" s="3046"/>
      <c r="G49" s="3046"/>
      <c r="H49" s="3046"/>
      <c r="I49" s="1385"/>
      <c r="J49" s="3047" t="s">
        <v>536</v>
      </c>
      <c r="K49" s="3047"/>
      <c r="L49" s="3047"/>
      <c r="M49" s="3048"/>
      <c r="N49" s="3049"/>
      <c r="O49" s="3051" t="s">
        <v>1544</v>
      </c>
    </row>
    <row r="50" spans="1:15" s="880" customFormat="1" ht="34.700000000000003" customHeight="1">
      <c r="A50" s="3088"/>
      <c r="B50" s="845" t="s">
        <v>529</v>
      </c>
      <c r="C50" s="1383"/>
      <c r="D50" s="373" t="s">
        <v>131</v>
      </c>
      <c r="E50" s="3053"/>
      <c r="F50" s="3054"/>
      <c r="G50" s="3054"/>
      <c r="H50" s="3054"/>
      <c r="I50" s="932" t="s">
        <v>55</v>
      </c>
      <c r="J50" s="3054"/>
      <c r="K50" s="3054"/>
      <c r="L50" s="3054"/>
      <c r="M50" s="3055"/>
      <c r="N50" s="3050"/>
      <c r="O50" s="3052"/>
    </row>
    <row r="51" spans="1:15" s="880" customFormat="1" ht="34.700000000000003" customHeight="1">
      <c r="A51" s="3088"/>
      <c r="B51" s="845" t="s">
        <v>530</v>
      </c>
      <c r="C51" s="1383"/>
      <c r="D51" s="373" t="s">
        <v>166</v>
      </c>
      <c r="E51" s="1384"/>
      <c r="F51" s="932" t="s">
        <v>167</v>
      </c>
      <c r="G51" s="1384"/>
      <c r="H51" s="932" t="s">
        <v>145</v>
      </c>
      <c r="I51" s="932" t="s">
        <v>55</v>
      </c>
      <c r="J51" s="1384"/>
      <c r="K51" s="932" t="s">
        <v>167</v>
      </c>
      <c r="L51" s="1384"/>
      <c r="M51" s="319" t="s">
        <v>145</v>
      </c>
      <c r="N51" s="3049"/>
      <c r="O51" s="3070" t="s">
        <v>1601</v>
      </c>
    </row>
    <row r="52" spans="1:15" s="880" customFormat="1" ht="34.700000000000003" customHeight="1" thickBot="1">
      <c r="A52" s="3089"/>
      <c r="B52" s="3072"/>
      <c r="C52" s="3073"/>
      <c r="D52" s="375" t="s">
        <v>531</v>
      </c>
      <c r="E52" s="3074"/>
      <c r="F52" s="3075"/>
      <c r="G52" s="376" t="s">
        <v>59</v>
      </c>
      <c r="H52" s="376"/>
      <c r="I52" s="376"/>
      <c r="J52" s="376"/>
      <c r="K52" s="376"/>
      <c r="L52" s="376"/>
      <c r="M52" s="377"/>
      <c r="N52" s="3069"/>
      <c r="O52" s="3071"/>
    </row>
    <row r="53" spans="1:15">
      <c r="A53" s="64" t="s">
        <v>242</v>
      </c>
      <c r="B53" s="64"/>
      <c r="C53" s="69"/>
      <c r="D53" s="69"/>
      <c r="E53" s="69"/>
      <c r="F53" s="69"/>
      <c r="G53" s="69"/>
      <c r="H53" s="69"/>
      <c r="I53" s="69"/>
      <c r="J53" s="69"/>
      <c r="K53" s="69"/>
      <c r="L53" s="69"/>
      <c r="M53" s="69"/>
      <c r="N53" s="69"/>
      <c r="O53" s="69"/>
    </row>
    <row r="54" spans="1:15">
      <c r="A54" s="64" t="s">
        <v>1578</v>
      </c>
      <c r="B54" s="64"/>
      <c r="C54" s="64"/>
      <c r="D54" s="64"/>
      <c r="E54" s="64"/>
      <c r="F54" s="64"/>
      <c r="G54" s="64"/>
      <c r="H54" s="64"/>
      <c r="I54" s="64"/>
      <c r="J54" s="64"/>
      <c r="K54" s="64"/>
      <c r="L54" s="64"/>
      <c r="M54" s="64"/>
      <c r="N54" s="64"/>
      <c r="O54" s="64"/>
    </row>
    <row r="55" spans="1:15">
      <c r="A55" s="394" t="s">
        <v>1546</v>
      </c>
      <c r="B55" s="394"/>
      <c r="C55" s="394"/>
      <c r="D55" s="394"/>
      <c r="E55" s="394"/>
      <c r="F55" s="394"/>
      <c r="G55" s="394"/>
      <c r="H55" s="394"/>
      <c r="I55" s="394"/>
      <c r="J55" s="394"/>
      <c r="K55" s="394"/>
      <c r="L55" s="394"/>
      <c r="M55" s="394"/>
      <c r="N55" s="394"/>
      <c r="O55" s="394"/>
    </row>
    <row r="56" spans="1:15">
      <c r="A56" s="394" t="s">
        <v>1545</v>
      </c>
      <c r="B56" s="394"/>
      <c r="C56" s="394"/>
      <c r="D56" s="394"/>
      <c r="E56" s="394"/>
      <c r="F56" s="394"/>
      <c r="G56" s="394"/>
      <c r="H56" s="394"/>
      <c r="I56" s="394"/>
      <c r="J56" s="394"/>
      <c r="K56" s="394"/>
      <c r="L56" s="394"/>
      <c r="M56" s="394"/>
      <c r="N56" s="394"/>
      <c r="O56" s="394"/>
    </row>
  </sheetData>
  <sheetProtection sheet="1" objects="1" scenarios="1" formatCells="0" formatRows="0"/>
  <mergeCells count="142">
    <mergeCell ref="A45:A52"/>
    <mergeCell ref="B45:C45"/>
    <mergeCell ref="D45:M45"/>
    <mergeCell ref="N45:O45"/>
    <mergeCell ref="B46:C47"/>
    <mergeCell ref="D46:M46"/>
    <mergeCell ref="N46:O47"/>
    <mergeCell ref="E47:H47"/>
    <mergeCell ref="I47:J47"/>
    <mergeCell ref="K47:M47"/>
    <mergeCell ref="B48:C48"/>
    <mergeCell ref="D48:M48"/>
    <mergeCell ref="N48:O48"/>
    <mergeCell ref="E49:H49"/>
    <mergeCell ref="J49:M49"/>
    <mergeCell ref="N49:N50"/>
    <mergeCell ref="O49:O50"/>
    <mergeCell ref="E50:H50"/>
    <mergeCell ref="J50:M50"/>
    <mergeCell ref="N51:N52"/>
    <mergeCell ref="O51:O52"/>
    <mergeCell ref="B52:C52"/>
    <mergeCell ref="E52:F52"/>
    <mergeCell ref="N43:N44"/>
    <mergeCell ref="O43:O44"/>
    <mergeCell ref="B44:C44"/>
    <mergeCell ref="E44:F44"/>
    <mergeCell ref="E41:H41"/>
    <mergeCell ref="J41:M41"/>
    <mergeCell ref="N41:N42"/>
    <mergeCell ref="O41:O42"/>
    <mergeCell ref="E42:H42"/>
    <mergeCell ref="J42:M42"/>
    <mergeCell ref="A37:A44"/>
    <mergeCell ref="B37:C37"/>
    <mergeCell ref="D37:M37"/>
    <mergeCell ref="N37:O37"/>
    <mergeCell ref="B38:C39"/>
    <mergeCell ref="D38:M38"/>
    <mergeCell ref="E33:H33"/>
    <mergeCell ref="J33:M33"/>
    <mergeCell ref="N33:N34"/>
    <mergeCell ref="O33:O34"/>
    <mergeCell ref="E34:H34"/>
    <mergeCell ref="J34:M34"/>
    <mergeCell ref="A29:A36"/>
    <mergeCell ref="N38:O39"/>
    <mergeCell ref="E39:H39"/>
    <mergeCell ref="I39:J39"/>
    <mergeCell ref="K39:M39"/>
    <mergeCell ref="B40:C40"/>
    <mergeCell ref="D40:M40"/>
    <mergeCell ref="N40:O40"/>
    <mergeCell ref="N35:N36"/>
    <mergeCell ref="O35:O36"/>
    <mergeCell ref="B36:C36"/>
    <mergeCell ref="E36:F36"/>
    <mergeCell ref="N30:O31"/>
    <mergeCell ref="E31:H31"/>
    <mergeCell ref="I31:J31"/>
    <mergeCell ref="K31:M31"/>
    <mergeCell ref="B32:C32"/>
    <mergeCell ref="D32:M32"/>
    <mergeCell ref="N32:O32"/>
    <mergeCell ref="N27:N28"/>
    <mergeCell ref="O27:O28"/>
    <mergeCell ref="B28:C28"/>
    <mergeCell ref="E28:F28"/>
    <mergeCell ref="B29:C29"/>
    <mergeCell ref="D29:M29"/>
    <mergeCell ref="N29:O29"/>
    <mergeCell ref="B30:C31"/>
    <mergeCell ref="D30:M30"/>
    <mergeCell ref="B24:C24"/>
    <mergeCell ref="D24:M24"/>
    <mergeCell ref="N24:O24"/>
    <mergeCell ref="N19:N20"/>
    <mergeCell ref="O19:O20"/>
    <mergeCell ref="B20:C20"/>
    <mergeCell ref="E20:F20"/>
    <mergeCell ref="A21:A28"/>
    <mergeCell ref="B21:C21"/>
    <mergeCell ref="D21:M21"/>
    <mergeCell ref="N21:O21"/>
    <mergeCell ref="B22:C23"/>
    <mergeCell ref="D22:M22"/>
    <mergeCell ref="E25:H25"/>
    <mergeCell ref="J25:M25"/>
    <mergeCell ref="N25:N26"/>
    <mergeCell ref="O25:O26"/>
    <mergeCell ref="E26:H26"/>
    <mergeCell ref="J26:M26"/>
    <mergeCell ref="N22:O23"/>
    <mergeCell ref="E23:H23"/>
    <mergeCell ref="I23:J23"/>
    <mergeCell ref="K23:M23"/>
    <mergeCell ref="B16:C16"/>
    <mergeCell ref="D16:M16"/>
    <mergeCell ref="N16:O16"/>
    <mergeCell ref="N11:N12"/>
    <mergeCell ref="O11:O12"/>
    <mergeCell ref="B12:C12"/>
    <mergeCell ref="E12:F12"/>
    <mergeCell ref="A13:A20"/>
    <mergeCell ref="B13:C13"/>
    <mergeCell ref="D13:M13"/>
    <mergeCell ref="N13:O13"/>
    <mergeCell ref="B14:C15"/>
    <mergeCell ref="D14:M14"/>
    <mergeCell ref="E17:H17"/>
    <mergeCell ref="J17:M17"/>
    <mergeCell ref="N17:N18"/>
    <mergeCell ref="O17:O18"/>
    <mergeCell ref="E18:H18"/>
    <mergeCell ref="J18:M18"/>
    <mergeCell ref="N14:O15"/>
    <mergeCell ref="E15:H15"/>
    <mergeCell ref="I15:J15"/>
    <mergeCell ref="K15:M15"/>
    <mergeCell ref="A2:O2"/>
    <mergeCell ref="B3:C3"/>
    <mergeCell ref="D3:J3"/>
    <mergeCell ref="K3:N3"/>
    <mergeCell ref="B5:C5"/>
    <mergeCell ref="D5:M5"/>
    <mergeCell ref="N5:O5"/>
    <mergeCell ref="E9:H9"/>
    <mergeCell ref="J9:M9"/>
    <mergeCell ref="N9:N10"/>
    <mergeCell ref="O9:O10"/>
    <mergeCell ref="E10:H10"/>
    <mergeCell ref="J10:M10"/>
    <mergeCell ref="A6:A12"/>
    <mergeCell ref="B6:C7"/>
    <mergeCell ref="D6:M6"/>
    <mergeCell ref="N6:O7"/>
    <mergeCell ref="E7:H7"/>
    <mergeCell ref="I7:J7"/>
    <mergeCell ref="K7:M7"/>
    <mergeCell ref="B8:C8"/>
    <mergeCell ref="D8:M8"/>
    <mergeCell ref="N8:O8"/>
  </mergeCells>
  <phoneticPr fontId="14"/>
  <conditionalFormatting sqref="B6">
    <cfRule type="cellIs" dxfId="221" priority="87" stopIfTrue="1" operator="equal">
      <formula>""</formula>
    </cfRule>
  </conditionalFormatting>
  <conditionalFormatting sqref="B14">
    <cfRule type="cellIs" dxfId="220" priority="75" stopIfTrue="1" operator="equal">
      <formula>""</formula>
    </cfRule>
  </conditionalFormatting>
  <conditionalFormatting sqref="B22">
    <cfRule type="cellIs" dxfId="219" priority="64" stopIfTrue="1" operator="equal">
      <formula>""</formula>
    </cfRule>
  </conditionalFormatting>
  <conditionalFormatting sqref="B30">
    <cfRule type="cellIs" dxfId="218" priority="54" stopIfTrue="1" operator="equal">
      <formula>""</formula>
    </cfRule>
  </conditionalFormatting>
  <conditionalFormatting sqref="B38">
    <cfRule type="cellIs" dxfId="217" priority="44" stopIfTrue="1" operator="equal">
      <formula>""</formula>
    </cfRule>
  </conditionalFormatting>
  <conditionalFormatting sqref="B46">
    <cfRule type="cellIs" dxfId="216" priority="11" stopIfTrue="1" operator="equal">
      <formula>""</formula>
    </cfRule>
  </conditionalFormatting>
  <conditionalFormatting sqref="C9:C11">
    <cfRule type="cellIs" dxfId="215" priority="86" stopIfTrue="1" operator="equal">
      <formula>""</formula>
    </cfRule>
  </conditionalFormatting>
  <conditionalFormatting sqref="C17:C19">
    <cfRule type="cellIs" dxfId="214" priority="74" stopIfTrue="1" operator="equal">
      <formula>""</formula>
    </cfRule>
  </conditionalFormatting>
  <conditionalFormatting sqref="C25:C27">
    <cfRule type="cellIs" dxfId="213" priority="63" stopIfTrue="1" operator="equal">
      <formula>""</formula>
    </cfRule>
  </conditionalFormatting>
  <conditionalFormatting sqref="C33:C35">
    <cfRule type="cellIs" dxfId="212" priority="53" stopIfTrue="1" operator="equal">
      <formula>""</formula>
    </cfRule>
  </conditionalFormatting>
  <conditionalFormatting sqref="C41:C43">
    <cfRule type="cellIs" dxfId="211" priority="43" stopIfTrue="1" operator="equal">
      <formula>""</formula>
    </cfRule>
  </conditionalFormatting>
  <conditionalFormatting sqref="C49:C51">
    <cfRule type="cellIs" dxfId="210" priority="10" stopIfTrue="1" operator="equal">
      <formula>""</formula>
    </cfRule>
  </conditionalFormatting>
  <conditionalFormatting sqref="D7:E7">
    <cfRule type="cellIs" dxfId="209" priority="88" stopIfTrue="1" operator="equal">
      <formula>""</formula>
    </cfRule>
  </conditionalFormatting>
  <conditionalFormatting sqref="D11:E12">
    <cfRule type="cellIs" dxfId="208" priority="79" stopIfTrue="1" operator="equal">
      <formula>""</formula>
    </cfRule>
  </conditionalFormatting>
  <conditionalFormatting sqref="D15:E15">
    <cfRule type="cellIs" dxfId="207" priority="76" stopIfTrue="1" operator="equal">
      <formula>""</formula>
    </cfRule>
  </conditionalFormatting>
  <conditionalFormatting sqref="D19:E20">
    <cfRule type="cellIs" dxfId="206" priority="68" stopIfTrue="1" operator="equal">
      <formula>""</formula>
    </cfRule>
  </conditionalFormatting>
  <conditionalFormatting sqref="D23:E23">
    <cfRule type="cellIs" dxfId="205" priority="14" stopIfTrue="1" operator="equal">
      <formula>""</formula>
    </cfRule>
  </conditionalFormatting>
  <conditionalFormatting sqref="D27:E28">
    <cfRule type="cellIs" dxfId="204" priority="26" stopIfTrue="1" operator="equal">
      <formula>""</formula>
    </cfRule>
  </conditionalFormatting>
  <conditionalFormatting sqref="D31:E31">
    <cfRule type="cellIs" dxfId="203" priority="55" stopIfTrue="1" operator="equal">
      <formula>""</formula>
    </cfRule>
  </conditionalFormatting>
  <conditionalFormatting sqref="D35:E36">
    <cfRule type="cellIs" dxfId="202" priority="25" stopIfTrue="1" operator="equal">
      <formula>""</formula>
    </cfRule>
  </conditionalFormatting>
  <conditionalFormatting sqref="D39:E39">
    <cfRule type="cellIs" dxfId="201" priority="45" stopIfTrue="1" operator="equal">
      <formula>""</formula>
    </cfRule>
  </conditionalFormatting>
  <conditionalFormatting sqref="D43:E44 D51:E52">
    <cfRule type="cellIs" dxfId="200" priority="24" stopIfTrue="1" operator="equal">
      <formula>""</formula>
    </cfRule>
  </conditionalFormatting>
  <conditionalFormatting sqref="D47:E47">
    <cfRule type="cellIs" dxfId="199" priority="12" stopIfTrue="1" operator="equal">
      <formula>""</formula>
    </cfRule>
  </conditionalFormatting>
  <conditionalFormatting sqref="D6:J6">
    <cfRule type="cellIs" dxfId="198" priority="89" stopIfTrue="1" operator="equal">
      <formula>""</formula>
    </cfRule>
  </conditionalFormatting>
  <conditionalFormatting sqref="D14:J14">
    <cfRule type="cellIs" dxfId="197" priority="77" stopIfTrue="1" operator="equal">
      <formula>""</formula>
    </cfRule>
  </conditionalFormatting>
  <conditionalFormatting sqref="D22:J22">
    <cfRule type="cellIs" dxfId="196" priority="66" stopIfTrue="1" operator="equal">
      <formula>""</formula>
    </cfRule>
  </conditionalFormatting>
  <conditionalFormatting sqref="D30:J30">
    <cfRule type="cellIs" dxfId="195" priority="56" stopIfTrue="1" operator="equal">
      <formula>""</formula>
    </cfRule>
  </conditionalFormatting>
  <conditionalFormatting sqref="D38:J38">
    <cfRule type="cellIs" dxfId="194" priority="46" stopIfTrue="1" operator="equal">
      <formula>""</formula>
    </cfRule>
  </conditionalFormatting>
  <conditionalFormatting sqref="D46:J46">
    <cfRule type="cellIs" dxfId="193" priority="13" stopIfTrue="1" operator="equal">
      <formula>""</formula>
    </cfRule>
  </conditionalFormatting>
  <conditionalFormatting sqref="E10">
    <cfRule type="cellIs" dxfId="192" priority="83" stopIfTrue="1" operator="equal">
      <formula>""</formula>
    </cfRule>
  </conditionalFormatting>
  <conditionalFormatting sqref="E18">
    <cfRule type="cellIs" dxfId="191" priority="34" stopIfTrue="1" operator="equal">
      <formula>""</formula>
    </cfRule>
  </conditionalFormatting>
  <conditionalFormatting sqref="E26">
    <cfRule type="cellIs" dxfId="190" priority="32" stopIfTrue="1" operator="equal">
      <formula>""</formula>
    </cfRule>
  </conditionalFormatting>
  <conditionalFormatting sqref="E34">
    <cfRule type="cellIs" dxfId="189" priority="30" stopIfTrue="1" operator="equal">
      <formula>""</formula>
    </cfRule>
  </conditionalFormatting>
  <conditionalFormatting sqref="E42">
    <cfRule type="cellIs" dxfId="188" priority="28" stopIfTrue="1" operator="equal">
      <formula>""</formula>
    </cfRule>
  </conditionalFormatting>
  <conditionalFormatting sqref="E50">
    <cfRule type="cellIs" dxfId="187" priority="4" stopIfTrue="1" operator="equal">
      <formula>""</formula>
    </cfRule>
  </conditionalFormatting>
  <conditionalFormatting sqref="G11">
    <cfRule type="cellIs" dxfId="186" priority="84" stopIfTrue="1" operator="equal">
      <formula>""</formula>
    </cfRule>
  </conditionalFormatting>
  <conditionalFormatting sqref="G19">
    <cfRule type="cellIs" dxfId="185" priority="72" stopIfTrue="1" operator="equal">
      <formula>""</formula>
    </cfRule>
  </conditionalFormatting>
  <conditionalFormatting sqref="G27">
    <cfRule type="cellIs" dxfId="184" priority="61" stopIfTrue="1" operator="equal">
      <formula>""</formula>
    </cfRule>
  </conditionalFormatting>
  <conditionalFormatting sqref="G35">
    <cfRule type="cellIs" dxfId="183" priority="51" stopIfTrue="1" operator="equal">
      <formula>""</formula>
    </cfRule>
  </conditionalFormatting>
  <conditionalFormatting sqref="G43">
    <cfRule type="cellIs" dxfId="182" priority="41" stopIfTrue="1" operator="equal">
      <formula>""</formula>
    </cfRule>
  </conditionalFormatting>
  <conditionalFormatting sqref="G51">
    <cfRule type="cellIs" dxfId="181" priority="8" stopIfTrue="1" operator="equal">
      <formula>""</formula>
    </cfRule>
  </conditionalFormatting>
  <conditionalFormatting sqref="I9">
    <cfRule type="cellIs" dxfId="180" priority="80" stopIfTrue="1" operator="equal">
      <formula>""</formula>
    </cfRule>
  </conditionalFormatting>
  <conditionalFormatting sqref="I17">
    <cfRule type="cellIs" dxfId="179" priority="69" stopIfTrue="1" operator="equal">
      <formula>""</formula>
    </cfRule>
  </conditionalFormatting>
  <conditionalFormatting sqref="I25">
    <cfRule type="cellIs" dxfId="178" priority="58" stopIfTrue="1" operator="equal">
      <formula>""</formula>
    </cfRule>
  </conditionalFormatting>
  <conditionalFormatting sqref="I33">
    <cfRule type="cellIs" dxfId="177" priority="48" stopIfTrue="1" operator="equal">
      <formula>""</formula>
    </cfRule>
  </conditionalFormatting>
  <conditionalFormatting sqref="I41">
    <cfRule type="cellIs" dxfId="176" priority="38" stopIfTrue="1" operator="equal">
      <formula>""</formula>
    </cfRule>
  </conditionalFormatting>
  <conditionalFormatting sqref="I49">
    <cfRule type="cellIs" dxfId="175" priority="6" stopIfTrue="1" operator="equal">
      <formula>""</formula>
    </cfRule>
  </conditionalFormatting>
  <conditionalFormatting sqref="J10:J11">
    <cfRule type="cellIs" dxfId="174" priority="35" stopIfTrue="1" operator="equal">
      <formula>""</formula>
    </cfRule>
  </conditionalFormatting>
  <conditionalFormatting sqref="J18:J19">
    <cfRule type="cellIs" dxfId="173" priority="33" stopIfTrue="1" operator="equal">
      <formula>""</formula>
    </cfRule>
  </conditionalFormatting>
  <conditionalFormatting sqref="J26:J27">
    <cfRule type="cellIs" dxfId="172" priority="31" stopIfTrue="1" operator="equal">
      <formula>""</formula>
    </cfRule>
  </conditionalFormatting>
  <conditionalFormatting sqref="J34:J35">
    <cfRule type="cellIs" dxfId="171" priority="29" stopIfTrue="1" operator="equal">
      <formula>""</formula>
    </cfRule>
  </conditionalFormatting>
  <conditionalFormatting sqref="J42:J43">
    <cfRule type="cellIs" dxfId="170" priority="27" stopIfTrue="1" operator="equal">
      <formula>""</formula>
    </cfRule>
  </conditionalFormatting>
  <conditionalFormatting sqref="J50:J51">
    <cfRule type="cellIs" dxfId="169" priority="3" stopIfTrue="1" operator="equal">
      <formula>""</formula>
    </cfRule>
  </conditionalFormatting>
  <conditionalFormatting sqref="K7">
    <cfRule type="cellIs" dxfId="168" priority="78" stopIfTrue="1" operator="equal">
      <formula>""</formula>
    </cfRule>
  </conditionalFormatting>
  <conditionalFormatting sqref="K15">
    <cfRule type="cellIs" dxfId="167" priority="67" stopIfTrue="1" operator="equal">
      <formula>""</formula>
    </cfRule>
  </conditionalFormatting>
  <conditionalFormatting sqref="K23">
    <cfRule type="cellIs" dxfId="166" priority="57" stopIfTrue="1" operator="equal">
      <formula>""</formula>
    </cfRule>
  </conditionalFormatting>
  <conditionalFormatting sqref="K31">
    <cfRule type="cellIs" dxfId="165" priority="47" stopIfTrue="1" operator="equal">
      <formula>""</formula>
    </cfRule>
  </conditionalFormatting>
  <conditionalFormatting sqref="K39">
    <cfRule type="cellIs" dxfId="164" priority="37" stopIfTrue="1" operator="equal">
      <formula>""</formula>
    </cfRule>
  </conditionalFormatting>
  <conditionalFormatting sqref="K47">
    <cfRule type="cellIs" dxfId="163" priority="5" stopIfTrue="1" operator="equal">
      <formula>""</formula>
    </cfRule>
  </conditionalFormatting>
  <conditionalFormatting sqref="L11">
    <cfRule type="cellIs" dxfId="162" priority="81" stopIfTrue="1" operator="equal">
      <formula>""</formula>
    </cfRule>
  </conditionalFormatting>
  <conditionalFormatting sqref="L19">
    <cfRule type="cellIs" dxfId="161" priority="70" stopIfTrue="1" operator="equal">
      <formula>""</formula>
    </cfRule>
  </conditionalFormatting>
  <conditionalFormatting sqref="L27">
    <cfRule type="cellIs" dxfId="160" priority="59" stopIfTrue="1" operator="equal">
      <formula>""</formula>
    </cfRule>
  </conditionalFormatting>
  <conditionalFormatting sqref="L35">
    <cfRule type="cellIs" dxfId="159" priority="49" stopIfTrue="1" operator="equal">
      <formula>""</formula>
    </cfRule>
  </conditionalFormatting>
  <conditionalFormatting sqref="L43">
    <cfRule type="cellIs" dxfId="158" priority="39" stopIfTrue="1" operator="equal">
      <formula>""</formula>
    </cfRule>
  </conditionalFormatting>
  <conditionalFormatting sqref="L51">
    <cfRule type="cellIs" dxfId="157" priority="7" stopIfTrue="1" operator="equal">
      <formula>""</formula>
    </cfRule>
  </conditionalFormatting>
  <conditionalFormatting sqref="N6">
    <cfRule type="cellIs" dxfId="156" priority="85" stopIfTrue="1" operator="equal">
      <formula>""</formula>
    </cfRule>
  </conditionalFormatting>
  <conditionalFormatting sqref="N9">
    <cfRule type="cellIs" dxfId="155" priority="23" operator="equal">
      <formula>""</formula>
    </cfRule>
  </conditionalFormatting>
  <conditionalFormatting sqref="N11">
    <cfRule type="cellIs" dxfId="154" priority="36" operator="equal">
      <formula>""</formula>
    </cfRule>
  </conditionalFormatting>
  <conditionalFormatting sqref="N14">
    <cfRule type="cellIs" dxfId="153" priority="73" stopIfTrue="1" operator="equal">
      <formula>""</formula>
    </cfRule>
  </conditionalFormatting>
  <conditionalFormatting sqref="N17">
    <cfRule type="cellIs" dxfId="152" priority="22" operator="equal">
      <formula>""</formula>
    </cfRule>
  </conditionalFormatting>
  <conditionalFormatting sqref="N19">
    <cfRule type="cellIs" dxfId="151" priority="21" operator="equal">
      <formula>""</formula>
    </cfRule>
  </conditionalFormatting>
  <conditionalFormatting sqref="N22">
    <cfRule type="cellIs" dxfId="150" priority="62" stopIfTrue="1" operator="equal">
      <formula>""</formula>
    </cfRule>
  </conditionalFormatting>
  <conditionalFormatting sqref="N25">
    <cfRule type="cellIs" dxfId="149" priority="20" operator="equal">
      <formula>""</formula>
    </cfRule>
  </conditionalFormatting>
  <conditionalFormatting sqref="N27">
    <cfRule type="cellIs" dxfId="148" priority="19" operator="equal">
      <formula>""</formula>
    </cfRule>
  </conditionalFormatting>
  <conditionalFormatting sqref="N30">
    <cfRule type="cellIs" dxfId="147" priority="52" stopIfTrue="1" operator="equal">
      <formula>""</formula>
    </cfRule>
  </conditionalFormatting>
  <conditionalFormatting sqref="N33">
    <cfRule type="cellIs" dxfId="146" priority="18" operator="equal">
      <formula>""</formula>
    </cfRule>
  </conditionalFormatting>
  <conditionalFormatting sqref="N35">
    <cfRule type="cellIs" dxfId="145" priority="17" operator="equal">
      <formula>""</formula>
    </cfRule>
  </conditionalFormatting>
  <conditionalFormatting sqref="N38">
    <cfRule type="cellIs" dxfId="144" priority="42" stopIfTrue="1" operator="equal">
      <formula>""</formula>
    </cfRule>
  </conditionalFormatting>
  <conditionalFormatting sqref="N41">
    <cfRule type="cellIs" dxfId="143" priority="16" operator="equal">
      <formula>""</formula>
    </cfRule>
  </conditionalFormatting>
  <conditionalFormatting sqref="N43">
    <cfRule type="cellIs" dxfId="142" priority="15" operator="equal">
      <formula>""</formula>
    </cfRule>
  </conditionalFormatting>
  <conditionalFormatting sqref="N46">
    <cfRule type="cellIs" dxfId="141" priority="9" stopIfTrue="1" operator="equal">
      <formula>""</formula>
    </cfRule>
  </conditionalFormatting>
  <conditionalFormatting sqref="N49">
    <cfRule type="cellIs" dxfId="140" priority="2" operator="equal">
      <formula>""</formula>
    </cfRule>
  </conditionalFormatting>
  <conditionalFormatting sqref="N51">
    <cfRule type="cellIs" dxfId="139" priority="1" operator="equal">
      <formula>""</formula>
    </cfRule>
  </conditionalFormatting>
  <dataValidations count="2">
    <dataValidation type="list" allowBlank="1" showInputMessage="1" showErrorMessage="1" sqref="N9:N12 N17:N20 N25:N28 N33:N36 N41:N44 N49:N52" xr:uid="{00000000-0002-0000-1700-000000000000}">
      <formula1>"✔"</formula1>
    </dataValidation>
    <dataValidation imeMode="hiragana" allowBlank="1" showInputMessage="1" showErrorMessage="1" sqref="C9:C11 K7 E10:E12 B6 N6 J34:J35 F6:J6 G11 I9 L11 D6:E7 D11:D12 C17:C19 K15 J10:J11 B14 N14 E18:E20 F14:J14 G19 I17 L19 D14:E15 D19:D20 C25:C27 K23 J18:J19 B22 N22 J42:J43 F22:J22 G27 I25 L27 D22:E23 D27:D28 C33:C35 K31 J26:J27 B30 N30 E26:E28 F30:J30 G35 I33 L35 D30:E31 D35:D36 C41:C43 K39 E42:E44 B38 N38 E34:E36 F38:J38 G43 I41 L43 D38:E39 D43:D44 J50:J51 C49:C51 K47 E50:E52 B46 N46 F46:J46 G51 I49 L51 D46:E47 D51:D52" xr:uid="{00000000-0002-0000-1700-000001000000}"/>
  </dataValidations>
  <printOptions horizontalCentered="1"/>
  <pageMargins left="0.62992125984251968" right="0.62992125984251968" top="0.39370078740157483" bottom="0.39370078740157483" header="0" footer="0.19685039370078741"/>
  <pageSetup paperSize="9" scale="47" fitToHeight="0" orientation="portrait" r:id="rId1"/>
  <headerFooter scaleWithDoc="0">
    <oddFooter>&amp;R令和８年４月１日以降に申請する訓練科から適用</oddFooter>
  </headerFooter>
  <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5">
    <pageSetUpPr fitToPage="1"/>
  </sheetPr>
  <dimension ref="A1:P28"/>
  <sheetViews>
    <sheetView view="pageBreakPreview" zoomScale="85" zoomScaleNormal="100" zoomScaleSheetLayoutView="85" workbookViewId="0">
      <selection activeCell="D8" sqref="D8:P8"/>
    </sheetView>
  </sheetViews>
  <sheetFormatPr defaultColWidth="12.625" defaultRowHeight="30" customHeight="1"/>
  <cols>
    <col min="1" max="2" width="3.625" style="69" customWidth="1"/>
    <col min="3" max="15" width="5.625" style="69" customWidth="1"/>
    <col min="16" max="16" width="15.625" style="69" customWidth="1"/>
    <col min="17" max="17" width="4.625" style="69" customWidth="1"/>
    <col min="18" max="16384" width="12.625" style="69"/>
  </cols>
  <sheetData>
    <row r="1" spans="1:16" ht="20.100000000000001" customHeight="1">
      <c r="P1" s="66" t="s">
        <v>540</v>
      </c>
    </row>
    <row r="2" spans="1:16" ht="9.9499999999999993" customHeight="1">
      <c r="P2" s="120"/>
    </row>
    <row r="3" spans="1:16" ht="30" customHeight="1">
      <c r="A3" s="3093" t="s">
        <v>245</v>
      </c>
      <c r="B3" s="3093"/>
      <c r="C3" s="3093"/>
      <c r="D3" s="3093"/>
      <c r="E3" s="3093"/>
      <c r="F3" s="3093"/>
      <c r="G3" s="3093"/>
      <c r="H3" s="3093"/>
      <c r="I3" s="3093"/>
      <c r="J3" s="3093"/>
      <c r="K3" s="3093"/>
      <c r="L3" s="3093"/>
      <c r="M3" s="3093"/>
      <c r="N3" s="3093"/>
      <c r="O3" s="3093"/>
      <c r="P3" s="3093"/>
    </row>
    <row r="4" spans="1:16" ht="20.100000000000001" customHeight="1">
      <c r="A4" s="121"/>
      <c r="B4" s="121"/>
      <c r="C4" s="121"/>
      <c r="D4" s="208"/>
      <c r="E4" s="121"/>
      <c r="F4" s="121"/>
      <c r="G4" s="121"/>
      <c r="H4" s="121"/>
      <c r="I4" s="121"/>
      <c r="J4" s="121"/>
      <c r="K4" s="121"/>
      <c r="L4" s="121"/>
      <c r="M4" s="121"/>
      <c r="N4" s="121"/>
      <c r="O4" s="121"/>
      <c r="P4" s="121"/>
    </row>
    <row r="5" spans="1:16" ht="24.95" customHeight="1">
      <c r="A5" s="3094" t="s">
        <v>160</v>
      </c>
      <c r="B5" s="3094"/>
      <c r="C5" s="3094"/>
      <c r="D5" s="3094"/>
      <c r="E5" s="3094"/>
      <c r="F5" s="3095" t="str">
        <f>IF(様式1!L11="","",様式1!L11)</f>
        <v/>
      </c>
      <c r="G5" s="3095"/>
      <c r="H5" s="3095"/>
      <c r="I5" s="3095"/>
      <c r="J5" s="3095"/>
      <c r="K5" s="3095"/>
      <c r="L5" s="3095"/>
      <c r="M5" s="70"/>
      <c r="N5" s="70"/>
      <c r="O5" s="219" t="s">
        <v>246</v>
      </c>
      <c r="P5" s="1386"/>
    </row>
    <row r="6" spans="1:16" ht="20.100000000000001" customHeight="1" thickBot="1">
      <c r="A6" s="67"/>
      <c r="B6" s="67"/>
      <c r="C6" s="67"/>
      <c r="D6" s="209"/>
      <c r="E6" s="67"/>
      <c r="F6" s="62"/>
      <c r="G6" s="62"/>
      <c r="H6" s="62"/>
      <c r="I6" s="62"/>
      <c r="J6" s="210"/>
      <c r="K6" s="62"/>
      <c r="M6" s="62"/>
      <c r="N6" s="62"/>
      <c r="O6" s="62"/>
    </row>
    <row r="7" spans="1:16" ht="39.950000000000003" customHeight="1" thickBot="1">
      <c r="A7" s="3096" t="s">
        <v>161</v>
      </c>
      <c r="B7" s="3097"/>
      <c r="C7" s="3098"/>
      <c r="D7" s="3102" t="str">
        <f>IF(様式1!G36="","",様式1!G36)</f>
        <v/>
      </c>
      <c r="E7" s="3103"/>
      <c r="F7" s="3103"/>
      <c r="G7" s="3103"/>
      <c r="H7" s="3103"/>
      <c r="I7" s="3103"/>
      <c r="J7" s="3103"/>
      <c r="K7" s="3103"/>
      <c r="L7" s="3103"/>
      <c r="M7" s="3103"/>
      <c r="N7" s="3103"/>
      <c r="O7" s="3103"/>
      <c r="P7" s="3104"/>
    </row>
    <row r="8" spans="1:16" ht="69.95" customHeight="1" thickBot="1">
      <c r="A8" s="3090" t="s">
        <v>247</v>
      </c>
      <c r="B8" s="3091"/>
      <c r="C8" s="3092"/>
      <c r="D8" s="3099"/>
      <c r="E8" s="3100"/>
      <c r="F8" s="3100"/>
      <c r="G8" s="3100"/>
      <c r="H8" s="3100"/>
      <c r="I8" s="3100"/>
      <c r="J8" s="3100"/>
      <c r="K8" s="3100"/>
      <c r="L8" s="3100"/>
      <c r="M8" s="3100"/>
      <c r="N8" s="3100"/>
      <c r="O8" s="3100"/>
      <c r="P8" s="3101"/>
    </row>
    <row r="9" spans="1:16" ht="20.100000000000001" customHeight="1">
      <c r="A9" s="3105" t="s">
        <v>248</v>
      </c>
      <c r="B9" s="3107" t="s">
        <v>171</v>
      </c>
      <c r="C9" s="3108"/>
      <c r="D9" s="3108"/>
      <c r="E9" s="3109"/>
      <c r="F9" s="3107" t="s">
        <v>172</v>
      </c>
      <c r="G9" s="3108"/>
      <c r="H9" s="3108"/>
      <c r="I9" s="3108"/>
      <c r="J9" s="3108"/>
      <c r="K9" s="3108"/>
      <c r="L9" s="3108"/>
      <c r="M9" s="3108"/>
      <c r="N9" s="3108"/>
      <c r="O9" s="3108"/>
      <c r="P9" s="122" t="s">
        <v>166</v>
      </c>
    </row>
    <row r="10" spans="1:16" ht="30" customHeight="1">
      <c r="A10" s="3105"/>
      <c r="B10" s="3110" t="s">
        <v>173</v>
      </c>
      <c r="C10" s="3111"/>
      <c r="D10" s="3112"/>
      <c r="E10" s="3113"/>
      <c r="F10" s="3114"/>
      <c r="G10" s="3115"/>
      <c r="H10" s="3115"/>
      <c r="I10" s="3115"/>
      <c r="J10" s="3115"/>
      <c r="K10" s="3115"/>
      <c r="L10" s="3115"/>
      <c r="M10" s="3115"/>
      <c r="N10" s="3115"/>
      <c r="O10" s="3115"/>
      <c r="P10" s="1389"/>
    </row>
    <row r="11" spans="1:16" ht="30" customHeight="1">
      <c r="A11" s="3105"/>
      <c r="B11" s="3110"/>
      <c r="C11" s="3116"/>
      <c r="D11" s="3117"/>
      <c r="E11" s="3118"/>
      <c r="F11" s="3119"/>
      <c r="G11" s="3120"/>
      <c r="H11" s="3120"/>
      <c r="I11" s="3120"/>
      <c r="J11" s="3120"/>
      <c r="K11" s="3120"/>
      <c r="L11" s="3120"/>
      <c r="M11" s="3120"/>
      <c r="N11" s="3120"/>
      <c r="O11" s="3121"/>
      <c r="P11" s="1387"/>
    </row>
    <row r="12" spans="1:16" ht="30" customHeight="1">
      <c r="A12" s="3105"/>
      <c r="B12" s="3110"/>
      <c r="C12" s="3116"/>
      <c r="D12" s="3117"/>
      <c r="E12" s="3118"/>
      <c r="F12" s="3119"/>
      <c r="G12" s="3120"/>
      <c r="H12" s="3120"/>
      <c r="I12" s="3120"/>
      <c r="J12" s="3120"/>
      <c r="K12" s="3120"/>
      <c r="L12" s="3120"/>
      <c r="M12" s="3120"/>
      <c r="N12" s="3120"/>
      <c r="O12" s="3121"/>
      <c r="P12" s="1387"/>
    </row>
    <row r="13" spans="1:16" ht="30" customHeight="1">
      <c r="A13" s="3105"/>
      <c r="B13" s="3110"/>
      <c r="C13" s="3116"/>
      <c r="D13" s="3117"/>
      <c r="E13" s="3118"/>
      <c r="F13" s="3119"/>
      <c r="G13" s="3120"/>
      <c r="H13" s="3120"/>
      <c r="I13" s="3120"/>
      <c r="J13" s="3120"/>
      <c r="K13" s="3120"/>
      <c r="L13" s="3120"/>
      <c r="M13" s="3120"/>
      <c r="N13" s="3120"/>
      <c r="O13" s="3121"/>
      <c r="P13" s="1387"/>
    </row>
    <row r="14" spans="1:16" ht="30" customHeight="1">
      <c r="A14" s="3105"/>
      <c r="B14" s="3110"/>
      <c r="C14" s="3116"/>
      <c r="D14" s="3117"/>
      <c r="E14" s="3118"/>
      <c r="F14" s="3119"/>
      <c r="G14" s="3120"/>
      <c r="H14" s="3120"/>
      <c r="I14" s="3120"/>
      <c r="J14" s="3120"/>
      <c r="K14" s="3120"/>
      <c r="L14" s="3120"/>
      <c r="M14" s="3120"/>
      <c r="N14" s="3120"/>
      <c r="O14" s="3121"/>
      <c r="P14" s="1387"/>
    </row>
    <row r="15" spans="1:16" ht="30" customHeight="1">
      <c r="A15" s="3105"/>
      <c r="B15" s="3110"/>
      <c r="C15" s="3116"/>
      <c r="D15" s="3117"/>
      <c r="E15" s="3118"/>
      <c r="F15" s="3119"/>
      <c r="G15" s="3120"/>
      <c r="H15" s="3120"/>
      <c r="I15" s="3120"/>
      <c r="J15" s="3120"/>
      <c r="K15" s="3120"/>
      <c r="L15" s="3120"/>
      <c r="M15" s="3120"/>
      <c r="N15" s="3120"/>
      <c r="O15" s="3120"/>
      <c r="P15" s="1387"/>
    </row>
    <row r="16" spans="1:16" ht="30" customHeight="1">
      <c r="A16" s="3105"/>
      <c r="B16" s="3110"/>
      <c r="C16" s="3116"/>
      <c r="D16" s="3117"/>
      <c r="E16" s="3118"/>
      <c r="F16" s="3119"/>
      <c r="G16" s="3120"/>
      <c r="H16" s="3120"/>
      <c r="I16" s="3120"/>
      <c r="J16" s="3120"/>
      <c r="K16" s="3120"/>
      <c r="L16" s="3120"/>
      <c r="M16" s="3120"/>
      <c r="N16" s="3120"/>
      <c r="O16" s="3120"/>
      <c r="P16" s="1387"/>
    </row>
    <row r="17" spans="1:16" ht="30" customHeight="1">
      <c r="A17" s="3105"/>
      <c r="B17" s="3110"/>
      <c r="C17" s="3116"/>
      <c r="D17" s="3117"/>
      <c r="E17" s="3118"/>
      <c r="F17" s="3119"/>
      <c r="G17" s="3120"/>
      <c r="H17" s="3120"/>
      <c r="I17" s="3120"/>
      <c r="J17" s="3120"/>
      <c r="K17" s="3120"/>
      <c r="L17" s="3120"/>
      <c r="M17" s="3120"/>
      <c r="N17" s="3120"/>
      <c r="O17" s="3120"/>
      <c r="P17" s="1387"/>
    </row>
    <row r="18" spans="1:16" ht="30" customHeight="1">
      <c r="A18" s="3105"/>
      <c r="B18" s="3110"/>
      <c r="C18" s="3122"/>
      <c r="D18" s="3123"/>
      <c r="E18" s="3124"/>
      <c r="F18" s="3125"/>
      <c r="G18" s="3126"/>
      <c r="H18" s="3126"/>
      <c r="I18" s="3126"/>
      <c r="J18" s="3126"/>
      <c r="K18" s="3126"/>
      <c r="L18" s="3126"/>
      <c r="M18" s="3126"/>
      <c r="N18" s="3126"/>
      <c r="O18" s="3126"/>
      <c r="P18" s="1388"/>
    </row>
    <row r="19" spans="1:16" ht="30" customHeight="1">
      <c r="A19" s="3105"/>
      <c r="B19" s="3127" t="s">
        <v>96</v>
      </c>
      <c r="C19" s="3111"/>
      <c r="D19" s="3112"/>
      <c r="E19" s="3113"/>
      <c r="F19" s="3114"/>
      <c r="G19" s="3115"/>
      <c r="H19" s="3115"/>
      <c r="I19" s="3115"/>
      <c r="J19" s="3115"/>
      <c r="K19" s="3115"/>
      <c r="L19" s="3115"/>
      <c r="M19" s="3115"/>
      <c r="N19" s="3115"/>
      <c r="O19" s="3115"/>
      <c r="P19" s="1389"/>
    </row>
    <row r="20" spans="1:16" ht="30" customHeight="1">
      <c r="A20" s="3105"/>
      <c r="B20" s="3110"/>
      <c r="C20" s="3116"/>
      <c r="D20" s="3117"/>
      <c r="E20" s="3118"/>
      <c r="F20" s="3119"/>
      <c r="G20" s="3120"/>
      <c r="H20" s="3120"/>
      <c r="I20" s="3120"/>
      <c r="J20" s="3120"/>
      <c r="K20" s="3120"/>
      <c r="L20" s="3120"/>
      <c r="M20" s="3120"/>
      <c r="N20" s="3120"/>
      <c r="O20" s="3120"/>
      <c r="P20" s="1387"/>
    </row>
    <row r="21" spans="1:16" ht="30" customHeight="1">
      <c r="A21" s="3105"/>
      <c r="B21" s="3110"/>
      <c r="C21" s="3116"/>
      <c r="D21" s="3117"/>
      <c r="E21" s="3118"/>
      <c r="F21" s="3119"/>
      <c r="G21" s="3120"/>
      <c r="H21" s="3120"/>
      <c r="I21" s="3120"/>
      <c r="J21" s="3120"/>
      <c r="K21" s="3120"/>
      <c r="L21" s="3120"/>
      <c r="M21" s="3120"/>
      <c r="N21" s="3120"/>
      <c r="O21" s="3120"/>
      <c r="P21" s="1387"/>
    </row>
    <row r="22" spans="1:16" ht="30" customHeight="1">
      <c r="A22" s="3105"/>
      <c r="B22" s="3110"/>
      <c r="C22" s="3116"/>
      <c r="D22" s="3117"/>
      <c r="E22" s="3118"/>
      <c r="F22" s="3119"/>
      <c r="G22" s="3120"/>
      <c r="H22" s="3120"/>
      <c r="I22" s="3120"/>
      <c r="J22" s="3120"/>
      <c r="K22" s="3120"/>
      <c r="L22" s="3120"/>
      <c r="M22" s="3120"/>
      <c r="N22" s="3120"/>
      <c r="O22" s="3120"/>
      <c r="P22" s="1387"/>
    </row>
    <row r="23" spans="1:16" ht="30" customHeight="1">
      <c r="A23" s="3105"/>
      <c r="B23" s="3110"/>
      <c r="C23" s="3116"/>
      <c r="D23" s="3117"/>
      <c r="E23" s="3118"/>
      <c r="F23" s="3119"/>
      <c r="G23" s="3120"/>
      <c r="H23" s="3120"/>
      <c r="I23" s="3120"/>
      <c r="J23" s="3120"/>
      <c r="K23" s="3120"/>
      <c r="L23" s="3120"/>
      <c r="M23" s="3120"/>
      <c r="N23" s="3120"/>
      <c r="O23" s="3120"/>
      <c r="P23" s="1387"/>
    </row>
    <row r="24" spans="1:16" ht="30" customHeight="1">
      <c r="A24" s="3105"/>
      <c r="B24" s="3110"/>
      <c r="C24" s="3116"/>
      <c r="D24" s="3117"/>
      <c r="E24" s="3118"/>
      <c r="F24" s="3119"/>
      <c r="G24" s="3120"/>
      <c r="H24" s="3120"/>
      <c r="I24" s="3120"/>
      <c r="J24" s="3120"/>
      <c r="K24" s="3120"/>
      <c r="L24" s="3120"/>
      <c r="M24" s="3120"/>
      <c r="N24" s="3120"/>
      <c r="O24" s="3120"/>
      <c r="P24" s="1387"/>
    </row>
    <row r="25" spans="1:16" ht="30" customHeight="1">
      <c r="A25" s="3105"/>
      <c r="B25" s="3110"/>
      <c r="C25" s="3116"/>
      <c r="D25" s="3117"/>
      <c r="E25" s="3118"/>
      <c r="F25" s="3119"/>
      <c r="G25" s="3120"/>
      <c r="H25" s="3120"/>
      <c r="I25" s="3120"/>
      <c r="J25" s="3120"/>
      <c r="K25" s="3120"/>
      <c r="L25" s="3120"/>
      <c r="M25" s="3120"/>
      <c r="N25" s="3120"/>
      <c r="O25" s="3120"/>
      <c r="P25" s="1387"/>
    </row>
    <row r="26" spans="1:16" ht="30" customHeight="1">
      <c r="A26" s="3105"/>
      <c r="B26" s="3110"/>
      <c r="C26" s="3116"/>
      <c r="D26" s="3117"/>
      <c r="E26" s="3118"/>
      <c r="F26" s="3119"/>
      <c r="G26" s="3120"/>
      <c r="H26" s="3120"/>
      <c r="I26" s="3120"/>
      <c r="J26" s="3120"/>
      <c r="K26" s="3120"/>
      <c r="L26" s="3120"/>
      <c r="M26" s="3120"/>
      <c r="N26" s="3120"/>
      <c r="O26" s="3120"/>
      <c r="P26" s="1387"/>
    </row>
    <row r="27" spans="1:16" ht="30" customHeight="1">
      <c r="A27" s="3105"/>
      <c r="B27" s="3110"/>
      <c r="C27" s="3122"/>
      <c r="D27" s="3123"/>
      <c r="E27" s="3124"/>
      <c r="F27" s="3125"/>
      <c r="G27" s="3126"/>
      <c r="H27" s="3126"/>
      <c r="I27" s="3126"/>
      <c r="J27" s="3126"/>
      <c r="K27" s="3126"/>
      <c r="L27" s="3126"/>
      <c r="M27" s="3126"/>
      <c r="N27" s="3126"/>
      <c r="O27" s="3126"/>
      <c r="P27" s="1387"/>
    </row>
    <row r="28" spans="1:16" ht="30" customHeight="1" thickBot="1">
      <c r="A28" s="3106"/>
      <c r="B28" s="211" t="s">
        <v>249</v>
      </c>
      <c r="C28" s="212"/>
      <c r="D28" s="212"/>
      <c r="E28" s="212"/>
      <c r="F28" s="212"/>
      <c r="G28" s="212"/>
      <c r="H28" s="212"/>
      <c r="I28" s="212"/>
      <c r="J28" s="212"/>
      <c r="K28" s="212"/>
      <c r="L28" s="212"/>
      <c r="M28" s="212"/>
      <c r="N28" s="212"/>
      <c r="O28" s="212"/>
      <c r="P28" s="273">
        <f>SUM(P10:P27)</f>
        <v>0</v>
      </c>
    </row>
  </sheetData>
  <sheetProtection sheet="1" objects="1" scenarios="1" formatCells="0" formatRows="0" insertRows="0" deleteRows="0"/>
  <mergeCells count="48">
    <mergeCell ref="C26:E26"/>
    <mergeCell ref="F26:O26"/>
    <mergeCell ref="B19:B27"/>
    <mergeCell ref="C19:E19"/>
    <mergeCell ref="F19:O19"/>
    <mergeCell ref="C20:E20"/>
    <mergeCell ref="F20:O20"/>
    <mergeCell ref="C21:E21"/>
    <mergeCell ref="F21:O21"/>
    <mergeCell ref="C22:E22"/>
    <mergeCell ref="F22:O22"/>
    <mergeCell ref="C23:E23"/>
    <mergeCell ref="C27:E27"/>
    <mergeCell ref="F27:O27"/>
    <mergeCell ref="F23:O23"/>
    <mergeCell ref="C24:E24"/>
    <mergeCell ref="F24:O24"/>
    <mergeCell ref="C25:E25"/>
    <mergeCell ref="C16:E16"/>
    <mergeCell ref="F16:O16"/>
    <mergeCell ref="C17:E17"/>
    <mergeCell ref="F17:O17"/>
    <mergeCell ref="C18:E18"/>
    <mergeCell ref="F18:O18"/>
    <mergeCell ref="F25:O25"/>
    <mergeCell ref="A9:A28"/>
    <mergeCell ref="B9:E9"/>
    <mergeCell ref="F9:O9"/>
    <mergeCell ref="B10:B18"/>
    <mergeCell ref="C10:E10"/>
    <mergeCell ref="F10:O10"/>
    <mergeCell ref="C11:E11"/>
    <mergeCell ref="F11:O11"/>
    <mergeCell ref="C12:E12"/>
    <mergeCell ref="F12:O12"/>
    <mergeCell ref="C13:E13"/>
    <mergeCell ref="F13:O13"/>
    <mergeCell ref="C14:E14"/>
    <mergeCell ref="F14:O14"/>
    <mergeCell ref="C15:E15"/>
    <mergeCell ref="F15:O15"/>
    <mergeCell ref="A8:C8"/>
    <mergeCell ref="A3:P3"/>
    <mergeCell ref="A5:E5"/>
    <mergeCell ref="F5:L5"/>
    <mergeCell ref="A7:C7"/>
    <mergeCell ref="D8:P8"/>
    <mergeCell ref="D7:P7"/>
  </mergeCells>
  <phoneticPr fontId="14"/>
  <conditionalFormatting sqref="P5 D8 G10:O10 C10:D27 F10:F27 P10:P27 G15:O18">
    <cfRule type="cellIs" dxfId="138" priority="2" stopIfTrue="1" operator="equal">
      <formula>""</formula>
    </cfRule>
  </conditionalFormatting>
  <dataValidations count="2">
    <dataValidation imeMode="hiragana" allowBlank="1" showInputMessage="1" showErrorMessage="1" sqref="F10:F27 P5 C10:D27 G10:O10 G15:O18" xr:uid="{00000000-0002-0000-1800-000000000000}"/>
    <dataValidation imeMode="off" allowBlank="1" showInputMessage="1" showErrorMessage="1" sqref="P10:P27" xr:uid="{00000000-0002-0000-1800-000001000000}"/>
  </dataValidations>
  <printOptions horizontalCentered="1"/>
  <pageMargins left="0.62992125984251968" right="0.62992125984251968" top="0.39370078740157483" bottom="0.39370078740157483" header="0" footer="0.19685039370078741"/>
  <pageSetup paperSize="9" scale="94" orientation="portrait" r:id="rId1"/>
  <headerFooter scaleWithDoc="0">
    <oddFooter>&amp;R令和６年４月１日以降に申請する訓練科から適用</oddFooter>
  </headerFooter>
  <drawing r:id="rId2"/>
  <legacyDrawing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7">
    <pageSetUpPr fitToPage="1"/>
  </sheetPr>
  <dimension ref="A1:AI57"/>
  <sheetViews>
    <sheetView view="pageBreakPreview" zoomScale="85" zoomScaleNormal="85" zoomScaleSheetLayoutView="85" workbookViewId="0">
      <selection activeCell="F5" sqref="F5:Y5"/>
    </sheetView>
  </sheetViews>
  <sheetFormatPr defaultColWidth="3" defaultRowHeight="21" customHeight="1"/>
  <cols>
    <col min="1" max="7" width="3" style="267"/>
    <col min="8" max="10" width="3.375" style="267" customWidth="1"/>
    <col min="11" max="24" width="3" style="267"/>
    <col min="25" max="26" width="3" style="267" customWidth="1"/>
    <col min="27" max="16384" width="3" style="267"/>
  </cols>
  <sheetData>
    <row r="1" spans="1:35" ht="11.25">
      <c r="AI1" s="268" t="s">
        <v>541</v>
      </c>
    </row>
    <row r="2" spans="1:35" ht="36" customHeight="1">
      <c r="A2" s="3213" t="s">
        <v>391</v>
      </c>
      <c r="B2" s="3214"/>
      <c r="C2" s="3214"/>
      <c r="D2" s="3214"/>
      <c r="E2" s="3214"/>
      <c r="F2" s="3214"/>
      <c r="G2" s="3214"/>
      <c r="H2" s="3214"/>
      <c r="I2" s="3214"/>
      <c r="J2" s="3214"/>
      <c r="K2" s="3214"/>
      <c r="L2" s="3214"/>
      <c r="M2" s="3214"/>
      <c r="N2" s="3214"/>
      <c r="O2" s="3214"/>
      <c r="P2" s="3214"/>
      <c r="Q2" s="3214"/>
      <c r="R2" s="3214"/>
      <c r="S2" s="3214"/>
      <c r="T2" s="3214"/>
      <c r="U2" s="3214"/>
      <c r="V2" s="3214"/>
      <c r="W2" s="3214"/>
      <c r="X2" s="3214"/>
      <c r="Y2" s="3214"/>
      <c r="Z2" s="3214"/>
      <c r="AA2" s="3214"/>
      <c r="AB2" s="3214"/>
      <c r="AC2" s="3214"/>
      <c r="AD2" s="3214"/>
      <c r="AE2" s="3214"/>
      <c r="AF2" s="3214"/>
      <c r="AG2" s="3214"/>
      <c r="AH2" s="3214"/>
      <c r="AI2" s="3214"/>
    </row>
    <row r="3" spans="1:35" ht="11.25"/>
    <row r="4" spans="1:35" ht="15" customHeight="1">
      <c r="B4" s="3215" t="s">
        <v>622</v>
      </c>
      <c r="C4" s="3215"/>
      <c r="D4" s="3215"/>
      <c r="E4" s="3215"/>
      <c r="F4" s="3212"/>
      <c r="G4" s="3212"/>
      <c r="H4" s="3212"/>
      <c r="I4" s="3212"/>
      <c r="J4" s="3212"/>
      <c r="K4" s="3212"/>
      <c r="L4" s="3212"/>
      <c r="M4" s="3212"/>
      <c r="N4" s="3212"/>
      <c r="O4" s="3212"/>
      <c r="P4" s="3212"/>
      <c r="Q4" s="3212"/>
      <c r="R4" s="3212"/>
    </row>
    <row r="5" spans="1:35" ht="15" customHeight="1">
      <c r="B5" s="3215" t="s">
        <v>392</v>
      </c>
      <c r="C5" s="3215"/>
      <c r="D5" s="3215"/>
      <c r="E5" s="3215"/>
      <c r="F5" s="3216" t="str">
        <f>IF(様式1!G36="","",様式1!G36)</f>
        <v/>
      </c>
      <c r="G5" s="3216"/>
      <c r="H5" s="3216"/>
      <c r="I5" s="3216"/>
      <c r="J5" s="3216"/>
      <c r="K5" s="3216"/>
      <c r="L5" s="3216"/>
      <c r="M5" s="3216"/>
      <c r="N5" s="3216"/>
      <c r="O5" s="3216"/>
      <c r="P5" s="3216"/>
      <c r="Q5" s="3216"/>
      <c r="R5" s="3216"/>
      <c r="S5" s="3216"/>
      <c r="T5" s="3216"/>
      <c r="U5" s="3216"/>
      <c r="V5" s="3216"/>
      <c r="W5" s="3216"/>
      <c r="X5" s="3216"/>
      <c r="Y5" s="3216"/>
    </row>
    <row r="6" spans="1:35" ht="15" customHeight="1">
      <c r="B6" s="885"/>
      <c r="C6" s="885"/>
      <c r="D6" s="885"/>
      <c r="E6" s="885"/>
      <c r="F6" s="884"/>
      <c r="G6" s="884"/>
      <c r="H6" s="884"/>
      <c r="I6" s="884"/>
      <c r="J6" s="884"/>
      <c r="K6" s="884"/>
      <c r="L6" s="884"/>
      <c r="M6" s="884"/>
      <c r="N6" s="884"/>
      <c r="O6" s="884"/>
      <c r="P6" s="884"/>
      <c r="Q6" s="884"/>
      <c r="R6" s="884"/>
      <c r="S6" s="884"/>
      <c r="T6" s="884"/>
      <c r="U6" s="884"/>
      <c r="V6" s="884"/>
      <c r="W6" s="884"/>
      <c r="X6" s="884"/>
      <c r="Y6" s="884"/>
    </row>
    <row r="7" spans="1:35" ht="15" customHeight="1">
      <c r="S7" s="267" t="s">
        <v>393</v>
      </c>
      <c r="W7" s="3212"/>
      <c r="X7" s="3212"/>
      <c r="Y7" s="3212"/>
      <c r="Z7" s="3212"/>
      <c r="AA7" s="3212"/>
      <c r="AB7" s="3212"/>
      <c r="AC7" s="3212"/>
      <c r="AD7" s="3212"/>
      <c r="AE7" s="3212"/>
      <c r="AF7" s="3212"/>
    </row>
    <row r="8" spans="1:35" ht="11.25"/>
    <row r="9" spans="1:35" ht="15" customHeight="1">
      <c r="A9" s="3210" t="s">
        <v>420</v>
      </c>
      <c r="B9" s="3210"/>
      <c r="C9" s="3210"/>
      <c r="D9" s="3210"/>
      <c r="E9" s="3210"/>
      <c r="F9" s="3210"/>
      <c r="G9" s="3210"/>
      <c r="H9" s="3210"/>
      <c r="I9" s="3210"/>
      <c r="J9" s="3210"/>
      <c r="K9" s="3210"/>
      <c r="L9" s="3210"/>
      <c r="M9" s="3210"/>
      <c r="N9" s="3210"/>
      <c r="O9" s="3210"/>
      <c r="P9" s="3210"/>
      <c r="Q9" s="3210"/>
      <c r="R9" s="3210"/>
      <c r="S9" s="3210"/>
      <c r="T9" s="3210"/>
      <c r="U9" s="3210"/>
      <c r="V9" s="3210"/>
      <c r="W9" s="3210"/>
      <c r="X9" s="3210"/>
      <c r="Y9" s="3210"/>
      <c r="Z9" s="3210"/>
      <c r="AA9" s="3210"/>
      <c r="AB9" s="3210"/>
      <c r="AC9" s="3210"/>
      <c r="AD9" s="3210"/>
      <c r="AE9" s="3210"/>
      <c r="AF9" s="3210"/>
      <c r="AG9" s="3210"/>
      <c r="AH9" s="3210"/>
      <c r="AI9" s="3210"/>
    </row>
    <row r="10" spans="1:35" ht="11.25"/>
    <row r="11" spans="1:35" ht="15" customHeight="1">
      <c r="C11" s="3211" t="s">
        <v>562</v>
      </c>
      <c r="D11" s="3211"/>
      <c r="E11" s="3211"/>
      <c r="F11" s="3211"/>
      <c r="G11" s="3211"/>
      <c r="H11" s="3211"/>
      <c r="I11" s="3211"/>
    </row>
    <row r="12" spans="1:35" ht="11.25"/>
    <row r="13" spans="1:35" ht="15" customHeight="1">
      <c r="D13" s="267" t="s">
        <v>394</v>
      </c>
    </row>
    <row r="14" spans="1:35" ht="15" customHeight="1">
      <c r="D14" s="3204" t="s">
        <v>395</v>
      </c>
      <c r="E14" s="3204"/>
      <c r="F14" s="3204"/>
      <c r="G14" s="3205" t="str">
        <f>IF(様式1!L9="","",様式1!L9)</f>
        <v/>
      </c>
      <c r="H14" s="3205"/>
      <c r="I14" s="3205"/>
      <c r="J14" s="3205"/>
      <c r="K14" s="3205"/>
      <c r="L14" s="3205"/>
      <c r="M14" s="3205"/>
      <c r="N14" s="3205"/>
      <c r="O14" s="3205"/>
      <c r="P14" s="3205"/>
      <c r="Q14" s="3205"/>
      <c r="R14" s="3205"/>
      <c r="S14" s="3205"/>
      <c r="T14" s="3205"/>
      <c r="U14" s="3205"/>
      <c r="V14" s="3206" t="s">
        <v>396</v>
      </c>
      <c r="W14" s="3206"/>
      <c r="X14" s="3206"/>
      <c r="Y14" s="3206"/>
      <c r="Z14" s="3206"/>
      <c r="AA14" s="3206"/>
      <c r="AB14" s="3206"/>
      <c r="AC14" s="3207" t="str">
        <f>IF(様式9!C9="","",様式9!C9)</f>
        <v/>
      </c>
      <c r="AD14" s="3207"/>
      <c r="AE14" s="3207"/>
      <c r="AF14" s="3207"/>
      <c r="AG14" s="3207"/>
      <c r="AH14" s="3207"/>
      <c r="AI14" s="269"/>
    </row>
    <row r="15" spans="1:35" ht="15" customHeight="1">
      <c r="F15" s="270"/>
      <c r="G15" s="270"/>
      <c r="H15" s="270"/>
      <c r="I15" s="270"/>
      <c r="J15" s="270"/>
      <c r="K15" s="270"/>
      <c r="L15" s="270"/>
      <c r="M15" s="270"/>
      <c r="N15" s="270"/>
      <c r="O15" s="270"/>
      <c r="P15" s="270"/>
      <c r="Q15" s="270"/>
      <c r="R15" s="270"/>
      <c r="S15" s="270"/>
    </row>
    <row r="16" spans="1:35" ht="15" customHeight="1">
      <c r="D16" s="3204" t="s">
        <v>1308</v>
      </c>
      <c r="E16" s="3204"/>
      <c r="F16" s="3204"/>
      <c r="G16" s="3205" t="str">
        <f>IF(様式1!L11="","",様式1!L11)</f>
        <v/>
      </c>
      <c r="H16" s="3205"/>
      <c r="I16" s="3205"/>
      <c r="J16" s="3205"/>
      <c r="K16" s="3205"/>
      <c r="L16" s="3205"/>
      <c r="M16" s="3205"/>
      <c r="N16" s="3205"/>
      <c r="O16" s="3205"/>
      <c r="P16" s="3205"/>
      <c r="Q16" s="3205"/>
      <c r="R16" s="3205"/>
      <c r="S16" s="3205"/>
      <c r="T16" s="3205"/>
      <c r="U16" s="3206" t="s">
        <v>397</v>
      </c>
      <c r="V16" s="3206"/>
      <c r="W16" s="3206"/>
      <c r="X16" s="3206"/>
      <c r="Y16" s="3206"/>
      <c r="Z16" s="3206"/>
      <c r="AA16" s="3206"/>
      <c r="AB16" s="3206"/>
      <c r="AC16" s="3207" t="str">
        <f>IF(様式4!E40="","",様式4!E40)</f>
        <v/>
      </c>
      <c r="AD16" s="3207"/>
      <c r="AE16" s="3207"/>
      <c r="AF16" s="3207"/>
      <c r="AG16" s="3207"/>
      <c r="AH16" s="3207"/>
      <c r="AI16" s="269"/>
    </row>
    <row r="17" spans="1:35" ht="11.25"/>
    <row r="18" spans="1:35" ht="15" customHeight="1" thickBot="1">
      <c r="A18" s="262" t="s">
        <v>398</v>
      </c>
    </row>
    <row r="19" spans="1:35" ht="15" customHeight="1">
      <c r="A19" s="3208" t="s">
        <v>399</v>
      </c>
      <c r="B19" s="3181"/>
      <c r="C19" s="3181"/>
      <c r="D19" s="3181"/>
      <c r="E19" s="3181"/>
      <c r="F19" s="3181"/>
      <c r="G19" s="3180" t="s">
        <v>400</v>
      </c>
      <c r="H19" s="3181"/>
      <c r="I19" s="3182"/>
      <c r="J19" s="3181" t="s">
        <v>401</v>
      </c>
      <c r="K19" s="3181"/>
      <c r="L19" s="3181"/>
      <c r="M19" s="3181"/>
      <c r="N19" s="3181"/>
      <c r="O19" s="3181"/>
      <c r="P19" s="3181"/>
      <c r="Q19" s="3181"/>
      <c r="R19" s="3181"/>
      <c r="S19" s="3181"/>
      <c r="T19" s="3181"/>
      <c r="U19" s="3181"/>
      <c r="V19" s="3181"/>
      <c r="W19" s="3181"/>
      <c r="X19" s="3181"/>
      <c r="Y19" s="3181"/>
      <c r="Z19" s="3181"/>
      <c r="AA19" s="3181"/>
      <c r="AB19" s="3181"/>
      <c r="AC19" s="3181"/>
      <c r="AD19" s="3181"/>
      <c r="AE19" s="3181"/>
      <c r="AF19" s="3181"/>
      <c r="AG19" s="3181"/>
      <c r="AH19" s="3181"/>
      <c r="AI19" s="3209"/>
    </row>
    <row r="20" spans="1:35" ht="18" customHeight="1">
      <c r="A20" s="3156" t="str">
        <f>IF(様式1!F37="","",様式1!F37)</f>
        <v/>
      </c>
      <c r="B20" s="3157"/>
      <c r="C20" s="3157"/>
      <c r="D20" s="3157"/>
      <c r="E20" s="3157"/>
      <c r="F20" s="3158"/>
      <c r="G20" s="3159">
        <f>様式5!G56</f>
        <v>0</v>
      </c>
      <c r="H20" s="3160"/>
      <c r="I20" s="3161"/>
      <c r="J20" s="3165" t="str">
        <f>IF(様式5!F20="","",様式5!F20)</f>
        <v/>
      </c>
      <c r="K20" s="3166"/>
      <c r="L20" s="3166"/>
      <c r="M20" s="3166"/>
      <c r="N20" s="3166"/>
      <c r="O20" s="3166"/>
      <c r="P20" s="3166"/>
      <c r="Q20" s="3166"/>
      <c r="R20" s="3166"/>
      <c r="S20" s="3166"/>
      <c r="T20" s="3166"/>
      <c r="U20" s="3166"/>
      <c r="V20" s="3166"/>
      <c r="W20" s="3166"/>
      <c r="X20" s="3166"/>
      <c r="Y20" s="3166"/>
      <c r="Z20" s="3166"/>
      <c r="AA20" s="3166"/>
      <c r="AB20" s="3166"/>
      <c r="AC20" s="3166"/>
      <c r="AD20" s="3166"/>
      <c r="AE20" s="3166"/>
      <c r="AF20" s="3166"/>
      <c r="AG20" s="3166"/>
      <c r="AH20" s="3166"/>
      <c r="AI20" s="3167"/>
    </row>
    <row r="21" spans="1:35" ht="18" customHeight="1">
      <c r="A21" s="3187" t="s">
        <v>55</v>
      </c>
      <c r="B21" s="3188"/>
      <c r="C21" s="3188"/>
      <c r="D21" s="3188"/>
      <c r="E21" s="3188"/>
      <c r="F21" s="3189"/>
      <c r="G21" s="3159"/>
      <c r="H21" s="3160"/>
      <c r="I21" s="3161"/>
      <c r="J21" s="3168"/>
      <c r="K21" s="3169"/>
      <c r="L21" s="3169"/>
      <c r="M21" s="3169"/>
      <c r="N21" s="3169"/>
      <c r="O21" s="3169"/>
      <c r="P21" s="3169"/>
      <c r="Q21" s="3169"/>
      <c r="R21" s="3169"/>
      <c r="S21" s="3169"/>
      <c r="T21" s="3169"/>
      <c r="U21" s="3169"/>
      <c r="V21" s="3169"/>
      <c r="W21" s="3169"/>
      <c r="X21" s="3169"/>
      <c r="Y21" s="3169"/>
      <c r="Z21" s="3169"/>
      <c r="AA21" s="3169"/>
      <c r="AB21" s="3169"/>
      <c r="AC21" s="3169"/>
      <c r="AD21" s="3169"/>
      <c r="AE21" s="3169"/>
      <c r="AF21" s="3169"/>
      <c r="AG21" s="3169"/>
      <c r="AH21" s="3169"/>
      <c r="AI21" s="3170"/>
    </row>
    <row r="22" spans="1:35" ht="18" customHeight="1" thickBot="1">
      <c r="A22" s="3190" t="str">
        <f>IF(様式1!K37="","",様式1!K37)</f>
        <v/>
      </c>
      <c r="B22" s="3191"/>
      <c r="C22" s="3191"/>
      <c r="D22" s="3191"/>
      <c r="E22" s="3191"/>
      <c r="F22" s="3192"/>
      <c r="G22" s="3162"/>
      <c r="H22" s="3163"/>
      <c r="I22" s="3164"/>
      <c r="J22" s="3171"/>
      <c r="K22" s="3172"/>
      <c r="L22" s="3172"/>
      <c r="M22" s="3172"/>
      <c r="N22" s="3172"/>
      <c r="O22" s="3172"/>
      <c r="P22" s="3172"/>
      <c r="Q22" s="3172"/>
      <c r="R22" s="3172"/>
      <c r="S22" s="3172"/>
      <c r="T22" s="3172"/>
      <c r="U22" s="3172"/>
      <c r="V22" s="3172"/>
      <c r="W22" s="3172"/>
      <c r="X22" s="3172"/>
      <c r="Y22" s="3172"/>
      <c r="Z22" s="3172"/>
      <c r="AA22" s="3172"/>
      <c r="AB22" s="3172"/>
      <c r="AC22" s="3172"/>
      <c r="AD22" s="3172"/>
      <c r="AE22" s="3172"/>
      <c r="AF22" s="3172"/>
      <c r="AG22" s="3172"/>
      <c r="AH22" s="3172"/>
      <c r="AI22" s="3173"/>
    </row>
    <row r="23" spans="1:35" ht="11.25"/>
    <row r="24" spans="1:35" ht="15" customHeight="1">
      <c r="A24" s="262" t="s">
        <v>421</v>
      </c>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row>
    <row r="25" spans="1:35" ht="15" customHeight="1">
      <c r="A25" s="264" t="s">
        <v>402</v>
      </c>
      <c r="B25" s="263"/>
      <c r="C25" s="263"/>
      <c r="D25" s="263"/>
      <c r="E25" s="263"/>
      <c r="F25" s="263"/>
      <c r="G25" s="263"/>
      <c r="H25" s="263"/>
      <c r="I25" s="263"/>
      <c r="J25" s="263"/>
      <c r="K25" s="263"/>
      <c r="L25" s="263"/>
      <c r="M25" s="263"/>
      <c r="N25" s="263"/>
      <c r="O25" s="263"/>
      <c r="P25" s="263"/>
      <c r="Q25" s="263"/>
      <c r="R25" s="263"/>
      <c r="S25" s="263"/>
      <c r="T25" s="263"/>
      <c r="U25" s="263"/>
      <c r="V25" s="263"/>
      <c r="W25" s="263"/>
      <c r="X25" s="263"/>
      <c r="Y25" s="263"/>
      <c r="Z25" s="263"/>
      <c r="AA25" s="263"/>
      <c r="AB25" s="263"/>
      <c r="AC25" s="263"/>
      <c r="AD25" s="263"/>
      <c r="AE25" s="263"/>
      <c r="AF25" s="263"/>
      <c r="AG25" s="263"/>
      <c r="AH25" s="263"/>
      <c r="AI25" s="263"/>
    </row>
    <row r="26" spans="1:35" ht="15" customHeight="1" thickBot="1">
      <c r="A26" s="264" t="s">
        <v>422</v>
      </c>
      <c r="B26" s="263"/>
      <c r="C26" s="263"/>
      <c r="D26" s="263"/>
      <c r="E26" s="263"/>
      <c r="F26" s="263"/>
      <c r="G26" s="263"/>
      <c r="H26" s="263"/>
      <c r="I26" s="263"/>
      <c r="J26" s="263"/>
      <c r="K26" s="263"/>
      <c r="L26" s="263"/>
      <c r="M26" s="263"/>
      <c r="N26" s="263"/>
      <c r="O26" s="263"/>
      <c r="P26" s="263"/>
      <c r="Q26" s="263"/>
      <c r="R26" s="263"/>
      <c r="S26" s="263"/>
      <c r="T26" s="263"/>
      <c r="U26" s="263"/>
      <c r="V26" s="263"/>
      <c r="W26" s="263"/>
      <c r="X26" s="263"/>
      <c r="Y26" s="263"/>
      <c r="Z26" s="263"/>
      <c r="AA26" s="263"/>
      <c r="AB26" s="263"/>
      <c r="AC26" s="263"/>
      <c r="AD26" s="263"/>
      <c r="AE26" s="263"/>
      <c r="AF26" s="263"/>
      <c r="AG26" s="263"/>
      <c r="AH26" s="263"/>
      <c r="AI26" s="263"/>
    </row>
    <row r="27" spans="1:35" ht="15" customHeight="1">
      <c r="A27" s="3174" t="s">
        <v>418</v>
      </c>
      <c r="B27" s="3175"/>
      <c r="C27" s="3175"/>
      <c r="D27" s="3175"/>
      <c r="E27" s="3175"/>
      <c r="F27" s="3175"/>
      <c r="G27" s="3176"/>
      <c r="H27" s="3180" t="s">
        <v>403</v>
      </c>
      <c r="I27" s="3181"/>
      <c r="J27" s="3182"/>
      <c r="K27" s="3183" t="s">
        <v>423</v>
      </c>
      <c r="L27" s="3175"/>
      <c r="M27" s="3175"/>
      <c r="N27" s="3175"/>
      <c r="O27" s="3175"/>
      <c r="P27" s="3175"/>
      <c r="Q27" s="3175"/>
      <c r="R27" s="3175"/>
      <c r="S27" s="3175"/>
      <c r="T27" s="3175"/>
      <c r="U27" s="3175"/>
      <c r="V27" s="3175"/>
      <c r="W27" s="3175"/>
      <c r="X27" s="3175"/>
      <c r="Y27" s="3175"/>
      <c r="Z27" s="3175"/>
      <c r="AA27" s="3175"/>
      <c r="AB27" s="3175"/>
      <c r="AC27" s="3175"/>
      <c r="AD27" s="3175"/>
      <c r="AE27" s="3175"/>
      <c r="AF27" s="3176"/>
      <c r="AG27" s="3183" t="s">
        <v>424</v>
      </c>
      <c r="AH27" s="3175"/>
      <c r="AI27" s="3185"/>
    </row>
    <row r="28" spans="1:35" ht="15" customHeight="1">
      <c r="A28" s="3177"/>
      <c r="B28" s="3178"/>
      <c r="C28" s="3178"/>
      <c r="D28" s="3178"/>
      <c r="E28" s="3178"/>
      <c r="F28" s="3178"/>
      <c r="G28" s="3179"/>
      <c r="H28" s="265" t="s">
        <v>404</v>
      </c>
      <c r="I28" s="265" t="s">
        <v>405</v>
      </c>
      <c r="J28" s="265" t="s">
        <v>406</v>
      </c>
      <c r="K28" s="3184"/>
      <c r="L28" s="3178"/>
      <c r="M28" s="3178"/>
      <c r="N28" s="3178"/>
      <c r="O28" s="3178"/>
      <c r="P28" s="3178"/>
      <c r="Q28" s="3178"/>
      <c r="R28" s="3178"/>
      <c r="S28" s="3178"/>
      <c r="T28" s="3178"/>
      <c r="U28" s="3178"/>
      <c r="V28" s="3178"/>
      <c r="W28" s="3178"/>
      <c r="X28" s="3178"/>
      <c r="Y28" s="3178"/>
      <c r="Z28" s="3178"/>
      <c r="AA28" s="3178"/>
      <c r="AB28" s="3178"/>
      <c r="AC28" s="3178"/>
      <c r="AD28" s="3178"/>
      <c r="AE28" s="3178"/>
      <c r="AF28" s="3179"/>
      <c r="AG28" s="3184"/>
      <c r="AH28" s="3178"/>
      <c r="AI28" s="3186"/>
    </row>
    <row r="29" spans="1:35" ht="21" customHeight="1">
      <c r="A29" s="3193" t="s">
        <v>376</v>
      </c>
      <c r="B29" s="3195"/>
      <c r="C29" s="3196"/>
      <c r="D29" s="3196"/>
      <c r="E29" s="3196"/>
      <c r="F29" s="3196"/>
      <c r="G29" s="3197"/>
      <c r="H29" s="1465"/>
      <c r="I29" s="1465"/>
      <c r="J29" s="1465"/>
      <c r="K29" s="1466" t="s">
        <v>419</v>
      </c>
      <c r="L29" s="3149"/>
      <c r="M29" s="3149"/>
      <c r="N29" s="3149"/>
      <c r="O29" s="3149"/>
      <c r="P29" s="3149"/>
      <c r="Q29" s="3149"/>
      <c r="R29" s="3149"/>
      <c r="S29" s="3149"/>
      <c r="T29" s="3149"/>
      <c r="U29" s="3149"/>
      <c r="V29" s="3149"/>
      <c r="W29" s="3149"/>
      <c r="X29" s="3149"/>
      <c r="Y29" s="3149"/>
      <c r="Z29" s="3149"/>
      <c r="AA29" s="3149"/>
      <c r="AB29" s="3149"/>
      <c r="AC29" s="3149"/>
      <c r="AD29" s="3149"/>
      <c r="AE29" s="3149"/>
      <c r="AF29" s="3150"/>
      <c r="AG29" s="3141"/>
      <c r="AH29" s="3142"/>
      <c r="AI29" s="3143"/>
    </row>
    <row r="30" spans="1:35" ht="21" customHeight="1">
      <c r="A30" s="3194"/>
      <c r="B30" s="3198"/>
      <c r="C30" s="3199"/>
      <c r="D30" s="3199"/>
      <c r="E30" s="3199"/>
      <c r="F30" s="3199"/>
      <c r="G30" s="3200"/>
      <c r="H30" s="1467"/>
      <c r="I30" s="1467"/>
      <c r="J30" s="1467"/>
      <c r="K30" s="1468" t="s">
        <v>349</v>
      </c>
      <c r="L30" s="3144"/>
      <c r="M30" s="3144"/>
      <c r="N30" s="3144"/>
      <c r="O30" s="3144"/>
      <c r="P30" s="3144"/>
      <c r="Q30" s="3144"/>
      <c r="R30" s="3144"/>
      <c r="S30" s="3144"/>
      <c r="T30" s="3144"/>
      <c r="U30" s="3144"/>
      <c r="V30" s="3144"/>
      <c r="W30" s="3144"/>
      <c r="X30" s="3144"/>
      <c r="Y30" s="3144"/>
      <c r="Z30" s="3144"/>
      <c r="AA30" s="3144"/>
      <c r="AB30" s="3144"/>
      <c r="AC30" s="3144"/>
      <c r="AD30" s="3144"/>
      <c r="AE30" s="3144"/>
      <c r="AF30" s="3145"/>
      <c r="AG30" s="3146"/>
      <c r="AH30" s="3147"/>
      <c r="AI30" s="3148"/>
    </row>
    <row r="31" spans="1:35" ht="21" customHeight="1">
      <c r="A31" s="3194"/>
      <c r="B31" s="3201"/>
      <c r="C31" s="3202"/>
      <c r="D31" s="3202"/>
      <c r="E31" s="3202"/>
      <c r="F31" s="3202"/>
      <c r="G31" s="3203"/>
      <c r="H31" s="1469"/>
      <c r="I31" s="1469"/>
      <c r="J31" s="1469"/>
      <c r="K31" s="1470" t="s">
        <v>350</v>
      </c>
      <c r="L31" s="3151"/>
      <c r="M31" s="3151"/>
      <c r="N31" s="3151"/>
      <c r="O31" s="3151"/>
      <c r="P31" s="3151"/>
      <c r="Q31" s="3151"/>
      <c r="R31" s="3151"/>
      <c r="S31" s="3151"/>
      <c r="T31" s="3151"/>
      <c r="U31" s="3151"/>
      <c r="V31" s="3151"/>
      <c r="W31" s="3151"/>
      <c r="X31" s="3151"/>
      <c r="Y31" s="3151"/>
      <c r="Z31" s="3151"/>
      <c r="AA31" s="3151"/>
      <c r="AB31" s="3151"/>
      <c r="AC31" s="3151"/>
      <c r="AD31" s="3151"/>
      <c r="AE31" s="3151"/>
      <c r="AF31" s="3152"/>
      <c r="AG31" s="3153"/>
      <c r="AH31" s="3154"/>
      <c r="AI31" s="3155"/>
    </row>
    <row r="32" spans="1:35" ht="21" customHeight="1">
      <c r="A32" s="3194"/>
      <c r="B32" s="3195"/>
      <c r="C32" s="3196"/>
      <c r="D32" s="3196"/>
      <c r="E32" s="3196"/>
      <c r="F32" s="3196"/>
      <c r="G32" s="3197"/>
      <c r="H32" s="1465"/>
      <c r="I32" s="1465"/>
      <c r="J32" s="1465"/>
      <c r="K32" s="1466" t="s">
        <v>419</v>
      </c>
      <c r="L32" s="3149"/>
      <c r="M32" s="3149"/>
      <c r="N32" s="3149"/>
      <c r="O32" s="3149"/>
      <c r="P32" s="3149"/>
      <c r="Q32" s="3149"/>
      <c r="R32" s="3149"/>
      <c r="S32" s="3149"/>
      <c r="T32" s="3149"/>
      <c r="U32" s="3149"/>
      <c r="V32" s="3149"/>
      <c r="W32" s="3149"/>
      <c r="X32" s="3149"/>
      <c r="Y32" s="3149"/>
      <c r="Z32" s="3149"/>
      <c r="AA32" s="3149"/>
      <c r="AB32" s="3149"/>
      <c r="AC32" s="3149"/>
      <c r="AD32" s="3149"/>
      <c r="AE32" s="3149"/>
      <c r="AF32" s="3150"/>
      <c r="AG32" s="3141"/>
      <c r="AH32" s="3142"/>
      <c r="AI32" s="3143"/>
    </row>
    <row r="33" spans="1:35" ht="21" customHeight="1">
      <c r="A33" s="3194"/>
      <c r="B33" s="3198"/>
      <c r="C33" s="3199"/>
      <c r="D33" s="3199"/>
      <c r="E33" s="3199"/>
      <c r="F33" s="3199"/>
      <c r="G33" s="3200"/>
      <c r="H33" s="1467"/>
      <c r="I33" s="1467"/>
      <c r="J33" s="1467"/>
      <c r="K33" s="1468" t="s">
        <v>349</v>
      </c>
      <c r="L33" s="3144"/>
      <c r="M33" s="3144"/>
      <c r="N33" s="3144"/>
      <c r="O33" s="3144"/>
      <c r="P33" s="3144"/>
      <c r="Q33" s="3144"/>
      <c r="R33" s="3144"/>
      <c r="S33" s="3144"/>
      <c r="T33" s="3144"/>
      <c r="U33" s="3144"/>
      <c r="V33" s="3144"/>
      <c r="W33" s="3144"/>
      <c r="X33" s="3144"/>
      <c r="Y33" s="3144"/>
      <c r="Z33" s="3144"/>
      <c r="AA33" s="3144"/>
      <c r="AB33" s="3144"/>
      <c r="AC33" s="3144"/>
      <c r="AD33" s="3144"/>
      <c r="AE33" s="3144"/>
      <c r="AF33" s="3145"/>
      <c r="AG33" s="3146"/>
      <c r="AH33" s="3147"/>
      <c r="AI33" s="3148"/>
    </row>
    <row r="34" spans="1:35" ht="21" customHeight="1">
      <c r="A34" s="3194"/>
      <c r="B34" s="3201"/>
      <c r="C34" s="3202"/>
      <c r="D34" s="3202"/>
      <c r="E34" s="3202"/>
      <c r="F34" s="3202"/>
      <c r="G34" s="3203"/>
      <c r="H34" s="1469"/>
      <c r="I34" s="1469"/>
      <c r="J34" s="1469"/>
      <c r="K34" s="1470" t="s">
        <v>350</v>
      </c>
      <c r="L34" s="3151"/>
      <c r="M34" s="3151"/>
      <c r="N34" s="3151"/>
      <c r="O34" s="3151"/>
      <c r="P34" s="3151"/>
      <c r="Q34" s="3151"/>
      <c r="R34" s="3151"/>
      <c r="S34" s="3151"/>
      <c r="T34" s="3151"/>
      <c r="U34" s="3151"/>
      <c r="V34" s="3151"/>
      <c r="W34" s="3151"/>
      <c r="X34" s="3151"/>
      <c r="Y34" s="3151"/>
      <c r="Z34" s="3151"/>
      <c r="AA34" s="3151"/>
      <c r="AB34" s="3151"/>
      <c r="AC34" s="3151"/>
      <c r="AD34" s="3151"/>
      <c r="AE34" s="3151"/>
      <c r="AF34" s="3152"/>
      <c r="AG34" s="3153"/>
      <c r="AH34" s="3154"/>
      <c r="AI34" s="3155"/>
    </row>
    <row r="35" spans="1:35" ht="21" customHeight="1">
      <c r="A35" s="3194"/>
      <c r="B35" s="3195"/>
      <c r="C35" s="3196"/>
      <c r="D35" s="3196"/>
      <c r="E35" s="3196"/>
      <c r="F35" s="3196"/>
      <c r="G35" s="3197"/>
      <c r="H35" s="1465"/>
      <c r="I35" s="1465"/>
      <c r="J35" s="1465"/>
      <c r="K35" s="1466" t="s">
        <v>419</v>
      </c>
      <c r="L35" s="3149"/>
      <c r="M35" s="3149"/>
      <c r="N35" s="3149"/>
      <c r="O35" s="3149"/>
      <c r="P35" s="3149"/>
      <c r="Q35" s="3149"/>
      <c r="R35" s="3149"/>
      <c r="S35" s="3149"/>
      <c r="T35" s="3149"/>
      <c r="U35" s="3149"/>
      <c r="V35" s="3149"/>
      <c r="W35" s="3149"/>
      <c r="X35" s="3149"/>
      <c r="Y35" s="3149"/>
      <c r="Z35" s="3149"/>
      <c r="AA35" s="3149"/>
      <c r="AB35" s="3149"/>
      <c r="AC35" s="3149"/>
      <c r="AD35" s="3149"/>
      <c r="AE35" s="3149"/>
      <c r="AF35" s="3150"/>
      <c r="AG35" s="3141"/>
      <c r="AH35" s="3142"/>
      <c r="AI35" s="3143"/>
    </row>
    <row r="36" spans="1:35" ht="21" customHeight="1">
      <c r="A36" s="3194"/>
      <c r="B36" s="3198"/>
      <c r="C36" s="3199"/>
      <c r="D36" s="3199"/>
      <c r="E36" s="3199"/>
      <c r="F36" s="3199"/>
      <c r="G36" s="3200"/>
      <c r="H36" s="1467"/>
      <c r="I36" s="1467"/>
      <c r="J36" s="1467"/>
      <c r="K36" s="1468" t="s">
        <v>349</v>
      </c>
      <c r="L36" s="3144"/>
      <c r="M36" s="3144"/>
      <c r="N36" s="3144"/>
      <c r="O36" s="3144"/>
      <c r="P36" s="3144"/>
      <c r="Q36" s="3144"/>
      <c r="R36" s="3144"/>
      <c r="S36" s="3144"/>
      <c r="T36" s="3144"/>
      <c r="U36" s="3144"/>
      <c r="V36" s="3144"/>
      <c r="W36" s="3144"/>
      <c r="X36" s="3144"/>
      <c r="Y36" s="3144"/>
      <c r="Z36" s="3144"/>
      <c r="AA36" s="3144"/>
      <c r="AB36" s="3144"/>
      <c r="AC36" s="3144"/>
      <c r="AD36" s="3144"/>
      <c r="AE36" s="3144"/>
      <c r="AF36" s="3145"/>
      <c r="AG36" s="3146"/>
      <c r="AH36" s="3147"/>
      <c r="AI36" s="3148"/>
    </row>
    <row r="37" spans="1:35" ht="21" customHeight="1">
      <c r="A37" s="3194"/>
      <c r="B37" s="3201"/>
      <c r="C37" s="3202"/>
      <c r="D37" s="3202"/>
      <c r="E37" s="3202"/>
      <c r="F37" s="3202"/>
      <c r="G37" s="3203"/>
      <c r="H37" s="1469"/>
      <c r="I37" s="1469"/>
      <c r="J37" s="1469"/>
      <c r="K37" s="1470" t="s">
        <v>350</v>
      </c>
      <c r="L37" s="3151"/>
      <c r="M37" s="3151"/>
      <c r="N37" s="3151"/>
      <c r="O37" s="3151"/>
      <c r="P37" s="3151"/>
      <c r="Q37" s="3151"/>
      <c r="R37" s="3151"/>
      <c r="S37" s="3151"/>
      <c r="T37" s="3151"/>
      <c r="U37" s="3151"/>
      <c r="V37" s="3151"/>
      <c r="W37" s="3151"/>
      <c r="X37" s="3151"/>
      <c r="Y37" s="3151"/>
      <c r="Z37" s="3151"/>
      <c r="AA37" s="3151"/>
      <c r="AB37" s="3151"/>
      <c r="AC37" s="3151"/>
      <c r="AD37" s="3151"/>
      <c r="AE37" s="3151"/>
      <c r="AF37" s="3152"/>
      <c r="AG37" s="3153"/>
      <c r="AH37" s="3154"/>
      <c r="AI37" s="3155"/>
    </row>
    <row r="38" spans="1:35" ht="21" customHeight="1">
      <c r="A38" s="3193" t="s">
        <v>377</v>
      </c>
      <c r="B38" s="3195"/>
      <c r="C38" s="3196"/>
      <c r="D38" s="3196"/>
      <c r="E38" s="3196"/>
      <c r="F38" s="3196"/>
      <c r="G38" s="3197"/>
      <c r="H38" s="1465"/>
      <c r="I38" s="1465"/>
      <c r="J38" s="1465"/>
      <c r="K38" s="1466" t="s">
        <v>419</v>
      </c>
      <c r="L38" s="3149"/>
      <c r="M38" s="3149"/>
      <c r="N38" s="3149"/>
      <c r="O38" s="3149"/>
      <c r="P38" s="3149"/>
      <c r="Q38" s="3149"/>
      <c r="R38" s="3149"/>
      <c r="S38" s="3149"/>
      <c r="T38" s="3149"/>
      <c r="U38" s="3149"/>
      <c r="V38" s="3149"/>
      <c r="W38" s="3149"/>
      <c r="X38" s="3149"/>
      <c r="Y38" s="3149"/>
      <c r="Z38" s="3149"/>
      <c r="AA38" s="3149"/>
      <c r="AB38" s="3149"/>
      <c r="AC38" s="3149"/>
      <c r="AD38" s="3149"/>
      <c r="AE38" s="3149"/>
      <c r="AF38" s="3150"/>
      <c r="AG38" s="3141"/>
      <c r="AH38" s="3142"/>
      <c r="AI38" s="3143"/>
    </row>
    <row r="39" spans="1:35" ht="21" customHeight="1">
      <c r="A39" s="3194"/>
      <c r="B39" s="3198"/>
      <c r="C39" s="3199"/>
      <c r="D39" s="3199"/>
      <c r="E39" s="3199"/>
      <c r="F39" s="3199"/>
      <c r="G39" s="3200"/>
      <c r="H39" s="1467"/>
      <c r="I39" s="1467"/>
      <c r="J39" s="1467"/>
      <c r="K39" s="1468" t="s">
        <v>349</v>
      </c>
      <c r="L39" s="3144"/>
      <c r="M39" s="3144"/>
      <c r="N39" s="3144"/>
      <c r="O39" s="3144"/>
      <c r="P39" s="3144"/>
      <c r="Q39" s="3144"/>
      <c r="R39" s="3144"/>
      <c r="S39" s="3144"/>
      <c r="T39" s="3144"/>
      <c r="U39" s="3144"/>
      <c r="V39" s="3144"/>
      <c r="W39" s="3144"/>
      <c r="X39" s="3144"/>
      <c r="Y39" s="3144"/>
      <c r="Z39" s="3144"/>
      <c r="AA39" s="3144"/>
      <c r="AB39" s="3144"/>
      <c r="AC39" s="3144"/>
      <c r="AD39" s="3144"/>
      <c r="AE39" s="3144"/>
      <c r="AF39" s="3145"/>
      <c r="AG39" s="3146"/>
      <c r="AH39" s="3147"/>
      <c r="AI39" s="3148"/>
    </row>
    <row r="40" spans="1:35" ht="21" customHeight="1">
      <c r="A40" s="3194"/>
      <c r="B40" s="3201"/>
      <c r="C40" s="3202"/>
      <c r="D40" s="3202"/>
      <c r="E40" s="3202"/>
      <c r="F40" s="3202"/>
      <c r="G40" s="3203"/>
      <c r="H40" s="1469"/>
      <c r="I40" s="1469"/>
      <c r="J40" s="1469"/>
      <c r="K40" s="1470" t="s">
        <v>350</v>
      </c>
      <c r="L40" s="3151"/>
      <c r="M40" s="3151"/>
      <c r="N40" s="3151"/>
      <c r="O40" s="3151"/>
      <c r="P40" s="3151"/>
      <c r="Q40" s="3151"/>
      <c r="R40" s="3151"/>
      <c r="S40" s="3151"/>
      <c r="T40" s="3151"/>
      <c r="U40" s="3151"/>
      <c r="V40" s="3151"/>
      <c r="W40" s="3151"/>
      <c r="X40" s="3151"/>
      <c r="Y40" s="3151"/>
      <c r="Z40" s="3151"/>
      <c r="AA40" s="3151"/>
      <c r="AB40" s="3151"/>
      <c r="AC40" s="3151"/>
      <c r="AD40" s="3151"/>
      <c r="AE40" s="3151"/>
      <c r="AF40" s="3152"/>
      <c r="AG40" s="3153"/>
      <c r="AH40" s="3154"/>
      <c r="AI40" s="3155"/>
    </row>
    <row r="41" spans="1:35" ht="21" customHeight="1">
      <c r="A41" s="3194"/>
      <c r="B41" s="3195"/>
      <c r="C41" s="3196"/>
      <c r="D41" s="3196"/>
      <c r="E41" s="3196"/>
      <c r="F41" s="3196"/>
      <c r="G41" s="3197"/>
      <c r="H41" s="1465"/>
      <c r="I41" s="1465"/>
      <c r="J41" s="1465"/>
      <c r="K41" s="1466" t="s">
        <v>419</v>
      </c>
      <c r="L41" s="3149"/>
      <c r="M41" s="3149"/>
      <c r="N41" s="3149"/>
      <c r="O41" s="3149"/>
      <c r="P41" s="3149"/>
      <c r="Q41" s="3149"/>
      <c r="R41" s="3149"/>
      <c r="S41" s="3149"/>
      <c r="T41" s="3149"/>
      <c r="U41" s="3149"/>
      <c r="V41" s="3149"/>
      <c r="W41" s="3149"/>
      <c r="X41" s="3149"/>
      <c r="Y41" s="3149"/>
      <c r="Z41" s="3149"/>
      <c r="AA41" s="3149"/>
      <c r="AB41" s="3149"/>
      <c r="AC41" s="3149"/>
      <c r="AD41" s="3149"/>
      <c r="AE41" s="3149"/>
      <c r="AF41" s="3150"/>
      <c r="AG41" s="3141"/>
      <c r="AH41" s="3142"/>
      <c r="AI41" s="3143"/>
    </row>
    <row r="42" spans="1:35" ht="21" customHeight="1">
      <c r="A42" s="3194"/>
      <c r="B42" s="3198"/>
      <c r="C42" s="3199"/>
      <c r="D42" s="3199"/>
      <c r="E42" s="3199"/>
      <c r="F42" s="3199"/>
      <c r="G42" s="3200"/>
      <c r="H42" s="1467"/>
      <c r="I42" s="1467"/>
      <c r="J42" s="1467"/>
      <c r="K42" s="1468" t="s">
        <v>349</v>
      </c>
      <c r="L42" s="3144"/>
      <c r="M42" s="3144"/>
      <c r="N42" s="3144"/>
      <c r="O42" s="3144"/>
      <c r="P42" s="3144"/>
      <c r="Q42" s="3144"/>
      <c r="R42" s="3144"/>
      <c r="S42" s="3144"/>
      <c r="T42" s="3144"/>
      <c r="U42" s="3144"/>
      <c r="V42" s="3144"/>
      <c r="W42" s="3144"/>
      <c r="X42" s="3144"/>
      <c r="Y42" s="3144"/>
      <c r="Z42" s="3144"/>
      <c r="AA42" s="3144"/>
      <c r="AB42" s="3144"/>
      <c r="AC42" s="3144"/>
      <c r="AD42" s="3144"/>
      <c r="AE42" s="3144"/>
      <c r="AF42" s="3145"/>
      <c r="AG42" s="3146"/>
      <c r="AH42" s="3147"/>
      <c r="AI42" s="3148"/>
    </row>
    <row r="43" spans="1:35" ht="21" customHeight="1">
      <c r="A43" s="3194"/>
      <c r="B43" s="3201"/>
      <c r="C43" s="3202"/>
      <c r="D43" s="3202"/>
      <c r="E43" s="3202"/>
      <c r="F43" s="3202"/>
      <c r="G43" s="3203"/>
      <c r="H43" s="1469"/>
      <c r="I43" s="1469"/>
      <c r="J43" s="1469"/>
      <c r="K43" s="1470" t="s">
        <v>350</v>
      </c>
      <c r="L43" s="3151"/>
      <c r="M43" s="3151"/>
      <c r="N43" s="3151"/>
      <c r="O43" s="3151"/>
      <c r="P43" s="3151"/>
      <c r="Q43" s="3151"/>
      <c r="R43" s="3151"/>
      <c r="S43" s="3151"/>
      <c r="T43" s="3151"/>
      <c r="U43" s="3151"/>
      <c r="V43" s="3151"/>
      <c r="W43" s="3151"/>
      <c r="X43" s="3151"/>
      <c r="Y43" s="3151"/>
      <c r="Z43" s="3151"/>
      <c r="AA43" s="3151"/>
      <c r="AB43" s="3151"/>
      <c r="AC43" s="3151"/>
      <c r="AD43" s="3151"/>
      <c r="AE43" s="3151"/>
      <c r="AF43" s="3152"/>
      <c r="AG43" s="3153"/>
      <c r="AH43" s="3154"/>
      <c r="AI43" s="3155"/>
    </row>
    <row r="44" spans="1:35" ht="21" customHeight="1">
      <c r="A44" s="3194"/>
      <c r="B44" s="3195"/>
      <c r="C44" s="3196"/>
      <c r="D44" s="3196"/>
      <c r="E44" s="3196"/>
      <c r="F44" s="3196"/>
      <c r="G44" s="3197"/>
      <c r="H44" s="1465"/>
      <c r="I44" s="1465"/>
      <c r="J44" s="1465"/>
      <c r="K44" s="1466" t="s">
        <v>419</v>
      </c>
      <c r="L44" s="3149"/>
      <c r="M44" s="3149"/>
      <c r="N44" s="3149"/>
      <c r="O44" s="3149"/>
      <c r="P44" s="3149"/>
      <c r="Q44" s="3149"/>
      <c r="R44" s="3149"/>
      <c r="S44" s="3149"/>
      <c r="T44" s="3149"/>
      <c r="U44" s="3149"/>
      <c r="V44" s="3149"/>
      <c r="W44" s="3149"/>
      <c r="X44" s="3149"/>
      <c r="Y44" s="3149"/>
      <c r="Z44" s="3149"/>
      <c r="AA44" s="3149"/>
      <c r="AB44" s="3149"/>
      <c r="AC44" s="3149"/>
      <c r="AD44" s="3149"/>
      <c r="AE44" s="3149"/>
      <c r="AF44" s="3150"/>
      <c r="AG44" s="3141"/>
      <c r="AH44" s="3142"/>
      <c r="AI44" s="3143"/>
    </row>
    <row r="45" spans="1:35" ht="21" customHeight="1">
      <c r="A45" s="3194"/>
      <c r="B45" s="3198"/>
      <c r="C45" s="3199"/>
      <c r="D45" s="3199"/>
      <c r="E45" s="3199"/>
      <c r="F45" s="3199"/>
      <c r="G45" s="3200"/>
      <c r="H45" s="1467"/>
      <c r="I45" s="1467"/>
      <c r="J45" s="1467"/>
      <c r="K45" s="1468" t="s">
        <v>349</v>
      </c>
      <c r="L45" s="3144"/>
      <c r="M45" s="3144"/>
      <c r="N45" s="3144"/>
      <c r="O45" s="3144"/>
      <c r="P45" s="3144"/>
      <c r="Q45" s="3144"/>
      <c r="R45" s="3144"/>
      <c r="S45" s="3144"/>
      <c r="T45" s="3144"/>
      <c r="U45" s="3144"/>
      <c r="V45" s="3144"/>
      <c r="W45" s="3144"/>
      <c r="X45" s="3144"/>
      <c r="Y45" s="3144"/>
      <c r="Z45" s="3144"/>
      <c r="AA45" s="3144"/>
      <c r="AB45" s="3144"/>
      <c r="AC45" s="3144"/>
      <c r="AD45" s="3144"/>
      <c r="AE45" s="3144"/>
      <c r="AF45" s="3145"/>
      <c r="AG45" s="3146"/>
      <c r="AH45" s="3147"/>
      <c r="AI45" s="3148"/>
    </row>
    <row r="46" spans="1:35" ht="21" customHeight="1">
      <c r="A46" s="3217"/>
      <c r="B46" s="3201"/>
      <c r="C46" s="3202"/>
      <c r="D46" s="3202"/>
      <c r="E46" s="3202"/>
      <c r="F46" s="3202"/>
      <c r="G46" s="3203"/>
      <c r="H46" s="1469"/>
      <c r="I46" s="1469"/>
      <c r="J46" s="1469"/>
      <c r="K46" s="1470" t="s">
        <v>350</v>
      </c>
      <c r="L46" s="3151"/>
      <c r="M46" s="3151"/>
      <c r="N46" s="3151"/>
      <c r="O46" s="3151"/>
      <c r="P46" s="3151"/>
      <c r="Q46" s="3151"/>
      <c r="R46" s="3151"/>
      <c r="S46" s="3151"/>
      <c r="T46" s="3151"/>
      <c r="U46" s="3151"/>
      <c r="V46" s="3151"/>
      <c r="W46" s="3151"/>
      <c r="X46" s="3151"/>
      <c r="Y46" s="3151"/>
      <c r="Z46" s="3151"/>
      <c r="AA46" s="3151"/>
      <c r="AB46" s="3151"/>
      <c r="AC46" s="3151"/>
      <c r="AD46" s="3151"/>
      <c r="AE46" s="3151"/>
      <c r="AF46" s="3152"/>
      <c r="AG46" s="3153"/>
      <c r="AH46" s="3154"/>
      <c r="AI46" s="3155"/>
    </row>
    <row r="47" spans="1:35" ht="15" customHeight="1">
      <c r="A47" s="1471" t="s">
        <v>425</v>
      </c>
      <c r="B47" s="1472"/>
      <c r="C47" s="1472"/>
      <c r="D47" s="1472"/>
      <c r="E47" s="1472"/>
      <c r="F47" s="1472"/>
      <c r="G47" s="1472"/>
      <c r="H47" s="1472"/>
      <c r="I47" s="1472"/>
      <c r="J47" s="1472"/>
      <c r="K47" s="1472"/>
      <c r="L47" s="1472"/>
      <c r="M47" s="1472"/>
      <c r="N47" s="1472"/>
      <c r="O47" s="1472"/>
      <c r="P47" s="1472"/>
      <c r="Q47" s="1472"/>
      <c r="R47" s="1472"/>
      <c r="S47" s="1472"/>
      <c r="T47" s="1472"/>
      <c r="U47" s="1472"/>
      <c r="V47" s="1472"/>
      <c r="W47" s="1472"/>
      <c r="X47" s="1472"/>
      <c r="Y47" s="1472"/>
      <c r="Z47" s="1472"/>
      <c r="AA47" s="1472"/>
      <c r="AB47" s="1472"/>
      <c r="AC47" s="1472"/>
      <c r="AD47" s="1472"/>
      <c r="AE47" s="1472"/>
      <c r="AF47" s="1472"/>
      <c r="AG47" s="1472"/>
      <c r="AH47" s="1472"/>
      <c r="AI47" s="1473"/>
    </row>
    <row r="48" spans="1:35" ht="32.25" customHeight="1">
      <c r="A48" s="3129"/>
      <c r="B48" s="3130"/>
      <c r="C48" s="3130"/>
      <c r="D48" s="3130"/>
      <c r="E48" s="3130"/>
      <c r="F48" s="3130"/>
      <c r="G48" s="3130"/>
      <c r="H48" s="3130"/>
      <c r="I48" s="3130"/>
      <c r="J48" s="3130"/>
      <c r="K48" s="3130"/>
      <c r="L48" s="3130"/>
      <c r="M48" s="3130"/>
      <c r="N48" s="3130"/>
      <c r="O48" s="3130"/>
      <c r="P48" s="3130"/>
      <c r="Q48" s="3130"/>
      <c r="R48" s="3130"/>
      <c r="S48" s="3130"/>
      <c r="T48" s="3130"/>
      <c r="U48" s="3130"/>
      <c r="V48" s="3130"/>
      <c r="W48" s="3130"/>
      <c r="X48" s="3130"/>
      <c r="Y48" s="3130"/>
      <c r="Z48" s="3130"/>
      <c r="AA48" s="3130"/>
      <c r="AB48" s="3130"/>
      <c r="AC48" s="3130"/>
      <c r="AD48" s="3130"/>
      <c r="AE48" s="3130"/>
      <c r="AF48" s="3130"/>
      <c r="AG48" s="3130"/>
      <c r="AH48" s="3130"/>
      <c r="AI48" s="3131"/>
    </row>
    <row r="49" spans="1:35" ht="15" customHeight="1">
      <c r="A49" s="1474" t="s">
        <v>407</v>
      </c>
      <c r="B49" s="1475"/>
      <c r="C49" s="1475"/>
      <c r="D49" s="1475"/>
      <c r="E49" s="1475"/>
      <c r="F49" s="1475"/>
      <c r="G49" s="1475"/>
      <c r="H49" s="1475"/>
      <c r="I49" s="1475"/>
      <c r="J49" s="1475"/>
      <c r="K49" s="1475"/>
      <c r="L49" s="1475"/>
      <c r="M49" s="1475"/>
      <c r="N49" s="1475"/>
      <c r="O49" s="1475"/>
      <c r="P49" s="1475"/>
      <c r="Q49" s="1475"/>
      <c r="R49" s="1475"/>
      <c r="S49" s="1475"/>
      <c r="T49" s="1475"/>
      <c r="U49" s="1475"/>
      <c r="V49" s="1475"/>
      <c r="W49" s="1475"/>
      <c r="X49" s="1475"/>
      <c r="Y49" s="1475"/>
      <c r="Z49" s="1475"/>
      <c r="AA49" s="1475"/>
      <c r="AB49" s="1475"/>
      <c r="AC49" s="1475"/>
      <c r="AD49" s="1475"/>
      <c r="AE49" s="1475"/>
      <c r="AF49" s="1475"/>
      <c r="AG49" s="1475"/>
      <c r="AH49" s="1475"/>
      <c r="AI49" s="1476"/>
    </row>
    <row r="50" spans="1:35" ht="15" customHeight="1">
      <c r="A50" s="3132"/>
      <c r="B50" s="3133"/>
      <c r="C50" s="3133"/>
      <c r="D50" s="3133"/>
      <c r="E50" s="3133"/>
      <c r="F50" s="3133"/>
      <c r="G50" s="3133"/>
      <c r="H50" s="3133"/>
      <c r="I50" s="3133"/>
      <c r="J50" s="3133"/>
      <c r="K50" s="3133"/>
      <c r="L50" s="3133"/>
      <c r="M50" s="3133"/>
      <c r="N50" s="3133"/>
      <c r="O50" s="3133"/>
      <c r="P50" s="3133"/>
      <c r="Q50" s="3133"/>
      <c r="R50" s="3133"/>
      <c r="S50" s="3133"/>
      <c r="T50" s="3133"/>
      <c r="U50" s="3133"/>
      <c r="V50" s="3133"/>
      <c r="W50" s="3133"/>
      <c r="X50" s="3133"/>
      <c r="Y50" s="3133"/>
      <c r="Z50" s="3133"/>
      <c r="AA50" s="3133"/>
      <c r="AB50" s="3133"/>
      <c r="AC50" s="3133"/>
      <c r="AD50" s="3133"/>
      <c r="AE50" s="3133"/>
      <c r="AF50" s="3133"/>
      <c r="AG50" s="3133"/>
      <c r="AH50" s="3133"/>
      <c r="AI50" s="3134"/>
    </row>
    <row r="51" spans="1:35" ht="15" customHeight="1">
      <c r="A51" s="1474" t="s">
        <v>836</v>
      </c>
      <c r="B51" s="1475"/>
      <c r="C51" s="1475"/>
      <c r="D51" s="1475"/>
      <c r="E51" s="1475"/>
      <c r="F51" s="1475"/>
      <c r="G51" s="1475"/>
      <c r="H51" s="1475"/>
      <c r="I51" s="1475"/>
      <c r="J51" s="1475"/>
      <c r="K51" s="1475"/>
      <c r="L51" s="1475"/>
      <c r="M51" s="1475"/>
      <c r="N51" s="1475"/>
      <c r="O51" s="1475"/>
      <c r="P51" s="1475"/>
      <c r="Q51" s="1475"/>
      <c r="R51" s="1475"/>
      <c r="S51" s="1475"/>
      <c r="T51" s="1475"/>
      <c r="U51" s="1475"/>
      <c r="V51" s="1475"/>
      <c r="W51" s="1475"/>
      <c r="X51" s="1475"/>
      <c r="Y51" s="1475"/>
      <c r="Z51" s="1475"/>
      <c r="AA51" s="1475"/>
      <c r="AB51" s="1475"/>
      <c r="AC51" s="1475"/>
      <c r="AD51" s="1475"/>
      <c r="AE51" s="1475"/>
      <c r="AF51" s="1475"/>
      <c r="AG51" s="1475"/>
      <c r="AH51" s="1475"/>
      <c r="AI51" s="1476"/>
    </row>
    <row r="52" spans="1:35" ht="15" customHeight="1" thickBot="1">
      <c r="A52" s="3135" t="s">
        <v>216</v>
      </c>
      <c r="B52" s="3136"/>
      <c r="C52" s="3136"/>
      <c r="D52" s="3136"/>
      <c r="E52" s="3136"/>
      <c r="F52" s="3136"/>
      <c r="G52" s="3136"/>
      <c r="H52" s="3136"/>
      <c r="I52" s="3136"/>
      <c r="J52" s="3136"/>
      <c r="K52" s="3136"/>
      <c r="L52" s="3136"/>
      <c r="M52" s="3136"/>
      <c r="N52" s="3136"/>
      <c r="O52" s="3136"/>
      <c r="P52" s="3136"/>
      <c r="Q52" s="3136"/>
      <c r="R52" s="3136"/>
      <c r="S52" s="3136"/>
      <c r="T52" s="3136"/>
      <c r="U52" s="3136"/>
      <c r="V52" s="3136"/>
      <c r="W52" s="3136"/>
      <c r="X52" s="3136"/>
      <c r="Y52" s="3136"/>
      <c r="Z52" s="3136"/>
      <c r="AA52" s="3136"/>
      <c r="AB52" s="3136"/>
      <c r="AC52" s="3136"/>
      <c r="AD52" s="3136"/>
      <c r="AE52" s="3136"/>
      <c r="AF52" s="3136"/>
      <c r="AG52" s="3136"/>
      <c r="AH52" s="3136"/>
      <c r="AI52" s="3137"/>
    </row>
    <row r="53" spans="1:35" ht="15" customHeight="1">
      <c r="A53" s="1477" t="s">
        <v>837</v>
      </c>
      <c r="B53" s="1478"/>
      <c r="C53" s="1478"/>
      <c r="D53" s="1478"/>
      <c r="E53" s="1478"/>
      <c r="F53" s="1478"/>
      <c r="G53" s="1478"/>
      <c r="H53" s="1478"/>
      <c r="I53" s="1478"/>
      <c r="J53" s="1478"/>
      <c r="K53" s="1478"/>
      <c r="L53" s="1478"/>
      <c r="M53" s="1478"/>
      <c r="N53" s="1478"/>
      <c r="O53" s="1478"/>
      <c r="P53" s="1478"/>
      <c r="Q53" s="1478"/>
      <c r="R53" s="1478"/>
      <c r="S53" s="1478"/>
      <c r="T53" s="1478"/>
      <c r="U53" s="1478"/>
      <c r="V53" s="1478"/>
      <c r="W53" s="1478"/>
      <c r="X53" s="1478"/>
      <c r="Y53" s="1478"/>
      <c r="Z53" s="1478"/>
      <c r="AA53" s="1478"/>
      <c r="AB53" s="1478"/>
      <c r="AC53" s="1478"/>
      <c r="AD53" s="1478"/>
      <c r="AE53" s="1478"/>
      <c r="AF53" s="1478"/>
      <c r="AG53" s="1478"/>
      <c r="AH53" s="1478"/>
      <c r="AI53" s="1478"/>
    </row>
    <row r="54" spans="1:35" ht="18" customHeight="1">
      <c r="A54" s="1478"/>
      <c r="B54" s="3138"/>
      <c r="C54" s="3138"/>
      <c r="D54" s="3138"/>
      <c r="E54" s="3138"/>
      <c r="F54" s="3138"/>
      <c r="G54" s="3138"/>
      <c r="H54" s="3138"/>
      <c r="I54" s="3138"/>
      <c r="J54" s="3138"/>
      <c r="K54" s="3138"/>
      <c r="L54" s="3138"/>
      <c r="M54" s="3138"/>
      <c r="N54" s="1478"/>
      <c r="O54" s="3139" t="s">
        <v>408</v>
      </c>
      <c r="P54" s="3139"/>
      <c r="Q54" s="3140" t="s">
        <v>563</v>
      </c>
      <c r="R54" s="3140"/>
      <c r="S54" s="3140"/>
      <c r="T54" s="3140"/>
      <c r="U54" s="3140"/>
      <c r="V54" s="3140"/>
      <c r="W54" s="1478"/>
      <c r="X54" s="1478"/>
      <c r="Y54" s="1478"/>
      <c r="Z54" s="1478"/>
      <c r="AA54" s="1478"/>
      <c r="AB54" s="1478"/>
      <c r="AC54" s="1478"/>
      <c r="AD54" s="1478"/>
      <c r="AE54" s="1478"/>
      <c r="AF54" s="1478"/>
      <c r="AG54" s="1478"/>
      <c r="AH54" s="1478"/>
      <c r="AI54" s="1478"/>
    </row>
    <row r="55" spans="1:35" ht="15" customHeight="1">
      <c r="A55" s="1479" t="s">
        <v>426</v>
      </c>
      <c r="B55" s="1478"/>
      <c r="C55" s="1478"/>
      <c r="D55" s="1478"/>
      <c r="E55" s="1478"/>
      <c r="F55" s="1478"/>
      <c r="G55" s="1478"/>
      <c r="H55" s="1478"/>
      <c r="I55" s="1478"/>
      <c r="J55" s="1478"/>
      <c r="K55" s="1478"/>
      <c r="L55" s="1478"/>
      <c r="M55" s="1478"/>
      <c r="N55" s="1478"/>
      <c r="O55" s="1478"/>
      <c r="P55" s="1478"/>
      <c r="Q55" s="1478"/>
      <c r="R55" s="1478"/>
      <c r="S55" s="1478"/>
      <c r="T55" s="1478"/>
      <c r="U55" s="1478"/>
      <c r="V55" s="1478"/>
      <c r="W55" s="1478"/>
      <c r="X55" s="1478"/>
      <c r="Y55" s="1478"/>
      <c r="Z55" s="1478"/>
      <c r="AA55" s="1478"/>
      <c r="AB55" s="1478"/>
      <c r="AC55" s="1478"/>
      <c r="AD55" s="1478"/>
      <c r="AE55" s="1478"/>
      <c r="AF55" s="1478"/>
      <c r="AG55" s="1478"/>
      <c r="AH55" s="1478"/>
      <c r="AI55" s="1478"/>
    </row>
    <row r="56" spans="1:35" ht="18" customHeight="1">
      <c r="A56" s="1478"/>
      <c r="B56" s="3138"/>
      <c r="C56" s="3138"/>
      <c r="D56" s="3138"/>
      <c r="E56" s="3138"/>
      <c r="F56" s="3138"/>
      <c r="G56" s="3138"/>
      <c r="H56" s="3138"/>
      <c r="I56" s="3138"/>
      <c r="J56" s="3138"/>
      <c r="K56" s="3138"/>
      <c r="L56" s="3138"/>
      <c r="M56" s="3138"/>
      <c r="N56" s="1478"/>
      <c r="O56" s="3139" t="s">
        <v>408</v>
      </c>
      <c r="P56" s="3139"/>
      <c r="Q56" s="3140" t="s">
        <v>564</v>
      </c>
      <c r="R56" s="3140"/>
      <c r="S56" s="3140"/>
      <c r="T56" s="3140"/>
      <c r="U56" s="3140"/>
      <c r="V56" s="3140"/>
      <c r="W56" s="1478"/>
      <c r="X56" s="1478"/>
      <c r="Y56" s="1478"/>
      <c r="Z56" s="1478"/>
      <c r="AA56" s="1478"/>
      <c r="AB56" s="1478"/>
      <c r="AC56" s="1478"/>
      <c r="AD56" s="1478"/>
      <c r="AE56" s="1478"/>
      <c r="AF56" s="1478"/>
      <c r="AG56" s="1478"/>
      <c r="AH56" s="1478"/>
      <c r="AI56" s="1478"/>
    </row>
    <row r="57" spans="1:35" ht="72" customHeight="1">
      <c r="A57" s="3128" t="s">
        <v>411</v>
      </c>
      <c r="B57" s="3128"/>
      <c r="C57" s="3128"/>
      <c r="D57" s="3128"/>
      <c r="E57" s="3128"/>
      <c r="F57" s="3128"/>
      <c r="G57" s="3128"/>
      <c r="H57" s="3128"/>
      <c r="I57" s="3128"/>
      <c r="J57" s="3128"/>
      <c r="K57" s="3128"/>
      <c r="L57" s="3128"/>
      <c r="M57" s="3128"/>
      <c r="N57" s="3128"/>
      <c r="O57" s="3128"/>
      <c r="P57" s="3128"/>
      <c r="Q57" s="3128"/>
      <c r="R57" s="3128"/>
      <c r="S57" s="3128"/>
      <c r="T57" s="3128"/>
      <c r="U57" s="3128"/>
      <c r="V57" s="3128"/>
      <c r="W57" s="3128"/>
      <c r="X57" s="3128"/>
      <c r="Y57" s="3128"/>
      <c r="Z57" s="3128"/>
      <c r="AA57" s="3128"/>
      <c r="AB57" s="3128"/>
      <c r="AC57" s="3128"/>
      <c r="AD57" s="3128"/>
      <c r="AE57" s="3128"/>
      <c r="AF57" s="3128"/>
      <c r="AG57" s="3128"/>
      <c r="AH57" s="3128"/>
      <c r="AI57" s="3128"/>
    </row>
  </sheetData>
  <sheetProtection sheet="1" scenarios="1" formatCells="0" formatColumns="0" formatRows="0" insertRows="0" deleteRows="0"/>
  <mergeCells count="82">
    <mergeCell ref="A38:A46"/>
    <mergeCell ref="B44:G46"/>
    <mergeCell ref="L44:AF44"/>
    <mergeCell ref="AG44:AI44"/>
    <mergeCell ref="L45:AF45"/>
    <mergeCell ref="AG45:AI45"/>
    <mergeCell ref="L46:AF46"/>
    <mergeCell ref="AG46:AI46"/>
    <mergeCell ref="B41:G43"/>
    <mergeCell ref="L42:AF42"/>
    <mergeCell ref="AG42:AI42"/>
    <mergeCell ref="L43:AF43"/>
    <mergeCell ref="AG43:AI43"/>
    <mergeCell ref="L41:AF41"/>
    <mergeCell ref="AG41:AI41"/>
    <mergeCell ref="B38:G40"/>
    <mergeCell ref="W7:AF7"/>
    <mergeCell ref="A2:AI2"/>
    <mergeCell ref="F4:R4"/>
    <mergeCell ref="B4:E4"/>
    <mergeCell ref="B5:E5"/>
    <mergeCell ref="F5:Y5"/>
    <mergeCell ref="A9:AI9"/>
    <mergeCell ref="C11:I11"/>
    <mergeCell ref="D14:F14"/>
    <mergeCell ref="G14:U14"/>
    <mergeCell ref="V14:AB14"/>
    <mergeCell ref="AC14:AH14"/>
    <mergeCell ref="D16:F16"/>
    <mergeCell ref="G16:T16"/>
    <mergeCell ref="U16:AB16"/>
    <mergeCell ref="AC16:AH16"/>
    <mergeCell ref="A19:F19"/>
    <mergeCell ref="G19:I19"/>
    <mergeCell ref="J19:AI19"/>
    <mergeCell ref="A29:A37"/>
    <mergeCell ref="L33:AF33"/>
    <mergeCell ref="AG33:AI33"/>
    <mergeCell ref="B29:G31"/>
    <mergeCell ref="L29:AF29"/>
    <mergeCell ref="B35:G37"/>
    <mergeCell ref="L35:AF35"/>
    <mergeCell ref="AG35:AI35"/>
    <mergeCell ref="L36:AF36"/>
    <mergeCell ref="AG36:AI36"/>
    <mergeCell ref="L37:AF37"/>
    <mergeCell ref="AG37:AI37"/>
    <mergeCell ref="B32:G34"/>
    <mergeCell ref="L32:AF32"/>
    <mergeCell ref="AG32:AI32"/>
    <mergeCell ref="L34:AF34"/>
    <mergeCell ref="A20:F20"/>
    <mergeCell ref="G20:I22"/>
    <mergeCell ref="J20:AI22"/>
    <mergeCell ref="A27:G28"/>
    <mergeCell ref="H27:J27"/>
    <mergeCell ref="K27:AF28"/>
    <mergeCell ref="AG27:AI28"/>
    <mergeCell ref="A21:F21"/>
    <mergeCell ref="A22:F22"/>
    <mergeCell ref="AG29:AI29"/>
    <mergeCell ref="L30:AF30"/>
    <mergeCell ref="AG30:AI30"/>
    <mergeCell ref="B56:M56"/>
    <mergeCell ref="O56:P56"/>
    <mergeCell ref="Q56:V56"/>
    <mergeCell ref="L38:AF38"/>
    <mergeCell ref="AG38:AI38"/>
    <mergeCell ref="L39:AF39"/>
    <mergeCell ref="AG39:AI39"/>
    <mergeCell ref="L40:AF40"/>
    <mergeCell ref="AG40:AI40"/>
    <mergeCell ref="L31:AF31"/>
    <mergeCell ref="AG31:AI31"/>
    <mergeCell ref="AG34:AI34"/>
    <mergeCell ref="A57:AI57"/>
    <mergeCell ref="A48:AI48"/>
    <mergeCell ref="A50:AI50"/>
    <mergeCell ref="A52:AI52"/>
    <mergeCell ref="B54:M54"/>
    <mergeCell ref="O54:P54"/>
    <mergeCell ref="Q54:V54"/>
  </mergeCells>
  <phoneticPr fontId="14"/>
  <printOptions horizontalCentered="1"/>
  <pageMargins left="0.62992125984251968" right="0.62992125984251968" top="0.39370078740157483" bottom="0.39370078740157483" header="0" footer="0.19685039370078741"/>
  <pageSetup paperSize="9" scale="82" orientation="portrait" r:id="rId1"/>
  <headerFooter scaleWithDoc="0">
    <oddFooter>&amp;R令和６年４月１日以降に申請する訓練科から適用</oddFooter>
  </headerFooter>
  <rowBreaks count="1" manualBreakCount="1">
    <brk id="48" max="34" man="1"/>
  </rowBreaks>
  <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2">
    <tabColor rgb="FFFF0000"/>
    <pageSetUpPr fitToPage="1"/>
  </sheetPr>
  <dimension ref="A1:T67"/>
  <sheetViews>
    <sheetView view="pageBreakPreview" zoomScale="85" zoomScaleNormal="70" zoomScaleSheetLayoutView="85" workbookViewId="0">
      <selection activeCell="C5" sqref="C5:D5"/>
    </sheetView>
  </sheetViews>
  <sheetFormatPr defaultRowHeight="13.5"/>
  <cols>
    <col min="1" max="1" width="4.25" style="252" customWidth="1"/>
    <col min="2" max="2" width="22" style="252" customWidth="1"/>
    <col min="3" max="3" width="17.125" style="251" customWidth="1"/>
    <col min="4" max="4" width="25.375" style="251" customWidth="1"/>
    <col min="5" max="5" width="28.125" style="251" customWidth="1"/>
    <col min="6" max="6" width="12.5" style="252" customWidth="1"/>
    <col min="7" max="7" width="5" style="253" customWidth="1"/>
    <col min="8" max="8" width="12.375" style="252" customWidth="1"/>
    <col min="9" max="9" width="8.875" style="252" customWidth="1"/>
    <col min="10" max="16" width="9" style="252"/>
    <col min="17" max="17" width="7.5" style="252" customWidth="1"/>
    <col min="18" max="19" width="7.5" style="284" customWidth="1"/>
    <col min="20" max="260" width="9" style="252"/>
    <col min="261" max="261" width="2.75" style="252" customWidth="1"/>
    <col min="262" max="262" width="22" style="252" customWidth="1"/>
    <col min="263" max="263" width="17.125" style="252" customWidth="1"/>
    <col min="264" max="264" width="25.375" style="252" customWidth="1"/>
    <col min="265" max="265" width="28.125" style="252" customWidth="1"/>
    <col min="266" max="266" width="12.5" style="252" customWidth="1"/>
    <col min="267" max="267" width="5" style="252" customWidth="1"/>
    <col min="268" max="268" width="12.375" style="252" customWidth="1"/>
    <col min="269" max="269" width="8.875" style="252" customWidth="1"/>
    <col min="270" max="274" width="9" style="252"/>
    <col min="275" max="275" width="7.5" style="252" customWidth="1"/>
    <col min="276" max="516" width="9" style="252"/>
    <col min="517" max="517" width="2.75" style="252" customWidth="1"/>
    <col min="518" max="518" width="22" style="252" customWidth="1"/>
    <col min="519" max="519" width="17.125" style="252" customWidth="1"/>
    <col min="520" max="520" width="25.375" style="252" customWidth="1"/>
    <col min="521" max="521" width="28.125" style="252" customWidth="1"/>
    <col min="522" max="522" width="12.5" style="252" customWidth="1"/>
    <col min="523" max="523" width="5" style="252" customWidth="1"/>
    <col min="524" max="524" width="12.375" style="252" customWidth="1"/>
    <col min="525" max="525" width="8.875" style="252" customWidth="1"/>
    <col min="526" max="530" width="9" style="252"/>
    <col min="531" max="531" width="7.5" style="252" customWidth="1"/>
    <col min="532" max="772" width="9" style="252"/>
    <col min="773" max="773" width="2.75" style="252" customWidth="1"/>
    <col min="774" max="774" width="22" style="252" customWidth="1"/>
    <col min="775" max="775" width="17.125" style="252" customWidth="1"/>
    <col min="776" max="776" width="25.375" style="252" customWidth="1"/>
    <col min="777" max="777" width="28.125" style="252" customWidth="1"/>
    <col min="778" max="778" width="12.5" style="252" customWidth="1"/>
    <col min="779" max="779" width="5" style="252" customWidth="1"/>
    <col min="780" max="780" width="12.375" style="252" customWidth="1"/>
    <col min="781" max="781" width="8.875" style="252" customWidth="1"/>
    <col min="782" max="786" width="9" style="252"/>
    <col min="787" max="787" width="7.5" style="252" customWidth="1"/>
    <col min="788" max="1028" width="9" style="252"/>
    <col min="1029" max="1029" width="2.75" style="252" customWidth="1"/>
    <col min="1030" max="1030" width="22" style="252" customWidth="1"/>
    <col min="1031" max="1031" width="17.125" style="252" customWidth="1"/>
    <col min="1032" max="1032" width="25.375" style="252" customWidth="1"/>
    <col min="1033" max="1033" width="28.125" style="252" customWidth="1"/>
    <col min="1034" max="1034" width="12.5" style="252" customWidth="1"/>
    <col min="1035" max="1035" width="5" style="252" customWidth="1"/>
    <col min="1036" max="1036" width="12.375" style="252" customWidth="1"/>
    <col min="1037" max="1037" width="8.875" style="252" customWidth="1"/>
    <col min="1038" max="1042" width="9" style="252"/>
    <col min="1043" max="1043" width="7.5" style="252" customWidth="1"/>
    <col min="1044" max="1284" width="9" style="252"/>
    <col min="1285" max="1285" width="2.75" style="252" customWidth="1"/>
    <col min="1286" max="1286" width="22" style="252" customWidth="1"/>
    <col min="1287" max="1287" width="17.125" style="252" customWidth="1"/>
    <col min="1288" max="1288" width="25.375" style="252" customWidth="1"/>
    <col min="1289" max="1289" width="28.125" style="252" customWidth="1"/>
    <col min="1290" max="1290" width="12.5" style="252" customWidth="1"/>
    <col min="1291" max="1291" width="5" style="252" customWidth="1"/>
    <col min="1292" max="1292" width="12.375" style="252" customWidth="1"/>
    <col min="1293" max="1293" width="8.875" style="252" customWidth="1"/>
    <col min="1294" max="1298" width="9" style="252"/>
    <col min="1299" max="1299" width="7.5" style="252" customWidth="1"/>
    <col min="1300" max="1540" width="9" style="252"/>
    <col min="1541" max="1541" width="2.75" style="252" customWidth="1"/>
    <col min="1542" max="1542" width="22" style="252" customWidth="1"/>
    <col min="1543" max="1543" width="17.125" style="252" customWidth="1"/>
    <col min="1544" max="1544" width="25.375" style="252" customWidth="1"/>
    <col min="1545" max="1545" width="28.125" style="252" customWidth="1"/>
    <col min="1546" max="1546" width="12.5" style="252" customWidth="1"/>
    <col min="1547" max="1547" width="5" style="252" customWidth="1"/>
    <col min="1548" max="1548" width="12.375" style="252" customWidth="1"/>
    <col min="1549" max="1549" width="8.875" style="252" customWidth="1"/>
    <col min="1550" max="1554" width="9" style="252"/>
    <col min="1555" max="1555" width="7.5" style="252" customWidth="1"/>
    <col min="1556" max="1796" width="9" style="252"/>
    <col min="1797" max="1797" width="2.75" style="252" customWidth="1"/>
    <col min="1798" max="1798" width="22" style="252" customWidth="1"/>
    <col min="1799" max="1799" width="17.125" style="252" customWidth="1"/>
    <col min="1800" max="1800" width="25.375" style="252" customWidth="1"/>
    <col min="1801" max="1801" width="28.125" style="252" customWidth="1"/>
    <col min="1802" max="1802" width="12.5" style="252" customWidth="1"/>
    <col min="1803" max="1803" width="5" style="252" customWidth="1"/>
    <col min="1804" max="1804" width="12.375" style="252" customWidth="1"/>
    <col min="1805" max="1805" width="8.875" style="252" customWidth="1"/>
    <col min="1806" max="1810" width="9" style="252"/>
    <col min="1811" max="1811" width="7.5" style="252" customWidth="1"/>
    <col min="1812" max="2052" width="9" style="252"/>
    <col min="2053" max="2053" width="2.75" style="252" customWidth="1"/>
    <col min="2054" max="2054" width="22" style="252" customWidth="1"/>
    <col min="2055" max="2055" width="17.125" style="252" customWidth="1"/>
    <col min="2056" max="2056" width="25.375" style="252" customWidth="1"/>
    <col min="2057" max="2057" width="28.125" style="252" customWidth="1"/>
    <col min="2058" max="2058" width="12.5" style="252" customWidth="1"/>
    <col min="2059" max="2059" width="5" style="252" customWidth="1"/>
    <col min="2060" max="2060" width="12.375" style="252" customWidth="1"/>
    <col min="2061" max="2061" width="8.875" style="252" customWidth="1"/>
    <col min="2062" max="2066" width="9" style="252"/>
    <col min="2067" max="2067" width="7.5" style="252" customWidth="1"/>
    <col min="2068" max="2308" width="9" style="252"/>
    <col min="2309" max="2309" width="2.75" style="252" customWidth="1"/>
    <col min="2310" max="2310" width="22" style="252" customWidth="1"/>
    <col min="2311" max="2311" width="17.125" style="252" customWidth="1"/>
    <col min="2312" max="2312" width="25.375" style="252" customWidth="1"/>
    <col min="2313" max="2313" width="28.125" style="252" customWidth="1"/>
    <col min="2314" max="2314" width="12.5" style="252" customWidth="1"/>
    <col min="2315" max="2315" width="5" style="252" customWidth="1"/>
    <col min="2316" max="2316" width="12.375" style="252" customWidth="1"/>
    <col min="2317" max="2317" width="8.875" style="252" customWidth="1"/>
    <col min="2318" max="2322" width="9" style="252"/>
    <col min="2323" max="2323" width="7.5" style="252" customWidth="1"/>
    <col min="2324" max="2564" width="9" style="252"/>
    <col min="2565" max="2565" width="2.75" style="252" customWidth="1"/>
    <col min="2566" max="2566" width="22" style="252" customWidth="1"/>
    <col min="2567" max="2567" width="17.125" style="252" customWidth="1"/>
    <col min="2568" max="2568" width="25.375" style="252" customWidth="1"/>
    <col min="2569" max="2569" width="28.125" style="252" customWidth="1"/>
    <col min="2570" max="2570" width="12.5" style="252" customWidth="1"/>
    <col min="2571" max="2571" width="5" style="252" customWidth="1"/>
    <col min="2572" max="2572" width="12.375" style="252" customWidth="1"/>
    <col min="2573" max="2573" width="8.875" style="252" customWidth="1"/>
    <col min="2574" max="2578" width="9" style="252"/>
    <col min="2579" max="2579" width="7.5" style="252" customWidth="1"/>
    <col min="2580" max="2820" width="9" style="252"/>
    <col min="2821" max="2821" width="2.75" style="252" customWidth="1"/>
    <col min="2822" max="2822" width="22" style="252" customWidth="1"/>
    <col min="2823" max="2823" width="17.125" style="252" customWidth="1"/>
    <col min="2824" max="2824" width="25.375" style="252" customWidth="1"/>
    <col min="2825" max="2825" width="28.125" style="252" customWidth="1"/>
    <col min="2826" max="2826" width="12.5" style="252" customWidth="1"/>
    <col min="2827" max="2827" width="5" style="252" customWidth="1"/>
    <col min="2828" max="2828" width="12.375" style="252" customWidth="1"/>
    <col min="2829" max="2829" width="8.875" style="252" customWidth="1"/>
    <col min="2830" max="2834" width="9" style="252"/>
    <col min="2835" max="2835" width="7.5" style="252" customWidth="1"/>
    <col min="2836" max="3076" width="9" style="252"/>
    <col min="3077" max="3077" width="2.75" style="252" customWidth="1"/>
    <col min="3078" max="3078" width="22" style="252" customWidth="1"/>
    <col min="3079" max="3079" width="17.125" style="252" customWidth="1"/>
    <col min="3080" max="3080" width="25.375" style="252" customWidth="1"/>
    <col min="3081" max="3081" width="28.125" style="252" customWidth="1"/>
    <col min="3082" max="3082" width="12.5" style="252" customWidth="1"/>
    <col min="3083" max="3083" width="5" style="252" customWidth="1"/>
    <col min="3084" max="3084" width="12.375" style="252" customWidth="1"/>
    <col min="3085" max="3085" width="8.875" style="252" customWidth="1"/>
    <col min="3086" max="3090" width="9" style="252"/>
    <col min="3091" max="3091" width="7.5" style="252" customWidth="1"/>
    <col min="3092" max="3332" width="9" style="252"/>
    <col min="3333" max="3333" width="2.75" style="252" customWidth="1"/>
    <col min="3334" max="3334" width="22" style="252" customWidth="1"/>
    <col min="3335" max="3335" width="17.125" style="252" customWidth="1"/>
    <col min="3336" max="3336" width="25.375" style="252" customWidth="1"/>
    <col min="3337" max="3337" width="28.125" style="252" customWidth="1"/>
    <col min="3338" max="3338" width="12.5" style="252" customWidth="1"/>
    <col min="3339" max="3339" width="5" style="252" customWidth="1"/>
    <col min="3340" max="3340" width="12.375" style="252" customWidth="1"/>
    <col min="3341" max="3341" width="8.875" style="252" customWidth="1"/>
    <col min="3342" max="3346" width="9" style="252"/>
    <col min="3347" max="3347" width="7.5" style="252" customWidth="1"/>
    <col min="3348" max="3588" width="9" style="252"/>
    <col min="3589" max="3589" width="2.75" style="252" customWidth="1"/>
    <col min="3590" max="3590" width="22" style="252" customWidth="1"/>
    <col min="3591" max="3591" width="17.125" style="252" customWidth="1"/>
    <col min="3592" max="3592" width="25.375" style="252" customWidth="1"/>
    <col min="3593" max="3593" width="28.125" style="252" customWidth="1"/>
    <col min="3594" max="3594" width="12.5" style="252" customWidth="1"/>
    <col min="3595" max="3595" width="5" style="252" customWidth="1"/>
    <col min="3596" max="3596" width="12.375" style="252" customWidth="1"/>
    <col min="3597" max="3597" width="8.875" style="252" customWidth="1"/>
    <col min="3598" max="3602" width="9" style="252"/>
    <col min="3603" max="3603" width="7.5" style="252" customWidth="1"/>
    <col min="3604" max="3844" width="9" style="252"/>
    <col min="3845" max="3845" width="2.75" style="252" customWidth="1"/>
    <col min="3846" max="3846" width="22" style="252" customWidth="1"/>
    <col min="3847" max="3847" width="17.125" style="252" customWidth="1"/>
    <col min="3848" max="3848" width="25.375" style="252" customWidth="1"/>
    <col min="3849" max="3849" width="28.125" style="252" customWidth="1"/>
    <col min="3850" max="3850" width="12.5" style="252" customWidth="1"/>
    <col min="3851" max="3851" width="5" style="252" customWidth="1"/>
    <col min="3852" max="3852" width="12.375" style="252" customWidth="1"/>
    <col min="3853" max="3853" width="8.875" style="252" customWidth="1"/>
    <col min="3854" max="3858" width="9" style="252"/>
    <col min="3859" max="3859" width="7.5" style="252" customWidth="1"/>
    <col min="3860" max="4100" width="9" style="252"/>
    <col min="4101" max="4101" width="2.75" style="252" customWidth="1"/>
    <col min="4102" max="4102" width="22" style="252" customWidth="1"/>
    <col min="4103" max="4103" width="17.125" style="252" customWidth="1"/>
    <col min="4104" max="4104" width="25.375" style="252" customWidth="1"/>
    <col min="4105" max="4105" width="28.125" style="252" customWidth="1"/>
    <col min="4106" max="4106" width="12.5" style="252" customWidth="1"/>
    <col min="4107" max="4107" width="5" style="252" customWidth="1"/>
    <col min="4108" max="4108" width="12.375" style="252" customWidth="1"/>
    <col min="4109" max="4109" width="8.875" style="252" customWidth="1"/>
    <col min="4110" max="4114" width="9" style="252"/>
    <col min="4115" max="4115" width="7.5" style="252" customWidth="1"/>
    <col min="4116" max="4356" width="9" style="252"/>
    <col min="4357" max="4357" width="2.75" style="252" customWidth="1"/>
    <col min="4358" max="4358" width="22" style="252" customWidth="1"/>
    <col min="4359" max="4359" width="17.125" style="252" customWidth="1"/>
    <col min="4360" max="4360" width="25.375" style="252" customWidth="1"/>
    <col min="4361" max="4361" width="28.125" style="252" customWidth="1"/>
    <col min="4362" max="4362" width="12.5" style="252" customWidth="1"/>
    <col min="4363" max="4363" width="5" style="252" customWidth="1"/>
    <col min="4364" max="4364" width="12.375" style="252" customWidth="1"/>
    <col min="4365" max="4365" width="8.875" style="252" customWidth="1"/>
    <col min="4366" max="4370" width="9" style="252"/>
    <col min="4371" max="4371" width="7.5" style="252" customWidth="1"/>
    <col min="4372" max="4612" width="9" style="252"/>
    <col min="4613" max="4613" width="2.75" style="252" customWidth="1"/>
    <col min="4614" max="4614" width="22" style="252" customWidth="1"/>
    <col min="4615" max="4615" width="17.125" style="252" customWidth="1"/>
    <col min="4616" max="4616" width="25.375" style="252" customWidth="1"/>
    <col min="4617" max="4617" width="28.125" style="252" customWidth="1"/>
    <col min="4618" max="4618" width="12.5" style="252" customWidth="1"/>
    <col min="4619" max="4619" width="5" style="252" customWidth="1"/>
    <col min="4620" max="4620" width="12.375" style="252" customWidth="1"/>
    <col min="4621" max="4621" width="8.875" style="252" customWidth="1"/>
    <col min="4622" max="4626" width="9" style="252"/>
    <col min="4627" max="4627" width="7.5" style="252" customWidth="1"/>
    <col min="4628" max="4868" width="9" style="252"/>
    <col min="4869" max="4869" width="2.75" style="252" customWidth="1"/>
    <col min="4870" max="4870" width="22" style="252" customWidth="1"/>
    <col min="4871" max="4871" width="17.125" style="252" customWidth="1"/>
    <col min="4872" max="4872" width="25.375" style="252" customWidth="1"/>
    <col min="4873" max="4873" width="28.125" style="252" customWidth="1"/>
    <col min="4874" max="4874" width="12.5" style="252" customWidth="1"/>
    <col min="4875" max="4875" width="5" style="252" customWidth="1"/>
    <col min="4876" max="4876" width="12.375" style="252" customWidth="1"/>
    <col min="4877" max="4877" width="8.875" style="252" customWidth="1"/>
    <col min="4878" max="4882" width="9" style="252"/>
    <col min="4883" max="4883" width="7.5" style="252" customWidth="1"/>
    <col min="4884" max="5124" width="9" style="252"/>
    <col min="5125" max="5125" width="2.75" style="252" customWidth="1"/>
    <col min="5126" max="5126" width="22" style="252" customWidth="1"/>
    <col min="5127" max="5127" width="17.125" style="252" customWidth="1"/>
    <col min="5128" max="5128" width="25.375" style="252" customWidth="1"/>
    <col min="5129" max="5129" width="28.125" style="252" customWidth="1"/>
    <col min="5130" max="5130" width="12.5" style="252" customWidth="1"/>
    <col min="5131" max="5131" width="5" style="252" customWidth="1"/>
    <col min="5132" max="5132" width="12.375" style="252" customWidth="1"/>
    <col min="5133" max="5133" width="8.875" style="252" customWidth="1"/>
    <col min="5134" max="5138" width="9" style="252"/>
    <col min="5139" max="5139" width="7.5" style="252" customWidth="1"/>
    <col min="5140" max="5380" width="9" style="252"/>
    <col min="5381" max="5381" width="2.75" style="252" customWidth="1"/>
    <col min="5382" max="5382" width="22" style="252" customWidth="1"/>
    <col min="5383" max="5383" width="17.125" style="252" customWidth="1"/>
    <col min="5384" max="5384" width="25.375" style="252" customWidth="1"/>
    <col min="5385" max="5385" width="28.125" style="252" customWidth="1"/>
    <col min="5386" max="5386" width="12.5" style="252" customWidth="1"/>
    <col min="5387" max="5387" width="5" style="252" customWidth="1"/>
    <col min="5388" max="5388" width="12.375" style="252" customWidth="1"/>
    <col min="5389" max="5389" width="8.875" style="252" customWidth="1"/>
    <col min="5390" max="5394" width="9" style="252"/>
    <col min="5395" max="5395" width="7.5" style="252" customWidth="1"/>
    <col min="5396" max="5636" width="9" style="252"/>
    <col min="5637" max="5637" width="2.75" style="252" customWidth="1"/>
    <col min="5638" max="5638" width="22" style="252" customWidth="1"/>
    <col min="5639" max="5639" width="17.125" style="252" customWidth="1"/>
    <col min="5640" max="5640" width="25.375" style="252" customWidth="1"/>
    <col min="5641" max="5641" width="28.125" style="252" customWidth="1"/>
    <col min="5642" max="5642" width="12.5" style="252" customWidth="1"/>
    <col min="5643" max="5643" width="5" style="252" customWidth="1"/>
    <col min="5644" max="5644" width="12.375" style="252" customWidth="1"/>
    <col min="5645" max="5645" width="8.875" style="252" customWidth="1"/>
    <col min="5646" max="5650" width="9" style="252"/>
    <col min="5651" max="5651" width="7.5" style="252" customWidth="1"/>
    <col min="5652" max="5892" width="9" style="252"/>
    <col min="5893" max="5893" width="2.75" style="252" customWidth="1"/>
    <col min="5894" max="5894" width="22" style="252" customWidth="1"/>
    <col min="5895" max="5895" width="17.125" style="252" customWidth="1"/>
    <col min="5896" max="5896" width="25.375" style="252" customWidth="1"/>
    <col min="5897" max="5897" width="28.125" style="252" customWidth="1"/>
    <col min="5898" max="5898" width="12.5" style="252" customWidth="1"/>
    <col min="5899" max="5899" width="5" style="252" customWidth="1"/>
    <col min="5900" max="5900" width="12.375" style="252" customWidth="1"/>
    <col min="5901" max="5901" width="8.875" style="252" customWidth="1"/>
    <col min="5902" max="5906" width="9" style="252"/>
    <col min="5907" max="5907" width="7.5" style="252" customWidth="1"/>
    <col min="5908" max="6148" width="9" style="252"/>
    <col min="6149" max="6149" width="2.75" style="252" customWidth="1"/>
    <col min="6150" max="6150" width="22" style="252" customWidth="1"/>
    <col min="6151" max="6151" width="17.125" style="252" customWidth="1"/>
    <col min="6152" max="6152" width="25.375" style="252" customWidth="1"/>
    <col min="6153" max="6153" width="28.125" style="252" customWidth="1"/>
    <col min="6154" max="6154" width="12.5" style="252" customWidth="1"/>
    <col min="6155" max="6155" width="5" style="252" customWidth="1"/>
    <col min="6156" max="6156" width="12.375" style="252" customWidth="1"/>
    <col min="6157" max="6157" width="8.875" style="252" customWidth="1"/>
    <col min="6158" max="6162" width="9" style="252"/>
    <col min="6163" max="6163" width="7.5" style="252" customWidth="1"/>
    <col min="6164" max="6404" width="9" style="252"/>
    <col min="6405" max="6405" width="2.75" style="252" customWidth="1"/>
    <col min="6406" max="6406" width="22" style="252" customWidth="1"/>
    <col min="6407" max="6407" width="17.125" style="252" customWidth="1"/>
    <col min="6408" max="6408" width="25.375" style="252" customWidth="1"/>
    <col min="6409" max="6409" width="28.125" style="252" customWidth="1"/>
    <col min="6410" max="6410" width="12.5" style="252" customWidth="1"/>
    <col min="6411" max="6411" width="5" style="252" customWidth="1"/>
    <col min="6412" max="6412" width="12.375" style="252" customWidth="1"/>
    <col min="6413" max="6413" width="8.875" style="252" customWidth="1"/>
    <col min="6414" max="6418" width="9" style="252"/>
    <col min="6419" max="6419" width="7.5" style="252" customWidth="1"/>
    <col min="6420" max="6660" width="9" style="252"/>
    <col min="6661" max="6661" width="2.75" style="252" customWidth="1"/>
    <col min="6662" max="6662" width="22" style="252" customWidth="1"/>
    <col min="6663" max="6663" width="17.125" style="252" customWidth="1"/>
    <col min="6664" max="6664" width="25.375" style="252" customWidth="1"/>
    <col min="6665" max="6665" width="28.125" style="252" customWidth="1"/>
    <col min="6666" max="6666" width="12.5" style="252" customWidth="1"/>
    <col min="6667" max="6667" width="5" style="252" customWidth="1"/>
    <col min="6668" max="6668" width="12.375" style="252" customWidth="1"/>
    <col min="6669" max="6669" width="8.875" style="252" customWidth="1"/>
    <col min="6670" max="6674" width="9" style="252"/>
    <col min="6675" max="6675" width="7.5" style="252" customWidth="1"/>
    <col min="6676" max="6916" width="9" style="252"/>
    <col min="6917" max="6917" width="2.75" style="252" customWidth="1"/>
    <col min="6918" max="6918" width="22" style="252" customWidth="1"/>
    <col min="6919" max="6919" width="17.125" style="252" customWidth="1"/>
    <col min="6920" max="6920" width="25.375" style="252" customWidth="1"/>
    <col min="6921" max="6921" width="28.125" style="252" customWidth="1"/>
    <col min="6922" max="6922" width="12.5" style="252" customWidth="1"/>
    <col min="6923" max="6923" width="5" style="252" customWidth="1"/>
    <col min="6924" max="6924" width="12.375" style="252" customWidth="1"/>
    <col min="6925" max="6925" width="8.875" style="252" customWidth="1"/>
    <col min="6926" max="6930" width="9" style="252"/>
    <col min="6931" max="6931" width="7.5" style="252" customWidth="1"/>
    <col min="6932" max="7172" width="9" style="252"/>
    <col min="7173" max="7173" width="2.75" style="252" customWidth="1"/>
    <col min="7174" max="7174" width="22" style="252" customWidth="1"/>
    <col min="7175" max="7175" width="17.125" style="252" customWidth="1"/>
    <col min="7176" max="7176" width="25.375" style="252" customWidth="1"/>
    <col min="7177" max="7177" width="28.125" style="252" customWidth="1"/>
    <col min="7178" max="7178" width="12.5" style="252" customWidth="1"/>
    <col min="7179" max="7179" width="5" style="252" customWidth="1"/>
    <col min="7180" max="7180" width="12.375" style="252" customWidth="1"/>
    <col min="7181" max="7181" width="8.875" style="252" customWidth="1"/>
    <col min="7182" max="7186" width="9" style="252"/>
    <col min="7187" max="7187" width="7.5" style="252" customWidth="1"/>
    <col min="7188" max="7428" width="9" style="252"/>
    <col min="7429" max="7429" width="2.75" style="252" customWidth="1"/>
    <col min="7430" max="7430" width="22" style="252" customWidth="1"/>
    <col min="7431" max="7431" width="17.125" style="252" customWidth="1"/>
    <col min="7432" max="7432" width="25.375" style="252" customWidth="1"/>
    <col min="7433" max="7433" width="28.125" style="252" customWidth="1"/>
    <col min="7434" max="7434" width="12.5" style="252" customWidth="1"/>
    <col min="7435" max="7435" width="5" style="252" customWidth="1"/>
    <col min="7436" max="7436" width="12.375" style="252" customWidth="1"/>
    <col min="7437" max="7437" width="8.875" style="252" customWidth="1"/>
    <col min="7438" max="7442" width="9" style="252"/>
    <col min="7443" max="7443" width="7.5" style="252" customWidth="1"/>
    <col min="7444" max="7684" width="9" style="252"/>
    <col min="7685" max="7685" width="2.75" style="252" customWidth="1"/>
    <col min="7686" max="7686" width="22" style="252" customWidth="1"/>
    <col min="7687" max="7687" width="17.125" style="252" customWidth="1"/>
    <col min="7688" max="7688" width="25.375" style="252" customWidth="1"/>
    <col min="7689" max="7689" width="28.125" style="252" customWidth="1"/>
    <col min="7690" max="7690" width="12.5" style="252" customWidth="1"/>
    <col min="7691" max="7691" width="5" style="252" customWidth="1"/>
    <col min="7692" max="7692" width="12.375" style="252" customWidth="1"/>
    <col min="7693" max="7693" width="8.875" style="252" customWidth="1"/>
    <col min="7694" max="7698" width="9" style="252"/>
    <col min="7699" max="7699" width="7.5" style="252" customWidth="1"/>
    <col min="7700" max="7940" width="9" style="252"/>
    <col min="7941" max="7941" width="2.75" style="252" customWidth="1"/>
    <col min="7942" max="7942" width="22" style="252" customWidth="1"/>
    <col min="7943" max="7943" width="17.125" style="252" customWidth="1"/>
    <col min="7944" max="7944" width="25.375" style="252" customWidth="1"/>
    <col min="7945" max="7945" width="28.125" style="252" customWidth="1"/>
    <col min="7946" max="7946" width="12.5" style="252" customWidth="1"/>
    <col min="7947" max="7947" width="5" style="252" customWidth="1"/>
    <col min="7948" max="7948" width="12.375" style="252" customWidth="1"/>
    <col min="7949" max="7949" width="8.875" style="252" customWidth="1"/>
    <col min="7950" max="7954" width="9" style="252"/>
    <col min="7955" max="7955" width="7.5" style="252" customWidth="1"/>
    <col min="7956" max="8196" width="9" style="252"/>
    <col min="8197" max="8197" width="2.75" style="252" customWidth="1"/>
    <col min="8198" max="8198" width="22" style="252" customWidth="1"/>
    <col min="8199" max="8199" width="17.125" style="252" customWidth="1"/>
    <col min="8200" max="8200" width="25.375" style="252" customWidth="1"/>
    <col min="8201" max="8201" width="28.125" style="252" customWidth="1"/>
    <col min="8202" max="8202" width="12.5" style="252" customWidth="1"/>
    <col min="8203" max="8203" width="5" style="252" customWidth="1"/>
    <col min="8204" max="8204" width="12.375" style="252" customWidth="1"/>
    <col min="8205" max="8205" width="8.875" style="252" customWidth="1"/>
    <col min="8206" max="8210" width="9" style="252"/>
    <col min="8211" max="8211" width="7.5" style="252" customWidth="1"/>
    <col min="8212" max="8452" width="9" style="252"/>
    <col min="8453" max="8453" width="2.75" style="252" customWidth="1"/>
    <col min="8454" max="8454" width="22" style="252" customWidth="1"/>
    <col min="8455" max="8455" width="17.125" style="252" customWidth="1"/>
    <col min="8456" max="8456" width="25.375" style="252" customWidth="1"/>
    <col min="8457" max="8457" width="28.125" style="252" customWidth="1"/>
    <col min="8458" max="8458" width="12.5" style="252" customWidth="1"/>
    <col min="8459" max="8459" width="5" style="252" customWidth="1"/>
    <col min="8460" max="8460" width="12.375" style="252" customWidth="1"/>
    <col min="8461" max="8461" width="8.875" style="252" customWidth="1"/>
    <col min="8462" max="8466" width="9" style="252"/>
    <col min="8467" max="8467" width="7.5" style="252" customWidth="1"/>
    <col min="8468" max="8708" width="9" style="252"/>
    <col min="8709" max="8709" width="2.75" style="252" customWidth="1"/>
    <col min="8710" max="8710" width="22" style="252" customWidth="1"/>
    <col min="8711" max="8711" width="17.125" style="252" customWidth="1"/>
    <col min="8712" max="8712" width="25.375" style="252" customWidth="1"/>
    <col min="8713" max="8713" width="28.125" style="252" customWidth="1"/>
    <col min="8714" max="8714" width="12.5" style="252" customWidth="1"/>
    <col min="8715" max="8715" width="5" style="252" customWidth="1"/>
    <col min="8716" max="8716" width="12.375" style="252" customWidth="1"/>
    <col min="8717" max="8717" width="8.875" style="252" customWidth="1"/>
    <col min="8718" max="8722" width="9" style="252"/>
    <col min="8723" max="8723" width="7.5" style="252" customWidth="1"/>
    <col min="8724" max="8964" width="9" style="252"/>
    <col min="8965" max="8965" width="2.75" style="252" customWidth="1"/>
    <col min="8966" max="8966" width="22" style="252" customWidth="1"/>
    <col min="8967" max="8967" width="17.125" style="252" customWidth="1"/>
    <col min="8968" max="8968" width="25.375" style="252" customWidth="1"/>
    <col min="8969" max="8969" width="28.125" style="252" customWidth="1"/>
    <col min="8970" max="8970" width="12.5" style="252" customWidth="1"/>
    <col min="8971" max="8971" width="5" style="252" customWidth="1"/>
    <col min="8972" max="8972" width="12.375" style="252" customWidth="1"/>
    <col min="8973" max="8973" width="8.875" style="252" customWidth="1"/>
    <col min="8974" max="8978" width="9" style="252"/>
    <col min="8979" max="8979" width="7.5" style="252" customWidth="1"/>
    <col min="8980" max="9220" width="9" style="252"/>
    <col min="9221" max="9221" width="2.75" style="252" customWidth="1"/>
    <col min="9222" max="9222" width="22" style="252" customWidth="1"/>
    <col min="9223" max="9223" width="17.125" style="252" customWidth="1"/>
    <col min="9224" max="9224" width="25.375" style="252" customWidth="1"/>
    <col min="9225" max="9225" width="28.125" style="252" customWidth="1"/>
    <col min="9226" max="9226" width="12.5" style="252" customWidth="1"/>
    <col min="9227" max="9227" width="5" style="252" customWidth="1"/>
    <col min="9228" max="9228" width="12.375" style="252" customWidth="1"/>
    <col min="9229" max="9229" width="8.875" style="252" customWidth="1"/>
    <col min="9230" max="9234" width="9" style="252"/>
    <col min="9235" max="9235" width="7.5" style="252" customWidth="1"/>
    <col min="9236" max="9476" width="9" style="252"/>
    <col min="9477" max="9477" width="2.75" style="252" customWidth="1"/>
    <col min="9478" max="9478" width="22" style="252" customWidth="1"/>
    <col min="9479" max="9479" width="17.125" style="252" customWidth="1"/>
    <col min="9480" max="9480" width="25.375" style="252" customWidth="1"/>
    <col min="9481" max="9481" width="28.125" style="252" customWidth="1"/>
    <col min="9482" max="9482" width="12.5" style="252" customWidth="1"/>
    <col min="9483" max="9483" width="5" style="252" customWidth="1"/>
    <col min="9484" max="9484" width="12.375" style="252" customWidth="1"/>
    <col min="9485" max="9485" width="8.875" style="252" customWidth="1"/>
    <col min="9486" max="9490" width="9" style="252"/>
    <col min="9491" max="9491" width="7.5" style="252" customWidth="1"/>
    <col min="9492" max="9732" width="9" style="252"/>
    <col min="9733" max="9733" width="2.75" style="252" customWidth="1"/>
    <col min="9734" max="9734" width="22" style="252" customWidth="1"/>
    <col min="9735" max="9735" width="17.125" style="252" customWidth="1"/>
    <col min="9736" max="9736" width="25.375" style="252" customWidth="1"/>
    <col min="9737" max="9737" width="28.125" style="252" customWidth="1"/>
    <col min="9738" max="9738" width="12.5" style="252" customWidth="1"/>
    <col min="9739" max="9739" width="5" style="252" customWidth="1"/>
    <col min="9740" max="9740" width="12.375" style="252" customWidth="1"/>
    <col min="9741" max="9741" width="8.875" style="252" customWidth="1"/>
    <col min="9742" max="9746" width="9" style="252"/>
    <col min="9747" max="9747" width="7.5" style="252" customWidth="1"/>
    <col min="9748" max="9988" width="9" style="252"/>
    <col min="9989" max="9989" width="2.75" style="252" customWidth="1"/>
    <col min="9990" max="9990" width="22" style="252" customWidth="1"/>
    <col min="9991" max="9991" width="17.125" style="252" customWidth="1"/>
    <col min="9992" max="9992" width="25.375" style="252" customWidth="1"/>
    <col min="9993" max="9993" width="28.125" style="252" customWidth="1"/>
    <col min="9994" max="9994" width="12.5" style="252" customWidth="1"/>
    <col min="9995" max="9995" width="5" style="252" customWidth="1"/>
    <col min="9996" max="9996" width="12.375" style="252" customWidth="1"/>
    <col min="9997" max="9997" width="8.875" style="252" customWidth="1"/>
    <col min="9998" max="10002" width="9" style="252"/>
    <col min="10003" max="10003" width="7.5" style="252" customWidth="1"/>
    <col min="10004" max="10244" width="9" style="252"/>
    <col min="10245" max="10245" width="2.75" style="252" customWidth="1"/>
    <col min="10246" max="10246" width="22" style="252" customWidth="1"/>
    <col min="10247" max="10247" width="17.125" style="252" customWidth="1"/>
    <col min="10248" max="10248" width="25.375" style="252" customWidth="1"/>
    <col min="10249" max="10249" width="28.125" style="252" customWidth="1"/>
    <col min="10250" max="10250" width="12.5" style="252" customWidth="1"/>
    <col min="10251" max="10251" width="5" style="252" customWidth="1"/>
    <col min="10252" max="10252" width="12.375" style="252" customWidth="1"/>
    <col min="10253" max="10253" width="8.875" style="252" customWidth="1"/>
    <col min="10254" max="10258" width="9" style="252"/>
    <col min="10259" max="10259" width="7.5" style="252" customWidth="1"/>
    <col min="10260" max="10500" width="9" style="252"/>
    <col min="10501" max="10501" width="2.75" style="252" customWidth="1"/>
    <col min="10502" max="10502" width="22" style="252" customWidth="1"/>
    <col min="10503" max="10503" width="17.125" style="252" customWidth="1"/>
    <col min="10504" max="10504" width="25.375" style="252" customWidth="1"/>
    <col min="10505" max="10505" width="28.125" style="252" customWidth="1"/>
    <col min="10506" max="10506" width="12.5" style="252" customWidth="1"/>
    <col min="10507" max="10507" width="5" style="252" customWidth="1"/>
    <col min="10508" max="10508" width="12.375" style="252" customWidth="1"/>
    <col min="10509" max="10509" width="8.875" style="252" customWidth="1"/>
    <col min="10510" max="10514" width="9" style="252"/>
    <col min="10515" max="10515" width="7.5" style="252" customWidth="1"/>
    <col min="10516" max="10756" width="9" style="252"/>
    <col min="10757" max="10757" width="2.75" style="252" customWidth="1"/>
    <col min="10758" max="10758" width="22" style="252" customWidth="1"/>
    <col min="10759" max="10759" width="17.125" style="252" customWidth="1"/>
    <col min="10760" max="10760" width="25.375" style="252" customWidth="1"/>
    <col min="10761" max="10761" width="28.125" style="252" customWidth="1"/>
    <col min="10762" max="10762" width="12.5" style="252" customWidth="1"/>
    <col min="10763" max="10763" width="5" style="252" customWidth="1"/>
    <col min="10764" max="10764" width="12.375" style="252" customWidth="1"/>
    <col min="10765" max="10765" width="8.875" style="252" customWidth="1"/>
    <col min="10766" max="10770" width="9" style="252"/>
    <col min="10771" max="10771" width="7.5" style="252" customWidth="1"/>
    <col min="10772" max="11012" width="9" style="252"/>
    <col min="11013" max="11013" width="2.75" style="252" customWidth="1"/>
    <col min="11014" max="11014" width="22" style="252" customWidth="1"/>
    <col min="11015" max="11015" width="17.125" style="252" customWidth="1"/>
    <col min="11016" max="11016" width="25.375" style="252" customWidth="1"/>
    <col min="11017" max="11017" width="28.125" style="252" customWidth="1"/>
    <col min="11018" max="11018" width="12.5" style="252" customWidth="1"/>
    <col min="11019" max="11019" width="5" style="252" customWidth="1"/>
    <col min="11020" max="11020" width="12.375" style="252" customWidth="1"/>
    <col min="11021" max="11021" width="8.875" style="252" customWidth="1"/>
    <col min="11022" max="11026" width="9" style="252"/>
    <col min="11027" max="11027" width="7.5" style="252" customWidth="1"/>
    <col min="11028" max="11268" width="9" style="252"/>
    <col min="11269" max="11269" width="2.75" style="252" customWidth="1"/>
    <col min="11270" max="11270" width="22" style="252" customWidth="1"/>
    <col min="11271" max="11271" width="17.125" style="252" customWidth="1"/>
    <col min="11272" max="11272" width="25.375" style="252" customWidth="1"/>
    <col min="11273" max="11273" width="28.125" style="252" customWidth="1"/>
    <col min="11274" max="11274" width="12.5" style="252" customWidth="1"/>
    <col min="11275" max="11275" width="5" style="252" customWidth="1"/>
    <col min="11276" max="11276" width="12.375" style="252" customWidth="1"/>
    <col min="11277" max="11277" width="8.875" style="252" customWidth="1"/>
    <col min="11278" max="11282" width="9" style="252"/>
    <col min="11283" max="11283" width="7.5" style="252" customWidth="1"/>
    <col min="11284" max="11524" width="9" style="252"/>
    <col min="11525" max="11525" width="2.75" style="252" customWidth="1"/>
    <col min="11526" max="11526" width="22" style="252" customWidth="1"/>
    <col min="11527" max="11527" width="17.125" style="252" customWidth="1"/>
    <col min="11528" max="11528" width="25.375" style="252" customWidth="1"/>
    <col min="11529" max="11529" width="28.125" style="252" customWidth="1"/>
    <col min="11530" max="11530" width="12.5" style="252" customWidth="1"/>
    <col min="11531" max="11531" width="5" style="252" customWidth="1"/>
    <col min="11532" max="11532" width="12.375" style="252" customWidth="1"/>
    <col min="11533" max="11533" width="8.875" style="252" customWidth="1"/>
    <col min="11534" max="11538" width="9" style="252"/>
    <col min="11539" max="11539" width="7.5" style="252" customWidth="1"/>
    <col min="11540" max="11780" width="9" style="252"/>
    <col min="11781" max="11781" width="2.75" style="252" customWidth="1"/>
    <col min="11782" max="11782" width="22" style="252" customWidth="1"/>
    <col min="11783" max="11783" width="17.125" style="252" customWidth="1"/>
    <col min="11784" max="11784" width="25.375" style="252" customWidth="1"/>
    <col min="11785" max="11785" width="28.125" style="252" customWidth="1"/>
    <col min="11786" max="11786" width="12.5" style="252" customWidth="1"/>
    <col min="11787" max="11787" width="5" style="252" customWidth="1"/>
    <col min="11788" max="11788" width="12.375" style="252" customWidth="1"/>
    <col min="11789" max="11789" width="8.875" style="252" customWidth="1"/>
    <col min="11790" max="11794" width="9" style="252"/>
    <col min="11795" max="11795" width="7.5" style="252" customWidth="1"/>
    <col min="11796" max="12036" width="9" style="252"/>
    <col min="12037" max="12037" width="2.75" style="252" customWidth="1"/>
    <col min="12038" max="12038" width="22" style="252" customWidth="1"/>
    <col min="12039" max="12039" width="17.125" style="252" customWidth="1"/>
    <col min="12040" max="12040" width="25.375" style="252" customWidth="1"/>
    <col min="12041" max="12041" width="28.125" style="252" customWidth="1"/>
    <col min="12042" max="12042" width="12.5" style="252" customWidth="1"/>
    <col min="12043" max="12043" width="5" style="252" customWidth="1"/>
    <col min="12044" max="12044" width="12.375" style="252" customWidth="1"/>
    <col min="12045" max="12045" width="8.875" style="252" customWidth="1"/>
    <col min="12046" max="12050" width="9" style="252"/>
    <col min="12051" max="12051" width="7.5" style="252" customWidth="1"/>
    <col min="12052" max="12292" width="9" style="252"/>
    <col min="12293" max="12293" width="2.75" style="252" customWidth="1"/>
    <col min="12294" max="12294" width="22" style="252" customWidth="1"/>
    <col min="12295" max="12295" width="17.125" style="252" customWidth="1"/>
    <col min="12296" max="12296" width="25.375" style="252" customWidth="1"/>
    <col min="12297" max="12297" width="28.125" style="252" customWidth="1"/>
    <col min="12298" max="12298" width="12.5" style="252" customWidth="1"/>
    <col min="12299" max="12299" width="5" style="252" customWidth="1"/>
    <col min="12300" max="12300" width="12.375" style="252" customWidth="1"/>
    <col min="12301" max="12301" width="8.875" style="252" customWidth="1"/>
    <col min="12302" max="12306" width="9" style="252"/>
    <col min="12307" max="12307" width="7.5" style="252" customWidth="1"/>
    <col min="12308" max="12548" width="9" style="252"/>
    <col min="12549" max="12549" width="2.75" style="252" customWidth="1"/>
    <col min="12550" max="12550" width="22" style="252" customWidth="1"/>
    <col min="12551" max="12551" width="17.125" style="252" customWidth="1"/>
    <col min="12552" max="12552" width="25.375" style="252" customWidth="1"/>
    <col min="12553" max="12553" width="28.125" style="252" customWidth="1"/>
    <col min="12554" max="12554" width="12.5" style="252" customWidth="1"/>
    <col min="12555" max="12555" width="5" style="252" customWidth="1"/>
    <col min="12556" max="12556" width="12.375" style="252" customWidth="1"/>
    <col min="12557" max="12557" width="8.875" style="252" customWidth="1"/>
    <col min="12558" max="12562" width="9" style="252"/>
    <col min="12563" max="12563" width="7.5" style="252" customWidth="1"/>
    <col min="12564" max="12804" width="9" style="252"/>
    <col min="12805" max="12805" width="2.75" style="252" customWidth="1"/>
    <col min="12806" max="12806" width="22" style="252" customWidth="1"/>
    <col min="12807" max="12807" width="17.125" style="252" customWidth="1"/>
    <col min="12808" max="12808" width="25.375" style="252" customWidth="1"/>
    <col min="12809" max="12809" width="28.125" style="252" customWidth="1"/>
    <col min="12810" max="12810" width="12.5" style="252" customWidth="1"/>
    <col min="12811" max="12811" width="5" style="252" customWidth="1"/>
    <col min="12812" max="12812" width="12.375" style="252" customWidth="1"/>
    <col min="12813" max="12813" width="8.875" style="252" customWidth="1"/>
    <col min="12814" max="12818" width="9" style="252"/>
    <col min="12819" max="12819" width="7.5" style="252" customWidth="1"/>
    <col min="12820" max="13060" width="9" style="252"/>
    <col min="13061" max="13061" width="2.75" style="252" customWidth="1"/>
    <col min="13062" max="13062" width="22" style="252" customWidth="1"/>
    <col min="13063" max="13063" width="17.125" style="252" customWidth="1"/>
    <col min="13064" max="13064" width="25.375" style="252" customWidth="1"/>
    <col min="13065" max="13065" width="28.125" style="252" customWidth="1"/>
    <col min="13066" max="13066" width="12.5" style="252" customWidth="1"/>
    <col min="13067" max="13067" width="5" style="252" customWidth="1"/>
    <col min="13068" max="13068" width="12.375" style="252" customWidth="1"/>
    <col min="13069" max="13069" width="8.875" style="252" customWidth="1"/>
    <col min="13070" max="13074" width="9" style="252"/>
    <col min="13075" max="13075" width="7.5" style="252" customWidth="1"/>
    <col min="13076" max="13316" width="9" style="252"/>
    <col min="13317" max="13317" width="2.75" style="252" customWidth="1"/>
    <col min="13318" max="13318" width="22" style="252" customWidth="1"/>
    <col min="13319" max="13319" width="17.125" style="252" customWidth="1"/>
    <col min="13320" max="13320" width="25.375" style="252" customWidth="1"/>
    <col min="13321" max="13321" width="28.125" style="252" customWidth="1"/>
    <col min="13322" max="13322" width="12.5" style="252" customWidth="1"/>
    <col min="13323" max="13323" width="5" style="252" customWidth="1"/>
    <col min="13324" max="13324" width="12.375" style="252" customWidth="1"/>
    <col min="13325" max="13325" width="8.875" style="252" customWidth="1"/>
    <col min="13326" max="13330" width="9" style="252"/>
    <col min="13331" max="13331" width="7.5" style="252" customWidth="1"/>
    <col min="13332" max="13572" width="9" style="252"/>
    <col min="13573" max="13573" width="2.75" style="252" customWidth="1"/>
    <col min="13574" max="13574" width="22" style="252" customWidth="1"/>
    <col min="13575" max="13575" width="17.125" style="252" customWidth="1"/>
    <col min="13576" max="13576" width="25.375" style="252" customWidth="1"/>
    <col min="13577" max="13577" width="28.125" style="252" customWidth="1"/>
    <col min="13578" max="13578" width="12.5" style="252" customWidth="1"/>
    <col min="13579" max="13579" width="5" style="252" customWidth="1"/>
    <col min="13580" max="13580" width="12.375" style="252" customWidth="1"/>
    <col min="13581" max="13581" width="8.875" style="252" customWidth="1"/>
    <col min="13582" max="13586" width="9" style="252"/>
    <col min="13587" max="13587" width="7.5" style="252" customWidth="1"/>
    <col min="13588" max="13828" width="9" style="252"/>
    <col min="13829" max="13829" width="2.75" style="252" customWidth="1"/>
    <col min="13830" max="13830" width="22" style="252" customWidth="1"/>
    <col min="13831" max="13831" width="17.125" style="252" customWidth="1"/>
    <col min="13832" max="13832" width="25.375" style="252" customWidth="1"/>
    <col min="13833" max="13833" width="28.125" style="252" customWidth="1"/>
    <col min="13834" max="13834" width="12.5" style="252" customWidth="1"/>
    <col min="13835" max="13835" width="5" style="252" customWidth="1"/>
    <col min="13836" max="13836" width="12.375" style="252" customWidth="1"/>
    <col min="13837" max="13837" width="8.875" style="252" customWidth="1"/>
    <col min="13838" max="13842" width="9" style="252"/>
    <col min="13843" max="13843" width="7.5" style="252" customWidth="1"/>
    <col min="13844" max="14084" width="9" style="252"/>
    <col min="14085" max="14085" width="2.75" style="252" customWidth="1"/>
    <col min="14086" max="14086" width="22" style="252" customWidth="1"/>
    <col min="14087" max="14087" width="17.125" style="252" customWidth="1"/>
    <col min="14088" max="14088" width="25.375" style="252" customWidth="1"/>
    <col min="14089" max="14089" width="28.125" style="252" customWidth="1"/>
    <col min="14090" max="14090" width="12.5" style="252" customWidth="1"/>
    <col min="14091" max="14091" width="5" style="252" customWidth="1"/>
    <col min="14092" max="14092" width="12.375" style="252" customWidth="1"/>
    <col min="14093" max="14093" width="8.875" style="252" customWidth="1"/>
    <col min="14094" max="14098" width="9" style="252"/>
    <col min="14099" max="14099" width="7.5" style="252" customWidth="1"/>
    <col min="14100" max="14340" width="9" style="252"/>
    <col min="14341" max="14341" width="2.75" style="252" customWidth="1"/>
    <col min="14342" max="14342" width="22" style="252" customWidth="1"/>
    <col min="14343" max="14343" width="17.125" style="252" customWidth="1"/>
    <col min="14344" max="14344" width="25.375" style="252" customWidth="1"/>
    <col min="14345" max="14345" width="28.125" style="252" customWidth="1"/>
    <col min="14346" max="14346" width="12.5" style="252" customWidth="1"/>
    <col min="14347" max="14347" width="5" style="252" customWidth="1"/>
    <col min="14348" max="14348" width="12.375" style="252" customWidth="1"/>
    <col min="14349" max="14349" width="8.875" style="252" customWidth="1"/>
    <col min="14350" max="14354" width="9" style="252"/>
    <col min="14355" max="14355" width="7.5" style="252" customWidth="1"/>
    <col min="14356" max="14596" width="9" style="252"/>
    <col min="14597" max="14597" width="2.75" style="252" customWidth="1"/>
    <col min="14598" max="14598" width="22" style="252" customWidth="1"/>
    <col min="14599" max="14599" width="17.125" style="252" customWidth="1"/>
    <col min="14600" max="14600" width="25.375" style="252" customWidth="1"/>
    <col min="14601" max="14601" width="28.125" style="252" customWidth="1"/>
    <col min="14602" max="14602" width="12.5" style="252" customWidth="1"/>
    <col min="14603" max="14603" width="5" style="252" customWidth="1"/>
    <col min="14604" max="14604" width="12.375" style="252" customWidth="1"/>
    <col min="14605" max="14605" width="8.875" style="252" customWidth="1"/>
    <col min="14606" max="14610" width="9" style="252"/>
    <col min="14611" max="14611" width="7.5" style="252" customWidth="1"/>
    <col min="14612" max="14852" width="9" style="252"/>
    <col min="14853" max="14853" width="2.75" style="252" customWidth="1"/>
    <col min="14854" max="14854" width="22" style="252" customWidth="1"/>
    <col min="14855" max="14855" width="17.125" style="252" customWidth="1"/>
    <col min="14856" max="14856" width="25.375" style="252" customWidth="1"/>
    <col min="14857" max="14857" width="28.125" style="252" customWidth="1"/>
    <col min="14858" max="14858" width="12.5" style="252" customWidth="1"/>
    <col min="14859" max="14859" width="5" style="252" customWidth="1"/>
    <col min="14860" max="14860" width="12.375" style="252" customWidth="1"/>
    <col min="14861" max="14861" width="8.875" style="252" customWidth="1"/>
    <col min="14862" max="14866" width="9" style="252"/>
    <col min="14867" max="14867" width="7.5" style="252" customWidth="1"/>
    <col min="14868" max="15108" width="9" style="252"/>
    <col min="15109" max="15109" width="2.75" style="252" customWidth="1"/>
    <col min="15110" max="15110" width="22" style="252" customWidth="1"/>
    <col min="15111" max="15111" width="17.125" style="252" customWidth="1"/>
    <col min="15112" max="15112" width="25.375" style="252" customWidth="1"/>
    <col min="15113" max="15113" width="28.125" style="252" customWidth="1"/>
    <col min="15114" max="15114" width="12.5" style="252" customWidth="1"/>
    <col min="15115" max="15115" width="5" style="252" customWidth="1"/>
    <col min="15116" max="15116" width="12.375" style="252" customWidth="1"/>
    <col min="15117" max="15117" width="8.875" style="252" customWidth="1"/>
    <col min="15118" max="15122" width="9" style="252"/>
    <col min="15123" max="15123" width="7.5" style="252" customWidth="1"/>
    <col min="15124" max="15364" width="9" style="252"/>
    <col min="15365" max="15365" width="2.75" style="252" customWidth="1"/>
    <col min="15366" max="15366" width="22" style="252" customWidth="1"/>
    <col min="15367" max="15367" width="17.125" style="252" customWidth="1"/>
    <col min="15368" max="15368" width="25.375" style="252" customWidth="1"/>
    <col min="15369" max="15369" width="28.125" style="252" customWidth="1"/>
    <col min="15370" max="15370" width="12.5" style="252" customWidth="1"/>
    <col min="15371" max="15371" width="5" style="252" customWidth="1"/>
    <col min="15372" max="15372" width="12.375" style="252" customWidth="1"/>
    <col min="15373" max="15373" width="8.875" style="252" customWidth="1"/>
    <col min="15374" max="15378" width="9" style="252"/>
    <col min="15379" max="15379" width="7.5" style="252" customWidth="1"/>
    <col min="15380" max="15620" width="9" style="252"/>
    <col min="15621" max="15621" width="2.75" style="252" customWidth="1"/>
    <col min="15622" max="15622" width="22" style="252" customWidth="1"/>
    <col min="15623" max="15623" width="17.125" style="252" customWidth="1"/>
    <col min="15624" max="15624" width="25.375" style="252" customWidth="1"/>
    <col min="15625" max="15625" width="28.125" style="252" customWidth="1"/>
    <col min="15626" max="15626" width="12.5" style="252" customWidth="1"/>
    <col min="15627" max="15627" width="5" style="252" customWidth="1"/>
    <col min="15628" max="15628" width="12.375" style="252" customWidth="1"/>
    <col min="15629" max="15629" width="8.875" style="252" customWidth="1"/>
    <col min="15630" max="15634" width="9" style="252"/>
    <col min="15635" max="15635" width="7.5" style="252" customWidth="1"/>
    <col min="15636" max="15876" width="9" style="252"/>
    <col min="15877" max="15877" width="2.75" style="252" customWidth="1"/>
    <col min="15878" max="15878" width="22" style="252" customWidth="1"/>
    <col min="15879" max="15879" width="17.125" style="252" customWidth="1"/>
    <col min="15880" max="15880" width="25.375" style="252" customWidth="1"/>
    <col min="15881" max="15881" width="28.125" style="252" customWidth="1"/>
    <col min="15882" max="15882" width="12.5" style="252" customWidth="1"/>
    <col min="15883" max="15883" width="5" style="252" customWidth="1"/>
    <col min="15884" max="15884" width="12.375" style="252" customWidth="1"/>
    <col min="15885" max="15885" width="8.875" style="252" customWidth="1"/>
    <col min="15886" max="15890" width="9" style="252"/>
    <col min="15891" max="15891" width="7.5" style="252" customWidth="1"/>
    <col min="15892" max="16132" width="9" style="252"/>
    <col min="16133" max="16133" width="2.75" style="252" customWidth="1"/>
    <col min="16134" max="16134" width="22" style="252" customWidth="1"/>
    <col min="16135" max="16135" width="17.125" style="252" customWidth="1"/>
    <col min="16136" max="16136" width="25.375" style="252" customWidth="1"/>
    <col min="16137" max="16137" width="28.125" style="252" customWidth="1"/>
    <col min="16138" max="16138" width="12.5" style="252" customWidth="1"/>
    <col min="16139" max="16139" width="5" style="252" customWidth="1"/>
    <col min="16140" max="16140" width="12.375" style="252" customWidth="1"/>
    <col min="16141" max="16141" width="8.875" style="252" customWidth="1"/>
    <col min="16142" max="16146" width="9" style="252"/>
    <col min="16147" max="16147" width="7.5" style="252" customWidth="1"/>
    <col min="16148" max="16384" width="9" style="252"/>
  </cols>
  <sheetData>
    <row r="1" spans="1:20">
      <c r="B1" s="279"/>
      <c r="C1" s="280"/>
      <c r="R1" s="281" t="s">
        <v>571</v>
      </c>
      <c r="S1" s="281"/>
    </row>
    <row r="2" spans="1:20" s="282" customFormat="1" ht="28.5" customHeight="1">
      <c r="B2" s="3235" t="s">
        <v>250</v>
      </c>
      <c r="C2" s="3235"/>
      <c r="D2" s="3235"/>
      <c r="E2" s="3235"/>
      <c r="F2" s="3235"/>
      <c r="G2" s="3235"/>
      <c r="H2" s="3235"/>
      <c r="I2" s="3235"/>
      <c r="J2" s="3235"/>
      <c r="K2" s="3235"/>
      <c r="L2" s="3235"/>
      <c r="M2" s="3235"/>
      <c r="N2" s="3235"/>
      <c r="O2" s="3235"/>
      <c r="P2" s="3235"/>
      <c r="Q2" s="3235"/>
      <c r="R2" s="3235"/>
      <c r="S2" s="283"/>
    </row>
    <row r="3" spans="1:20" ht="7.5" customHeight="1"/>
    <row r="4" spans="1:20" ht="28.5" customHeight="1">
      <c r="B4" s="285" t="s">
        <v>251</v>
      </c>
      <c r="C4" s="3236" t="str">
        <f>IF(様式1!L11="","",様式1!L11)</f>
        <v/>
      </c>
      <c r="D4" s="3237"/>
      <c r="E4" s="278"/>
      <c r="F4" s="278"/>
      <c r="J4" s="254"/>
      <c r="R4" s="252"/>
      <c r="S4" s="252"/>
    </row>
    <row r="5" spans="1:20" ht="28.5" customHeight="1">
      <c r="B5" s="285" t="s">
        <v>252</v>
      </c>
      <c r="C5" s="3238" t="str">
        <f>IF(様式1!G36="","",様式1!G36)</f>
        <v/>
      </c>
      <c r="D5" s="3239"/>
      <c r="E5" s="278"/>
      <c r="F5" s="278"/>
      <c r="J5" s="254"/>
      <c r="R5" s="252"/>
      <c r="S5" s="252"/>
    </row>
    <row r="6" spans="1:20" ht="18.75" customHeight="1">
      <c r="J6" s="254"/>
      <c r="L6" s="254"/>
      <c r="M6" s="278"/>
      <c r="N6" s="278"/>
      <c r="O6" s="278"/>
      <c r="P6" s="278"/>
      <c r="Q6" s="278"/>
      <c r="R6" s="278"/>
      <c r="S6" s="278"/>
    </row>
    <row r="7" spans="1:20" ht="9" customHeight="1">
      <c r="J7" s="254"/>
      <c r="L7" s="254"/>
      <c r="M7" s="278"/>
      <c r="N7" s="278"/>
      <c r="O7" s="278"/>
      <c r="P7" s="278"/>
      <c r="Q7" s="278"/>
      <c r="R7" s="278"/>
      <c r="S7" s="278"/>
    </row>
    <row r="8" spans="1:20" ht="18.75" customHeight="1">
      <c r="B8" s="286"/>
      <c r="J8" s="254"/>
      <c r="L8" s="254"/>
      <c r="M8" s="278"/>
      <c r="N8" s="278"/>
      <c r="O8" s="278"/>
      <c r="P8" s="278"/>
      <c r="Q8" s="278"/>
      <c r="R8" s="278"/>
      <c r="S8" s="278"/>
    </row>
    <row r="9" spans="1:20" ht="7.5" customHeight="1"/>
    <row r="10" spans="1:20" ht="18.75" customHeight="1">
      <c r="B10" s="3240" t="s">
        <v>253</v>
      </c>
      <c r="C10" s="3243" t="s">
        <v>1607</v>
      </c>
      <c r="D10" s="3243" t="s">
        <v>1608</v>
      </c>
      <c r="E10" s="3240" t="s">
        <v>254</v>
      </c>
      <c r="F10" s="3248" t="s">
        <v>501</v>
      </c>
      <c r="G10" s="3249"/>
      <c r="H10" s="3250"/>
      <c r="I10" s="287" t="s">
        <v>502</v>
      </c>
      <c r="J10" s="3257" t="s">
        <v>503</v>
      </c>
      <c r="K10" s="3258"/>
      <c r="L10" s="3257" t="s">
        <v>504</v>
      </c>
      <c r="M10" s="3258"/>
      <c r="N10" s="3224" t="s">
        <v>505</v>
      </c>
      <c r="O10" s="3224" t="s">
        <v>506</v>
      </c>
      <c r="P10" s="3225" t="s">
        <v>507</v>
      </c>
      <c r="Q10" s="3226" t="s">
        <v>508</v>
      </c>
      <c r="R10" s="3226" t="s">
        <v>509</v>
      </c>
      <c r="S10" s="288"/>
    </row>
    <row r="11" spans="1:20" ht="18.75" customHeight="1">
      <c r="B11" s="3241"/>
      <c r="C11" s="3244"/>
      <c r="D11" s="3244"/>
      <c r="E11" s="3246"/>
      <c r="F11" s="3251"/>
      <c r="G11" s="3252"/>
      <c r="H11" s="3253"/>
      <c r="I11" s="289" t="s">
        <v>255</v>
      </c>
      <c r="J11" s="290" t="s">
        <v>256</v>
      </c>
      <c r="K11" s="3229" t="s">
        <v>257</v>
      </c>
      <c r="L11" s="290" t="s">
        <v>258</v>
      </c>
      <c r="M11" s="3232" t="s">
        <v>620</v>
      </c>
      <c r="N11" s="3224"/>
      <c r="O11" s="3224"/>
      <c r="P11" s="3225"/>
      <c r="Q11" s="3227"/>
      <c r="R11" s="3227"/>
      <c r="S11" s="291"/>
    </row>
    <row r="12" spans="1:20" ht="18.75" customHeight="1">
      <c r="B12" s="3241"/>
      <c r="C12" s="3244"/>
      <c r="D12" s="3244"/>
      <c r="E12" s="3246"/>
      <c r="F12" s="3251"/>
      <c r="G12" s="3252"/>
      <c r="H12" s="3253"/>
      <c r="I12" s="290"/>
      <c r="J12" s="290"/>
      <c r="K12" s="3230"/>
      <c r="L12" s="290"/>
      <c r="M12" s="3233"/>
      <c r="N12" s="3224"/>
      <c r="O12" s="3224"/>
      <c r="P12" s="3225"/>
      <c r="Q12" s="3227"/>
      <c r="R12" s="3227"/>
      <c r="S12" s="291"/>
    </row>
    <row r="13" spans="1:20" ht="151.5" customHeight="1">
      <c r="B13" s="3242"/>
      <c r="C13" s="3245"/>
      <c r="D13" s="3245"/>
      <c r="E13" s="3247"/>
      <c r="F13" s="3254"/>
      <c r="G13" s="3255"/>
      <c r="H13" s="3256"/>
      <c r="I13" s="292"/>
      <c r="J13" s="292"/>
      <c r="K13" s="3231"/>
      <c r="L13" s="293"/>
      <c r="M13" s="3234"/>
      <c r="N13" s="3224"/>
      <c r="O13" s="3224"/>
      <c r="P13" s="3225"/>
      <c r="Q13" s="3228"/>
      <c r="R13" s="3228"/>
      <c r="S13" s="923"/>
      <c r="T13" s="924"/>
    </row>
    <row r="14" spans="1:20" ht="28.5" customHeight="1">
      <c r="B14" s="989" t="s">
        <v>259</v>
      </c>
      <c r="C14" s="926"/>
      <c r="D14" s="926"/>
      <c r="E14" s="294"/>
      <c r="F14" s="295"/>
      <c r="G14" s="296"/>
      <c r="H14" s="297"/>
      <c r="I14" s="298"/>
      <c r="J14" s="299"/>
      <c r="K14" s="299"/>
      <c r="L14" s="299"/>
      <c r="M14" s="299"/>
      <c r="N14" s="299"/>
      <c r="O14" s="299"/>
      <c r="P14" s="299"/>
      <c r="Q14" s="299"/>
      <c r="R14" s="300"/>
      <c r="S14" s="301"/>
    </row>
    <row r="15" spans="1:20" ht="28.5" customHeight="1">
      <c r="B15" s="968" t="s">
        <v>1651</v>
      </c>
      <c r="C15" s="969" t="s">
        <v>510</v>
      </c>
      <c r="D15" s="970" t="s">
        <v>618</v>
      </c>
      <c r="E15" s="971" t="s">
        <v>260</v>
      </c>
      <c r="F15" s="990">
        <v>42461</v>
      </c>
      <c r="G15" s="972" t="s">
        <v>511</v>
      </c>
      <c r="H15" s="993">
        <v>42643</v>
      </c>
      <c r="I15" s="973">
        <v>25</v>
      </c>
      <c r="J15" s="973">
        <v>5</v>
      </c>
      <c r="K15" s="973">
        <v>3</v>
      </c>
      <c r="L15" s="974">
        <v>20</v>
      </c>
      <c r="M15" s="975" t="s">
        <v>524</v>
      </c>
      <c r="N15" s="973">
        <v>4</v>
      </c>
      <c r="O15" s="973">
        <v>15</v>
      </c>
      <c r="P15" s="973">
        <v>9</v>
      </c>
      <c r="Q15" s="302"/>
      <c r="R15" s="302"/>
      <c r="S15" s="301"/>
    </row>
    <row r="16" spans="1:20" ht="27.75" customHeight="1">
      <c r="A16" s="252">
        <v>1</v>
      </c>
      <c r="B16" s="976"/>
      <c r="C16" s="977" t="str">
        <f>IF(B16="","",VLOOKUP(MID(B16,9,3),A$34:B$35,2,FALSE))</f>
        <v/>
      </c>
      <c r="D16" s="978" t="str">
        <f>IF(B16="","",VLOOKUP(MID(B16,13,2),A$38:B$56,2,FALSE))</f>
        <v/>
      </c>
      <c r="E16" s="979"/>
      <c r="F16" s="991"/>
      <c r="G16" s="980" t="s">
        <v>511</v>
      </c>
      <c r="H16" s="994"/>
      <c r="I16" s="987"/>
      <c r="J16" s="987"/>
      <c r="K16" s="987"/>
      <c r="L16" s="987"/>
      <c r="M16" s="987"/>
      <c r="N16" s="987"/>
      <c r="O16" s="987"/>
      <c r="P16" s="987"/>
      <c r="Q16" s="3219"/>
      <c r="R16" s="3219"/>
      <c r="S16" s="301"/>
      <c r="T16" s="284"/>
    </row>
    <row r="17" spans="1:20" ht="28.5" customHeight="1">
      <c r="A17" s="252">
        <v>2</v>
      </c>
      <c r="B17" s="976"/>
      <c r="C17" s="977" t="str">
        <f>IF(B17="","",VLOOKUP(MID(B17,9,3),A$34:B$35,2,FALSE))</f>
        <v/>
      </c>
      <c r="D17" s="978" t="str">
        <f>IF(B17="","",VLOOKUP(MID(B17,13,2),A$38:B$56,2,FALSE))</f>
        <v/>
      </c>
      <c r="E17" s="979"/>
      <c r="F17" s="991"/>
      <c r="G17" s="980" t="s">
        <v>511</v>
      </c>
      <c r="H17" s="994"/>
      <c r="I17" s="987"/>
      <c r="J17" s="987"/>
      <c r="K17" s="987"/>
      <c r="L17" s="987"/>
      <c r="M17" s="987"/>
      <c r="N17" s="987"/>
      <c r="O17" s="987"/>
      <c r="P17" s="987"/>
      <c r="Q17" s="3220"/>
      <c r="R17" s="3220"/>
      <c r="S17" s="301"/>
      <c r="T17" s="284"/>
    </row>
    <row r="18" spans="1:20" ht="28.5" customHeight="1" thickBot="1">
      <c r="A18" s="252">
        <v>3</v>
      </c>
      <c r="B18" s="981"/>
      <c r="C18" s="977" t="str">
        <f>IF(B18="","",VLOOKUP(MID(B18,9,3),A$34:B$35,2,FALSE))</f>
        <v/>
      </c>
      <c r="D18" s="978" t="str">
        <f>IF(B18="","",VLOOKUP(MID(B18,13,2),A$38:B$56,2,FALSE))</f>
        <v/>
      </c>
      <c r="E18" s="982"/>
      <c r="F18" s="992"/>
      <c r="G18" s="983" t="s">
        <v>511</v>
      </c>
      <c r="H18" s="995"/>
      <c r="I18" s="988"/>
      <c r="J18" s="988"/>
      <c r="K18" s="988"/>
      <c r="L18" s="988"/>
      <c r="M18" s="988"/>
      <c r="N18" s="988"/>
      <c r="O18" s="988"/>
      <c r="P18" s="988"/>
      <c r="Q18" s="3221"/>
      <c r="R18" s="3221"/>
      <c r="S18" s="301"/>
      <c r="T18" s="284"/>
    </row>
    <row r="19" spans="1:20" ht="30.75" customHeight="1" thickTop="1">
      <c r="B19" s="303"/>
      <c r="C19" s="304"/>
      <c r="D19" s="305"/>
      <c r="E19" s="3222" t="s">
        <v>261</v>
      </c>
      <c r="F19" s="3223"/>
      <c r="G19" s="3223"/>
      <c r="H19" s="3223"/>
      <c r="I19" s="986">
        <f>SUM(I16:I18)</f>
        <v>0</v>
      </c>
      <c r="J19" s="984">
        <f t="shared" ref="J19:P19" si="0">SUM(J16:J18)</f>
        <v>0</v>
      </c>
      <c r="K19" s="985">
        <f t="shared" si="0"/>
        <v>0</v>
      </c>
      <c r="L19" s="985">
        <f t="shared" si="0"/>
        <v>0</v>
      </c>
      <c r="M19" s="985">
        <f t="shared" si="0"/>
        <v>0</v>
      </c>
      <c r="N19" s="985">
        <f t="shared" si="0"/>
        <v>0</v>
      </c>
      <c r="O19" s="985">
        <f t="shared" si="0"/>
        <v>0</v>
      </c>
      <c r="P19" s="985">
        <f t="shared" si="0"/>
        <v>0</v>
      </c>
      <c r="Q19" s="928" t="e">
        <f>ROUNDDOWN(O19/(K19+L19-M19),4)</f>
        <v>#DIV/0!</v>
      </c>
      <c r="R19" s="928" t="e">
        <f>ROUNDDOWN(P19/(K19+L19-M19-N19),4)</f>
        <v>#DIV/0!</v>
      </c>
      <c r="S19" s="301"/>
    </row>
    <row r="20" spans="1:20" s="306" customFormat="1" ht="12">
      <c r="C20" s="307"/>
      <c r="D20" s="307"/>
      <c r="E20" s="307"/>
      <c r="G20" s="308"/>
      <c r="R20" s="309"/>
      <c r="S20" s="309"/>
    </row>
    <row r="21" spans="1:20" ht="21" customHeight="1">
      <c r="B21" s="651" t="s">
        <v>512</v>
      </c>
      <c r="C21" s="652"/>
      <c r="D21" s="652"/>
      <c r="E21" s="652"/>
      <c r="F21" s="653"/>
      <c r="J21" s="254"/>
      <c r="L21" s="254"/>
      <c r="M21" s="278"/>
      <c r="N21" s="278"/>
      <c r="O21" s="278"/>
      <c r="P21" s="278"/>
      <c r="Q21" s="278"/>
      <c r="R21" s="278"/>
      <c r="S21" s="278"/>
    </row>
    <row r="22" spans="1:20" ht="21" customHeight="1">
      <c r="B22" s="651" t="s">
        <v>492</v>
      </c>
      <c r="C22" s="652"/>
      <c r="D22" s="652"/>
      <c r="E22" s="652"/>
      <c r="F22" s="653"/>
      <c r="J22" s="254"/>
      <c r="L22" s="254"/>
      <c r="M22" s="278"/>
      <c r="N22" s="278"/>
      <c r="O22" s="278"/>
      <c r="P22" s="278"/>
      <c r="Q22" s="278"/>
      <c r="R22" s="278"/>
      <c r="S22" s="278"/>
    </row>
    <row r="23" spans="1:20" ht="21" customHeight="1">
      <c r="B23" s="651" t="s">
        <v>513</v>
      </c>
      <c r="C23" s="652"/>
      <c r="D23" s="652"/>
      <c r="E23" s="652"/>
      <c r="F23" s="653"/>
      <c r="J23" s="254"/>
      <c r="L23" s="254"/>
      <c r="M23" s="278"/>
      <c r="N23" s="278"/>
      <c r="O23" s="278"/>
      <c r="P23" s="278"/>
      <c r="Q23" s="278"/>
      <c r="R23" s="278"/>
      <c r="S23" s="278"/>
    </row>
    <row r="24" spans="1:20" ht="21" customHeight="1">
      <c r="B24" s="651" t="s">
        <v>493</v>
      </c>
      <c r="C24" s="652"/>
      <c r="D24" s="652"/>
      <c r="E24" s="652"/>
      <c r="F24" s="653"/>
      <c r="J24" s="254"/>
      <c r="L24" s="254"/>
      <c r="M24" s="278"/>
      <c r="N24" s="278"/>
      <c r="O24" s="278"/>
      <c r="P24" s="278"/>
      <c r="Q24" s="278"/>
      <c r="R24" s="278"/>
      <c r="S24" s="278"/>
    </row>
    <row r="25" spans="1:20" ht="21" customHeight="1">
      <c r="B25" s="651" t="s">
        <v>499</v>
      </c>
      <c r="C25" s="652"/>
      <c r="D25" s="652"/>
      <c r="E25" s="652"/>
      <c r="F25" s="653"/>
      <c r="J25" s="254"/>
      <c r="L25" s="254"/>
      <c r="M25" s="278"/>
      <c r="N25" s="278"/>
      <c r="O25" s="278"/>
      <c r="P25" s="278"/>
      <c r="Q25" s="278"/>
      <c r="R25" s="278"/>
      <c r="S25" s="278"/>
    </row>
    <row r="26" spans="1:20" ht="21" customHeight="1">
      <c r="B26" s="651" t="s">
        <v>494</v>
      </c>
      <c r="C26" s="652"/>
      <c r="D26" s="652"/>
      <c r="E26" s="652"/>
      <c r="F26" s="653"/>
      <c r="J26" s="254"/>
      <c r="L26" s="254"/>
      <c r="M26" s="278"/>
      <c r="N26" s="278"/>
      <c r="O26" s="278"/>
      <c r="P26" s="278"/>
      <c r="Q26" s="278"/>
      <c r="R26" s="278"/>
      <c r="S26" s="278"/>
    </row>
    <row r="27" spans="1:20" ht="32.25" customHeight="1">
      <c r="B27" s="3218" t="s">
        <v>1658</v>
      </c>
      <c r="C27" s="3218"/>
      <c r="D27" s="3218"/>
      <c r="E27" s="3218"/>
      <c r="F27" s="3218"/>
      <c r="G27" s="3218"/>
      <c r="H27" s="3218"/>
      <c r="I27" s="3218"/>
      <c r="J27" s="3218"/>
      <c r="K27" s="3218"/>
      <c r="L27" s="3218"/>
      <c r="M27" s="3218"/>
      <c r="N27" s="3218"/>
      <c r="O27" s="3218"/>
      <c r="P27" s="3218"/>
      <c r="Q27" s="3218"/>
      <c r="R27" s="3218"/>
      <c r="S27" s="278"/>
    </row>
    <row r="28" spans="1:20" ht="21" customHeight="1">
      <c r="B28" s="651" t="s">
        <v>514</v>
      </c>
      <c r="C28" s="652"/>
      <c r="D28" s="652"/>
      <c r="E28" s="652"/>
      <c r="F28" s="653"/>
      <c r="J28" s="254"/>
      <c r="L28" s="254"/>
      <c r="M28" s="278"/>
      <c r="N28" s="278"/>
      <c r="O28" s="278"/>
      <c r="P28" s="278"/>
      <c r="Q28" s="278"/>
      <c r="R28" s="278"/>
      <c r="S28" s="278"/>
    </row>
    <row r="29" spans="1:20" ht="21" customHeight="1">
      <c r="B29" s="651" t="s">
        <v>497</v>
      </c>
      <c r="C29" s="652"/>
      <c r="D29" s="652"/>
      <c r="E29" s="652"/>
      <c r="F29" s="653"/>
      <c r="J29" s="254"/>
      <c r="L29" s="254"/>
      <c r="M29" s="278"/>
      <c r="N29" s="278"/>
      <c r="O29" s="278"/>
      <c r="P29" s="278"/>
      <c r="Q29" s="278"/>
      <c r="R29" s="278"/>
      <c r="S29" s="278"/>
    </row>
    <row r="30" spans="1:20" ht="21" customHeight="1">
      <c r="B30" s="651" t="s">
        <v>498</v>
      </c>
      <c r="C30" s="652"/>
      <c r="D30" s="652"/>
      <c r="E30" s="652"/>
      <c r="F30" s="653"/>
      <c r="J30" s="254"/>
      <c r="L30" s="254"/>
      <c r="M30" s="278"/>
      <c r="N30" s="278"/>
      <c r="O30" s="278"/>
      <c r="P30" s="278"/>
      <c r="Q30" s="278"/>
      <c r="R30" s="278"/>
      <c r="S30" s="278"/>
    </row>
    <row r="31" spans="1:20" ht="21" customHeight="1">
      <c r="B31" s="286"/>
      <c r="J31" s="254"/>
      <c r="L31" s="254"/>
      <c r="M31" s="278"/>
      <c r="N31" s="278"/>
      <c r="O31" s="278"/>
      <c r="P31" s="278"/>
      <c r="Q31" s="278"/>
      <c r="R31" s="278"/>
      <c r="S31" s="278"/>
    </row>
    <row r="33" spans="1:19" ht="14.25">
      <c r="A33" s="310" t="s">
        <v>262</v>
      </c>
      <c r="B33" s="310"/>
    </row>
    <row r="34" spans="1:19" ht="14.25">
      <c r="A34" s="925" t="s">
        <v>1609</v>
      </c>
      <c r="B34" s="310" t="s">
        <v>264</v>
      </c>
    </row>
    <row r="35" spans="1:19" ht="14.25">
      <c r="A35" s="925" t="s">
        <v>1610</v>
      </c>
      <c r="B35" s="310" t="s">
        <v>263</v>
      </c>
    </row>
    <row r="36" spans="1:19" s="251" customFormat="1" ht="14.25">
      <c r="A36" s="310"/>
      <c r="B36" s="310"/>
      <c r="F36" s="252"/>
      <c r="G36" s="253"/>
      <c r="H36" s="252"/>
      <c r="I36" s="252"/>
      <c r="J36" s="252"/>
      <c r="K36" s="252"/>
      <c r="L36" s="252"/>
      <c r="M36" s="252"/>
      <c r="N36" s="252"/>
      <c r="O36" s="252"/>
      <c r="P36" s="252"/>
      <c r="Q36" s="252"/>
      <c r="R36" s="284"/>
      <c r="S36" s="284"/>
    </row>
    <row r="37" spans="1:19" s="251" customFormat="1" ht="14.25">
      <c r="A37" s="310" t="s">
        <v>1630</v>
      </c>
      <c r="B37" s="310"/>
      <c r="F37" s="252"/>
      <c r="G37" s="253"/>
      <c r="H37" s="252"/>
      <c r="I37" s="252"/>
      <c r="J37" s="252"/>
      <c r="K37" s="252"/>
      <c r="L37" s="252"/>
      <c r="M37" s="252"/>
      <c r="N37" s="252"/>
      <c r="O37" s="252"/>
      <c r="P37" s="252"/>
      <c r="Q37" s="252"/>
      <c r="R37" s="284"/>
      <c r="S37" s="284"/>
    </row>
    <row r="38" spans="1:19" s="251" customFormat="1" ht="14.25">
      <c r="A38" s="925" t="s">
        <v>1611</v>
      </c>
      <c r="B38" s="310" t="s">
        <v>1654</v>
      </c>
      <c r="F38" s="252"/>
      <c r="G38" s="253"/>
      <c r="H38" s="252"/>
      <c r="I38" s="252"/>
      <c r="J38" s="252"/>
      <c r="K38" s="252"/>
      <c r="L38" s="252"/>
      <c r="M38" s="252"/>
      <c r="N38" s="252"/>
      <c r="O38" s="252"/>
      <c r="P38" s="252"/>
      <c r="Q38" s="252"/>
      <c r="R38" s="284"/>
      <c r="S38" s="284"/>
    </row>
    <row r="39" spans="1:19" s="251" customFormat="1" ht="14.25">
      <c r="A39" s="925" t="s">
        <v>1612</v>
      </c>
      <c r="B39" s="310" t="s">
        <v>429</v>
      </c>
      <c r="F39" s="252"/>
      <c r="G39" s="253"/>
      <c r="H39" s="252"/>
      <c r="I39" s="252"/>
      <c r="J39" s="252"/>
      <c r="K39" s="252"/>
      <c r="L39" s="252"/>
      <c r="M39" s="252"/>
      <c r="N39" s="252"/>
      <c r="O39" s="252"/>
      <c r="P39" s="252"/>
      <c r="Q39" s="252"/>
      <c r="R39" s="284"/>
      <c r="S39" s="284"/>
    </row>
    <row r="40" spans="1:19" s="251" customFormat="1" ht="14.25">
      <c r="A40" s="925" t="s">
        <v>1613</v>
      </c>
      <c r="B40" s="310" t="s">
        <v>430</v>
      </c>
      <c r="F40" s="252"/>
      <c r="G40" s="253"/>
      <c r="H40" s="252"/>
      <c r="I40" s="252"/>
      <c r="J40" s="252"/>
      <c r="K40" s="252"/>
      <c r="L40" s="252"/>
      <c r="M40" s="252"/>
      <c r="N40" s="252"/>
      <c r="O40" s="252"/>
      <c r="P40" s="252"/>
      <c r="Q40" s="252"/>
      <c r="R40" s="284"/>
      <c r="S40" s="284"/>
    </row>
    <row r="41" spans="1:19" s="251" customFormat="1" ht="14.25">
      <c r="A41" s="925" t="s">
        <v>1614</v>
      </c>
      <c r="B41" s="310" t="s">
        <v>1655</v>
      </c>
      <c r="F41" s="252"/>
      <c r="G41" s="253"/>
      <c r="H41" s="252"/>
      <c r="I41" s="252"/>
      <c r="J41" s="252"/>
      <c r="K41" s="252"/>
      <c r="L41" s="252"/>
      <c r="M41" s="252"/>
      <c r="N41" s="252"/>
      <c r="O41" s="252"/>
      <c r="P41" s="252"/>
      <c r="Q41" s="252"/>
      <c r="R41" s="284"/>
      <c r="S41" s="284"/>
    </row>
    <row r="42" spans="1:19" s="251" customFormat="1" ht="14.25">
      <c r="A42" s="925" t="s">
        <v>1615</v>
      </c>
      <c r="B42" s="310" t="s">
        <v>431</v>
      </c>
      <c r="F42" s="252"/>
      <c r="G42" s="253"/>
      <c r="H42" s="252"/>
      <c r="I42" s="252"/>
      <c r="J42" s="252"/>
      <c r="K42" s="252"/>
      <c r="L42" s="252"/>
      <c r="M42" s="252"/>
      <c r="N42" s="252"/>
      <c r="O42" s="252"/>
      <c r="P42" s="252"/>
      <c r="Q42" s="252"/>
      <c r="R42" s="284"/>
      <c r="S42" s="284"/>
    </row>
    <row r="43" spans="1:19" s="251" customFormat="1" ht="14.25">
      <c r="A43" s="925" t="s">
        <v>1616</v>
      </c>
      <c r="B43" s="310" t="s">
        <v>432</v>
      </c>
      <c r="F43" s="252"/>
      <c r="G43" s="253"/>
      <c r="H43" s="252"/>
      <c r="I43" s="252"/>
      <c r="J43" s="252"/>
      <c r="K43" s="252"/>
      <c r="L43" s="252"/>
      <c r="M43" s="252"/>
      <c r="N43" s="252"/>
      <c r="O43" s="252"/>
      <c r="P43" s="252"/>
      <c r="Q43" s="252"/>
      <c r="R43" s="284"/>
      <c r="S43" s="284"/>
    </row>
    <row r="44" spans="1:19" s="251" customFormat="1" ht="14.25">
      <c r="A44" s="925" t="s">
        <v>1617</v>
      </c>
      <c r="B44" s="310" t="s">
        <v>433</v>
      </c>
      <c r="F44" s="252"/>
      <c r="G44" s="253"/>
      <c r="H44" s="252"/>
      <c r="I44" s="252"/>
      <c r="J44" s="252"/>
      <c r="K44" s="252"/>
      <c r="L44" s="252"/>
      <c r="M44" s="252"/>
      <c r="N44" s="252"/>
      <c r="O44" s="252"/>
      <c r="P44" s="252"/>
      <c r="Q44" s="252"/>
      <c r="R44" s="284"/>
      <c r="S44" s="284"/>
    </row>
    <row r="45" spans="1:19" s="251" customFormat="1" ht="14.25">
      <c r="A45" s="925" t="s">
        <v>1618</v>
      </c>
      <c r="B45" s="310" t="s">
        <v>434</v>
      </c>
      <c r="F45" s="252"/>
      <c r="G45" s="253"/>
      <c r="H45" s="252"/>
      <c r="I45" s="252"/>
      <c r="J45" s="252"/>
      <c r="K45" s="252"/>
      <c r="L45" s="252"/>
      <c r="M45" s="252"/>
      <c r="N45" s="252"/>
      <c r="O45" s="252"/>
      <c r="P45" s="252"/>
      <c r="Q45" s="252"/>
      <c r="R45" s="284"/>
      <c r="S45" s="284"/>
    </row>
    <row r="46" spans="1:19" s="251" customFormat="1" ht="14.25">
      <c r="A46" s="925" t="s">
        <v>1619</v>
      </c>
      <c r="B46" s="310" t="s">
        <v>435</v>
      </c>
      <c r="F46" s="252"/>
      <c r="G46" s="253"/>
      <c r="H46" s="252"/>
      <c r="I46" s="252"/>
      <c r="J46" s="252"/>
      <c r="K46" s="252"/>
      <c r="L46" s="252"/>
      <c r="M46" s="252"/>
      <c r="N46" s="252"/>
      <c r="O46" s="252"/>
      <c r="P46" s="252"/>
      <c r="Q46" s="252"/>
      <c r="R46" s="284"/>
      <c r="S46" s="284"/>
    </row>
    <row r="47" spans="1:19" s="251" customFormat="1" ht="14.25">
      <c r="A47" s="925" t="s">
        <v>1620</v>
      </c>
      <c r="B47" s="310" t="s">
        <v>436</v>
      </c>
      <c r="F47" s="252"/>
      <c r="G47" s="253"/>
      <c r="H47" s="252"/>
      <c r="I47" s="252"/>
      <c r="J47" s="252"/>
      <c r="K47" s="252"/>
      <c r="L47" s="252"/>
      <c r="M47" s="252"/>
      <c r="N47" s="252"/>
      <c r="O47" s="252"/>
      <c r="P47" s="252"/>
      <c r="Q47" s="252"/>
      <c r="R47" s="284"/>
      <c r="S47" s="284"/>
    </row>
    <row r="48" spans="1:19" s="251" customFormat="1" ht="14.25">
      <c r="A48" s="925" t="s">
        <v>1621</v>
      </c>
      <c r="B48" s="310" t="s">
        <v>437</v>
      </c>
      <c r="F48" s="252"/>
      <c r="G48" s="253"/>
      <c r="H48" s="252"/>
      <c r="I48" s="252"/>
      <c r="J48" s="252"/>
      <c r="K48" s="252"/>
      <c r="L48" s="252"/>
      <c r="M48" s="252"/>
      <c r="N48" s="252"/>
      <c r="O48" s="252"/>
      <c r="P48" s="252"/>
      <c r="Q48" s="252"/>
      <c r="R48" s="284"/>
      <c r="S48" s="284"/>
    </row>
    <row r="49" spans="1:19" s="251" customFormat="1" ht="14.25">
      <c r="A49" s="925" t="s">
        <v>1622</v>
      </c>
      <c r="B49" s="310" t="s">
        <v>438</v>
      </c>
      <c r="F49" s="252"/>
      <c r="G49" s="253"/>
      <c r="H49" s="252"/>
      <c r="I49" s="252"/>
      <c r="J49" s="252"/>
      <c r="K49" s="252"/>
      <c r="L49" s="252"/>
      <c r="M49" s="252"/>
      <c r="N49" s="252"/>
      <c r="O49" s="252"/>
      <c r="P49" s="252"/>
      <c r="Q49" s="252"/>
      <c r="R49" s="284"/>
      <c r="S49" s="284"/>
    </row>
    <row r="50" spans="1:19" s="251" customFormat="1" ht="14.25">
      <c r="A50" s="925" t="s">
        <v>1623</v>
      </c>
      <c r="B50" s="310" t="s">
        <v>439</v>
      </c>
      <c r="F50" s="252"/>
      <c r="G50" s="253"/>
      <c r="H50" s="252"/>
      <c r="I50" s="252"/>
      <c r="J50" s="252"/>
      <c r="K50" s="252"/>
      <c r="L50" s="252"/>
      <c r="M50" s="252"/>
      <c r="N50" s="252"/>
      <c r="O50" s="252"/>
      <c r="P50" s="252"/>
      <c r="Q50" s="252"/>
      <c r="R50" s="284"/>
      <c r="S50" s="284"/>
    </row>
    <row r="51" spans="1:19" s="251" customFormat="1" ht="14.25">
      <c r="A51" s="925" t="s">
        <v>1624</v>
      </c>
      <c r="B51" s="310" t="s">
        <v>440</v>
      </c>
      <c r="F51" s="252"/>
      <c r="G51" s="253"/>
      <c r="H51" s="252"/>
      <c r="I51" s="252"/>
      <c r="J51" s="252"/>
      <c r="K51" s="252"/>
      <c r="L51" s="252"/>
      <c r="M51" s="252"/>
      <c r="N51" s="252"/>
      <c r="O51" s="252"/>
      <c r="P51" s="252"/>
      <c r="Q51" s="252"/>
      <c r="R51" s="284"/>
      <c r="S51" s="284"/>
    </row>
    <row r="52" spans="1:19" s="251" customFormat="1" ht="14.25">
      <c r="A52" s="925" t="s">
        <v>1625</v>
      </c>
      <c r="B52" s="310" t="s">
        <v>441</v>
      </c>
      <c r="F52" s="252"/>
      <c r="G52" s="253"/>
      <c r="H52" s="252"/>
      <c r="I52" s="252"/>
      <c r="J52" s="252"/>
      <c r="K52" s="252"/>
      <c r="L52" s="252"/>
      <c r="M52" s="252"/>
      <c r="N52" s="252"/>
      <c r="O52" s="252"/>
      <c r="P52" s="252"/>
      <c r="Q52" s="252"/>
      <c r="R52" s="284"/>
      <c r="S52" s="284"/>
    </row>
    <row r="53" spans="1:19" s="251" customFormat="1" ht="14.25">
      <c r="A53" s="925" t="s">
        <v>1626</v>
      </c>
      <c r="B53" s="310" t="s">
        <v>442</v>
      </c>
      <c r="F53" s="252"/>
      <c r="G53" s="253"/>
      <c r="H53" s="252"/>
      <c r="I53" s="252"/>
      <c r="J53" s="252"/>
      <c r="K53" s="252"/>
      <c r="L53" s="252"/>
      <c r="M53" s="252"/>
      <c r="N53" s="252"/>
      <c r="O53" s="252"/>
      <c r="P53" s="252"/>
      <c r="Q53" s="252"/>
      <c r="R53" s="284"/>
      <c r="S53" s="284"/>
    </row>
    <row r="54" spans="1:19" s="251" customFormat="1" ht="14.25">
      <c r="A54" s="925" t="s">
        <v>1627</v>
      </c>
      <c r="B54" s="310" t="s">
        <v>443</v>
      </c>
      <c r="F54" s="252"/>
      <c r="G54" s="253"/>
      <c r="H54" s="252"/>
      <c r="I54" s="252"/>
      <c r="J54" s="252"/>
      <c r="K54" s="252"/>
      <c r="L54" s="252"/>
      <c r="M54" s="252"/>
      <c r="N54" s="252"/>
      <c r="O54" s="252"/>
      <c r="P54" s="252"/>
      <c r="Q54" s="252"/>
      <c r="R54" s="284"/>
      <c r="S54" s="284"/>
    </row>
    <row r="55" spans="1:19" s="251" customFormat="1" ht="14.25">
      <c r="A55" s="925" t="s">
        <v>1628</v>
      </c>
      <c r="B55" s="310" t="s">
        <v>444</v>
      </c>
      <c r="F55" s="252"/>
      <c r="G55" s="253"/>
      <c r="H55" s="252"/>
      <c r="I55" s="252"/>
      <c r="J55" s="252"/>
      <c r="K55" s="252"/>
      <c r="L55" s="252"/>
      <c r="M55" s="252"/>
      <c r="N55" s="252"/>
      <c r="O55" s="252"/>
      <c r="P55" s="252"/>
      <c r="Q55" s="252"/>
      <c r="R55" s="284"/>
      <c r="S55" s="284"/>
    </row>
    <row r="56" spans="1:19" s="251" customFormat="1" ht="14.25">
      <c r="A56" s="925" t="s">
        <v>1629</v>
      </c>
      <c r="B56" s="310" t="s">
        <v>1656</v>
      </c>
      <c r="F56" s="252"/>
      <c r="G56" s="253"/>
      <c r="H56" s="252"/>
      <c r="I56" s="252"/>
      <c r="J56" s="252"/>
      <c r="K56" s="252"/>
      <c r="L56" s="252"/>
      <c r="M56" s="252"/>
      <c r="N56" s="252"/>
      <c r="O56" s="252"/>
      <c r="P56" s="252"/>
      <c r="Q56" s="252"/>
      <c r="R56" s="284"/>
      <c r="S56" s="284"/>
    </row>
    <row r="57" spans="1:19" s="251" customFormat="1" ht="14.25">
      <c r="A57" s="310"/>
      <c r="B57" s="310"/>
      <c r="F57" s="252"/>
      <c r="G57" s="253"/>
      <c r="H57" s="252"/>
      <c r="I57" s="252"/>
      <c r="J57" s="252"/>
      <c r="K57" s="252"/>
      <c r="L57" s="252"/>
      <c r="M57" s="252"/>
      <c r="N57" s="252"/>
      <c r="O57" s="252"/>
      <c r="P57" s="252"/>
      <c r="Q57" s="252"/>
      <c r="R57" s="284"/>
      <c r="S57" s="284"/>
    </row>
    <row r="58" spans="1:19" s="251" customFormat="1" ht="14.25">
      <c r="A58" s="310"/>
      <c r="B58" s="310"/>
      <c r="F58" s="252"/>
      <c r="G58" s="253"/>
      <c r="H58" s="252"/>
      <c r="I58" s="252"/>
      <c r="J58" s="252"/>
      <c r="K58" s="252"/>
      <c r="L58" s="252"/>
      <c r="M58" s="252"/>
      <c r="N58" s="252"/>
      <c r="O58" s="252"/>
      <c r="P58" s="252"/>
      <c r="Q58" s="252"/>
      <c r="R58" s="284"/>
      <c r="S58" s="284"/>
    </row>
    <row r="59" spans="1:19" s="251" customFormat="1" ht="14.25">
      <c r="A59" s="310"/>
      <c r="B59" s="310"/>
      <c r="F59" s="252"/>
      <c r="G59" s="253"/>
      <c r="H59" s="252"/>
      <c r="I59" s="252"/>
      <c r="J59" s="252"/>
      <c r="K59" s="252"/>
      <c r="L59" s="252"/>
      <c r="M59" s="252"/>
      <c r="N59" s="252"/>
      <c r="O59" s="252"/>
      <c r="P59" s="252"/>
      <c r="Q59" s="252"/>
      <c r="R59" s="284"/>
      <c r="S59" s="284"/>
    </row>
    <row r="60" spans="1:19" s="251" customFormat="1" ht="14.25">
      <c r="A60" s="310"/>
      <c r="B60" s="310"/>
      <c r="F60" s="252"/>
      <c r="G60" s="253"/>
      <c r="H60" s="252"/>
      <c r="I60" s="252"/>
      <c r="J60" s="252"/>
      <c r="K60" s="252"/>
      <c r="L60" s="252"/>
      <c r="M60" s="252"/>
      <c r="N60" s="252"/>
      <c r="O60" s="252"/>
      <c r="P60" s="252"/>
      <c r="Q60" s="252"/>
      <c r="R60" s="284"/>
      <c r="S60" s="284"/>
    </row>
    <row r="61" spans="1:19" s="251" customFormat="1" ht="14.25">
      <c r="A61" s="310"/>
      <c r="B61" s="310"/>
      <c r="F61" s="252"/>
      <c r="G61" s="253"/>
      <c r="H61" s="252"/>
      <c r="I61" s="252"/>
      <c r="J61" s="252"/>
      <c r="K61" s="252"/>
      <c r="L61" s="252"/>
      <c r="M61" s="252"/>
      <c r="N61" s="252"/>
      <c r="O61" s="252"/>
      <c r="P61" s="252"/>
      <c r="Q61" s="252"/>
      <c r="R61" s="284"/>
      <c r="S61" s="284"/>
    </row>
    <row r="62" spans="1:19" s="251" customFormat="1" ht="14.25">
      <c r="A62" s="310"/>
      <c r="B62" s="310"/>
      <c r="F62" s="252"/>
      <c r="G62" s="253"/>
      <c r="H62" s="252"/>
      <c r="I62" s="252"/>
      <c r="J62" s="252"/>
      <c r="K62" s="252"/>
      <c r="L62" s="252"/>
      <c r="M62" s="252"/>
      <c r="N62" s="252"/>
      <c r="O62" s="252"/>
      <c r="P62" s="252"/>
      <c r="Q62" s="252"/>
      <c r="R62" s="284"/>
      <c r="S62" s="284"/>
    </row>
    <row r="63" spans="1:19" s="251" customFormat="1" ht="14.25">
      <c r="A63" s="310"/>
      <c r="B63" s="310"/>
      <c r="F63" s="252"/>
      <c r="G63" s="253"/>
      <c r="H63" s="252"/>
      <c r="I63" s="252"/>
      <c r="J63" s="252"/>
      <c r="K63" s="252"/>
      <c r="L63" s="252"/>
      <c r="M63" s="252"/>
      <c r="N63" s="252"/>
      <c r="O63" s="252"/>
      <c r="P63" s="252"/>
      <c r="Q63" s="252"/>
      <c r="R63" s="284"/>
      <c r="S63" s="284"/>
    </row>
    <row r="64" spans="1:19" s="251" customFormat="1" ht="14.25">
      <c r="A64" s="310"/>
      <c r="B64" s="310"/>
      <c r="F64" s="252"/>
      <c r="G64" s="253"/>
      <c r="H64" s="252"/>
      <c r="I64" s="252"/>
      <c r="J64" s="252"/>
      <c r="K64" s="252"/>
      <c r="L64" s="252"/>
      <c r="M64" s="252"/>
      <c r="N64" s="252"/>
      <c r="O64" s="252"/>
      <c r="P64" s="252"/>
      <c r="Q64" s="252"/>
      <c r="R64" s="284"/>
      <c r="S64" s="284"/>
    </row>
    <row r="65" spans="1:19" s="251" customFormat="1" ht="14.25">
      <c r="A65" s="310"/>
      <c r="B65" s="310"/>
      <c r="F65" s="252"/>
      <c r="G65" s="253"/>
      <c r="H65" s="252"/>
      <c r="I65" s="252"/>
      <c r="J65" s="252"/>
      <c r="K65" s="252"/>
      <c r="L65" s="252"/>
      <c r="M65" s="252"/>
      <c r="N65" s="252"/>
      <c r="O65" s="252"/>
      <c r="P65" s="252"/>
      <c r="Q65" s="252"/>
      <c r="R65" s="284"/>
      <c r="S65" s="284"/>
    </row>
    <row r="66" spans="1:19" s="251" customFormat="1" ht="14.25">
      <c r="A66" s="310"/>
      <c r="B66" s="310"/>
      <c r="F66" s="252"/>
      <c r="G66" s="253"/>
      <c r="H66" s="252"/>
      <c r="I66" s="252"/>
      <c r="J66" s="252"/>
      <c r="K66" s="252"/>
      <c r="L66" s="252"/>
      <c r="M66" s="252"/>
      <c r="N66" s="252"/>
      <c r="O66" s="252"/>
      <c r="P66" s="252"/>
      <c r="Q66" s="252"/>
      <c r="R66" s="284"/>
      <c r="S66" s="284"/>
    </row>
    <row r="67" spans="1:19" s="251" customFormat="1" ht="14.25">
      <c r="A67" s="310"/>
      <c r="B67" s="310"/>
      <c r="F67" s="252"/>
      <c r="G67" s="253"/>
      <c r="H67" s="252"/>
      <c r="I67" s="252"/>
      <c r="J67" s="252"/>
      <c r="K67" s="252"/>
      <c r="L67" s="252"/>
      <c r="M67" s="252"/>
      <c r="N67" s="252"/>
      <c r="O67" s="252"/>
      <c r="P67" s="252"/>
      <c r="Q67" s="252"/>
      <c r="R67" s="284"/>
      <c r="S67" s="284"/>
    </row>
  </sheetData>
  <sheetProtection sheet="1" formatRows="0"/>
  <dataConsolidate/>
  <mergeCells count="21">
    <mergeCell ref="B2:R2"/>
    <mergeCell ref="C4:D4"/>
    <mergeCell ref="C5:D5"/>
    <mergeCell ref="B10:B13"/>
    <mergeCell ref="C10:C13"/>
    <mergeCell ref="D10:D13"/>
    <mergeCell ref="E10:E13"/>
    <mergeCell ref="F10:H13"/>
    <mergeCell ref="J10:K10"/>
    <mergeCell ref="L10:M10"/>
    <mergeCell ref="B27:R27"/>
    <mergeCell ref="Q16:Q18"/>
    <mergeCell ref="R16:R18"/>
    <mergeCell ref="E19:H19"/>
    <mergeCell ref="N10:N13"/>
    <mergeCell ref="O10:O13"/>
    <mergeCell ref="P10:P13"/>
    <mergeCell ref="Q10:Q13"/>
    <mergeCell ref="R10:R13"/>
    <mergeCell ref="K11:K13"/>
    <mergeCell ref="M11:M13"/>
  </mergeCells>
  <phoneticPr fontId="14"/>
  <conditionalFormatting sqref="D16:D18">
    <cfRule type="containsBlanks" dxfId="137" priority="4">
      <formula>LEN(TRIM(D16))=0</formula>
    </cfRule>
  </conditionalFormatting>
  <dataValidations count="5">
    <dataValidation type="list" allowBlank="1" showInputMessage="1" showErrorMessage="1" sqref="JC16:JC18 SY16:SY18 ACU16:ACU18 AMQ16:AMQ18 AWM16:AWM18 BGI16:BGI18 BQE16:BQE18 CAA16:CAA18 CJW16:CJW18 CTS16:CTS18 DDO16:DDO18 DNK16:DNK18 DXG16:DXG18 EHC16:EHC18 EQY16:EQY18 FAU16:FAU18 FKQ16:FKQ18 FUM16:FUM18 GEI16:GEI18 GOE16:GOE18 GYA16:GYA18 HHW16:HHW18 HRS16:HRS18 IBO16:IBO18 ILK16:ILK18 IVG16:IVG18 JFC16:JFC18 JOY16:JOY18 JYU16:JYU18 KIQ16:KIQ18 KSM16:KSM18 LCI16:LCI18 LME16:LME18 LWA16:LWA18 MFW16:MFW18 MPS16:MPS18 MZO16:MZO18 NJK16:NJK18 NTG16:NTG18 ODC16:ODC18 OMY16:OMY18 OWU16:OWU18 PGQ16:PGQ18 PQM16:PQM18 QAI16:QAI18 QKE16:QKE18 QUA16:QUA18 RDW16:RDW18 RNS16:RNS18 RXO16:RXO18 SHK16:SHK18 SRG16:SRG18 TBC16:TBC18 TKY16:TKY18 TUU16:TUU18 UEQ16:UEQ18 UOM16:UOM18 UYI16:UYI18 VIE16:VIE18 VSA16:VSA18 WBW16:WBW18 WLS16:WLS18 WVO16:WVO18 JC65528:JC65530 SY65528:SY65530 ACU65528:ACU65530 AMQ65528:AMQ65530 AWM65528:AWM65530 BGI65528:BGI65530 BQE65528:BQE65530 CAA65528:CAA65530 CJW65528:CJW65530 CTS65528:CTS65530 DDO65528:DDO65530 DNK65528:DNK65530 DXG65528:DXG65530 EHC65528:EHC65530 EQY65528:EQY65530 FAU65528:FAU65530 FKQ65528:FKQ65530 FUM65528:FUM65530 GEI65528:GEI65530 GOE65528:GOE65530 GYA65528:GYA65530 HHW65528:HHW65530 HRS65528:HRS65530 IBO65528:IBO65530 ILK65528:ILK65530 IVG65528:IVG65530 JFC65528:JFC65530 JOY65528:JOY65530 JYU65528:JYU65530 KIQ65528:KIQ65530 KSM65528:KSM65530 LCI65528:LCI65530 LME65528:LME65530 LWA65528:LWA65530 MFW65528:MFW65530 MPS65528:MPS65530 MZO65528:MZO65530 NJK65528:NJK65530 NTG65528:NTG65530 ODC65528:ODC65530 OMY65528:OMY65530 OWU65528:OWU65530 PGQ65528:PGQ65530 PQM65528:PQM65530 QAI65528:QAI65530 QKE65528:QKE65530 QUA65528:QUA65530 RDW65528:RDW65530 RNS65528:RNS65530 RXO65528:RXO65530 SHK65528:SHK65530 SRG65528:SRG65530 TBC65528:TBC65530 TKY65528:TKY65530 TUU65528:TUU65530 UEQ65528:UEQ65530 UOM65528:UOM65530 UYI65528:UYI65530 VIE65528:VIE65530 VSA65528:VSA65530 WBW65528:WBW65530 WLS65528:WLS65530 WVO65528:WVO65530 JC131064:JC131066 SY131064:SY131066 ACU131064:ACU131066 AMQ131064:AMQ131066 AWM131064:AWM131066 BGI131064:BGI131066 BQE131064:BQE131066 CAA131064:CAA131066 CJW131064:CJW131066 CTS131064:CTS131066 DDO131064:DDO131066 DNK131064:DNK131066 DXG131064:DXG131066 EHC131064:EHC131066 EQY131064:EQY131066 FAU131064:FAU131066 FKQ131064:FKQ131066 FUM131064:FUM131066 GEI131064:GEI131066 GOE131064:GOE131066 GYA131064:GYA131066 HHW131064:HHW131066 HRS131064:HRS131066 IBO131064:IBO131066 ILK131064:ILK131066 IVG131064:IVG131066 JFC131064:JFC131066 JOY131064:JOY131066 JYU131064:JYU131066 KIQ131064:KIQ131066 KSM131064:KSM131066 LCI131064:LCI131066 LME131064:LME131066 LWA131064:LWA131066 MFW131064:MFW131066 MPS131064:MPS131066 MZO131064:MZO131066 NJK131064:NJK131066 NTG131064:NTG131066 ODC131064:ODC131066 OMY131064:OMY131066 OWU131064:OWU131066 PGQ131064:PGQ131066 PQM131064:PQM131066 QAI131064:QAI131066 QKE131064:QKE131066 QUA131064:QUA131066 RDW131064:RDW131066 RNS131064:RNS131066 RXO131064:RXO131066 SHK131064:SHK131066 SRG131064:SRG131066 TBC131064:TBC131066 TKY131064:TKY131066 TUU131064:TUU131066 UEQ131064:UEQ131066 UOM131064:UOM131066 UYI131064:UYI131066 VIE131064:VIE131066 VSA131064:VSA131066 WBW131064:WBW131066 WLS131064:WLS131066 WVO131064:WVO131066 JC196600:JC196602 SY196600:SY196602 ACU196600:ACU196602 AMQ196600:AMQ196602 AWM196600:AWM196602 BGI196600:BGI196602 BQE196600:BQE196602 CAA196600:CAA196602 CJW196600:CJW196602 CTS196600:CTS196602 DDO196600:DDO196602 DNK196600:DNK196602 DXG196600:DXG196602 EHC196600:EHC196602 EQY196600:EQY196602 FAU196600:FAU196602 FKQ196600:FKQ196602 FUM196600:FUM196602 GEI196600:GEI196602 GOE196600:GOE196602 GYA196600:GYA196602 HHW196600:HHW196602 HRS196600:HRS196602 IBO196600:IBO196602 ILK196600:ILK196602 IVG196600:IVG196602 JFC196600:JFC196602 JOY196600:JOY196602 JYU196600:JYU196602 KIQ196600:KIQ196602 KSM196600:KSM196602 LCI196600:LCI196602 LME196600:LME196602 LWA196600:LWA196602 MFW196600:MFW196602 MPS196600:MPS196602 MZO196600:MZO196602 NJK196600:NJK196602 NTG196600:NTG196602 ODC196600:ODC196602 OMY196600:OMY196602 OWU196600:OWU196602 PGQ196600:PGQ196602 PQM196600:PQM196602 QAI196600:QAI196602 QKE196600:QKE196602 QUA196600:QUA196602 RDW196600:RDW196602 RNS196600:RNS196602 RXO196600:RXO196602 SHK196600:SHK196602 SRG196600:SRG196602 TBC196600:TBC196602 TKY196600:TKY196602 TUU196600:TUU196602 UEQ196600:UEQ196602 UOM196600:UOM196602 UYI196600:UYI196602 VIE196600:VIE196602 VSA196600:VSA196602 WBW196600:WBW196602 WLS196600:WLS196602 WVO196600:WVO196602 JC262136:JC262138 SY262136:SY262138 ACU262136:ACU262138 AMQ262136:AMQ262138 AWM262136:AWM262138 BGI262136:BGI262138 BQE262136:BQE262138 CAA262136:CAA262138 CJW262136:CJW262138 CTS262136:CTS262138 DDO262136:DDO262138 DNK262136:DNK262138 DXG262136:DXG262138 EHC262136:EHC262138 EQY262136:EQY262138 FAU262136:FAU262138 FKQ262136:FKQ262138 FUM262136:FUM262138 GEI262136:GEI262138 GOE262136:GOE262138 GYA262136:GYA262138 HHW262136:HHW262138 HRS262136:HRS262138 IBO262136:IBO262138 ILK262136:ILK262138 IVG262136:IVG262138 JFC262136:JFC262138 JOY262136:JOY262138 JYU262136:JYU262138 KIQ262136:KIQ262138 KSM262136:KSM262138 LCI262136:LCI262138 LME262136:LME262138 LWA262136:LWA262138 MFW262136:MFW262138 MPS262136:MPS262138 MZO262136:MZO262138 NJK262136:NJK262138 NTG262136:NTG262138 ODC262136:ODC262138 OMY262136:OMY262138 OWU262136:OWU262138 PGQ262136:PGQ262138 PQM262136:PQM262138 QAI262136:QAI262138 QKE262136:QKE262138 QUA262136:QUA262138 RDW262136:RDW262138 RNS262136:RNS262138 RXO262136:RXO262138 SHK262136:SHK262138 SRG262136:SRG262138 TBC262136:TBC262138 TKY262136:TKY262138 TUU262136:TUU262138 UEQ262136:UEQ262138 UOM262136:UOM262138 UYI262136:UYI262138 VIE262136:VIE262138 VSA262136:VSA262138 WBW262136:WBW262138 WLS262136:WLS262138 WVO262136:WVO262138 JC327672:JC327674 SY327672:SY327674 ACU327672:ACU327674 AMQ327672:AMQ327674 AWM327672:AWM327674 BGI327672:BGI327674 BQE327672:BQE327674 CAA327672:CAA327674 CJW327672:CJW327674 CTS327672:CTS327674 DDO327672:DDO327674 DNK327672:DNK327674 DXG327672:DXG327674 EHC327672:EHC327674 EQY327672:EQY327674 FAU327672:FAU327674 FKQ327672:FKQ327674 FUM327672:FUM327674 GEI327672:GEI327674 GOE327672:GOE327674 GYA327672:GYA327674 HHW327672:HHW327674 HRS327672:HRS327674 IBO327672:IBO327674 ILK327672:ILK327674 IVG327672:IVG327674 JFC327672:JFC327674 JOY327672:JOY327674 JYU327672:JYU327674 KIQ327672:KIQ327674 KSM327672:KSM327674 LCI327672:LCI327674 LME327672:LME327674 LWA327672:LWA327674 MFW327672:MFW327674 MPS327672:MPS327674 MZO327672:MZO327674 NJK327672:NJK327674 NTG327672:NTG327674 ODC327672:ODC327674 OMY327672:OMY327674 OWU327672:OWU327674 PGQ327672:PGQ327674 PQM327672:PQM327674 QAI327672:QAI327674 QKE327672:QKE327674 QUA327672:QUA327674 RDW327672:RDW327674 RNS327672:RNS327674 RXO327672:RXO327674 SHK327672:SHK327674 SRG327672:SRG327674 TBC327672:TBC327674 TKY327672:TKY327674 TUU327672:TUU327674 UEQ327672:UEQ327674 UOM327672:UOM327674 UYI327672:UYI327674 VIE327672:VIE327674 VSA327672:VSA327674 WBW327672:WBW327674 WLS327672:WLS327674 WVO327672:WVO327674 JC393208:JC393210 SY393208:SY393210 ACU393208:ACU393210 AMQ393208:AMQ393210 AWM393208:AWM393210 BGI393208:BGI393210 BQE393208:BQE393210 CAA393208:CAA393210 CJW393208:CJW393210 CTS393208:CTS393210 DDO393208:DDO393210 DNK393208:DNK393210 DXG393208:DXG393210 EHC393208:EHC393210 EQY393208:EQY393210 FAU393208:FAU393210 FKQ393208:FKQ393210 FUM393208:FUM393210 GEI393208:GEI393210 GOE393208:GOE393210 GYA393208:GYA393210 HHW393208:HHW393210 HRS393208:HRS393210 IBO393208:IBO393210 ILK393208:ILK393210 IVG393208:IVG393210 JFC393208:JFC393210 JOY393208:JOY393210 JYU393208:JYU393210 KIQ393208:KIQ393210 KSM393208:KSM393210 LCI393208:LCI393210 LME393208:LME393210 LWA393208:LWA393210 MFW393208:MFW393210 MPS393208:MPS393210 MZO393208:MZO393210 NJK393208:NJK393210 NTG393208:NTG393210 ODC393208:ODC393210 OMY393208:OMY393210 OWU393208:OWU393210 PGQ393208:PGQ393210 PQM393208:PQM393210 QAI393208:QAI393210 QKE393208:QKE393210 QUA393208:QUA393210 RDW393208:RDW393210 RNS393208:RNS393210 RXO393208:RXO393210 SHK393208:SHK393210 SRG393208:SRG393210 TBC393208:TBC393210 TKY393208:TKY393210 TUU393208:TUU393210 UEQ393208:UEQ393210 UOM393208:UOM393210 UYI393208:UYI393210 VIE393208:VIE393210 VSA393208:VSA393210 WBW393208:WBW393210 WLS393208:WLS393210 WVO393208:WVO393210 JC458744:JC458746 SY458744:SY458746 ACU458744:ACU458746 AMQ458744:AMQ458746 AWM458744:AWM458746 BGI458744:BGI458746 BQE458744:BQE458746 CAA458744:CAA458746 CJW458744:CJW458746 CTS458744:CTS458746 DDO458744:DDO458746 DNK458744:DNK458746 DXG458744:DXG458746 EHC458744:EHC458746 EQY458744:EQY458746 FAU458744:FAU458746 FKQ458744:FKQ458746 FUM458744:FUM458746 GEI458744:GEI458746 GOE458744:GOE458746 GYA458744:GYA458746 HHW458744:HHW458746 HRS458744:HRS458746 IBO458744:IBO458746 ILK458744:ILK458746 IVG458744:IVG458746 JFC458744:JFC458746 JOY458744:JOY458746 JYU458744:JYU458746 KIQ458744:KIQ458746 KSM458744:KSM458746 LCI458744:LCI458746 LME458744:LME458746 LWA458744:LWA458746 MFW458744:MFW458746 MPS458744:MPS458746 MZO458744:MZO458746 NJK458744:NJK458746 NTG458744:NTG458746 ODC458744:ODC458746 OMY458744:OMY458746 OWU458744:OWU458746 PGQ458744:PGQ458746 PQM458744:PQM458746 QAI458744:QAI458746 QKE458744:QKE458746 QUA458744:QUA458746 RDW458744:RDW458746 RNS458744:RNS458746 RXO458744:RXO458746 SHK458744:SHK458746 SRG458744:SRG458746 TBC458744:TBC458746 TKY458744:TKY458746 TUU458744:TUU458746 UEQ458744:UEQ458746 UOM458744:UOM458746 UYI458744:UYI458746 VIE458744:VIE458746 VSA458744:VSA458746 WBW458744:WBW458746 WLS458744:WLS458746 WVO458744:WVO458746 JC524280:JC524282 SY524280:SY524282 ACU524280:ACU524282 AMQ524280:AMQ524282 AWM524280:AWM524282 BGI524280:BGI524282 BQE524280:BQE524282 CAA524280:CAA524282 CJW524280:CJW524282 CTS524280:CTS524282 DDO524280:DDO524282 DNK524280:DNK524282 DXG524280:DXG524282 EHC524280:EHC524282 EQY524280:EQY524282 FAU524280:FAU524282 FKQ524280:FKQ524282 FUM524280:FUM524282 GEI524280:GEI524282 GOE524280:GOE524282 GYA524280:GYA524282 HHW524280:HHW524282 HRS524280:HRS524282 IBO524280:IBO524282 ILK524280:ILK524282 IVG524280:IVG524282 JFC524280:JFC524282 JOY524280:JOY524282 JYU524280:JYU524282 KIQ524280:KIQ524282 KSM524280:KSM524282 LCI524280:LCI524282 LME524280:LME524282 LWA524280:LWA524282 MFW524280:MFW524282 MPS524280:MPS524282 MZO524280:MZO524282 NJK524280:NJK524282 NTG524280:NTG524282 ODC524280:ODC524282 OMY524280:OMY524282 OWU524280:OWU524282 PGQ524280:PGQ524282 PQM524280:PQM524282 QAI524280:QAI524282 QKE524280:QKE524282 QUA524280:QUA524282 RDW524280:RDW524282 RNS524280:RNS524282 RXO524280:RXO524282 SHK524280:SHK524282 SRG524280:SRG524282 TBC524280:TBC524282 TKY524280:TKY524282 TUU524280:TUU524282 UEQ524280:UEQ524282 UOM524280:UOM524282 UYI524280:UYI524282 VIE524280:VIE524282 VSA524280:VSA524282 WBW524280:WBW524282 WLS524280:WLS524282 WVO524280:WVO524282 JC589816:JC589818 SY589816:SY589818 ACU589816:ACU589818 AMQ589816:AMQ589818 AWM589816:AWM589818 BGI589816:BGI589818 BQE589816:BQE589818 CAA589816:CAA589818 CJW589816:CJW589818 CTS589816:CTS589818 DDO589816:DDO589818 DNK589816:DNK589818 DXG589816:DXG589818 EHC589816:EHC589818 EQY589816:EQY589818 FAU589816:FAU589818 FKQ589816:FKQ589818 FUM589816:FUM589818 GEI589816:GEI589818 GOE589816:GOE589818 GYA589816:GYA589818 HHW589816:HHW589818 HRS589816:HRS589818 IBO589816:IBO589818 ILK589816:ILK589818 IVG589816:IVG589818 JFC589816:JFC589818 JOY589816:JOY589818 JYU589816:JYU589818 KIQ589816:KIQ589818 KSM589816:KSM589818 LCI589816:LCI589818 LME589816:LME589818 LWA589816:LWA589818 MFW589816:MFW589818 MPS589816:MPS589818 MZO589816:MZO589818 NJK589816:NJK589818 NTG589816:NTG589818 ODC589816:ODC589818 OMY589816:OMY589818 OWU589816:OWU589818 PGQ589816:PGQ589818 PQM589816:PQM589818 QAI589816:QAI589818 QKE589816:QKE589818 QUA589816:QUA589818 RDW589816:RDW589818 RNS589816:RNS589818 RXO589816:RXO589818 SHK589816:SHK589818 SRG589816:SRG589818 TBC589816:TBC589818 TKY589816:TKY589818 TUU589816:TUU589818 UEQ589816:UEQ589818 UOM589816:UOM589818 UYI589816:UYI589818 VIE589816:VIE589818 VSA589816:VSA589818 WBW589816:WBW589818 WLS589816:WLS589818 WVO589816:WVO589818 JC655352:JC655354 SY655352:SY655354 ACU655352:ACU655354 AMQ655352:AMQ655354 AWM655352:AWM655354 BGI655352:BGI655354 BQE655352:BQE655354 CAA655352:CAA655354 CJW655352:CJW655354 CTS655352:CTS655354 DDO655352:DDO655354 DNK655352:DNK655354 DXG655352:DXG655354 EHC655352:EHC655354 EQY655352:EQY655354 FAU655352:FAU655354 FKQ655352:FKQ655354 FUM655352:FUM655354 GEI655352:GEI655354 GOE655352:GOE655354 GYA655352:GYA655354 HHW655352:HHW655354 HRS655352:HRS655354 IBO655352:IBO655354 ILK655352:ILK655354 IVG655352:IVG655354 JFC655352:JFC655354 JOY655352:JOY655354 JYU655352:JYU655354 KIQ655352:KIQ655354 KSM655352:KSM655354 LCI655352:LCI655354 LME655352:LME655354 LWA655352:LWA655354 MFW655352:MFW655354 MPS655352:MPS655354 MZO655352:MZO655354 NJK655352:NJK655354 NTG655352:NTG655354 ODC655352:ODC655354 OMY655352:OMY655354 OWU655352:OWU655354 PGQ655352:PGQ655354 PQM655352:PQM655354 QAI655352:QAI655354 QKE655352:QKE655354 QUA655352:QUA655354 RDW655352:RDW655354 RNS655352:RNS655354 RXO655352:RXO655354 SHK655352:SHK655354 SRG655352:SRG655354 TBC655352:TBC655354 TKY655352:TKY655354 TUU655352:TUU655354 UEQ655352:UEQ655354 UOM655352:UOM655354 UYI655352:UYI655354 VIE655352:VIE655354 VSA655352:VSA655354 WBW655352:WBW655354 WLS655352:WLS655354 WVO655352:WVO655354 JC720888:JC720890 SY720888:SY720890 ACU720888:ACU720890 AMQ720888:AMQ720890 AWM720888:AWM720890 BGI720888:BGI720890 BQE720888:BQE720890 CAA720888:CAA720890 CJW720888:CJW720890 CTS720888:CTS720890 DDO720888:DDO720890 DNK720888:DNK720890 DXG720888:DXG720890 EHC720888:EHC720890 EQY720888:EQY720890 FAU720888:FAU720890 FKQ720888:FKQ720890 FUM720888:FUM720890 GEI720888:GEI720890 GOE720888:GOE720890 GYA720888:GYA720890 HHW720888:HHW720890 HRS720888:HRS720890 IBO720888:IBO720890 ILK720888:ILK720890 IVG720888:IVG720890 JFC720888:JFC720890 JOY720888:JOY720890 JYU720888:JYU720890 KIQ720888:KIQ720890 KSM720888:KSM720890 LCI720888:LCI720890 LME720888:LME720890 LWA720888:LWA720890 MFW720888:MFW720890 MPS720888:MPS720890 MZO720888:MZO720890 NJK720888:NJK720890 NTG720888:NTG720890 ODC720888:ODC720890 OMY720888:OMY720890 OWU720888:OWU720890 PGQ720888:PGQ720890 PQM720888:PQM720890 QAI720888:QAI720890 QKE720888:QKE720890 QUA720888:QUA720890 RDW720888:RDW720890 RNS720888:RNS720890 RXO720888:RXO720890 SHK720888:SHK720890 SRG720888:SRG720890 TBC720888:TBC720890 TKY720888:TKY720890 TUU720888:TUU720890 UEQ720888:UEQ720890 UOM720888:UOM720890 UYI720888:UYI720890 VIE720888:VIE720890 VSA720888:VSA720890 WBW720888:WBW720890 WLS720888:WLS720890 WVO720888:WVO720890 JC786424:JC786426 SY786424:SY786426 ACU786424:ACU786426 AMQ786424:AMQ786426 AWM786424:AWM786426 BGI786424:BGI786426 BQE786424:BQE786426 CAA786424:CAA786426 CJW786424:CJW786426 CTS786424:CTS786426 DDO786424:DDO786426 DNK786424:DNK786426 DXG786424:DXG786426 EHC786424:EHC786426 EQY786424:EQY786426 FAU786424:FAU786426 FKQ786424:FKQ786426 FUM786424:FUM786426 GEI786424:GEI786426 GOE786424:GOE786426 GYA786424:GYA786426 HHW786424:HHW786426 HRS786424:HRS786426 IBO786424:IBO786426 ILK786424:ILK786426 IVG786424:IVG786426 JFC786424:JFC786426 JOY786424:JOY786426 JYU786424:JYU786426 KIQ786424:KIQ786426 KSM786424:KSM786426 LCI786424:LCI786426 LME786424:LME786426 LWA786424:LWA786426 MFW786424:MFW786426 MPS786424:MPS786426 MZO786424:MZO786426 NJK786424:NJK786426 NTG786424:NTG786426 ODC786424:ODC786426 OMY786424:OMY786426 OWU786424:OWU786426 PGQ786424:PGQ786426 PQM786424:PQM786426 QAI786424:QAI786426 QKE786424:QKE786426 QUA786424:QUA786426 RDW786424:RDW786426 RNS786424:RNS786426 RXO786424:RXO786426 SHK786424:SHK786426 SRG786424:SRG786426 TBC786424:TBC786426 TKY786424:TKY786426 TUU786424:TUU786426 UEQ786424:UEQ786426 UOM786424:UOM786426 UYI786424:UYI786426 VIE786424:VIE786426 VSA786424:VSA786426 WBW786424:WBW786426 WLS786424:WLS786426 WVO786424:WVO786426 JC851960:JC851962 SY851960:SY851962 ACU851960:ACU851962 AMQ851960:AMQ851962 AWM851960:AWM851962 BGI851960:BGI851962 BQE851960:BQE851962 CAA851960:CAA851962 CJW851960:CJW851962 CTS851960:CTS851962 DDO851960:DDO851962 DNK851960:DNK851962 DXG851960:DXG851962 EHC851960:EHC851962 EQY851960:EQY851962 FAU851960:FAU851962 FKQ851960:FKQ851962 FUM851960:FUM851962 GEI851960:GEI851962 GOE851960:GOE851962 GYA851960:GYA851962 HHW851960:HHW851962 HRS851960:HRS851962 IBO851960:IBO851962 ILK851960:ILK851962 IVG851960:IVG851962 JFC851960:JFC851962 JOY851960:JOY851962 JYU851960:JYU851962 KIQ851960:KIQ851962 KSM851960:KSM851962 LCI851960:LCI851962 LME851960:LME851962 LWA851960:LWA851962 MFW851960:MFW851962 MPS851960:MPS851962 MZO851960:MZO851962 NJK851960:NJK851962 NTG851960:NTG851962 ODC851960:ODC851962 OMY851960:OMY851962 OWU851960:OWU851962 PGQ851960:PGQ851962 PQM851960:PQM851962 QAI851960:QAI851962 QKE851960:QKE851962 QUA851960:QUA851962 RDW851960:RDW851962 RNS851960:RNS851962 RXO851960:RXO851962 SHK851960:SHK851962 SRG851960:SRG851962 TBC851960:TBC851962 TKY851960:TKY851962 TUU851960:TUU851962 UEQ851960:UEQ851962 UOM851960:UOM851962 UYI851960:UYI851962 VIE851960:VIE851962 VSA851960:VSA851962 WBW851960:WBW851962 WLS851960:WLS851962 WVO851960:WVO851962 JC917496:JC917498 SY917496:SY917498 ACU917496:ACU917498 AMQ917496:AMQ917498 AWM917496:AWM917498 BGI917496:BGI917498 BQE917496:BQE917498 CAA917496:CAA917498 CJW917496:CJW917498 CTS917496:CTS917498 DDO917496:DDO917498 DNK917496:DNK917498 DXG917496:DXG917498 EHC917496:EHC917498 EQY917496:EQY917498 FAU917496:FAU917498 FKQ917496:FKQ917498 FUM917496:FUM917498 GEI917496:GEI917498 GOE917496:GOE917498 GYA917496:GYA917498 HHW917496:HHW917498 HRS917496:HRS917498 IBO917496:IBO917498 ILK917496:ILK917498 IVG917496:IVG917498 JFC917496:JFC917498 JOY917496:JOY917498 JYU917496:JYU917498 KIQ917496:KIQ917498 KSM917496:KSM917498 LCI917496:LCI917498 LME917496:LME917498 LWA917496:LWA917498 MFW917496:MFW917498 MPS917496:MPS917498 MZO917496:MZO917498 NJK917496:NJK917498 NTG917496:NTG917498 ODC917496:ODC917498 OMY917496:OMY917498 OWU917496:OWU917498 PGQ917496:PGQ917498 PQM917496:PQM917498 QAI917496:QAI917498 QKE917496:QKE917498 QUA917496:QUA917498 RDW917496:RDW917498 RNS917496:RNS917498 RXO917496:RXO917498 SHK917496:SHK917498 SRG917496:SRG917498 TBC917496:TBC917498 TKY917496:TKY917498 TUU917496:TUU917498 UEQ917496:UEQ917498 UOM917496:UOM917498 UYI917496:UYI917498 VIE917496:VIE917498 VSA917496:VSA917498 WBW917496:WBW917498 WLS917496:WLS917498 WVO917496:WVO917498 JC983032:JC983034 SY983032:SY983034 ACU983032:ACU983034 AMQ983032:AMQ983034 AWM983032:AWM983034 BGI983032:BGI983034 BQE983032:BQE983034 CAA983032:CAA983034 CJW983032:CJW983034 CTS983032:CTS983034 DDO983032:DDO983034 DNK983032:DNK983034 DXG983032:DXG983034 EHC983032:EHC983034 EQY983032:EQY983034 FAU983032:FAU983034 FKQ983032:FKQ983034 FUM983032:FUM983034 GEI983032:GEI983034 GOE983032:GOE983034 GYA983032:GYA983034 HHW983032:HHW983034 HRS983032:HRS983034 IBO983032:IBO983034 ILK983032:ILK983034 IVG983032:IVG983034 JFC983032:JFC983034 JOY983032:JOY983034 JYU983032:JYU983034 KIQ983032:KIQ983034 KSM983032:KSM983034 LCI983032:LCI983034 LME983032:LME983034 LWA983032:LWA983034 MFW983032:MFW983034 MPS983032:MPS983034 MZO983032:MZO983034 NJK983032:NJK983034 NTG983032:NTG983034 ODC983032:ODC983034 OMY983032:OMY983034 OWU983032:OWU983034 PGQ983032:PGQ983034 PQM983032:PQM983034 QAI983032:QAI983034 QKE983032:QKE983034 QUA983032:QUA983034 RDW983032:RDW983034 RNS983032:RNS983034 RXO983032:RXO983034 SHK983032:SHK983034 SRG983032:SRG983034 TBC983032:TBC983034 TKY983032:TKY983034 TUU983032:TUU983034 UEQ983032:UEQ983034 UOM983032:UOM983034 UYI983032:UYI983034 VIE983032:VIE983034 VSA983032:VSA983034 WBW983032:WBW983034 WLS983032:WLS983034 WVO983032:WVO983034 C983032:C983034 C65528:C65530 C131064:C131066 C196600:C196602 C262136:C262138 C327672:C327674 C393208:C393210 C458744:C458746 C524280:C524282 C589816:C589818 C655352:C655354 C720888:C720890 C786424:C786426 C851960:C851962 C917496:C917498" xr:uid="{00000000-0002-0000-1A00-000000000000}">
      <formula1>$A$34:$A$35</formula1>
    </dataValidation>
    <dataValidation type="list" allowBlank="1" showInputMessage="1" showErrorMessage="1" sqref="JD65528:JD65530 JD16:JD18 SZ16:SZ18 ACV16:ACV18 AMR16:AMR18 AWN16:AWN18 BGJ16:BGJ18 BQF16:BQF18 CAB16:CAB18 CJX16:CJX18 CTT16:CTT18 DDP16:DDP18 DNL16:DNL18 DXH16:DXH18 EHD16:EHD18 EQZ16:EQZ18 FAV16:FAV18 FKR16:FKR18 FUN16:FUN18 GEJ16:GEJ18 GOF16:GOF18 GYB16:GYB18 HHX16:HHX18 HRT16:HRT18 IBP16:IBP18 ILL16:ILL18 IVH16:IVH18 JFD16:JFD18 JOZ16:JOZ18 JYV16:JYV18 KIR16:KIR18 KSN16:KSN18 LCJ16:LCJ18 LMF16:LMF18 LWB16:LWB18 MFX16:MFX18 MPT16:MPT18 MZP16:MZP18 NJL16:NJL18 NTH16:NTH18 ODD16:ODD18 OMZ16:OMZ18 OWV16:OWV18 PGR16:PGR18 PQN16:PQN18 QAJ16:QAJ18 QKF16:QKF18 QUB16:QUB18 RDX16:RDX18 RNT16:RNT18 RXP16:RXP18 SHL16:SHL18 SRH16:SRH18 TBD16:TBD18 TKZ16:TKZ18 TUV16:TUV18 UER16:UER18 UON16:UON18 UYJ16:UYJ18 VIF16:VIF18 VSB16:VSB18 WBX16:WBX18 WLT16:WLT18 WVP16:WVP18 SZ65528:SZ65530 ACV65528:ACV65530 AMR65528:AMR65530 AWN65528:AWN65530 BGJ65528:BGJ65530 BQF65528:BQF65530 CAB65528:CAB65530 CJX65528:CJX65530 CTT65528:CTT65530 DDP65528:DDP65530 DNL65528:DNL65530 DXH65528:DXH65530 EHD65528:EHD65530 EQZ65528:EQZ65530 FAV65528:FAV65530 FKR65528:FKR65530 FUN65528:FUN65530 GEJ65528:GEJ65530 GOF65528:GOF65530 GYB65528:GYB65530 HHX65528:HHX65530 HRT65528:HRT65530 IBP65528:IBP65530 ILL65528:ILL65530 IVH65528:IVH65530 JFD65528:JFD65530 JOZ65528:JOZ65530 JYV65528:JYV65530 KIR65528:KIR65530 KSN65528:KSN65530 LCJ65528:LCJ65530 LMF65528:LMF65530 LWB65528:LWB65530 MFX65528:MFX65530 MPT65528:MPT65530 MZP65528:MZP65530 NJL65528:NJL65530 NTH65528:NTH65530 ODD65528:ODD65530 OMZ65528:OMZ65530 OWV65528:OWV65530 PGR65528:PGR65530 PQN65528:PQN65530 QAJ65528:QAJ65530 QKF65528:QKF65530 QUB65528:QUB65530 RDX65528:RDX65530 RNT65528:RNT65530 RXP65528:RXP65530 SHL65528:SHL65530 SRH65528:SRH65530 TBD65528:TBD65530 TKZ65528:TKZ65530 TUV65528:TUV65530 UER65528:UER65530 UON65528:UON65530 UYJ65528:UYJ65530 VIF65528:VIF65530 VSB65528:VSB65530 WBX65528:WBX65530 WLT65528:WLT65530 WVP65528:WVP65530 JD131064:JD131066 SZ131064:SZ131066 ACV131064:ACV131066 AMR131064:AMR131066 AWN131064:AWN131066 BGJ131064:BGJ131066 BQF131064:BQF131066 CAB131064:CAB131066 CJX131064:CJX131066 CTT131064:CTT131066 DDP131064:DDP131066 DNL131064:DNL131066 DXH131064:DXH131066 EHD131064:EHD131066 EQZ131064:EQZ131066 FAV131064:FAV131066 FKR131064:FKR131066 FUN131064:FUN131066 GEJ131064:GEJ131066 GOF131064:GOF131066 GYB131064:GYB131066 HHX131064:HHX131066 HRT131064:HRT131066 IBP131064:IBP131066 ILL131064:ILL131066 IVH131064:IVH131066 JFD131064:JFD131066 JOZ131064:JOZ131066 JYV131064:JYV131066 KIR131064:KIR131066 KSN131064:KSN131066 LCJ131064:LCJ131066 LMF131064:LMF131066 LWB131064:LWB131066 MFX131064:MFX131066 MPT131064:MPT131066 MZP131064:MZP131066 NJL131064:NJL131066 NTH131064:NTH131066 ODD131064:ODD131066 OMZ131064:OMZ131066 OWV131064:OWV131066 PGR131064:PGR131066 PQN131064:PQN131066 QAJ131064:QAJ131066 QKF131064:QKF131066 QUB131064:QUB131066 RDX131064:RDX131066 RNT131064:RNT131066 RXP131064:RXP131066 SHL131064:SHL131066 SRH131064:SRH131066 TBD131064:TBD131066 TKZ131064:TKZ131066 TUV131064:TUV131066 UER131064:UER131066 UON131064:UON131066 UYJ131064:UYJ131066 VIF131064:VIF131066 VSB131064:VSB131066 WBX131064:WBX131066 WLT131064:WLT131066 WVP131064:WVP131066 JD196600:JD196602 SZ196600:SZ196602 ACV196600:ACV196602 AMR196600:AMR196602 AWN196600:AWN196602 BGJ196600:BGJ196602 BQF196600:BQF196602 CAB196600:CAB196602 CJX196600:CJX196602 CTT196600:CTT196602 DDP196600:DDP196602 DNL196600:DNL196602 DXH196600:DXH196602 EHD196600:EHD196602 EQZ196600:EQZ196602 FAV196600:FAV196602 FKR196600:FKR196602 FUN196600:FUN196602 GEJ196600:GEJ196602 GOF196600:GOF196602 GYB196600:GYB196602 HHX196600:HHX196602 HRT196600:HRT196602 IBP196600:IBP196602 ILL196600:ILL196602 IVH196600:IVH196602 JFD196600:JFD196602 JOZ196600:JOZ196602 JYV196600:JYV196602 KIR196600:KIR196602 KSN196600:KSN196602 LCJ196600:LCJ196602 LMF196600:LMF196602 LWB196600:LWB196602 MFX196600:MFX196602 MPT196600:MPT196602 MZP196600:MZP196602 NJL196600:NJL196602 NTH196600:NTH196602 ODD196600:ODD196602 OMZ196600:OMZ196602 OWV196600:OWV196602 PGR196600:PGR196602 PQN196600:PQN196602 QAJ196600:QAJ196602 QKF196600:QKF196602 QUB196600:QUB196602 RDX196600:RDX196602 RNT196600:RNT196602 RXP196600:RXP196602 SHL196600:SHL196602 SRH196600:SRH196602 TBD196600:TBD196602 TKZ196600:TKZ196602 TUV196600:TUV196602 UER196600:UER196602 UON196600:UON196602 UYJ196600:UYJ196602 VIF196600:VIF196602 VSB196600:VSB196602 WBX196600:WBX196602 WLT196600:WLT196602 WVP196600:WVP196602 JD262136:JD262138 SZ262136:SZ262138 ACV262136:ACV262138 AMR262136:AMR262138 AWN262136:AWN262138 BGJ262136:BGJ262138 BQF262136:BQF262138 CAB262136:CAB262138 CJX262136:CJX262138 CTT262136:CTT262138 DDP262136:DDP262138 DNL262136:DNL262138 DXH262136:DXH262138 EHD262136:EHD262138 EQZ262136:EQZ262138 FAV262136:FAV262138 FKR262136:FKR262138 FUN262136:FUN262138 GEJ262136:GEJ262138 GOF262136:GOF262138 GYB262136:GYB262138 HHX262136:HHX262138 HRT262136:HRT262138 IBP262136:IBP262138 ILL262136:ILL262138 IVH262136:IVH262138 JFD262136:JFD262138 JOZ262136:JOZ262138 JYV262136:JYV262138 KIR262136:KIR262138 KSN262136:KSN262138 LCJ262136:LCJ262138 LMF262136:LMF262138 LWB262136:LWB262138 MFX262136:MFX262138 MPT262136:MPT262138 MZP262136:MZP262138 NJL262136:NJL262138 NTH262136:NTH262138 ODD262136:ODD262138 OMZ262136:OMZ262138 OWV262136:OWV262138 PGR262136:PGR262138 PQN262136:PQN262138 QAJ262136:QAJ262138 QKF262136:QKF262138 QUB262136:QUB262138 RDX262136:RDX262138 RNT262136:RNT262138 RXP262136:RXP262138 SHL262136:SHL262138 SRH262136:SRH262138 TBD262136:TBD262138 TKZ262136:TKZ262138 TUV262136:TUV262138 UER262136:UER262138 UON262136:UON262138 UYJ262136:UYJ262138 VIF262136:VIF262138 VSB262136:VSB262138 WBX262136:WBX262138 WLT262136:WLT262138 WVP262136:WVP262138 JD327672:JD327674 SZ327672:SZ327674 ACV327672:ACV327674 AMR327672:AMR327674 AWN327672:AWN327674 BGJ327672:BGJ327674 BQF327672:BQF327674 CAB327672:CAB327674 CJX327672:CJX327674 CTT327672:CTT327674 DDP327672:DDP327674 DNL327672:DNL327674 DXH327672:DXH327674 EHD327672:EHD327674 EQZ327672:EQZ327674 FAV327672:FAV327674 FKR327672:FKR327674 FUN327672:FUN327674 GEJ327672:GEJ327674 GOF327672:GOF327674 GYB327672:GYB327674 HHX327672:HHX327674 HRT327672:HRT327674 IBP327672:IBP327674 ILL327672:ILL327674 IVH327672:IVH327674 JFD327672:JFD327674 JOZ327672:JOZ327674 JYV327672:JYV327674 KIR327672:KIR327674 KSN327672:KSN327674 LCJ327672:LCJ327674 LMF327672:LMF327674 LWB327672:LWB327674 MFX327672:MFX327674 MPT327672:MPT327674 MZP327672:MZP327674 NJL327672:NJL327674 NTH327672:NTH327674 ODD327672:ODD327674 OMZ327672:OMZ327674 OWV327672:OWV327674 PGR327672:PGR327674 PQN327672:PQN327674 QAJ327672:QAJ327674 QKF327672:QKF327674 QUB327672:QUB327674 RDX327672:RDX327674 RNT327672:RNT327674 RXP327672:RXP327674 SHL327672:SHL327674 SRH327672:SRH327674 TBD327672:TBD327674 TKZ327672:TKZ327674 TUV327672:TUV327674 UER327672:UER327674 UON327672:UON327674 UYJ327672:UYJ327674 VIF327672:VIF327674 VSB327672:VSB327674 WBX327672:WBX327674 WLT327672:WLT327674 WVP327672:WVP327674 JD393208:JD393210 SZ393208:SZ393210 ACV393208:ACV393210 AMR393208:AMR393210 AWN393208:AWN393210 BGJ393208:BGJ393210 BQF393208:BQF393210 CAB393208:CAB393210 CJX393208:CJX393210 CTT393208:CTT393210 DDP393208:DDP393210 DNL393208:DNL393210 DXH393208:DXH393210 EHD393208:EHD393210 EQZ393208:EQZ393210 FAV393208:FAV393210 FKR393208:FKR393210 FUN393208:FUN393210 GEJ393208:GEJ393210 GOF393208:GOF393210 GYB393208:GYB393210 HHX393208:HHX393210 HRT393208:HRT393210 IBP393208:IBP393210 ILL393208:ILL393210 IVH393208:IVH393210 JFD393208:JFD393210 JOZ393208:JOZ393210 JYV393208:JYV393210 KIR393208:KIR393210 KSN393208:KSN393210 LCJ393208:LCJ393210 LMF393208:LMF393210 LWB393208:LWB393210 MFX393208:MFX393210 MPT393208:MPT393210 MZP393208:MZP393210 NJL393208:NJL393210 NTH393208:NTH393210 ODD393208:ODD393210 OMZ393208:OMZ393210 OWV393208:OWV393210 PGR393208:PGR393210 PQN393208:PQN393210 QAJ393208:QAJ393210 QKF393208:QKF393210 QUB393208:QUB393210 RDX393208:RDX393210 RNT393208:RNT393210 RXP393208:RXP393210 SHL393208:SHL393210 SRH393208:SRH393210 TBD393208:TBD393210 TKZ393208:TKZ393210 TUV393208:TUV393210 UER393208:UER393210 UON393208:UON393210 UYJ393208:UYJ393210 VIF393208:VIF393210 VSB393208:VSB393210 WBX393208:WBX393210 WLT393208:WLT393210 WVP393208:WVP393210 JD458744:JD458746 SZ458744:SZ458746 ACV458744:ACV458746 AMR458744:AMR458746 AWN458744:AWN458746 BGJ458744:BGJ458746 BQF458744:BQF458746 CAB458744:CAB458746 CJX458744:CJX458746 CTT458744:CTT458746 DDP458744:DDP458746 DNL458744:DNL458746 DXH458744:DXH458746 EHD458744:EHD458746 EQZ458744:EQZ458746 FAV458744:FAV458746 FKR458744:FKR458746 FUN458744:FUN458746 GEJ458744:GEJ458746 GOF458744:GOF458746 GYB458744:GYB458746 HHX458744:HHX458746 HRT458744:HRT458746 IBP458744:IBP458746 ILL458744:ILL458746 IVH458744:IVH458746 JFD458744:JFD458746 JOZ458744:JOZ458746 JYV458744:JYV458746 KIR458744:KIR458746 KSN458744:KSN458746 LCJ458744:LCJ458746 LMF458744:LMF458746 LWB458744:LWB458746 MFX458744:MFX458746 MPT458744:MPT458746 MZP458744:MZP458746 NJL458744:NJL458746 NTH458744:NTH458746 ODD458744:ODD458746 OMZ458744:OMZ458746 OWV458744:OWV458746 PGR458744:PGR458746 PQN458744:PQN458746 QAJ458744:QAJ458746 QKF458744:QKF458746 QUB458744:QUB458746 RDX458744:RDX458746 RNT458744:RNT458746 RXP458744:RXP458746 SHL458744:SHL458746 SRH458744:SRH458746 TBD458744:TBD458746 TKZ458744:TKZ458746 TUV458744:TUV458746 UER458744:UER458746 UON458744:UON458746 UYJ458744:UYJ458746 VIF458744:VIF458746 VSB458744:VSB458746 WBX458744:WBX458746 WLT458744:WLT458746 WVP458744:WVP458746 JD524280:JD524282 SZ524280:SZ524282 ACV524280:ACV524282 AMR524280:AMR524282 AWN524280:AWN524282 BGJ524280:BGJ524282 BQF524280:BQF524282 CAB524280:CAB524282 CJX524280:CJX524282 CTT524280:CTT524282 DDP524280:DDP524282 DNL524280:DNL524282 DXH524280:DXH524282 EHD524280:EHD524282 EQZ524280:EQZ524282 FAV524280:FAV524282 FKR524280:FKR524282 FUN524280:FUN524282 GEJ524280:GEJ524282 GOF524280:GOF524282 GYB524280:GYB524282 HHX524280:HHX524282 HRT524280:HRT524282 IBP524280:IBP524282 ILL524280:ILL524282 IVH524280:IVH524282 JFD524280:JFD524282 JOZ524280:JOZ524282 JYV524280:JYV524282 KIR524280:KIR524282 KSN524280:KSN524282 LCJ524280:LCJ524282 LMF524280:LMF524282 LWB524280:LWB524282 MFX524280:MFX524282 MPT524280:MPT524282 MZP524280:MZP524282 NJL524280:NJL524282 NTH524280:NTH524282 ODD524280:ODD524282 OMZ524280:OMZ524282 OWV524280:OWV524282 PGR524280:PGR524282 PQN524280:PQN524282 QAJ524280:QAJ524282 QKF524280:QKF524282 QUB524280:QUB524282 RDX524280:RDX524282 RNT524280:RNT524282 RXP524280:RXP524282 SHL524280:SHL524282 SRH524280:SRH524282 TBD524280:TBD524282 TKZ524280:TKZ524282 TUV524280:TUV524282 UER524280:UER524282 UON524280:UON524282 UYJ524280:UYJ524282 VIF524280:VIF524282 VSB524280:VSB524282 WBX524280:WBX524282 WLT524280:WLT524282 WVP524280:WVP524282 JD589816:JD589818 SZ589816:SZ589818 ACV589816:ACV589818 AMR589816:AMR589818 AWN589816:AWN589818 BGJ589816:BGJ589818 BQF589816:BQF589818 CAB589816:CAB589818 CJX589816:CJX589818 CTT589816:CTT589818 DDP589816:DDP589818 DNL589816:DNL589818 DXH589816:DXH589818 EHD589816:EHD589818 EQZ589816:EQZ589818 FAV589816:FAV589818 FKR589816:FKR589818 FUN589816:FUN589818 GEJ589816:GEJ589818 GOF589816:GOF589818 GYB589816:GYB589818 HHX589816:HHX589818 HRT589816:HRT589818 IBP589816:IBP589818 ILL589816:ILL589818 IVH589816:IVH589818 JFD589816:JFD589818 JOZ589816:JOZ589818 JYV589816:JYV589818 KIR589816:KIR589818 KSN589816:KSN589818 LCJ589816:LCJ589818 LMF589816:LMF589818 LWB589816:LWB589818 MFX589816:MFX589818 MPT589816:MPT589818 MZP589816:MZP589818 NJL589816:NJL589818 NTH589816:NTH589818 ODD589816:ODD589818 OMZ589816:OMZ589818 OWV589816:OWV589818 PGR589816:PGR589818 PQN589816:PQN589818 QAJ589816:QAJ589818 QKF589816:QKF589818 QUB589816:QUB589818 RDX589816:RDX589818 RNT589816:RNT589818 RXP589816:RXP589818 SHL589816:SHL589818 SRH589816:SRH589818 TBD589816:TBD589818 TKZ589816:TKZ589818 TUV589816:TUV589818 UER589816:UER589818 UON589816:UON589818 UYJ589816:UYJ589818 VIF589816:VIF589818 VSB589816:VSB589818 WBX589816:WBX589818 WLT589816:WLT589818 WVP589816:WVP589818 JD655352:JD655354 SZ655352:SZ655354 ACV655352:ACV655354 AMR655352:AMR655354 AWN655352:AWN655354 BGJ655352:BGJ655354 BQF655352:BQF655354 CAB655352:CAB655354 CJX655352:CJX655354 CTT655352:CTT655354 DDP655352:DDP655354 DNL655352:DNL655354 DXH655352:DXH655354 EHD655352:EHD655354 EQZ655352:EQZ655354 FAV655352:FAV655354 FKR655352:FKR655354 FUN655352:FUN655354 GEJ655352:GEJ655354 GOF655352:GOF655354 GYB655352:GYB655354 HHX655352:HHX655354 HRT655352:HRT655354 IBP655352:IBP655354 ILL655352:ILL655354 IVH655352:IVH655354 JFD655352:JFD655354 JOZ655352:JOZ655354 JYV655352:JYV655354 KIR655352:KIR655354 KSN655352:KSN655354 LCJ655352:LCJ655354 LMF655352:LMF655354 LWB655352:LWB655354 MFX655352:MFX655354 MPT655352:MPT655354 MZP655352:MZP655354 NJL655352:NJL655354 NTH655352:NTH655354 ODD655352:ODD655354 OMZ655352:OMZ655354 OWV655352:OWV655354 PGR655352:PGR655354 PQN655352:PQN655354 QAJ655352:QAJ655354 QKF655352:QKF655354 QUB655352:QUB655354 RDX655352:RDX655354 RNT655352:RNT655354 RXP655352:RXP655354 SHL655352:SHL655354 SRH655352:SRH655354 TBD655352:TBD655354 TKZ655352:TKZ655354 TUV655352:TUV655354 UER655352:UER655354 UON655352:UON655354 UYJ655352:UYJ655354 VIF655352:VIF655354 VSB655352:VSB655354 WBX655352:WBX655354 WLT655352:WLT655354 WVP655352:WVP655354 JD720888:JD720890 SZ720888:SZ720890 ACV720888:ACV720890 AMR720888:AMR720890 AWN720888:AWN720890 BGJ720888:BGJ720890 BQF720888:BQF720890 CAB720888:CAB720890 CJX720888:CJX720890 CTT720888:CTT720890 DDP720888:DDP720890 DNL720888:DNL720890 DXH720888:DXH720890 EHD720888:EHD720890 EQZ720888:EQZ720890 FAV720888:FAV720890 FKR720888:FKR720890 FUN720888:FUN720890 GEJ720888:GEJ720890 GOF720888:GOF720890 GYB720888:GYB720890 HHX720888:HHX720890 HRT720888:HRT720890 IBP720888:IBP720890 ILL720888:ILL720890 IVH720888:IVH720890 JFD720888:JFD720890 JOZ720888:JOZ720890 JYV720888:JYV720890 KIR720888:KIR720890 KSN720888:KSN720890 LCJ720888:LCJ720890 LMF720888:LMF720890 LWB720888:LWB720890 MFX720888:MFX720890 MPT720888:MPT720890 MZP720888:MZP720890 NJL720888:NJL720890 NTH720888:NTH720890 ODD720888:ODD720890 OMZ720888:OMZ720890 OWV720888:OWV720890 PGR720888:PGR720890 PQN720888:PQN720890 QAJ720888:QAJ720890 QKF720888:QKF720890 QUB720888:QUB720890 RDX720888:RDX720890 RNT720888:RNT720890 RXP720888:RXP720890 SHL720888:SHL720890 SRH720888:SRH720890 TBD720888:TBD720890 TKZ720888:TKZ720890 TUV720888:TUV720890 UER720888:UER720890 UON720888:UON720890 UYJ720888:UYJ720890 VIF720888:VIF720890 VSB720888:VSB720890 WBX720888:WBX720890 WLT720888:WLT720890 WVP720888:WVP720890 JD786424:JD786426 SZ786424:SZ786426 ACV786424:ACV786426 AMR786424:AMR786426 AWN786424:AWN786426 BGJ786424:BGJ786426 BQF786424:BQF786426 CAB786424:CAB786426 CJX786424:CJX786426 CTT786424:CTT786426 DDP786424:DDP786426 DNL786424:DNL786426 DXH786424:DXH786426 EHD786424:EHD786426 EQZ786424:EQZ786426 FAV786424:FAV786426 FKR786424:FKR786426 FUN786424:FUN786426 GEJ786424:GEJ786426 GOF786424:GOF786426 GYB786424:GYB786426 HHX786424:HHX786426 HRT786424:HRT786426 IBP786424:IBP786426 ILL786424:ILL786426 IVH786424:IVH786426 JFD786424:JFD786426 JOZ786424:JOZ786426 JYV786424:JYV786426 KIR786424:KIR786426 KSN786424:KSN786426 LCJ786424:LCJ786426 LMF786424:LMF786426 LWB786424:LWB786426 MFX786424:MFX786426 MPT786424:MPT786426 MZP786424:MZP786426 NJL786424:NJL786426 NTH786424:NTH786426 ODD786424:ODD786426 OMZ786424:OMZ786426 OWV786424:OWV786426 PGR786424:PGR786426 PQN786424:PQN786426 QAJ786424:QAJ786426 QKF786424:QKF786426 QUB786424:QUB786426 RDX786424:RDX786426 RNT786424:RNT786426 RXP786424:RXP786426 SHL786424:SHL786426 SRH786424:SRH786426 TBD786424:TBD786426 TKZ786424:TKZ786426 TUV786424:TUV786426 UER786424:UER786426 UON786424:UON786426 UYJ786424:UYJ786426 VIF786424:VIF786426 VSB786424:VSB786426 WBX786424:WBX786426 WLT786424:WLT786426 WVP786424:WVP786426 JD851960:JD851962 SZ851960:SZ851962 ACV851960:ACV851962 AMR851960:AMR851962 AWN851960:AWN851962 BGJ851960:BGJ851962 BQF851960:BQF851962 CAB851960:CAB851962 CJX851960:CJX851962 CTT851960:CTT851962 DDP851960:DDP851962 DNL851960:DNL851962 DXH851960:DXH851962 EHD851960:EHD851962 EQZ851960:EQZ851962 FAV851960:FAV851962 FKR851960:FKR851962 FUN851960:FUN851962 GEJ851960:GEJ851962 GOF851960:GOF851962 GYB851960:GYB851962 HHX851960:HHX851962 HRT851960:HRT851962 IBP851960:IBP851962 ILL851960:ILL851962 IVH851960:IVH851962 JFD851960:JFD851962 JOZ851960:JOZ851962 JYV851960:JYV851962 KIR851960:KIR851962 KSN851960:KSN851962 LCJ851960:LCJ851962 LMF851960:LMF851962 LWB851960:LWB851962 MFX851960:MFX851962 MPT851960:MPT851962 MZP851960:MZP851962 NJL851960:NJL851962 NTH851960:NTH851962 ODD851960:ODD851962 OMZ851960:OMZ851962 OWV851960:OWV851962 PGR851960:PGR851962 PQN851960:PQN851962 QAJ851960:QAJ851962 QKF851960:QKF851962 QUB851960:QUB851962 RDX851960:RDX851962 RNT851960:RNT851962 RXP851960:RXP851962 SHL851960:SHL851962 SRH851960:SRH851962 TBD851960:TBD851962 TKZ851960:TKZ851962 TUV851960:TUV851962 UER851960:UER851962 UON851960:UON851962 UYJ851960:UYJ851962 VIF851960:VIF851962 VSB851960:VSB851962 WBX851960:WBX851962 WLT851960:WLT851962 WVP851960:WVP851962 JD917496:JD917498 SZ917496:SZ917498 ACV917496:ACV917498 AMR917496:AMR917498 AWN917496:AWN917498 BGJ917496:BGJ917498 BQF917496:BQF917498 CAB917496:CAB917498 CJX917496:CJX917498 CTT917496:CTT917498 DDP917496:DDP917498 DNL917496:DNL917498 DXH917496:DXH917498 EHD917496:EHD917498 EQZ917496:EQZ917498 FAV917496:FAV917498 FKR917496:FKR917498 FUN917496:FUN917498 GEJ917496:GEJ917498 GOF917496:GOF917498 GYB917496:GYB917498 HHX917496:HHX917498 HRT917496:HRT917498 IBP917496:IBP917498 ILL917496:ILL917498 IVH917496:IVH917498 JFD917496:JFD917498 JOZ917496:JOZ917498 JYV917496:JYV917498 KIR917496:KIR917498 KSN917496:KSN917498 LCJ917496:LCJ917498 LMF917496:LMF917498 LWB917496:LWB917498 MFX917496:MFX917498 MPT917496:MPT917498 MZP917496:MZP917498 NJL917496:NJL917498 NTH917496:NTH917498 ODD917496:ODD917498 OMZ917496:OMZ917498 OWV917496:OWV917498 PGR917496:PGR917498 PQN917496:PQN917498 QAJ917496:QAJ917498 QKF917496:QKF917498 QUB917496:QUB917498 RDX917496:RDX917498 RNT917496:RNT917498 RXP917496:RXP917498 SHL917496:SHL917498 SRH917496:SRH917498 TBD917496:TBD917498 TKZ917496:TKZ917498 TUV917496:TUV917498 UER917496:UER917498 UON917496:UON917498 UYJ917496:UYJ917498 VIF917496:VIF917498 VSB917496:VSB917498 WBX917496:WBX917498 WLT917496:WLT917498 WVP917496:WVP917498 JD983032:JD983034 SZ983032:SZ983034 ACV983032:ACV983034 AMR983032:AMR983034 AWN983032:AWN983034 BGJ983032:BGJ983034 BQF983032:BQF983034 CAB983032:CAB983034 CJX983032:CJX983034 CTT983032:CTT983034 DDP983032:DDP983034 DNL983032:DNL983034 DXH983032:DXH983034 EHD983032:EHD983034 EQZ983032:EQZ983034 FAV983032:FAV983034 FKR983032:FKR983034 FUN983032:FUN983034 GEJ983032:GEJ983034 GOF983032:GOF983034 GYB983032:GYB983034 HHX983032:HHX983034 HRT983032:HRT983034 IBP983032:IBP983034 ILL983032:ILL983034 IVH983032:IVH983034 JFD983032:JFD983034 JOZ983032:JOZ983034 JYV983032:JYV983034 KIR983032:KIR983034 KSN983032:KSN983034 LCJ983032:LCJ983034 LMF983032:LMF983034 LWB983032:LWB983034 MFX983032:MFX983034 MPT983032:MPT983034 MZP983032:MZP983034 NJL983032:NJL983034 NTH983032:NTH983034 ODD983032:ODD983034 OMZ983032:OMZ983034 OWV983032:OWV983034 PGR983032:PGR983034 PQN983032:PQN983034 QAJ983032:QAJ983034 QKF983032:QKF983034 QUB983032:QUB983034 RDX983032:RDX983034 RNT983032:RNT983034 RXP983032:RXP983034 SHL983032:SHL983034 SRH983032:SRH983034 TBD983032:TBD983034 TKZ983032:TKZ983034 TUV983032:TUV983034 UER983032:UER983034 UON983032:UON983034 UYJ983032:UYJ983034 VIF983032:VIF983034 VSB983032:VSB983034 WBX983032:WBX983034 WLT983032:WLT983034 WVP983032:WVP983034 D983032:D983034 D65528:D65530 D131064:D131066 D196600:D196602 D262136:D262138 D327672:D327674 D393208:D393210 D458744:D458746 D524280:D524282 D589816:D589818 D655352:D655354 D720888:D720890 D786424:D786426 D851960:D851962 D917496:D917498" xr:uid="{00000000-0002-0000-1A00-000001000000}">
      <formula1>$A$38:$A$56</formula1>
    </dataValidation>
    <dataValidation type="list" allowBlank="1" showInputMessage="1" showErrorMessage="1" sqref="JC65499:JC65501 SY65499:SY65501 ACU65499:ACU65501 AMQ65499:AMQ65501 AWM65499:AWM65501 BGI65499:BGI65501 BQE65499:BQE65501 CAA65499:CAA65501 CJW65499:CJW65501 CTS65499:CTS65501 DDO65499:DDO65501 DNK65499:DNK65501 DXG65499:DXG65501 EHC65499:EHC65501 EQY65499:EQY65501 FAU65499:FAU65501 FKQ65499:FKQ65501 FUM65499:FUM65501 GEI65499:GEI65501 GOE65499:GOE65501 GYA65499:GYA65501 HHW65499:HHW65501 HRS65499:HRS65501 IBO65499:IBO65501 ILK65499:ILK65501 IVG65499:IVG65501 JFC65499:JFC65501 JOY65499:JOY65501 JYU65499:JYU65501 KIQ65499:KIQ65501 KSM65499:KSM65501 LCI65499:LCI65501 LME65499:LME65501 LWA65499:LWA65501 MFW65499:MFW65501 MPS65499:MPS65501 MZO65499:MZO65501 NJK65499:NJK65501 NTG65499:NTG65501 ODC65499:ODC65501 OMY65499:OMY65501 OWU65499:OWU65501 PGQ65499:PGQ65501 PQM65499:PQM65501 QAI65499:QAI65501 QKE65499:QKE65501 QUA65499:QUA65501 RDW65499:RDW65501 RNS65499:RNS65501 RXO65499:RXO65501 SHK65499:SHK65501 SRG65499:SRG65501 TBC65499:TBC65501 TKY65499:TKY65501 TUU65499:TUU65501 UEQ65499:UEQ65501 UOM65499:UOM65501 UYI65499:UYI65501 VIE65499:VIE65501 VSA65499:VSA65501 WBW65499:WBW65501 WLS65499:WLS65501 WVO65499:WVO65501 JC131035:JC131037 SY131035:SY131037 ACU131035:ACU131037 AMQ131035:AMQ131037 AWM131035:AWM131037 BGI131035:BGI131037 BQE131035:BQE131037 CAA131035:CAA131037 CJW131035:CJW131037 CTS131035:CTS131037 DDO131035:DDO131037 DNK131035:DNK131037 DXG131035:DXG131037 EHC131035:EHC131037 EQY131035:EQY131037 FAU131035:FAU131037 FKQ131035:FKQ131037 FUM131035:FUM131037 GEI131035:GEI131037 GOE131035:GOE131037 GYA131035:GYA131037 HHW131035:HHW131037 HRS131035:HRS131037 IBO131035:IBO131037 ILK131035:ILK131037 IVG131035:IVG131037 JFC131035:JFC131037 JOY131035:JOY131037 JYU131035:JYU131037 KIQ131035:KIQ131037 KSM131035:KSM131037 LCI131035:LCI131037 LME131035:LME131037 LWA131035:LWA131037 MFW131035:MFW131037 MPS131035:MPS131037 MZO131035:MZO131037 NJK131035:NJK131037 NTG131035:NTG131037 ODC131035:ODC131037 OMY131035:OMY131037 OWU131035:OWU131037 PGQ131035:PGQ131037 PQM131035:PQM131037 QAI131035:QAI131037 QKE131035:QKE131037 QUA131035:QUA131037 RDW131035:RDW131037 RNS131035:RNS131037 RXO131035:RXO131037 SHK131035:SHK131037 SRG131035:SRG131037 TBC131035:TBC131037 TKY131035:TKY131037 TUU131035:TUU131037 UEQ131035:UEQ131037 UOM131035:UOM131037 UYI131035:UYI131037 VIE131035:VIE131037 VSA131035:VSA131037 WBW131035:WBW131037 WLS131035:WLS131037 WVO131035:WVO131037 JC196571:JC196573 SY196571:SY196573 ACU196571:ACU196573 AMQ196571:AMQ196573 AWM196571:AWM196573 BGI196571:BGI196573 BQE196571:BQE196573 CAA196571:CAA196573 CJW196571:CJW196573 CTS196571:CTS196573 DDO196571:DDO196573 DNK196571:DNK196573 DXG196571:DXG196573 EHC196571:EHC196573 EQY196571:EQY196573 FAU196571:FAU196573 FKQ196571:FKQ196573 FUM196571:FUM196573 GEI196571:GEI196573 GOE196571:GOE196573 GYA196571:GYA196573 HHW196571:HHW196573 HRS196571:HRS196573 IBO196571:IBO196573 ILK196571:ILK196573 IVG196571:IVG196573 JFC196571:JFC196573 JOY196571:JOY196573 JYU196571:JYU196573 KIQ196571:KIQ196573 KSM196571:KSM196573 LCI196571:LCI196573 LME196571:LME196573 LWA196571:LWA196573 MFW196571:MFW196573 MPS196571:MPS196573 MZO196571:MZO196573 NJK196571:NJK196573 NTG196571:NTG196573 ODC196571:ODC196573 OMY196571:OMY196573 OWU196571:OWU196573 PGQ196571:PGQ196573 PQM196571:PQM196573 QAI196571:QAI196573 QKE196571:QKE196573 QUA196571:QUA196573 RDW196571:RDW196573 RNS196571:RNS196573 RXO196571:RXO196573 SHK196571:SHK196573 SRG196571:SRG196573 TBC196571:TBC196573 TKY196571:TKY196573 TUU196571:TUU196573 UEQ196571:UEQ196573 UOM196571:UOM196573 UYI196571:UYI196573 VIE196571:VIE196573 VSA196571:VSA196573 WBW196571:WBW196573 WLS196571:WLS196573 WVO196571:WVO196573 JC262107:JC262109 SY262107:SY262109 ACU262107:ACU262109 AMQ262107:AMQ262109 AWM262107:AWM262109 BGI262107:BGI262109 BQE262107:BQE262109 CAA262107:CAA262109 CJW262107:CJW262109 CTS262107:CTS262109 DDO262107:DDO262109 DNK262107:DNK262109 DXG262107:DXG262109 EHC262107:EHC262109 EQY262107:EQY262109 FAU262107:FAU262109 FKQ262107:FKQ262109 FUM262107:FUM262109 GEI262107:GEI262109 GOE262107:GOE262109 GYA262107:GYA262109 HHW262107:HHW262109 HRS262107:HRS262109 IBO262107:IBO262109 ILK262107:ILK262109 IVG262107:IVG262109 JFC262107:JFC262109 JOY262107:JOY262109 JYU262107:JYU262109 KIQ262107:KIQ262109 KSM262107:KSM262109 LCI262107:LCI262109 LME262107:LME262109 LWA262107:LWA262109 MFW262107:MFW262109 MPS262107:MPS262109 MZO262107:MZO262109 NJK262107:NJK262109 NTG262107:NTG262109 ODC262107:ODC262109 OMY262107:OMY262109 OWU262107:OWU262109 PGQ262107:PGQ262109 PQM262107:PQM262109 QAI262107:QAI262109 QKE262107:QKE262109 QUA262107:QUA262109 RDW262107:RDW262109 RNS262107:RNS262109 RXO262107:RXO262109 SHK262107:SHK262109 SRG262107:SRG262109 TBC262107:TBC262109 TKY262107:TKY262109 TUU262107:TUU262109 UEQ262107:UEQ262109 UOM262107:UOM262109 UYI262107:UYI262109 VIE262107:VIE262109 VSA262107:VSA262109 WBW262107:WBW262109 WLS262107:WLS262109 WVO262107:WVO262109 JC327643:JC327645 SY327643:SY327645 ACU327643:ACU327645 AMQ327643:AMQ327645 AWM327643:AWM327645 BGI327643:BGI327645 BQE327643:BQE327645 CAA327643:CAA327645 CJW327643:CJW327645 CTS327643:CTS327645 DDO327643:DDO327645 DNK327643:DNK327645 DXG327643:DXG327645 EHC327643:EHC327645 EQY327643:EQY327645 FAU327643:FAU327645 FKQ327643:FKQ327645 FUM327643:FUM327645 GEI327643:GEI327645 GOE327643:GOE327645 GYA327643:GYA327645 HHW327643:HHW327645 HRS327643:HRS327645 IBO327643:IBO327645 ILK327643:ILK327645 IVG327643:IVG327645 JFC327643:JFC327645 JOY327643:JOY327645 JYU327643:JYU327645 KIQ327643:KIQ327645 KSM327643:KSM327645 LCI327643:LCI327645 LME327643:LME327645 LWA327643:LWA327645 MFW327643:MFW327645 MPS327643:MPS327645 MZO327643:MZO327645 NJK327643:NJK327645 NTG327643:NTG327645 ODC327643:ODC327645 OMY327643:OMY327645 OWU327643:OWU327645 PGQ327643:PGQ327645 PQM327643:PQM327645 QAI327643:QAI327645 QKE327643:QKE327645 QUA327643:QUA327645 RDW327643:RDW327645 RNS327643:RNS327645 RXO327643:RXO327645 SHK327643:SHK327645 SRG327643:SRG327645 TBC327643:TBC327645 TKY327643:TKY327645 TUU327643:TUU327645 UEQ327643:UEQ327645 UOM327643:UOM327645 UYI327643:UYI327645 VIE327643:VIE327645 VSA327643:VSA327645 WBW327643:WBW327645 WLS327643:WLS327645 WVO327643:WVO327645 JC393179:JC393181 SY393179:SY393181 ACU393179:ACU393181 AMQ393179:AMQ393181 AWM393179:AWM393181 BGI393179:BGI393181 BQE393179:BQE393181 CAA393179:CAA393181 CJW393179:CJW393181 CTS393179:CTS393181 DDO393179:DDO393181 DNK393179:DNK393181 DXG393179:DXG393181 EHC393179:EHC393181 EQY393179:EQY393181 FAU393179:FAU393181 FKQ393179:FKQ393181 FUM393179:FUM393181 GEI393179:GEI393181 GOE393179:GOE393181 GYA393179:GYA393181 HHW393179:HHW393181 HRS393179:HRS393181 IBO393179:IBO393181 ILK393179:ILK393181 IVG393179:IVG393181 JFC393179:JFC393181 JOY393179:JOY393181 JYU393179:JYU393181 KIQ393179:KIQ393181 KSM393179:KSM393181 LCI393179:LCI393181 LME393179:LME393181 LWA393179:LWA393181 MFW393179:MFW393181 MPS393179:MPS393181 MZO393179:MZO393181 NJK393179:NJK393181 NTG393179:NTG393181 ODC393179:ODC393181 OMY393179:OMY393181 OWU393179:OWU393181 PGQ393179:PGQ393181 PQM393179:PQM393181 QAI393179:QAI393181 QKE393179:QKE393181 QUA393179:QUA393181 RDW393179:RDW393181 RNS393179:RNS393181 RXO393179:RXO393181 SHK393179:SHK393181 SRG393179:SRG393181 TBC393179:TBC393181 TKY393179:TKY393181 TUU393179:TUU393181 UEQ393179:UEQ393181 UOM393179:UOM393181 UYI393179:UYI393181 VIE393179:VIE393181 VSA393179:VSA393181 WBW393179:WBW393181 WLS393179:WLS393181 WVO393179:WVO393181 JC458715:JC458717 SY458715:SY458717 ACU458715:ACU458717 AMQ458715:AMQ458717 AWM458715:AWM458717 BGI458715:BGI458717 BQE458715:BQE458717 CAA458715:CAA458717 CJW458715:CJW458717 CTS458715:CTS458717 DDO458715:DDO458717 DNK458715:DNK458717 DXG458715:DXG458717 EHC458715:EHC458717 EQY458715:EQY458717 FAU458715:FAU458717 FKQ458715:FKQ458717 FUM458715:FUM458717 GEI458715:GEI458717 GOE458715:GOE458717 GYA458715:GYA458717 HHW458715:HHW458717 HRS458715:HRS458717 IBO458715:IBO458717 ILK458715:ILK458717 IVG458715:IVG458717 JFC458715:JFC458717 JOY458715:JOY458717 JYU458715:JYU458717 KIQ458715:KIQ458717 KSM458715:KSM458717 LCI458715:LCI458717 LME458715:LME458717 LWA458715:LWA458717 MFW458715:MFW458717 MPS458715:MPS458717 MZO458715:MZO458717 NJK458715:NJK458717 NTG458715:NTG458717 ODC458715:ODC458717 OMY458715:OMY458717 OWU458715:OWU458717 PGQ458715:PGQ458717 PQM458715:PQM458717 QAI458715:QAI458717 QKE458715:QKE458717 QUA458715:QUA458717 RDW458715:RDW458717 RNS458715:RNS458717 RXO458715:RXO458717 SHK458715:SHK458717 SRG458715:SRG458717 TBC458715:TBC458717 TKY458715:TKY458717 TUU458715:TUU458717 UEQ458715:UEQ458717 UOM458715:UOM458717 UYI458715:UYI458717 VIE458715:VIE458717 VSA458715:VSA458717 WBW458715:WBW458717 WLS458715:WLS458717 WVO458715:WVO458717 JC524251:JC524253 SY524251:SY524253 ACU524251:ACU524253 AMQ524251:AMQ524253 AWM524251:AWM524253 BGI524251:BGI524253 BQE524251:BQE524253 CAA524251:CAA524253 CJW524251:CJW524253 CTS524251:CTS524253 DDO524251:DDO524253 DNK524251:DNK524253 DXG524251:DXG524253 EHC524251:EHC524253 EQY524251:EQY524253 FAU524251:FAU524253 FKQ524251:FKQ524253 FUM524251:FUM524253 GEI524251:GEI524253 GOE524251:GOE524253 GYA524251:GYA524253 HHW524251:HHW524253 HRS524251:HRS524253 IBO524251:IBO524253 ILK524251:ILK524253 IVG524251:IVG524253 JFC524251:JFC524253 JOY524251:JOY524253 JYU524251:JYU524253 KIQ524251:KIQ524253 KSM524251:KSM524253 LCI524251:LCI524253 LME524251:LME524253 LWA524251:LWA524253 MFW524251:MFW524253 MPS524251:MPS524253 MZO524251:MZO524253 NJK524251:NJK524253 NTG524251:NTG524253 ODC524251:ODC524253 OMY524251:OMY524253 OWU524251:OWU524253 PGQ524251:PGQ524253 PQM524251:PQM524253 QAI524251:QAI524253 QKE524251:QKE524253 QUA524251:QUA524253 RDW524251:RDW524253 RNS524251:RNS524253 RXO524251:RXO524253 SHK524251:SHK524253 SRG524251:SRG524253 TBC524251:TBC524253 TKY524251:TKY524253 TUU524251:TUU524253 UEQ524251:UEQ524253 UOM524251:UOM524253 UYI524251:UYI524253 VIE524251:VIE524253 VSA524251:VSA524253 WBW524251:WBW524253 WLS524251:WLS524253 WVO524251:WVO524253 JC589787:JC589789 SY589787:SY589789 ACU589787:ACU589789 AMQ589787:AMQ589789 AWM589787:AWM589789 BGI589787:BGI589789 BQE589787:BQE589789 CAA589787:CAA589789 CJW589787:CJW589789 CTS589787:CTS589789 DDO589787:DDO589789 DNK589787:DNK589789 DXG589787:DXG589789 EHC589787:EHC589789 EQY589787:EQY589789 FAU589787:FAU589789 FKQ589787:FKQ589789 FUM589787:FUM589789 GEI589787:GEI589789 GOE589787:GOE589789 GYA589787:GYA589789 HHW589787:HHW589789 HRS589787:HRS589789 IBO589787:IBO589789 ILK589787:ILK589789 IVG589787:IVG589789 JFC589787:JFC589789 JOY589787:JOY589789 JYU589787:JYU589789 KIQ589787:KIQ589789 KSM589787:KSM589789 LCI589787:LCI589789 LME589787:LME589789 LWA589787:LWA589789 MFW589787:MFW589789 MPS589787:MPS589789 MZO589787:MZO589789 NJK589787:NJK589789 NTG589787:NTG589789 ODC589787:ODC589789 OMY589787:OMY589789 OWU589787:OWU589789 PGQ589787:PGQ589789 PQM589787:PQM589789 QAI589787:QAI589789 QKE589787:QKE589789 QUA589787:QUA589789 RDW589787:RDW589789 RNS589787:RNS589789 RXO589787:RXO589789 SHK589787:SHK589789 SRG589787:SRG589789 TBC589787:TBC589789 TKY589787:TKY589789 TUU589787:TUU589789 UEQ589787:UEQ589789 UOM589787:UOM589789 UYI589787:UYI589789 VIE589787:VIE589789 VSA589787:VSA589789 WBW589787:WBW589789 WLS589787:WLS589789 WVO589787:WVO589789 JC655323:JC655325 SY655323:SY655325 ACU655323:ACU655325 AMQ655323:AMQ655325 AWM655323:AWM655325 BGI655323:BGI655325 BQE655323:BQE655325 CAA655323:CAA655325 CJW655323:CJW655325 CTS655323:CTS655325 DDO655323:DDO655325 DNK655323:DNK655325 DXG655323:DXG655325 EHC655323:EHC655325 EQY655323:EQY655325 FAU655323:FAU655325 FKQ655323:FKQ655325 FUM655323:FUM655325 GEI655323:GEI655325 GOE655323:GOE655325 GYA655323:GYA655325 HHW655323:HHW655325 HRS655323:HRS655325 IBO655323:IBO655325 ILK655323:ILK655325 IVG655323:IVG655325 JFC655323:JFC655325 JOY655323:JOY655325 JYU655323:JYU655325 KIQ655323:KIQ655325 KSM655323:KSM655325 LCI655323:LCI655325 LME655323:LME655325 LWA655323:LWA655325 MFW655323:MFW655325 MPS655323:MPS655325 MZO655323:MZO655325 NJK655323:NJK655325 NTG655323:NTG655325 ODC655323:ODC655325 OMY655323:OMY655325 OWU655323:OWU655325 PGQ655323:PGQ655325 PQM655323:PQM655325 QAI655323:QAI655325 QKE655323:QKE655325 QUA655323:QUA655325 RDW655323:RDW655325 RNS655323:RNS655325 RXO655323:RXO655325 SHK655323:SHK655325 SRG655323:SRG655325 TBC655323:TBC655325 TKY655323:TKY655325 TUU655323:TUU655325 UEQ655323:UEQ655325 UOM655323:UOM655325 UYI655323:UYI655325 VIE655323:VIE655325 VSA655323:VSA655325 WBW655323:WBW655325 WLS655323:WLS655325 WVO655323:WVO655325 JC720859:JC720861 SY720859:SY720861 ACU720859:ACU720861 AMQ720859:AMQ720861 AWM720859:AWM720861 BGI720859:BGI720861 BQE720859:BQE720861 CAA720859:CAA720861 CJW720859:CJW720861 CTS720859:CTS720861 DDO720859:DDO720861 DNK720859:DNK720861 DXG720859:DXG720861 EHC720859:EHC720861 EQY720859:EQY720861 FAU720859:FAU720861 FKQ720859:FKQ720861 FUM720859:FUM720861 GEI720859:GEI720861 GOE720859:GOE720861 GYA720859:GYA720861 HHW720859:HHW720861 HRS720859:HRS720861 IBO720859:IBO720861 ILK720859:ILK720861 IVG720859:IVG720861 JFC720859:JFC720861 JOY720859:JOY720861 JYU720859:JYU720861 KIQ720859:KIQ720861 KSM720859:KSM720861 LCI720859:LCI720861 LME720859:LME720861 LWA720859:LWA720861 MFW720859:MFW720861 MPS720859:MPS720861 MZO720859:MZO720861 NJK720859:NJK720861 NTG720859:NTG720861 ODC720859:ODC720861 OMY720859:OMY720861 OWU720859:OWU720861 PGQ720859:PGQ720861 PQM720859:PQM720861 QAI720859:QAI720861 QKE720859:QKE720861 QUA720859:QUA720861 RDW720859:RDW720861 RNS720859:RNS720861 RXO720859:RXO720861 SHK720859:SHK720861 SRG720859:SRG720861 TBC720859:TBC720861 TKY720859:TKY720861 TUU720859:TUU720861 UEQ720859:UEQ720861 UOM720859:UOM720861 UYI720859:UYI720861 VIE720859:VIE720861 VSA720859:VSA720861 WBW720859:WBW720861 WLS720859:WLS720861 WVO720859:WVO720861 JC786395:JC786397 SY786395:SY786397 ACU786395:ACU786397 AMQ786395:AMQ786397 AWM786395:AWM786397 BGI786395:BGI786397 BQE786395:BQE786397 CAA786395:CAA786397 CJW786395:CJW786397 CTS786395:CTS786397 DDO786395:DDO786397 DNK786395:DNK786397 DXG786395:DXG786397 EHC786395:EHC786397 EQY786395:EQY786397 FAU786395:FAU786397 FKQ786395:FKQ786397 FUM786395:FUM786397 GEI786395:GEI786397 GOE786395:GOE786397 GYA786395:GYA786397 HHW786395:HHW786397 HRS786395:HRS786397 IBO786395:IBO786397 ILK786395:ILK786397 IVG786395:IVG786397 JFC786395:JFC786397 JOY786395:JOY786397 JYU786395:JYU786397 KIQ786395:KIQ786397 KSM786395:KSM786397 LCI786395:LCI786397 LME786395:LME786397 LWA786395:LWA786397 MFW786395:MFW786397 MPS786395:MPS786397 MZO786395:MZO786397 NJK786395:NJK786397 NTG786395:NTG786397 ODC786395:ODC786397 OMY786395:OMY786397 OWU786395:OWU786397 PGQ786395:PGQ786397 PQM786395:PQM786397 QAI786395:QAI786397 QKE786395:QKE786397 QUA786395:QUA786397 RDW786395:RDW786397 RNS786395:RNS786397 RXO786395:RXO786397 SHK786395:SHK786397 SRG786395:SRG786397 TBC786395:TBC786397 TKY786395:TKY786397 TUU786395:TUU786397 UEQ786395:UEQ786397 UOM786395:UOM786397 UYI786395:UYI786397 VIE786395:VIE786397 VSA786395:VSA786397 WBW786395:WBW786397 WLS786395:WLS786397 WVO786395:WVO786397 JC851931:JC851933 SY851931:SY851933 ACU851931:ACU851933 AMQ851931:AMQ851933 AWM851931:AWM851933 BGI851931:BGI851933 BQE851931:BQE851933 CAA851931:CAA851933 CJW851931:CJW851933 CTS851931:CTS851933 DDO851931:DDO851933 DNK851931:DNK851933 DXG851931:DXG851933 EHC851931:EHC851933 EQY851931:EQY851933 FAU851931:FAU851933 FKQ851931:FKQ851933 FUM851931:FUM851933 GEI851931:GEI851933 GOE851931:GOE851933 GYA851931:GYA851933 HHW851931:HHW851933 HRS851931:HRS851933 IBO851931:IBO851933 ILK851931:ILK851933 IVG851931:IVG851933 JFC851931:JFC851933 JOY851931:JOY851933 JYU851931:JYU851933 KIQ851931:KIQ851933 KSM851931:KSM851933 LCI851931:LCI851933 LME851931:LME851933 LWA851931:LWA851933 MFW851931:MFW851933 MPS851931:MPS851933 MZO851931:MZO851933 NJK851931:NJK851933 NTG851931:NTG851933 ODC851931:ODC851933 OMY851931:OMY851933 OWU851931:OWU851933 PGQ851931:PGQ851933 PQM851931:PQM851933 QAI851931:QAI851933 QKE851931:QKE851933 QUA851931:QUA851933 RDW851931:RDW851933 RNS851931:RNS851933 RXO851931:RXO851933 SHK851931:SHK851933 SRG851931:SRG851933 TBC851931:TBC851933 TKY851931:TKY851933 TUU851931:TUU851933 UEQ851931:UEQ851933 UOM851931:UOM851933 UYI851931:UYI851933 VIE851931:VIE851933 VSA851931:VSA851933 WBW851931:WBW851933 WLS851931:WLS851933 WVO851931:WVO851933 JC917467:JC917469 SY917467:SY917469 ACU917467:ACU917469 AMQ917467:AMQ917469 AWM917467:AWM917469 BGI917467:BGI917469 BQE917467:BQE917469 CAA917467:CAA917469 CJW917467:CJW917469 CTS917467:CTS917469 DDO917467:DDO917469 DNK917467:DNK917469 DXG917467:DXG917469 EHC917467:EHC917469 EQY917467:EQY917469 FAU917467:FAU917469 FKQ917467:FKQ917469 FUM917467:FUM917469 GEI917467:GEI917469 GOE917467:GOE917469 GYA917467:GYA917469 HHW917467:HHW917469 HRS917467:HRS917469 IBO917467:IBO917469 ILK917467:ILK917469 IVG917467:IVG917469 JFC917467:JFC917469 JOY917467:JOY917469 JYU917467:JYU917469 KIQ917467:KIQ917469 KSM917467:KSM917469 LCI917467:LCI917469 LME917467:LME917469 LWA917467:LWA917469 MFW917467:MFW917469 MPS917467:MPS917469 MZO917467:MZO917469 NJK917467:NJK917469 NTG917467:NTG917469 ODC917467:ODC917469 OMY917467:OMY917469 OWU917467:OWU917469 PGQ917467:PGQ917469 PQM917467:PQM917469 QAI917467:QAI917469 QKE917467:QKE917469 QUA917467:QUA917469 RDW917467:RDW917469 RNS917467:RNS917469 RXO917467:RXO917469 SHK917467:SHK917469 SRG917467:SRG917469 TBC917467:TBC917469 TKY917467:TKY917469 TUU917467:TUU917469 UEQ917467:UEQ917469 UOM917467:UOM917469 UYI917467:UYI917469 VIE917467:VIE917469 VSA917467:VSA917469 WBW917467:WBW917469 WLS917467:WLS917469 WVO917467:WVO917469 JC983003:JC983005 SY983003:SY983005 ACU983003:ACU983005 AMQ983003:AMQ983005 AWM983003:AWM983005 BGI983003:BGI983005 BQE983003:BQE983005 CAA983003:CAA983005 CJW983003:CJW983005 CTS983003:CTS983005 DDO983003:DDO983005 DNK983003:DNK983005 DXG983003:DXG983005 EHC983003:EHC983005 EQY983003:EQY983005 FAU983003:FAU983005 FKQ983003:FKQ983005 FUM983003:FUM983005 GEI983003:GEI983005 GOE983003:GOE983005 GYA983003:GYA983005 HHW983003:HHW983005 HRS983003:HRS983005 IBO983003:IBO983005 ILK983003:ILK983005 IVG983003:IVG983005 JFC983003:JFC983005 JOY983003:JOY983005 JYU983003:JYU983005 KIQ983003:KIQ983005 KSM983003:KSM983005 LCI983003:LCI983005 LME983003:LME983005 LWA983003:LWA983005 MFW983003:MFW983005 MPS983003:MPS983005 MZO983003:MZO983005 NJK983003:NJK983005 NTG983003:NTG983005 ODC983003:ODC983005 OMY983003:OMY983005 OWU983003:OWU983005 PGQ983003:PGQ983005 PQM983003:PQM983005 QAI983003:QAI983005 QKE983003:QKE983005 QUA983003:QUA983005 RDW983003:RDW983005 RNS983003:RNS983005 RXO983003:RXO983005 SHK983003:SHK983005 SRG983003:SRG983005 TBC983003:TBC983005 TKY983003:TKY983005 TUU983003:TUU983005 UEQ983003:UEQ983005 UOM983003:UOM983005 UYI983003:UYI983005 VIE983003:VIE983005 VSA983003:VSA983005 WBW983003:WBW983005 WLS983003:WLS983005 WVO983003:WVO983005 JC1048539:JC1048541 SY1048539:SY1048541 ACU1048539:ACU1048541 AMQ1048539:AMQ1048541 AWM1048539:AWM1048541 BGI1048539:BGI1048541 BQE1048539:BQE1048541 CAA1048539:CAA1048541 CJW1048539:CJW1048541 CTS1048539:CTS1048541 DDO1048539:DDO1048541 DNK1048539:DNK1048541 DXG1048539:DXG1048541 EHC1048539:EHC1048541 EQY1048539:EQY1048541 FAU1048539:FAU1048541 FKQ1048539:FKQ1048541 FUM1048539:FUM1048541 GEI1048539:GEI1048541 GOE1048539:GOE1048541 GYA1048539:GYA1048541 HHW1048539:HHW1048541 HRS1048539:HRS1048541 IBO1048539:IBO1048541 ILK1048539:ILK1048541 IVG1048539:IVG1048541 JFC1048539:JFC1048541 JOY1048539:JOY1048541 JYU1048539:JYU1048541 KIQ1048539:KIQ1048541 KSM1048539:KSM1048541 LCI1048539:LCI1048541 LME1048539:LME1048541 LWA1048539:LWA1048541 MFW1048539:MFW1048541 MPS1048539:MPS1048541 MZO1048539:MZO1048541 NJK1048539:NJK1048541 NTG1048539:NTG1048541 ODC1048539:ODC1048541 OMY1048539:OMY1048541 OWU1048539:OWU1048541 PGQ1048539:PGQ1048541 PQM1048539:PQM1048541 QAI1048539:QAI1048541 QKE1048539:QKE1048541 QUA1048539:QUA1048541 RDW1048539:RDW1048541 RNS1048539:RNS1048541 RXO1048539:RXO1048541 SHK1048539:SHK1048541 SRG1048539:SRG1048541 TBC1048539:TBC1048541 TKY1048539:TKY1048541 TUU1048539:TUU1048541 UEQ1048539:UEQ1048541 UOM1048539:UOM1048541 UYI1048539:UYI1048541 VIE1048539:VIE1048541 VSA1048539:VSA1048541 WBW1048539:WBW1048541 WLS1048539:WLS1048541 WVO1048539:WVO1048541 C65499:C65501 C131035:C131037 C196571:C196573 C262107:C262109 C327643:C327645 C393179:C393181 C458715:C458717 C524251:C524253 C589787:C589789 C655323:C655325 C720859:C720861 C786395:C786397 C851931:C851933 C917467:C917469 C983003:C983005 C1048539:C1048541" xr:uid="{00000000-0002-0000-1A00-000002000000}">
      <formula1>$A$32:$A$32</formula1>
    </dataValidation>
    <dataValidation type="list" allowBlank="1" showInputMessage="1" showErrorMessage="1" sqref="JD65499 SZ65499 ACV65499 AMR65499 AWN65499 BGJ65499 BQF65499 CAB65499 CJX65499 CTT65499 DDP65499 DNL65499 DXH65499 EHD65499 EQZ65499 FAV65499 FKR65499 FUN65499 GEJ65499 GOF65499 GYB65499 HHX65499 HRT65499 IBP65499 ILL65499 IVH65499 JFD65499 JOZ65499 JYV65499 KIR65499 KSN65499 LCJ65499 LMF65499 LWB65499 MFX65499 MPT65499 MZP65499 NJL65499 NTH65499 ODD65499 OMZ65499 OWV65499 PGR65499 PQN65499 QAJ65499 QKF65499 QUB65499 RDX65499 RNT65499 RXP65499 SHL65499 SRH65499 TBD65499 TKZ65499 TUV65499 UER65499 UON65499 UYJ65499 VIF65499 VSB65499 WBX65499 WLT65499 WVP65499 JD131035 SZ131035 ACV131035 AMR131035 AWN131035 BGJ131035 BQF131035 CAB131035 CJX131035 CTT131035 DDP131035 DNL131035 DXH131035 EHD131035 EQZ131035 FAV131035 FKR131035 FUN131035 GEJ131035 GOF131035 GYB131035 HHX131035 HRT131035 IBP131035 ILL131035 IVH131035 JFD131035 JOZ131035 JYV131035 KIR131035 KSN131035 LCJ131035 LMF131035 LWB131035 MFX131035 MPT131035 MZP131035 NJL131035 NTH131035 ODD131035 OMZ131035 OWV131035 PGR131035 PQN131035 QAJ131035 QKF131035 QUB131035 RDX131035 RNT131035 RXP131035 SHL131035 SRH131035 TBD131035 TKZ131035 TUV131035 UER131035 UON131035 UYJ131035 VIF131035 VSB131035 WBX131035 WLT131035 WVP131035 JD196571 SZ196571 ACV196571 AMR196571 AWN196571 BGJ196571 BQF196571 CAB196571 CJX196571 CTT196571 DDP196571 DNL196571 DXH196571 EHD196571 EQZ196571 FAV196571 FKR196571 FUN196571 GEJ196571 GOF196571 GYB196571 HHX196571 HRT196571 IBP196571 ILL196571 IVH196571 JFD196571 JOZ196571 JYV196571 KIR196571 KSN196571 LCJ196571 LMF196571 LWB196571 MFX196571 MPT196571 MZP196571 NJL196571 NTH196571 ODD196571 OMZ196571 OWV196571 PGR196571 PQN196571 QAJ196571 QKF196571 QUB196571 RDX196571 RNT196571 RXP196571 SHL196571 SRH196571 TBD196571 TKZ196571 TUV196571 UER196571 UON196571 UYJ196571 VIF196571 VSB196571 WBX196571 WLT196571 WVP196571 JD262107 SZ262107 ACV262107 AMR262107 AWN262107 BGJ262107 BQF262107 CAB262107 CJX262107 CTT262107 DDP262107 DNL262107 DXH262107 EHD262107 EQZ262107 FAV262107 FKR262107 FUN262107 GEJ262107 GOF262107 GYB262107 HHX262107 HRT262107 IBP262107 ILL262107 IVH262107 JFD262107 JOZ262107 JYV262107 KIR262107 KSN262107 LCJ262107 LMF262107 LWB262107 MFX262107 MPT262107 MZP262107 NJL262107 NTH262107 ODD262107 OMZ262107 OWV262107 PGR262107 PQN262107 QAJ262107 QKF262107 QUB262107 RDX262107 RNT262107 RXP262107 SHL262107 SRH262107 TBD262107 TKZ262107 TUV262107 UER262107 UON262107 UYJ262107 VIF262107 VSB262107 WBX262107 WLT262107 WVP262107 JD327643 SZ327643 ACV327643 AMR327643 AWN327643 BGJ327643 BQF327643 CAB327643 CJX327643 CTT327643 DDP327643 DNL327643 DXH327643 EHD327643 EQZ327643 FAV327643 FKR327643 FUN327643 GEJ327643 GOF327643 GYB327643 HHX327643 HRT327643 IBP327643 ILL327643 IVH327643 JFD327643 JOZ327643 JYV327643 KIR327643 KSN327643 LCJ327643 LMF327643 LWB327643 MFX327643 MPT327643 MZP327643 NJL327643 NTH327643 ODD327643 OMZ327643 OWV327643 PGR327643 PQN327643 QAJ327643 QKF327643 QUB327643 RDX327643 RNT327643 RXP327643 SHL327643 SRH327643 TBD327643 TKZ327643 TUV327643 UER327643 UON327643 UYJ327643 VIF327643 VSB327643 WBX327643 WLT327643 WVP327643 JD393179 SZ393179 ACV393179 AMR393179 AWN393179 BGJ393179 BQF393179 CAB393179 CJX393179 CTT393179 DDP393179 DNL393179 DXH393179 EHD393179 EQZ393179 FAV393179 FKR393179 FUN393179 GEJ393179 GOF393179 GYB393179 HHX393179 HRT393179 IBP393179 ILL393179 IVH393179 JFD393179 JOZ393179 JYV393179 KIR393179 KSN393179 LCJ393179 LMF393179 LWB393179 MFX393179 MPT393179 MZP393179 NJL393179 NTH393179 ODD393179 OMZ393179 OWV393179 PGR393179 PQN393179 QAJ393179 QKF393179 QUB393179 RDX393179 RNT393179 RXP393179 SHL393179 SRH393179 TBD393179 TKZ393179 TUV393179 UER393179 UON393179 UYJ393179 VIF393179 VSB393179 WBX393179 WLT393179 WVP393179 JD458715 SZ458715 ACV458715 AMR458715 AWN458715 BGJ458715 BQF458715 CAB458715 CJX458715 CTT458715 DDP458715 DNL458715 DXH458715 EHD458715 EQZ458715 FAV458715 FKR458715 FUN458715 GEJ458715 GOF458715 GYB458715 HHX458715 HRT458715 IBP458715 ILL458715 IVH458715 JFD458715 JOZ458715 JYV458715 KIR458715 KSN458715 LCJ458715 LMF458715 LWB458715 MFX458715 MPT458715 MZP458715 NJL458715 NTH458715 ODD458715 OMZ458715 OWV458715 PGR458715 PQN458715 QAJ458715 QKF458715 QUB458715 RDX458715 RNT458715 RXP458715 SHL458715 SRH458715 TBD458715 TKZ458715 TUV458715 UER458715 UON458715 UYJ458715 VIF458715 VSB458715 WBX458715 WLT458715 WVP458715 JD524251 SZ524251 ACV524251 AMR524251 AWN524251 BGJ524251 BQF524251 CAB524251 CJX524251 CTT524251 DDP524251 DNL524251 DXH524251 EHD524251 EQZ524251 FAV524251 FKR524251 FUN524251 GEJ524251 GOF524251 GYB524251 HHX524251 HRT524251 IBP524251 ILL524251 IVH524251 JFD524251 JOZ524251 JYV524251 KIR524251 KSN524251 LCJ524251 LMF524251 LWB524251 MFX524251 MPT524251 MZP524251 NJL524251 NTH524251 ODD524251 OMZ524251 OWV524251 PGR524251 PQN524251 QAJ524251 QKF524251 QUB524251 RDX524251 RNT524251 RXP524251 SHL524251 SRH524251 TBD524251 TKZ524251 TUV524251 UER524251 UON524251 UYJ524251 VIF524251 VSB524251 WBX524251 WLT524251 WVP524251 JD589787 SZ589787 ACV589787 AMR589787 AWN589787 BGJ589787 BQF589787 CAB589787 CJX589787 CTT589787 DDP589787 DNL589787 DXH589787 EHD589787 EQZ589787 FAV589787 FKR589787 FUN589787 GEJ589787 GOF589787 GYB589787 HHX589787 HRT589787 IBP589787 ILL589787 IVH589787 JFD589787 JOZ589787 JYV589787 KIR589787 KSN589787 LCJ589787 LMF589787 LWB589787 MFX589787 MPT589787 MZP589787 NJL589787 NTH589787 ODD589787 OMZ589787 OWV589787 PGR589787 PQN589787 QAJ589787 QKF589787 QUB589787 RDX589787 RNT589787 RXP589787 SHL589787 SRH589787 TBD589787 TKZ589787 TUV589787 UER589787 UON589787 UYJ589787 VIF589787 VSB589787 WBX589787 WLT589787 WVP589787 JD655323 SZ655323 ACV655323 AMR655323 AWN655323 BGJ655323 BQF655323 CAB655323 CJX655323 CTT655323 DDP655323 DNL655323 DXH655323 EHD655323 EQZ655323 FAV655323 FKR655323 FUN655323 GEJ655323 GOF655323 GYB655323 HHX655323 HRT655323 IBP655323 ILL655323 IVH655323 JFD655323 JOZ655323 JYV655323 KIR655323 KSN655323 LCJ655323 LMF655323 LWB655323 MFX655323 MPT655323 MZP655323 NJL655323 NTH655323 ODD655323 OMZ655323 OWV655323 PGR655323 PQN655323 QAJ655323 QKF655323 QUB655323 RDX655323 RNT655323 RXP655323 SHL655323 SRH655323 TBD655323 TKZ655323 TUV655323 UER655323 UON655323 UYJ655323 VIF655323 VSB655323 WBX655323 WLT655323 WVP655323 JD720859 SZ720859 ACV720859 AMR720859 AWN720859 BGJ720859 BQF720859 CAB720859 CJX720859 CTT720859 DDP720859 DNL720859 DXH720859 EHD720859 EQZ720859 FAV720859 FKR720859 FUN720859 GEJ720859 GOF720859 GYB720859 HHX720859 HRT720859 IBP720859 ILL720859 IVH720859 JFD720859 JOZ720859 JYV720859 KIR720859 KSN720859 LCJ720859 LMF720859 LWB720859 MFX720859 MPT720859 MZP720859 NJL720859 NTH720859 ODD720859 OMZ720859 OWV720859 PGR720859 PQN720859 QAJ720859 QKF720859 QUB720859 RDX720859 RNT720859 RXP720859 SHL720859 SRH720859 TBD720859 TKZ720859 TUV720859 UER720859 UON720859 UYJ720859 VIF720859 VSB720859 WBX720859 WLT720859 WVP720859 JD786395 SZ786395 ACV786395 AMR786395 AWN786395 BGJ786395 BQF786395 CAB786395 CJX786395 CTT786395 DDP786395 DNL786395 DXH786395 EHD786395 EQZ786395 FAV786395 FKR786395 FUN786395 GEJ786395 GOF786395 GYB786395 HHX786395 HRT786395 IBP786395 ILL786395 IVH786395 JFD786395 JOZ786395 JYV786395 KIR786395 KSN786395 LCJ786395 LMF786395 LWB786395 MFX786395 MPT786395 MZP786395 NJL786395 NTH786395 ODD786395 OMZ786395 OWV786395 PGR786395 PQN786395 QAJ786395 QKF786395 QUB786395 RDX786395 RNT786395 RXP786395 SHL786395 SRH786395 TBD786395 TKZ786395 TUV786395 UER786395 UON786395 UYJ786395 VIF786395 VSB786395 WBX786395 WLT786395 WVP786395 JD851931 SZ851931 ACV851931 AMR851931 AWN851931 BGJ851931 BQF851931 CAB851931 CJX851931 CTT851931 DDP851931 DNL851931 DXH851931 EHD851931 EQZ851931 FAV851931 FKR851931 FUN851931 GEJ851931 GOF851931 GYB851931 HHX851931 HRT851931 IBP851931 ILL851931 IVH851931 JFD851931 JOZ851931 JYV851931 KIR851931 KSN851931 LCJ851931 LMF851931 LWB851931 MFX851931 MPT851931 MZP851931 NJL851931 NTH851931 ODD851931 OMZ851931 OWV851931 PGR851931 PQN851931 QAJ851931 QKF851931 QUB851931 RDX851931 RNT851931 RXP851931 SHL851931 SRH851931 TBD851931 TKZ851931 TUV851931 UER851931 UON851931 UYJ851931 VIF851931 VSB851931 WBX851931 WLT851931 WVP851931 JD917467 SZ917467 ACV917467 AMR917467 AWN917467 BGJ917467 BQF917467 CAB917467 CJX917467 CTT917467 DDP917467 DNL917467 DXH917467 EHD917467 EQZ917467 FAV917467 FKR917467 FUN917467 GEJ917467 GOF917467 GYB917467 HHX917467 HRT917467 IBP917467 ILL917467 IVH917467 JFD917467 JOZ917467 JYV917467 KIR917467 KSN917467 LCJ917467 LMF917467 LWB917467 MFX917467 MPT917467 MZP917467 NJL917467 NTH917467 ODD917467 OMZ917467 OWV917467 PGR917467 PQN917467 QAJ917467 QKF917467 QUB917467 RDX917467 RNT917467 RXP917467 SHL917467 SRH917467 TBD917467 TKZ917467 TUV917467 UER917467 UON917467 UYJ917467 VIF917467 VSB917467 WBX917467 WLT917467 WVP917467 JD983003 SZ983003 ACV983003 AMR983003 AWN983003 BGJ983003 BQF983003 CAB983003 CJX983003 CTT983003 DDP983003 DNL983003 DXH983003 EHD983003 EQZ983003 FAV983003 FKR983003 FUN983003 GEJ983003 GOF983003 GYB983003 HHX983003 HRT983003 IBP983003 ILL983003 IVH983003 JFD983003 JOZ983003 JYV983003 KIR983003 KSN983003 LCJ983003 LMF983003 LWB983003 MFX983003 MPT983003 MZP983003 NJL983003 NTH983003 ODD983003 OMZ983003 OWV983003 PGR983003 PQN983003 QAJ983003 QKF983003 QUB983003 RDX983003 RNT983003 RXP983003 SHL983003 SRH983003 TBD983003 TKZ983003 TUV983003 UER983003 UON983003 UYJ983003 VIF983003 VSB983003 WBX983003 WLT983003 WVP983003 JD1048539 SZ1048539 ACV1048539 AMR1048539 AWN1048539 BGJ1048539 BQF1048539 CAB1048539 CJX1048539 CTT1048539 DDP1048539 DNL1048539 DXH1048539 EHD1048539 EQZ1048539 FAV1048539 FKR1048539 FUN1048539 GEJ1048539 GOF1048539 GYB1048539 HHX1048539 HRT1048539 IBP1048539 ILL1048539 IVH1048539 JFD1048539 JOZ1048539 JYV1048539 KIR1048539 KSN1048539 LCJ1048539 LMF1048539 LWB1048539 MFX1048539 MPT1048539 MZP1048539 NJL1048539 NTH1048539 ODD1048539 OMZ1048539 OWV1048539 PGR1048539 PQN1048539 QAJ1048539 QKF1048539 QUB1048539 RDX1048539 RNT1048539 RXP1048539 SHL1048539 SRH1048539 TBD1048539 TKZ1048539 TUV1048539 UER1048539 UON1048539 UYJ1048539 VIF1048539 VSB1048539 WBX1048539 WLT1048539 WVP1048539 D65499 D131035 D196571 D262107 D327643 D393179 D458715 D524251 D589787 D655323 D720859 D786395 D851931 D917467 D983003 D1048539" xr:uid="{00000000-0002-0000-1A00-000003000000}">
      <formula1>$A$35:$A$56</formula1>
    </dataValidation>
    <dataValidation imeMode="halfAlpha" allowBlank="1" showInputMessage="1" showErrorMessage="1" sqref="F16:F18 H16:P18" xr:uid="{0BFA141C-1587-4503-9C63-8584A282E273}"/>
  </dataValidations>
  <printOptions horizontalCentered="1"/>
  <pageMargins left="0.62992125984251968" right="0.62992125984251968" top="0.39370078740157483" bottom="0.39370078740157483" header="0" footer="0.19685039370078741"/>
  <pageSetup paperSize="9" scale="63" orientation="landscape" r:id="rId1"/>
  <headerFooter scaleWithDoc="0">
    <oddFooter>&amp;R令和８年４月１日以降に申請する訓練科から適用</oddFooter>
  </headerFooter>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5" id="{F92D7269-7466-4CA2-82EC-ABFE8970FE78}">
            <xm:f>LEFT($D16,2)&lt;&gt;LEFT(様式5!$L$6,2)</xm:f>
            <x14:dxf>
              <font>
                <color theme="0"/>
              </font>
              <fill>
                <patternFill>
                  <bgColor rgb="FFFF0000"/>
                </patternFill>
              </fill>
            </x14:dxf>
          </x14:cfRule>
          <xm:sqref>D16:D18</xm:sqref>
        </x14:conditionalFormatting>
      </x14:conditionalFormattings>
    </ext>
    <ext xmlns:x14="http://schemas.microsoft.com/office/spreadsheetml/2009/9/main" uri="{CCE6A557-97BC-4b89-ADB6-D9C93CAAB3DF}">
      <x14:dataValidations xmlns:xm="http://schemas.microsoft.com/office/excel/2006/main" count="1">
        <x14:dataValidation type="custom" imeMode="halfAlpha" allowBlank="1" showInputMessage="1" showErrorMessage="1" error="・同一分野の訓練を入力してください。_x000a_・半角19文字で入力してください。" xr:uid="{EEA11637-385B-4DB7-8A41-45DCE1B65670}">
          <x14:formula1>
            <xm:f>AND(LENB(B16)=19,MID(B16,13,2)=LEFT(様式5!$L$6,2))</xm:f>
          </x14:formula1>
          <xm:sqref>B16:B18</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5">
    <tabColor rgb="FFFF0000"/>
    <pageSetUpPr fitToPage="1"/>
  </sheetPr>
  <dimension ref="A1:X36"/>
  <sheetViews>
    <sheetView view="pageBreakPreview" zoomScaleNormal="100" zoomScaleSheetLayoutView="100" zoomScalePageLayoutView="70" workbookViewId="0">
      <selection activeCell="O6" sqref="O6:Q6"/>
    </sheetView>
  </sheetViews>
  <sheetFormatPr defaultColWidth="9" defaultRowHeight="14.25"/>
  <cols>
    <col min="1" max="1" width="4.125" style="123" customWidth="1"/>
    <col min="2" max="2" width="3.625" style="123" customWidth="1"/>
    <col min="3" max="3" width="5.625" style="123" customWidth="1"/>
    <col min="4" max="4" width="3.625" style="123" customWidth="1"/>
    <col min="5" max="5" width="10.625" style="123" customWidth="1"/>
    <col min="6" max="7" width="3.625" style="123" customWidth="1"/>
    <col min="8" max="9" width="5.625" style="123" customWidth="1"/>
    <col min="10" max="10" width="3.625" style="123" customWidth="1"/>
    <col min="11" max="14" width="5.625" style="123" customWidth="1"/>
    <col min="15" max="15" width="3.625" style="123" customWidth="1"/>
    <col min="16" max="17" width="5.625" style="123" customWidth="1"/>
    <col min="18" max="18" width="8.625" style="123" customWidth="1"/>
    <col min="19" max="16384" width="9" style="123"/>
  </cols>
  <sheetData>
    <row r="1" spans="1:18" ht="17.25" customHeight="1">
      <c r="R1" s="220" t="s">
        <v>542</v>
      </c>
    </row>
    <row r="2" spans="1:18" ht="24.95" customHeight="1">
      <c r="A2" s="3267" t="s">
        <v>565</v>
      </c>
      <c r="B2" s="3267"/>
      <c r="C2" s="3267"/>
      <c r="D2" s="3267"/>
      <c r="E2" s="3267"/>
      <c r="F2" s="3267"/>
      <c r="G2" s="3267"/>
      <c r="H2" s="3267"/>
      <c r="I2" s="3267"/>
      <c r="J2" s="3267"/>
      <c r="K2" s="3267"/>
      <c r="L2" s="3267"/>
      <c r="M2" s="3267"/>
      <c r="N2" s="3267"/>
      <c r="O2" s="3267"/>
      <c r="P2" s="3267"/>
      <c r="Q2" s="3267"/>
      <c r="R2" s="3267"/>
    </row>
    <row r="3" spans="1:18" s="124" customFormat="1" ht="16.5" customHeight="1">
      <c r="A3" s="3268" t="s">
        <v>265</v>
      </c>
      <c r="B3" s="3268"/>
      <c r="C3" s="3268"/>
      <c r="D3" s="3268"/>
      <c r="E3" s="3269" t="str">
        <f>IF(様式1!L11="","",様式1!L11)</f>
        <v/>
      </c>
      <c r="F3" s="3269"/>
      <c r="G3" s="3269"/>
      <c r="H3" s="3269"/>
      <c r="I3" s="3269"/>
      <c r="K3" s="3270" t="s">
        <v>194</v>
      </c>
      <c r="L3" s="3270"/>
      <c r="M3" s="3269" t="str">
        <f>IF(様式1!G36="","",様式1!G36)</f>
        <v/>
      </c>
      <c r="N3" s="3269"/>
      <c r="O3" s="3269"/>
      <c r="P3" s="3269"/>
      <c r="Q3" s="3269"/>
      <c r="R3" s="3269"/>
    </row>
    <row r="4" spans="1:18" ht="16.5" customHeight="1">
      <c r="A4" s="3268"/>
      <c r="B4" s="3268"/>
      <c r="C4" s="3268"/>
      <c r="D4" s="3268"/>
      <c r="E4" s="3269"/>
      <c r="F4" s="3269"/>
      <c r="G4" s="3269"/>
      <c r="H4" s="3269"/>
      <c r="I4" s="3269"/>
      <c r="J4" s="266"/>
      <c r="K4" s="3268"/>
      <c r="L4" s="3268"/>
      <c r="M4" s="3269"/>
      <c r="N4" s="3269"/>
      <c r="O4" s="3269"/>
      <c r="P4" s="3269"/>
      <c r="Q4" s="3269"/>
      <c r="R4" s="3269"/>
    </row>
    <row r="5" spans="1:18" s="125" customFormat="1" ht="23.1" customHeight="1">
      <c r="A5" s="125" t="s">
        <v>101</v>
      </c>
      <c r="B5" s="126"/>
      <c r="C5" s="126"/>
      <c r="D5" s="126"/>
      <c r="E5" s="126"/>
      <c r="F5" s="126"/>
      <c r="G5" s="126"/>
      <c r="H5" s="126"/>
      <c r="I5" s="126"/>
      <c r="J5" s="126"/>
      <c r="K5" s="126"/>
      <c r="L5" s="126"/>
      <c r="M5" s="126"/>
      <c r="N5" s="126"/>
      <c r="O5" s="126"/>
      <c r="P5" s="126"/>
      <c r="Q5" s="126"/>
    </row>
    <row r="6" spans="1:18" s="130" customFormat="1" ht="23.1" customHeight="1">
      <c r="A6" s="3271" t="s">
        <v>266</v>
      </c>
      <c r="B6" s="3271"/>
      <c r="C6" s="3271"/>
      <c r="D6" s="414"/>
      <c r="E6" s="411" t="s">
        <v>264</v>
      </c>
      <c r="F6" s="412" t="s">
        <v>389</v>
      </c>
      <c r="G6" s="3272"/>
      <c r="H6" s="3272"/>
      <c r="I6" s="3272"/>
      <c r="J6" s="259" t="s">
        <v>390</v>
      </c>
      <c r="K6" s="414" t="s">
        <v>412</v>
      </c>
      <c r="L6" s="169" t="s">
        <v>263</v>
      </c>
      <c r="M6" s="154"/>
      <c r="N6" s="412" t="s">
        <v>389</v>
      </c>
      <c r="O6" s="3272" t="str">
        <f>IF(様式5!L6="","",様式5!L6)</f>
        <v/>
      </c>
      <c r="P6" s="3272"/>
      <c r="Q6" s="3272"/>
      <c r="R6" s="260" t="s">
        <v>390</v>
      </c>
    </row>
    <row r="7" spans="1:18" s="130" customFormat="1" ht="23.1" customHeight="1">
      <c r="A7" s="3271" t="s">
        <v>131</v>
      </c>
      <c r="B7" s="3271"/>
      <c r="C7" s="3271"/>
      <c r="D7" s="3273" t="str">
        <f>IF(様式1!F37="","",様式1!F37)</f>
        <v/>
      </c>
      <c r="E7" s="3274"/>
      <c r="F7" s="3274"/>
      <c r="G7" s="3274"/>
      <c r="H7" s="408" t="s">
        <v>181</v>
      </c>
      <c r="I7" s="3274" t="str">
        <f>IF(様式1!K37="","",様式1!K37)</f>
        <v/>
      </c>
      <c r="J7" s="3274"/>
      <c r="K7" s="3274"/>
      <c r="L7" s="3274"/>
      <c r="M7" s="3275"/>
      <c r="N7" s="3276" t="s">
        <v>267</v>
      </c>
      <c r="O7" s="3277"/>
      <c r="P7" s="3278" t="str">
        <f>IF(様式1!F38="","",様式1!F38)</f>
        <v/>
      </c>
      <c r="Q7" s="3279"/>
      <c r="R7" s="131" t="s">
        <v>59</v>
      </c>
    </row>
    <row r="8" spans="1:18" s="130" customFormat="1" ht="5.25" customHeight="1">
      <c r="A8" s="409"/>
      <c r="B8" s="409"/>
      <c r="C8" s="132"/>
      <c r="D8" s="132"/>
      <c r="E8" s="132"/>
      <c r="F8" s="132"/>
      <c r="G8" s="132"/>
      <c r="H8" s="132"/>
      <c r="I8" s="132"/>
      <c r="J8" s="132"/>
      <c r="K8" s="132"/>
      <c r="L8" s="132"/>
      <c r="M8" s="132"/>
      <c r="N8" s="409"/>
      <c r="O8" s="409"/>
      <c r="P8" s="132"/>
      <c r="Q8" s="132"/>
      <c r="R8" s="132"/>
    </row>
    <row r="9" spans="1:18" s="130" customFormat="1" ht="20.100000000000001" customHeight="1">
      <c r="A9" s="133" t="s">
        <v>268</v>
      </c>
      <c r="B9" s="409"/>
      <c r="C9" s="132"/>
      <c r="D9" s="132"/>
      <c r="E9" s="132"/>
      <c r="F9" s="132"/>
      <c r="G9" s="132"/>
      <c r="H9" s="132"/>
      <c r="I9" s="132"/>
      <c r="J9" s="132"/>
      <c r="K9" s="132"/>
      <c r="L9" s="132"/>
      <c r="M9" s="132"/>
      <c r="N9" s="409"/>
      <c r="O9" s="409"/>
      <c r="P9" s="132"/>
      <c r="Q9" s="132"/>
      <c r="R9" s="132"/>
    </row>
    <row r="10" spans="1:18" s="130" customFormat="1" ht="20.100000000000001" customHeight="1">
      <c r="A10" s="134" t="s">
        <v>269</v>
      </c>
      <c r="B10" s="135"/>
      <c r="C10" s="408"/>
      <c r="D10" s="408"/>
      <c r="E10" s="408"/>
      <c r="F10" s="408"/>
      <c r="G10" s="408"/>
      <c r="H10" s="408"/>
      <c r="I10" s="408"/>
      <c r="J10" s="408"/>
      <c r="K10" s="408"/>
      <c r="L10" s="408"/>
      <c r="M10" s="408"/>
      <c r="N10" s="135"/>
      <c r="O10" s="135"/>
      <c r="P10" s="408"/>
      <c r="Q10" s="408"/>
      <c r="R10" s="413"/>
    </row>
    <row r="11" spans="1:18" s="130" customFormat="1" ht="30" customHeight="1">
      <c r="A11" s="3259"/>
      <c r="B11" s="3261" t="s">
        <v>362</v>
      </c>
      <c r="C11" s="3262"/>
      <c r="D11" s="3262"/>
      <c r="E11" s="3262"/>
      <c r="F11" s="3262"/>
      <c r="G11" s="3262"/>
      <c r="H11" s="3262"/>
      <c r="I11" s="3262"/>
      <c r="J11" s="3262"/>
      <c r="K11" s="3262"/>
      <c r="L11" s="3262"/>
      <c r="M11" s="3262"/>
      <c r="N11" s="3262"/>
      <c r="O11" s="3262"/>
      <c r="P11" s="3262"/>
      <c r="Q11" s="3262"/>
      <c r="R11" s="3263"/>
    </row>
    <row r="12" spans="1:18" s="130" customFormat="1" ht="275.10000000000002" customHeight="1">
      <c r="A12" s="3260"/>
      <c r="B12" s="3264"/>
      <c r="C12" s="3265"/>
      <c r="D12" s="3265"/>
      <c r="E12" s="3265"/>
      <c r="F12" s="3265"/>
      <c r="G12" s="3265"/>
      <c r="H12" s="3265"/>
      <c r="I12" s="3265"/>
      <c r="J12" s="3265"/>
      <c r="K12" s="3265"/>
      <c r="L12" s="3265"/>
      <c r="M12" s="3265"/>
      <c r="N12" s="3265"/>
      <c r="O12" s="3265"/>
      <c r="P12" s="3265"/>
      <c r="Q12" s="3265"/>
      <c r="R12" s="3266"/>
    </row>
    <row r="13" spans="1:18" s="130" customFormat="1" ht="20.100000000000001" customHeight="1">
      <c r="A13" s="134" t="s">
        <v>270</v>
      </c>
      <c r="B13" s="137"/>
      <c r="C13" s="137"/>
      <c r="D13" s="137"/>
      <c r="E13" s="137"/>
      <c r="F13" s="137"/>
      <c r="G13" s="137"/>
      <c r="H13" s="137"/>
      <c r="I13" s="137"/>
      <c r="J13" s="137"/>
      <c r="K13" s="137"/>
      <c r="L13" s="137"/>
      <c r="M13" s="137"/>
      <c r="N13" s="137"/>
      <c r="O13" s="137"/>
      <c r="P13" s="137"/>
      <c r="Q13" s="137"/>
      <c r="R13" s="138"/>
    </row>
    <row r="14" spans="1:18" s="130" customFormat="1" ht="23.1" customHeight="1">
      <c r="A14" s="3259"/>
      <c r="B14" s="3280" t="s">
        <v>271</v>
      </c>
      <c r="C14" s="3281"/>
      <c r="D14" s="3281"/>
      <c r="E14" s="3281"/>
      <c r="F14" s="3282"/>
      <c r="G14" s="1374"/>
      <c r="H14" s="412" t="s">
        <v>272</v>
      </c>
      <c r="I14" s="412"/>
      <c r="J14" s="1374"/>
      <c r="K14" s="412" t="s">
        <v>273</v>
      </c>
      <c r="L14" s="127" t="s">
        <v>274</v>
      </c>
      <c r="M14" s="412"/>
      <c r="N14" s="415"/>
      <c r="O14" s="415"/>
      <c r="P14" s="412"/>
      <c r="Q14" s="412"/>
      <c r="R14" s="417"/>
    </row>
    <row r="15" spans="1:18" s="130" customFormat="1" ht="23.1" customHeight="1">
      <c r="A15" s="3259"/>
      <c r="B15" s="3280" t="s">
        <v>275</v>
      </c>
      <c r="C15" s="3281"/>
      <c r="D15" s="3281"/>
      <c r="E15" s="3281"/>
      <c r="F15" s="3282"/>
      <c r="G15" s="3283"/>
      <c r="H15" s="3284"/>
      <c r="I15" s="3284"/>
      <c r="J15" s="128" t="s">
        <v>276</v>
      </c>
      <c r="K15" s="128"/>
      <c r="L15" s="128"/>
      <c r="M15" s="128"/>
      <c r="N15" s="128"/>
      <c r="O15" s="128"/>
      <c r="P15" s="128"/>
      <c r="Q15" s="128"/>
      <c r="R15" s="129"/>
    </row>
    <row r="16" spans="1:18" s="130" customFormat="1" ht="23.1" customHeight="1">
      <c r="A16" s="3259"/>
      <c r="B16" s="3280" t="s">
        <v>277</v>
      </c>
      <c r="C16" s="3281"/>
      <c r="D16" s="3281"/>
      <c r="E16" s="3281"/>
      <c r="F16" s="3282"/>
      <c r="G16" s="3283"/>
      <c r="H16" s="3284"/>
      <c r="I16" s="3284"/>
      <c r="J16" s="128" t="s">
        <v>276</v>
      </c>
      <c r="K16" s="128"/>
      <c r="L16" s="128"/>
      <c r="M16" s="128"/>
      <c r="N16" s="128"/>
      <c r="O16" s="128"/>
      <c r="P16" s="128"/>
      <c r="Q16" s="128"/>
      <c r="R16" s="129"/>
    </row>
    <row r="17" spans="1:24" s="130" customFormat="1" ht="23.1" customHeight="1">
      <c r="A17" s="3260"/>
      <c r="B17" s="3280" t="s">
        <v>278</v>
      </c>
      <c r="C17" s="3281"/>
      <c r="D17" s="3281"/>
      <c r="E17" s="3281"/>
      <c r="F17" s="3282"/>
      <c r="G17" s="3285" t="str">
        <f>IFERROR(ROUNDDOWN(G15/G16,3)*100,"")</f>
        <v/>
      </c>
      <c r="H17" s="3286"/>
      <c r="I17" s="3286"/>
      <c r="J17" s="128" t="s">
        <v>279</v>
      </c>
      <c r="K17" s="128"/>
      <c r="L17" s="128"/>
      <c r="M17" s="128"/>
      <c r="N17" s="128"/>
      <c r="O17" s="128"/>
      <c r="P17" s="128"/>
      <c r="Q17" s="128"/>
      <c r="R17" s="129"/>
    </row>
    <row r="18" spans="1:24" s="130" customFormat="1" ht="8.1" customHeight="1">
      <c r="A18" s="139"/>
      <c r="B18" s="136"/>
      <c r="C18" s="133"/>
      <c r="D18" s="133"/>
      <c r="E18" s="133"/>
      <c r="F18" s="133"/>
      <c r="G18" s="132"/>
      <c r="H18" s="132"/>
      <c r="I18" s="132"/>
      <c r="J18" s="132"/>
      <c r="K18" s="132"/>
      <c r="L18" s="132"/>
      <c r="M18" s="132"/>
      <c r="N18" s="409"/>
      <c r="O18" s="409"/>
      <c r="P18" s="132"/>
      <c r="Q18" s="132"/>
      <c r="R18" s="132"/>
    </row>
    <row r="19" spans="1:24" s="142" customFormat="1" ht="23.1" customHeight="1">
      <c r="A19" s="140" t="s">
        <v>280</v>
      </c>
      <c r="B19" s="141"/>
      <c r="C19" s="141"/>
      <c r="D19" s="141"/>
      <c r="E19" s="141"/>
      <c r="F19" s="141"/>
      <c r="G19" s="141"/>
      <c r="H19" s="141"/>
      <c r="I19" s="141"/>
      <c r="J19" s="141"/>
      <c r="K19" s="141"/>
      <c r="L19" s="141"/>
      <c r="M19" s="141"/>
      <c r="N19" s="141"/>
      <c r="O19" s="141"/>
      <c r="P19" s="141"/>
      <c r="Q19" s="141"/>
      <c r="R19" s="141"/>
    </row>
    <row r="20" spans="1:24" s="142" customFormat="1" ht="23.1" customHeight="1">
      <c r="A20" s="143" t="s">
        <v>281</v>
      </c>
      <c r="B20" s="144"/>
      <c r="C20" s="144"/>
      <c r="D20" s="144"/>
      <c r="E20" s="144"/>
      <c r="F20" s="144"/>
      <c r="G20" s="144"/>
      <c r="H20" s="144"/>
      <c r="I20" s="145"/>
      <c r="J20" s="144"/>
      <c r="K20" s="144"/>
      <c r="L20" s="144"/>
      <c r="M20" s="144"/>
      <c r="N20" s="144"/>
      <c r="O20" s="144"/>
      <c r="P20" s="144"/>
      <c r="Q20" s="144"/>
      <c r="R20" s="146"/>
    </row>
    <row r="21" spans="1:24" s="142" customFormat="1" ht="23.1" customHeight="1">
      <c r="A21" s="147"/>
      <c r="B21" s="1375"/>
      <c r="C21" s="3296" t="s">
        <v>365</v>
      </c>
      <c r="D21" s="3297"/>
      <c r="E21" s="3297"/>
      <c r="F21" s="3297"/>
      <c r="G21" s="3297"/>
      <c r="H21" s="3297"/>
      <c r="I21" s="3297"/>
      <c r="J21" s="3297"/>
      <c r="K21" s="3297"/>
      <c r="L21" s="3297"/>
      <c r="M21" s="3297"/>
      <c r="N21" s="3297"/>
      <c r="O21" s="3297"/>
      <c r="P21" s="3297"/>
      <c r="Q21" s="3297"/>
      <c r="R21" s="3298"/>
    </row>
    <row r="22" spans="1:24" s="142" customFormat="1" ht="23.1" customHeight="1">
      <c r="A22" s="147"/>
      <c r="B22" s="1375"/>
      <c r="C22" s="3287" t="s">
        <v>515</v>
      </c>
      <c r="D22" s="3288"/>
      <c r="E22" s="3288"/>
      <c r="F22" s="3288"/>
      <c r="G22" s="3288"/>
      <c r="H22" s="3288"/>
      <c r="I22" s="3288"/>
      <c r="J22" s="3288"/>
      <c r="K22" s="3288"/>
      <c r="L22" s="3288"/>
      <c r="M22" s="3288"/>
      <c r="N22" s="3288"/>
      <c r="O22" s="3288"/>
      <c r="P22" s="3288"/>
      <c r="Q22" s="3288"/>
      <c r="R22" s="3289"/>
    </row>
    <row r="23" spans="1:24" s="130" customFormat="1" ht="30" customHeight="1">
      <c r="A23" s="3299" t="s">
        <v>879</v>
      </c>
      <c r="B23" s="3300"/>
      <c r="C23" s="3300"/>
      <c r="D23" s="3300"/>
      <c r="E23" s="3300"/>
      <c r="F23" s="3300"/>
      <c r="G23" s="3300"/>
      <c r="H23" s="3300"/>
      <c r="I23" s="3300"/>
      <c r="J23" s="3300"/>
      <c r="K23" s="3300"/>
      <c r="L23" s="3300"/>
      <c r="M23" s="3300"/>
      <c r="N23" s="3300"/>
      <c r="O23" s="3300"/>
      <c r="P23" s="3300"/>
      <c r="Q23" s="3300"/>
      <c r="R23" s="3301"/>
      <c r="S23" s="142"/>
      <c r="T23" s="142"/>
      <c r="U23" s="142"/>
      <c r="V23" s="136"/>
      <c r="X23" s="136"/>
    </row>
    <row r="24" spans="1:24" s="156" customFormat="1" ht="27.95" customHeight="1">
      <c r="A24" s="311"/>
      <c r="B24" s="1376"/>
      <c r="C24" s="3287" t="s">
        <v>1662</v>
      </c>
      <c r="D24" s="3288"/>
      <c r="E24" s="3288"/>
      <c r="F24" s="3288"/>
      <c r="G24" s="3288"/>
      <c r="H24" s="3288"/>
      <c r="I24" s="3288"/>
      <c r="J24" s="3288"/>
      <c r="K24" s="3288"/>
      <c r="L24" s="3288"/>
      <c r="M24" s="3288"/>
      <c r="N24" s="3288"/>
      <c r="O24" s="3288"/>
      <c r="P24" s="3288"/>
      <c r="Q24" s="3288"/>
      <c r="R24" s="3289"/>
      <c r="S24" s="142"/>
      <c r="T24" s="142"/>
      <c r="U24" s="142"/>
      <c r="V24" s="171"/>
    </row>
    <row r="25" spans="1:24" s="142" customFormat="1" ht="30" customHeight="1">
      <c r="A25" s="3299" t="s">
        <v>880</v>
      </c>
      <c r="B25" s="3300"/>
      <c r="C25" s="3300"/>
      <c r="D25" s="3300"/>
      <c r="E25" s="3300"/>
      <c r="F25" s="3300"/>
      <c r="G25" s="3300"/>
      <c r="H25" s="3300"/>
      <c r="I25" s="3300"/>
      <c r="J25" s="3300"/>
      <c r="K25" s="3300"/>
      <c r="L25" s="3300"/>
      <c r="M25" s="3300"/>
      <c r="N25" s="3300"/>
      <c r="O25" s="3300"/>
      <c r="P25" s="3300"/>
      <c r="Q25" s="3300"/>
      <c r="R25" s="3301"/>
    </row>
    <row r="26" spans="1:24" s="142" customFormat="1" ht="23.1" customHeight="1">
      <c r="A26" s="389"/>
      <c r="B26" s="1377"/>
      <c r="C26" s="3287" t="s">
        <v>883</v>
      </c>
      <c r="D26" s="3288"/>
      <c r="E26" s="3288"/>
      <c r="F26" s="3288"/>
      <c r="G26" s="3288"/>
      <c r="H26" s="3288"/>
      <c r="I26" s="3288"/>
      <c r="J26" s="3288"/>
      <c r="K26" s="3288"/>
      <c r="L26" s="3288"/>
      <c r="M26" s="3288"/>
      <c r="N26" s="3288"/>
      <c r="O26" s="3288"/>
      <c r="P26" s="3288"/>
      <c r="Q26" s="3288"/>
      <c r="R26" s="3289"/>
    </row>
    <row r="27" spans="1:24" s="130" customFormat="1" ht="12.75" customHeight="1">
      <c r="A27" s="996" t="s">
        <v>1660</v>
      </c>
      <c r="B27" s="136"/>
      <c r="C27" s="133"/>
      <c r="D27" s="133"/>
      <c r="E27" s="133"/>
      <c r="F27" s="133"/>
      <c r="G27" s="132"/>
      <c r="H27" s="132"/>
      <c r="I27" s="132"/>
      <c r="J27" s="132"/>
      <c r="K27" s="132"/>
      <c r="L27" s="132"/>
      <c r="M27" s="132"/>
      <c r="N27" s="766"/>
      <c r="O27" s="766"/>
      <c r="P27" s="132"/>
      <c r="Q27" s="132"/>
      <c r="R27" s="132"/>
    </row>
    <row r="28" spans="1:24" s="130" customFormat="1" ht="12.75" customHeight="1">
      <c r="A28" s="997" t="s">
        <v>1661</v>
      </c>
      <c r="B28" s="136"/>
      <c r="C28" s="133"/>
      <c r="D28" s="133"/>
      <c r="E28" s="133"/>
      <c r="F28" s="133"/>
      <c r="G28" s="132"/>
      <c r="H28" s="132"/>
      <c r="I28" s="132"/>
      <c r="J28" s="132"/>
      <c r="K28" s="132"/>
      <c r="L28" s="132"/>
      <c r="M28" s="132"/>
      <c r="N28" s="967"/>
      <c r="O28" s="967"/>
      <c r="P28" s="132"/>
      <c r="Q28" s="132"/>
      <c r="R28" s="132"/>
    </row>
    <row r="29" spans="1:24" s="130" customFormat="1" ht="8.1" customHeight="1">
      <c r="A29" s="139"/>
      <c r="B29" s="136"/>
      <c r="C29" s="133"/>
      <c r="D29" s="133"/>
      <c r="E29" s="133"/>
      <c r="F29" s="133"/>
      <c r="G29" s="132"/>
      <c r="H29" s="132"/>
      <c r="I29" s="132"/>
      <c r="J29" s="132"/>
      <c r="K29" s="132"/>
      <c r="L29" s="132"/>
      <c r="M29" s="132"/>
      <c r="N29" s="967"/>
      <c r="O29" s="967"/>
      <c r="P29" s="132"/>
      <c r="Q29" s="132"/>
      <c r="R29" s="132"/>
    </row>
    <row r="30" spans="1:24" s="142" customFormat="1" ht="23.1" customHeight="1">
      <c r="A30" s="3290" t="s">
        <v>1268</v>
      </c>
      <c r="B30" s="3290"/>
      <c r="C30" s="3290"/>
      <c r="D30" s="3290"/>
      <c r="E30" s="3290"/>
      <c r="F30" s="3290"/>
      <c r="G30" s="3290"/>
      <c r="H30" s="3290"/>
      <c r="I30" s="3290"/>
      <c r="J30" s="3290"/>
      <c r="K30" s="3290"/>
      <c r="L30" s="3290"/>
      <c r="M30" s="3290"/>
      <c r="N30" s="3290"/>
      <c r="O30" s="3290"/>
      <c r="P30" s="3290"/>
      <c r="Q30" s="3290"/>
      <c r="R30" s="3290"/>
      <c r="S30" s="255"/>
      <c r="T30" s="709"/>
    </row>
    <row r="31" spans="1:24" s="142" customFormat="1" ht="23.1" customHeight="1">
      <c r="A31" s="3291" t="s">
        <v>1652</v>
      </c>
      <c r="B31" s="3292"/>
      <c r="C31" s="3292"/>
      <c r="D31" s="3292"/>
      <c r="E31" s="3292"/>
      <c r="F31" s="3292"/>
      <c r="G31" s="3292"/>
      <c r="H31" s="3292"/>
      <c r="I31" s="3292"/>
      <c r="J31" s="3292"/>
      <c r="K31" s="3292"/>
      <c r="L31" s="3292"/>
      <c r="M31" s="3292"/>
      <c r="N31" s="3292"/>
      <c r="O31" s="3292"/>
      <c r="P31" s="3292"/>
      <c r="Q31" s="3292"/>
      <c r="R31" s="3293"/>
      <c r="S31" s="710"/>
      <c r="T31" s="709"/>
    </row>
    <row r="32" spans="1:24" s="142" customFormat="1" ht="23.1" customHeight="1">
      <c r="A32" s="744"/>
      <c r="B32" s="745"/>
      <c r="C32" s="3294" t="s">
        <v>1269</v>
      </c>
      <c r="D32" s="3269"/>
      <c r="E32" s="3269"/>
      <c r="F32" s="3269"/>
      <c r="G32" s="3269"/>
      <c r="H32" s="3269"/>
      <c r="I32" s="3269"/>
      <c r="J32" s="3269"/>
      <c r="K32" s="3269"/>
      <c r="L32" s="3269"/>
      <c r="M32" s="3269"/>
      <c r="N32" s="3269"/>
      <c r="O32" s="3269"/>
      <c r="P32" s="3269"/>
      <c r="Q32" s="3269"/>
      <c r="R32" s="3295"/>
      <c r="S32" s="710"/>
      <c r="T32" s="709"/>
    </row>
    <row r="33" spans="1:22" s="175" customFormat="1" ht="12.95" customHeight="1">
      <c r="A33" s="312" t="s">
        <v>1659</v>
      </c>
      <c r="B33" s="313"/>
      <c r="C33" s="314"/>
      <c r="D33" s="314"/>
      <c r="E33" s="314"/>
      <c r="F33" s="314"/>
      <c r="G33" s="314"/>
      <c r="H33" s="314"/>
      <c r="I33" s="314"/>
      <c r="J33" s="314"/>
      <c r="K33" s="314"/>
      <c r="L33" s="315"/>
      <c r="M33" s="313"/>
      <c r="N33" s="314"/>
      <c r="O33" s="315"/>
      <c r="P33" s="316"/>
      <c r="Q33" s="317"/>
      <c r="R33" s="317"/>
      <c r="S33" s="174"/>
      <c r="T33" s="174"/>
      <c r="U33" s="174"/>
      <c r="V33" s="173"/>
    </row>
    <row r="34" spans="1:22">
      <c r="C34" s="149"/>
      <c r="D34" s="149"/>
    </row>
    <row r="35" spans="1:22">
      <c r="C35" s="149"/>
      <c r="D35" s="149"/>
    </row>
    <row r="36" spans="1:22">
      <c r="C36" s="149"/>
      <c r="D36" s="149"/>
    </row>
  </sheetData>
  <sheetProtection sheet="1" objects="1" scenarios="1" formatCells="0" formatRows="0"/>
  <mergeCells count="33">
    <mergeCell ref="C26:R26"/>
    <mergeCell ref="A30:R30"/>
    <mergeCell ref="A31:R31"/>
    <mergeCell ref="C32:R32"/>
    <mergeCell ref="C21:R21"/>
    <mergeCell ref="A23:R23"/>
    <mergeCell ref="C24:R24"/>
    <mergeCell ref="A25:R25"/>
    <mergeCell ref="C22:R22"/>
    <mergeCell ref="A14:A17"/>
    <mergeCell ref="B14:F14"/>
    <mergeCell ref="B15:F15"/>
    <mergeCell ref="G15:I15"/>
    <mergeCell ref="B16:F16"/>
    <mergeCell ref="G16:I16"/>
    <mergeCell ref="B17:F17"/>
    <mergeCell ref="G17:I17"/>
    <mergeCell ref="A11:A12"/>
    <mergeCell ref="B11:R11"/>
    <mergeCell ref="B12:R12"/>
    <mergeCell ref="A2:R2"/>
    <mergeCell ref="A3:D4"/>
    <mergeCell ref="E3:I4"/>
    <mergeCell ref="K3:L4"/>
    <mergeCell ref="M3:R4"/>
    <mergeCell ref="A6:C6"/>
    <mergeCell ref="G6:I6"/>
    <mergeCell ref="O6:Q6"/>
    <mergeCell ref="A7:C7"/>
    <mergeCell ref="D7:G7"/>
    <mergeCell ref="I7:M7"/>
    <mergeCell ref="N7:O7"/>
    <mergeCell ref="P7:Q7"/>
  </mergeCells>
  <phoneticPr fontId="14"/>
  <conditionalFormatting sqref="B21:B24">
    <cfRule type="cellIs" dxfId="135" priority="8" stopIfTrue="1" operator="equal">
      <formula>""</formula>
    </cfRule>
  </conditionalFormatting>
  <conditionalFormatting sqref="B26">
    <cfRule type="cellIs" dxfId="134" priority="4" stopIfTrue="1" operator="equal">
      <formula>""</formula>
    </cfRule>
  </conditionalFormatting>
  <conditionalFormatting sqref="B32">
    <cfRule type="cellIs" dxfId="133" priority="2" stopIfTrue="1" operator="equal">
      <formula>""</formula>
    </cfRule>
  </conditionalFormatting>
  <conditionalFormatting sqref="B12:R12">
    <cfRule type="cellIs" dxfId="132" priority="9" stopIfTrue="1" operator="equal">
      <formula>""</formula>
    </cfRule>
  </conditionalFormatting>
  <conditionalFormatting sqref="D6 K6">
    <cfRule type="cellIs" dxfId="131" priority="5" stopIfTrue="1" operator="equal">
      <formula>(COUNTIF($D$6:$K$6,"○")=1)</formula>
    </cfRule>
  </conditionalFormatting>
  <conditionalFormatting sqref="G14 J14">
    <cfRule type="cellIs" dxfId="130" priority="7" stopIfTrue="1" operator="equal">
      <formula>(COUNTIF($G$14:$J$14,"○")=1)</formula>
    </cfRule>
  </conditionalFormatting>
  <conditionalFormatting sqref="G15:G16">
    <cfRule type="expression" dxfId="129" priority="6" stopIfTrue="1">
      <formula>($G$14&lt;&gt;"")*($G$15="")*($G$16="")*($G$17="")</formula>
    </cfRule>
  </conditionalFormatting>
  <dataValidations count="2">
    <dataValidation type="list" allowBlank="1" showInputMessage="1" showErrorMessage="1" sqref="B21:B22 VRV24 WBR24 WLN24 WVJ24 B24 IX24 ST24 ACP24 AML24 AWH24 BGD24 BPZ24 BZV24 CJR24 CTN24 DDJ24 DNF24 DXB24 EGX24 EQT24 FAP24 FKL24 FUH24 GED24 GNZ24 GXV24 HHR24 HRN24 IBJ24 ILF24 IVB24 JEX24 JOT24 JYP24 KIL24 KSH24 LCD24 LLZ24 LVV24 MFR24 MPN24 MZJ24 NJF24 NTB24 OCX24 OMT24 OWP24 PGL24 PQH24 QAD24 QJZ24 QTV24 RDR24 RNN24 RXJ24 SHF24 SRB24 TAX24 TKT24 TUP24 UEL24 UOH24 UYD24 VHZ24 B32 B26" xr:uid="{00000000-0002-0000-1B00-000001000000}">
      <formula1>"✓"</formula1>
    </dataValidation>
    <dataValidation type="list" allowBlank="1" showInputMessage="1" showErrorMessage="1" sqref="D6 J14 G14 K6" xr:uid="{00000000-0002-0000-1B00-000002000000}">
      <formula1>"○"</formula1>
    </dataValidation>
  </dataValidations>
  <printOptions horizontalCentered="1"/>
  <pageMargins left="0.62992125984251968" right="0.62992125984251968" top="0.39370078740157483" bottom="0.39370078740157483" header="0" footer="0.19685039370078741"/>
  <pageSetup paperSize="9" scale="92" orientation="portrait" r:id="rId1"/>
  <headerFooter scaleWithDoc="0">
    <oddFooter>&amp;R令和８年４月１日以降に申請する訓練科から適用</oddFooter>
  </headerFooter>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0000"/>
    <pageSetUpPr fitToPage="1"/>
  </sheetPr>
  <dimension ref="A1:AA45"/>
  <sheetViews>
    <sheetView view="pageBreakPreview" zoomScale="40" zoomScaleNormal="40" zoomScaleSheetLayoutView="40" zoomScalePageLayoutView="85" workbookViewId="0">
      <selection activeCell="G27" sqref="G27:T27"/>
    </sheetView>
  </sheetViews>
  <sheetFormatPr defaultColWidth="9" defaultRowHeight="20.100000000000001" customHeight="1"/>
  <cols>
    <col min="1" max="1" width="6.625" style="3" customWidth="1"/>
    <col min="2" max="2" width="6.75" style="3" customWidth="1"/>
    <col min="3" max="24" width="9.25" style="3" customWidth="1"/>
    <col min="25" max="25" width="12.5" style="3" customWidth="1"/>
    <col min="26" max="26" width="11.625" style="3" customWidth="1"/>
    <col min="27" max="27" width="16" style="3" customWidth="1"/>
    <col min="28" max="16384" width="9" style="3"/>
  </cols>
  <sheetData>
    <row r="1" spans="1:27" s="223" customFormat="1" ht="46.5" customHeight="1">
      <c r="Z1" s="224"/>
      <c r="AA1" s="241" t="s">
        <v>1631</v>
      </c>
    </row>
    <row r="2" spans="1:27" s="223" customFormat="1" ht="65.099999999999994" customHeight="1">
      <c r="A2" s="225"/>
      <c r="B2" s="225"/>
      <c r="C2" s="225"/>
    </row>
    <row r="3" spans="1:27" s="223" customFormat="1" ht="66.75" customHeight="1">
      <c r="A3" s="1572" t="s">
        <v>74</v>
      </c>
      <c r="B3" s="1572"/>
      <c r="C3" s="1572"/>
      <c r="D3" s="1572"/>
      <c r="E3" s="1572"/>
      <c r="F3" s="1572"/>
      <c r="G3" s="1572"/>
      <c r="H3" s="1572"/>
      <c r="I3" s="1572"/>
      <c r="J3" s="1572"/>
      <c r="K3" s="1572"/>
      <c r="L3" s="1572"/>
      <c r="M3" s="1572"/>
      <c r="N3" s="1572"/>
      <c r="O3" s="1572"/>
      <c r="P3" s="1572"/>
      <c r="Q3" s="1572"/>
      <c r="R3" s="1572"/>
      <c r="S3" s="1572"/>
      <c r="T3" s="1572"/>
      <c r="U3" s="1572"/>
      <c r="V3" s="1572"/>
      <c r="W3" s="1572"/>
      <c r="X3" s="1572"/>
      <c r="Y3" s="1572"/>
      <c r="Z3" s="1572"/>
      <c r="AA3" s="225"/>
    </row>
    <row r="4" spans="1:27" s="223" customFormat="1" ht="37.5" customHeight="1">
      <c r="A4" s="225"/>
      <c r="B4" s="225"/>
      <c r="C4" s="225"/>
    </row>
    <row r="5" spans="1:27" s="223" customFormat="1" ht="37.5" customHeight="1">
      <c r="U5" s="226"/>
      <c r="V5" s="1573" t="str">
        <f>IF(様式1!O3="","",様式1!O3)</f>
        <v/>
      </c>
      <c r="W5" s="1573"/>
      <c r="X5" s="1573"/>
      <c r="Y5" s="1573"/>
      <c r="Z5" s="1573"/>
    </row>
    <row r="6" spans="1:27" s="223" customFormat="1" ht="37.5" customHeight="1">
      <c r="A6" s="225"/>
      <c r="B6" s="225"/>
      <c r="C6" s="225"/>
    </row>
    <row r="7" spans="1:27" s="223" customFormat="1" ht="42" customHeight="1">
      <c r="A7" s="227" t="s">
        <v>75</v>
      </c>
      <c r="B7" s="227"/>
      <c r="C7" s="227"/>
    </row>
    <row r="8" spans="1:27" s="223" customFormat="1" ht="36.950000000000003" customHeight="1">
      <c r="A8" s="225"/>
      <c r="B8" s="225"/>
      <c r="C8" s="225"/>
      <c r="I8" s="228"/>
      <c r="M8" s="222" t="s">
        <v>351</v>
      </c>
    </row>
    <row r="9" spans="1:27" s="223" customFormat="1" ht="36.950000000000003" customHeight="1">
      <c r="A9" s="225"/>
      <c r="B9" s="225"/>
      <c r="C9" s="225"/>
      <c r="M9" s="240" t="s">
        <v>352</v>
      </c>
      <c r="O9" s="229" t="str">
        <f>IF(様式1!J9="","",様式1!J9)</f>
        <v/>
      </c>
    </row>
    <row r="10" spans="1:27" s="223" customFormat="1" ht="36.950000000000003" customHeight="1">
      <c r="H10" s="240"/>
      <c r="J10" s="230"/>
      <c r="K10" s="230"/>
      <c r="L10" s="230"/>
      <c r="M10" s="230"/>
      <c r="O10" s="1574" t="str">
        <f>IF(様式1!L9="","",様式1!L9)</f>
        <v/>
      </c>
      <c r="P10" s="1574"/>
      <c r="Q10" s="1574"/>
      <c r="R10" s="1574"/>
      <c r="S10" s="1574"/>
      <c r="T10" s="1574"/>
      <c r="U10" s="1574"/>
      <c r="V10" s="1574"/>
      <c r="W10" s="1574"/>
      <c r="X10" s="1574"/>
      <c r="Y10" s="1574"/>
      <c r="Z10" s="230"/>
    </row>
    <row r="11" spans="1:27" s="223" customFormat="1" ht="36.950000000000003" customHeight="1">
      <c r="H11" s="231"/>
    </row>
    <row r="12" spans="1:27" s="223" customFormat="1" ht="36.950000000000003" customHeight="1">
      <c r="K12" s="230"/>
      <c r="L12" s="230"/>
      <c r="M12" s="240" t="s">
        <v>353</v>
      </c>
      <c r="Q12" s="1574" t="str">
        <f>IF(様式1!L11="","",様式1!L11)</f>
        <v/>
      </c>
      <c r="R12" s="1574"/>
      <c r="S12" s="1574"/>
      <c r="T12" s="1574"/>
      <c r="U12" s="1574"/>
      <c r="V12" s="1574"/>
      <c r="W12" s="1574"/>
      <c r="X12" s="1574"/>
      <c r="Y12" s="1574"/>
      <c r="Z12" s="1574"/>
    </row>
    <row r="13" spans="1:27" s="223" customFormat="1" ht="36.950000000000003" customHeight="1">
      <c r="H13" s="231"/>
    </row>
    <row r="14" spans="1:27" s="223" customFormat="1" ht="36.950000000000003" customHeight="1">
      <c r="K14" s="230"/>
      <c r="L14" s="230"/>
      <c r="M14" s="1575" t="s">
        <v>76</v>
      </c>
      <c r="N14" s="1575"/>
      <c r="O14" s="1575"/>
      <c r="P14" s="1575"/>
      <c r="Q14" s="1578" t="str">
        <f>IF(様式1!M13="","",様式1!M13)</f>
        <v/>
      </c>
      <c r="R14" s="1578"/>
      <c r="S14" s="1578"/>
      <c r="T14" s="1578"/>
      <c r="U14" s="1578"/>
      <c r="V14" s="1578"/>
      <c r="W14" s="1578"/>
      <c r="X14" s="1578"/>
    </row>
    <row r="15" spans="1:27" s="223" customFormat="1" ht="37.5" customHeight="1">
      <c r="A15" s="225"/>
      <c r="B15" s="225"/>
      <c r="C15" s="225"/>
    </row>
    <row r="16" spans="1:27" s="223" customFormat="1" ht="36.950000000000003" customHeight="1">
      <c r="A16" s="1577" t="str">
        <f>IF(様式1!O3="","",様式1!O3)</f>
        <v/>
      </c>
      <c r="B16" s="1577"/>
      <c r="C16" s="1577"/>
      <c r="D16" s="1577"/>
      <c r="E16" s="1577"/>
      <c r="F16" s="1577"/>
      <c r="G16" s="1577"/>
      <c r="H16" s="1576" t="s">
        <v>1644</v>
      </c>
      <c r="I16" s="1576"/>
      <c r="J16" s="1576"/>
      <c r="K16" s="1576"/>
      <c r="L16" s="1576"/>
      <c r="M16" s="1576"/>
      <c r="N16" s="1576"/>
      <c r="O16" s="1576"/>
      <c r="P16" s="1576"/>
      <c r="Q16" s="1576"/>
      <c r="R16" s="1576"/>
      <c r="S16" s="1576"/>
      <c r="T16" s="1576"/>
      <c r="U16" s="1576"/>
      <c r="V16" s="1576"/>
      <c r="W16" s="1576"/>
      <c r="X16" s="1576"/>
      <c r="Y16" s="1576"/>
      <c r="Z16" s="1576"/>
    </row>
    <row r="17" spans="1:27" s="223" customFormat="1" ht="36.75" customHeight="1">
      <c r="A17" s="1576" t="s">
        <v>1643</v>
      </c>
      <c r="B17" s="1576"/>
      <c r="C17" s="1576"/>
      <c r="D17" s="1576"/>
      <c r="E17" s="1576"/>
      <c r="F17" s="1576"/>
      <c r="G17" s="1576"/>
      <c r="H17" s="1576"/>
      <c r="I17" s="1576"/>
      <c r="J17" s="1576"/>
      <c r="K17" s="1576"/>
      <c r="L17" s="1576"/>
      <c r="M17" s="1576"/>
      <c r="N17" s="1576"/>
      <c r="O17" s="1576"/>
      <c r="P17" s="1576"/>
      <c r="Q17" s="1576"/>
      <c r="R17" s="1576"/>
      <c r="S17" s="1576"/>
      <c r="T17" s="1576"/>
      <c r="U17" s="1576"/>
      <c r="V17" s="1576"/>
      <c r="W17" s="1576"/>
      <c r="X17" s="1576"/>
      <c r="Y17" s="1576"/>
      <c r="Z17" s="1576"/>
    </row>
    <row r="18" spans="1:27" s="223" customFormat="1" ht="74.25" customHeight="1">
      <c r="A18" s="1584" t="s">
        <v>1642</v>
      </c>
      <c r="B18" s="1584"/>
      <c r="C18" s="1584"/>
      <c r="D18" s="1584"/>
      <c r="E18" s="1584"/>
      <c r="F18" s="1584"/>
      <c r="G18" s="1584"/>
      <c r="H18" s="1584"/>
      <c r="I18" s="1584"/>
      <c r="J18" s="1584"/>
      <c r="K18" s="1584"/>
      <c r="L18" s="1584"/>
      <c r="M18" s="1584"/>
      <c r="N18" s="1584"/>
      <c r="O18" s="1584"/>
      <c r="P18" s="1584"/>
      <c r="Q18" s="1584"/>
      <c r="R18" s="1584"/>
      <c r="S18" s="1584"/>
      <c r="T18" s="1584"/>
      <c r="U18" s="1584"/>
      <c r="V18" s="1584"/>
      <c r="W18" s="1584"/>
      <c r="X18" s="1584"/>
      <c r="Y18" s="1584"/>
      <c r="Z18" s="1584"/>
      <c r="AA18" s="927"/>
    </row>
    <row r="19" spans="1:27" s="223" customFormat="1" ht="37.5" customHeight="1">
      <c r="A19" s="225"/>
      <c r="B19" s="225"/>
      <c r="C19" s="225"/>
      <c r="D19" s="225"/>
      <c r="E19" s="225"/>
      <c r="F19" s="225"/>
      <c r="G19" s="225"/>
      <c r="H19" s="225"/>
      <c r="I19" s="225"/>
      <c r="J19" s="225"/>
      <c r="K19" s="225"/>
      <c r="L19" s="225"/>
      <c r="M19" s="225"/>
      <c r="N19" s="225"/>
      <c r="O19" s="225"/>
      <c r="P19" s="225"/>
      <c r="Q19" s="225"/>
      <c r="R19" s="225"/>
      <c r="S19" s="225"/>
      <c r="T19" s="225"/>
      <c r="U19" s="225"/>
      <c r="V19" s="225"/>
      <c r="W19" s="225"/>
      <c r="X19" s="225"/>
      <c r="Y19" s="225"/>
    </row>
    <row r="20" spans="1:27" s="223" customFormat="1" ht="37.5" customHeight="1">
      <c r="A20" s="225"/>
      <c r="B20" s="225"/>
      <c r="C20" s="225"/>
    </row>
    <row r="21" spans="1:27" s="223" customFormat="1" ht="40.5" customHeight="1">
      <c r="A21" s="1572" t="s">
        <v>77</v>
      </c>
      <c r="B21" s="1572"/>
      <c r="C21" s="1572"/>
      <c r="D21" s="1572"/>
      <c r="E21" s="1572"/>
      <c r="F21" s="1572"/>
      <c r="G21" s="1572"/>
      <c r="H21" s="1572"/>
      <c r="I21" s="1572"/>
      <c r="J21" s="1572"/>
      <c r="K21" s="1572"/>
      <c r="L21" s="1572"/>
      <c r="M21" s="1572"/>
      <c r="N21" s="1572"/>
      <c r="O21" s="1572"/>
      <c r="P21" s="1572"/>
      <c r="Q21" s="1572"/>
      <c r="R21" s="1572"/>
      <c r="S21" s="1572"/>
      <c r="T21" s="1572"/>
      <c r="U21" s="1572"/>
      <c r="V21" s="1572"/>
      <c r="W21" s="1572"/>
      <c r="X21" s="1572"/>
      <c r="Y21" s="1572"/>
      <c r="Z21" s="239"/>
    </row>
    <row r="22" spans="1:27" s="223" customFormat="1" ht="37.5" customHeight="1">
      <c r="A22" s="239"/>
      <c r="B22" s="239"/>
      <c r="C22" s="239"/>
      <c r="D22" s="239"/>
      <c r="E22" s="239"/>
      <c r="F22" s="239"/>
      <c r="G22" s="239"/>
      <c r="H22" s="239"/>
      <c r="I22" s="239"/>
      <c r="J22" s="239"/>
      <c r="K22" s="239"/>
      <c r="L22" s="239"/>
      <c r="M22" s="239"/>
      <c r="N22" s="239"/>
      <c r="O22" s="239"/>
      <c r="P22" s="239"/>
      <c r="Q22" s="239"/>
      <c r="R22" s="239"/>
      <c r="S22" s="239"/>
      <c r="T22" s="239"/>
      <c r="U22" s="239"/>
      <c r="V22" s="239"/>
      <c r="W22" s="239"/>
      <c r="X22" s="239"/>
      <c r="Y22" s="239"/>
    </row>
    <row r="23" spans="1:27" s="223" customFormat="1" ht="37.5" customHeight="1">
      <c r="A23" s="225"/>
      <c r="B23" s="225"/>
      <c r="C23" s="225"/>
      <c r="F23" s="715"/>
      <c r="G23" s="715"/>
      <c r="H23" s="715"/>
      <c r="I23" s="715"/>
      <c r="J23" s="715"/>
      <c r="K23" s="715"/>
      <c r="L23" s="715"/>
      <c r="M23" s="715"/>
      <c r="N23" s="715"/>
      <c r="O23" s="715"/>
      <c r="P23" s="715"/>
      <c r="Q23" s="715"/>
      <c r="R23" s="715"/>
      <c r="S23" s="715"/>
      <c r="T23" s="715"/>
      <c r="U23" s="715"/>
      <c r="V23" s="715"/>
      <c r="W23" s="715"/>
      <c r="X23" s="715"/>
    </row>
    <row r="24" spans="1:27" s="223" customFormat="1" ht="37.5" customHeight="1">
      <c r="A24" s="225" t="s">
        <v>78</v>
      </c>
      <c r="B24" s="225"/>
      <c r="C24" s="225"/>
      <c r="F24" s="715"/>
      <c r="G24" s="715"/>
      <c r="H24" s="715"/>
      <c r="I24" s="715"/>
      <c r="J24" s="715"/>
      <c r="K24" s="715"/>
      <c r="L24" s="715"/>
      <c r="M24" s="715"/>
      <c r="N24" s="715"/>
      <c r="O24" s="715"/>
      <c r="P24" s="715"/>
      <c r="Q24" s="715"/>
      <c r="R24" s="715"/>
      <c r="S24" s="715"/>
      <c r="T24" s="715"/>
      <c r="U24" s="715"/>
    </row>
    <row r="25" spans="1:27" s="223" customFormat="1" ht="37.5" customHeight="1">
      <c r="A25" s="225"/>
      <c r="B25" s="225"/>
      <c r="C25" s="225"/>
    </row>
    <row r="26" spans="1:27" s="223" customFormat="1" ht="37.5" customHeight="1">
      <c r="A26" s="225"/>
      <c r="B26" s="225"/>
      <c r="C26" s="225"/>
    </row>
    <row r="27" spans="1:27" s="223" customFormat="1" ht="37.5" customHeight="1">
      <c r="A27" s="225"/>
      <c r="B27" s="225"/>
      <c r="C27" s="225"/>
      <c r="G27" s="1583" t="str">
        <f>IF(様式1!G36="","",様式1!G36)</f>
        <v/>
      </c>
      <c r="H27" s="1583"/>
      <c r="I27" s="1583"/>
      <c r="J27" s="1583"/>
      <c r="K27" s="1583"/>
      <c r="L27" s="1583"/>
      <c r="M27" s="1583"/>
      <c r="N27" s="1583"/>
      <c r="O27" s="1583"/>
      <c r="P27" s="1583"/>
      <c r="Q27" s="1583"/>
      <c r="R27" s="1583"/>
      <c r="S27" s="1583"/>
      <c r="T27" s="1583"/>
      <c r="U27" s="230"/>
      <c r="V27" s="230"/>
      <c r="W27" s="230"/>
    </row>
    <row r="28" spans="1:27" s="223" customFormat="1" ht="37.5" customHeight="1">
      <c r="A28" s="225"/>
      <c r="B28" s="225"/>
      <c r="C28" s="225"/>
    </row>
    <row r="29" spans="1:27" s="223" customFormat="1" ht="37.5" customHeight="1">
      <c r="A29" s="225"/>
      <c r="B29" s="225"/>
      <c r="C29" s="225"/>
    </row>
    <row r="30" spans="1:27" s="223" customFormat="1" ht="37.5" customHeight="1">
      <c r="A30" s="225" t="s">
        <v>79</v>
      </c>
      <c r="B30" s="225"/>
      <c r="C30" s="225"/>
    </row>
    <row r="31" spans="1:27" s="223" customFormat="1" ht="37.5" customHeight="1">
      <c r="A31" s="1580" t="s">
        <v>354</v>
      </c>
      <c r="B31" s="1580"/>
      <c r="C31" s="1580"/>
      <c r="D31" s="1580"/>
      <c r="E31" s="1580"/>
      <c r="F31" s="1581"/>
      <c r="G31" s="1581"/>
      <c r="H31" s="1581"/>
      <c r="I31" s="1581"/>
      <c r="J31" s="1581"/>
      <c r="K31" s="1581"/>
      <c r="L31" s="1581"/>
      <c r="M31" s="1581"/>
      <c r="N31" s="1581"/>
      <c r="O31" s="1581"/>
      <c r="P31" s="1581"/>
      <c r="Q31" s="1581"/>
      <c r="R31" s="1581"/>
      <c r="S31" s="1581"/>
      <c r="T31" s="1581"/>
      <c r="U31" s="1581"/>
      <c r="V31" s="1581"/>
      <c r="W31" s="1581"/>
      <c r="X31" s="1581"/>
      <c r="Y31" s="1581"/>
      <c r="Z31" s="1580"/>
      <c r="AA31" s="1580"/>
    </row>
    <row r="32" spans="1:27" s="223" customFormat="1" ht="37.5" customHeight="1">
      <c r="A32" s="1580" t="s">
        <v>589</v>
      </c>
      <c r="B32" s="1580"/>
      <c r="C32" s="1580"/>
      <c r="D32" s="1580"/>
      <c r="E32" s="1580"/>
      <c r="F32" s="1580"/>
      <c r="G32" s="1580"/>
      <c r="H32" s="1580"/>
      <c r="I32" s="1580"/>
      <c r="J32" s="1580"/>
      <c r="K32" s="1580"/>
      <c r="L32" s="1580"/>
      <c r="M32" s="1580"/>
      <c r="N32" s="1580"/>
      <c r="O32" s="1580"/>
      <c r="P32" s="1580"/>
      <c r="Q32" s="1580"/>
      <c r="R32" s="1580"/>
      <c r="S32" s="1580"/>
      <c r="T32" s="1580"/>
      <c r="U32" s="1580"/>
      <c r="V32" s="1580"/>
      <c r="W32" s="1580"/>
      <c r="X32" s="1580"/>
      <c r="Y32" s="1580"/>
      <c r="Z32" s="1580"/>
      <c r="AA32" s="1580"/>
    </row>
    <row r="33" spans="1:27" s="223" customFormat="1" ht="37.5" customHeight="1">
      <c r="A33" s="1580" t="s">
        <v>561</v>
      </c>
      <c r="B33" s="1580"/>
      <c r="C33" s="1580"/>
      <c r="D33" s="1580"/>
      <c r="E33" s="1581"/>
      <c r="F33" s="1581"/>
      <c r="G33" s="1581"/>
      <c r="H33" s="1581"/>
      <c r="I33" s="1581"/>
      <c r="J33" s="1581"/>
      <c r="K33" s="1581"/>
      <c r="L33" s="1581"/>
      <c r="M33" s="1581"/>
      <c r="N33" s="1581"/>
      <c r="O33" s="1581"/>
      <c r="P33" s="1581"/>
      <c r="Q33" s="1581"/>
      <c r="R33" s="1581"/>
      <c r="S33" s="1580"/>
      <c r="T33" s="1580"/>
      <c r="U33" s="1580"/>
      <c r="V33" s="1580"/>
      <c r="W33" s="1580"/>
      <c r="X33" s="1580"/>
      <c r="Y33" s="1580"/>
      <c r="Z33" s="1580"/>
      <c r="AA33" s="1580"/>
    </row>
    <row r="34" spans="1:27" s="223" customFormat="1" ht="37.5" customHeight="1">
      <c r="A34" s="1580" t="s">
        <v>519</v>
      </c>
      <c r="B34" s="1580"/>
      <c r="C34" s="1580"/>
      <c r="D34" s="1580"/>
      <c r="E34" s="1581"/>
      <c r="F34" s="1581"/>
      <c r="G34" s="1581"/>
      <c r="H34" s="1581"/>
      <c r="I34" s="1581"/>
      <c r="J34" s="1581"/>
      <c r="K34" s="1581"/>
      <c r="L34" s="1581"/>
      <c r="M34" s="1581"/>
      <c r="N34" s="1581"/>
      <c r="O34" s="1581"/>
      <c r="P34" s="1581"/>
      <c r="Q34" s="1581"/>
      <c r="R34" s="1581"/>
      <c r="S34" s="1580"/>
      <c r="T34" s="1580"/>
      <c r="U34" s="1580"/>
      <c r="V34" s="1580"/>
      <c r="W34" s="1580"/>
      <c r="X34" s="1580"/>
      <c r="Y34" s="1580"/>
      <c r="Z34" s="1580"/>
      <c r="AA34" s="225"/>
    </row>
    <row r="35" spans="1:27" s="223" customFormat="1" ht="118.5" customHeight="1">
      <c r="A35" s="1582" t="s">
        <v>1313</v>
      </c>
      <c r="B35" s="1581"/>
      <c r="C35" s="1581"/>
      <c r="D35" s="1581"/>
      <c r="E35" s="1581"/>
      <c r="F35" s="1581"/>
      <c r="G35" s="1581"/>
      <c r="H35" s="1581"/>
      <c r="I35" s="1581"/>
      <c r="J35" s="1581"/>
      <c r="K35" s="1581"/>
      <c r="L35" s="1581"/>
      <c r="M35" s="1581"/>
      <c r="N35" s="1581"/>
      <c r="O35" s="1581"/>
      <c r="P35" s="1581"/>
      <c r="Q35" s="1581"/>
      <c r="R35" s="1581"/>
      <c r="S35" s="1581"/>
      <c r="T35" s="1581"/>
      <c r="U35" s="1581"/>
      <c r="V35" s="1581"/>
      <c r="W35" s="1581"/>
      <c r="X35" s="1581"/>
      <c r="Y35" s="1581"/>
      <c r="Z35" s="1581"/>
      <c r="AA35" s="1581"/>
    </row>
    <row r="36" spans="1:27" s="223" customFormat="1" ht="12" customHeight="1">
      <c r="A36" s="225"/>
      <c r="B36" s="242"/>
      <c r="C36" s="243"/>
      <c r="D36" s="243"/>
      <c r="E36" s="243"/>
      <c r="F36" s="243"/>
      <c r="G36" s="243"/>
      <c r="H36" s="243"/>
      <c r="I36" s="243"/>
      <c r="J36" s="243"/>
      <c r="K36" s="243"/>
      <c r="L36" s="243"/>
      <c r="M36" s="243"/>
      <c r="N36" s="243"/>
      <c r="O36" s="243"/>
      <c r="P36" s="243"/>
      <c r="Q36" s="243"/>
      <c r="R36" s="243"/>
      <c r="S36" s="243"/>
      <c r="T36" s="243"/>
      <c r="U36" s="243"/>
      <c r="V36" s="243"/>
      <c r="W36" s="243"/>
      <c r="X36" s="243"/>
      <c r="Y36" s="243"/>
      <c r="Z36" s="244"/>
      <c r="AA36" s="225"/>
    </row>
    <row r="37" spans="1:27" s="223" customFormat="1" ht="37.5" customHeight="1">
      <c r="B37" s="232"/>
      <c r="C37" s="223" t="s">
        <v>355</v>
      </c>
      <c r="D37" s="225"/>
      <c r="F37" s="225"/>
      <c r="G37" s="225"/>
      <c r="H37" s="225"/>
      <c r="I37" s="225"/>
      <c r="J37" s="225"/>
      <c r="K37" s="225"/>
      <c r="L37" s="225"/>
      <c r="M37" s="225"/>
      <c r="N37" s="225"/>
      <c r="O37" s="225"/>
      <c r="P37" s="225"/>
      <c r="Q37" s="225"/>
      <c r="R37" s="225"/>
      <c r="S37" s="225"/>
      <c r="T37" s="225"/>
      <c r="U37" s="225"/>
      <c r="V37" s="225"/>
      <c r="W37" s="225"/>
      <c r="X37" s="225"/>
      <c r="Y37" s="225"/>
      <c r="Z37" s="233"/>
      <c r="AA37" s="225"/>
    </row>
    <row r="38" spans="1:27" s="223" customFormat="1" ht="37.5" customHeight="1">
      <c r="A38" s="234"/>
      <c r="B38" s="235"/>
      <c r="D38" s="225" t="s">
        <v>356</v>
      </c>
      <c r="F38" s="234"/>
      <c r="G38" s="234"/>
      <c r="H38" s="234"/>
      <c r="I38" s="234"/>
      <c r="J38" s="234"/>
      <c r="K38" s="234"/>
      <c r="L38" s="234"/>
      <c r="M38" s="234"/>
      <c r="N38" s="234"/>
      <c r="O38" s="234"/>
      <c r="P38" s="234"/>
      <c r="Q38" s="234"/>
      <c r="R38" s="234"/>
      <c r="S38" s="234"/>
      <c r="T38" s="234"/>
      <c r="U38" s="234"/>
      <c r="V38" s="234"/>
      <c r="W38" s="234"/>
      <c r="X38" s="234"/>
      <c r="Y38" s="234"/>
      <c r="Z38" s="236"/>
      <c r="AA38" s="240"/>
    </row>
    <row r="39" spans="1:27" s="223" customFormat="1" ht="37.5" customHeight="1">
      <c r="A39" s="225"/>
      <c r="B39" s="232"/>
      <c r="C39" s="223" t="s">
        <v>357</v>
      </c>
      <c r="D39" s="234"/>
      <c r="F39" s="234"/>
      <c r="G39" s="234"/>
      <c r="H39" s="234"/>
      <c r="I39" s="234"/>
      <c r="J39" s="234"/>
      <c r="K39" s="234"/>
      <c r="L39" s="234"/>
      <c r="M39" s="234"/>
      <c r="N39" s="234"/>
      <c r="O39" s="234"/>
      <c r="P39" s="234"/>
      <c r="Q39" s="234"/>
      <c r="R39" s="234"/>
      <c r="S39" s="234"/>
      <c r="T39" s="234"/>
      <c r="U39" s="234"/>
      <c r="V39" s="234"/>
      <c r="W39" s="234"/>
      <c r="X39" s="234"/>
      <c r="Y39" s="234"/>
      <c r="Z39" s="236"/>
      <c r="AA39" s="240"/>
    </row>
    <row r="40" spans="1:27" s="223" customFormat="1" ht="37.5" customHeight="1">
      <c r="A40" s="225"/>
      <c r="B40" s="232"/>
      <c r="C40" s="223" t="s">
        <v>358</v>
      </c>
      <c r="D40" s="234"/>
      <c r="F40" s="234"/>
      <c r="G40" s="234"/>
      <c r="H40" s="234"/>
      <c r="I40" s="234"/>
      <c r="J40" s="234"/>
      <c r="K40" s="234"/>
      <c r="L40" s="234"/>
      <c r="M40" s="234"/>
      <c r="N40" s="234"/>
      <c r="O40" s="234"/>
      <c r="P40" s="234"/>
      <c r="Q40" s="234"/>
      <c r="R40" s="234"/>
      <c r="S40" s="234"/>
      <c r="T40" s="234"/>
      <c r="U40" s="234"/>
      <c r="V40" s="234"/>
      <c r="W40" s="234"/>
      <c r="X40" s="234"/>
      <c r="Y40" s="234"/>
      <c r="Z40" s="236"/>
      <c r="AA40" s="240"/>
    </row>
    <row r="41" spans="1:27" s="223" customFormat="1" ht="37.5" customHeight="1">
      <c r="A41" s="225"/>
      <c r="B41" s="237"/>
      <c r="D41" s="225" t="s">
        <v>359</v>
      </c>
      <c r="F41" s="234"/>
      <c r="G41" s="234"/>
      <c r="H41" s="234"/>
      <c r="I41" s="234"/>
      <c r="J41" s="234"/>
      <c r="K41" s="234"/>
      <c r="L41" s="234"/>
      <c r="M41" s="234"/>
      <c r="N41" s="234"/>
      <c r="O41" s="234"/>
      <c r="P41" s="234"/>
      <c r="Q41" s="234"/>
      <c r="R41" s="234"/>
      <c r="S41" s="234"/>
      <c r="T41" s="234"/>
      <c r="U41" s="234"/>
      <c r="V41" s="234"/>
      <c r="W41" s="234"/>
      <c r="X41" s="234"/>
      <c r="Y41" s="234"/>
      <c r="Z41" s="236"/>
      <c r="AA41" s="240"/>
    </row>
    <row r="42" spans="1:27" s="223" customFormat="1" ht="37.5" customHeight="1">
      <c r="A42" s="225"/>
      <c r="B42" s="237"/>
      <c r="C42" s="223" t="s">
        <v>345</v>
      </c>
      <c r="D42" s="234"/>
      <c r="F42" s="234"/>
      <c r="G42" s="234"/>
      <c r="H42" s="234"/>
      <c r="I42" s="234"/>
      <c r="J42" s="234"/>
      <c r="K42" s="234"/>
      <c r="L42" s="234"/>
      <c r="M42" s="234"/>
      <c r="N42" s="234"/>
      <c r="O42" s="234"/>
      <c r="P42" s="234"/>
      <c r="Q42" s="234"/>
      <c r="R42" s="234"/>
      <c r="S42" s="234"/>
      <c r="T42" s="234"/>
      <c r="U42" s="234"/>
      <c r="V42" s="234"/>
      <c r="W42" s="234"/>
      <c r="X42" s="234"/>
      <c r="Y42" s="234"/>
      <c r="Z42" s="236"/>
      <c r="AA42" s="240"/>
    </row>
    <row r="43" spans="1:27" s="223" customFormat="1" ht="12" customHeight="1">
      <c r="A43" s="225"/>
      <c r="B43" s="245"/>
      <c r="C43" s="238"/>
      <c r="D43" s="246"/>
      <c r="E43" s="246"/>
      <c r="F43" s="246"/>
      <c r="G43" s="246"/>
      <c r="H43" s="246"/>
      <c r="I43" s="246"/>
      <c r="J43" s="246"/>
      <c r="K43" s="246"/>
      <c r="L43" s="246"/>
      <c r="M43" s="246"/>
      <c r="N43" s="246"/>
      <c r="O43" s="246"/>
      <c r="P43" s="246"/>
      <c r="Q43" s="246"/>
      <c r="R43" s="246"/>
      <c r="S43" s="246"/>
      <c r="T43" s="246"/>
      <c r="U43" s="246"/>
      <c r="V43" s="246"/>
      <c r="W43" s="246"/>
      <c r="X43" s="246"/>
      <c r="Y43" s="246"/>
      <c r="Z43" s="247"/>
      <c r="AA43" s="240"/>
    </row>
    <row r="44" spans="1:27" s="223" customFormat="1" ht="20.100000000000001" customHeight="1"/>
    <row r="45" spans="1:27" ht="20.100000000000001" customHeight="1">
      <c r="A45" s="1579"/>
      <c r="B45" s="1579"/>
      <c r="C45" s="1579"/>
      <c r="D45" s="1579"/>
      <c r="E45" s="1579"/>
      <c r="F45" s="1579"/>
      <c r="G45" s="1579"/>
      <c r="H45" s="1579"/>
      <c r="I45" s="1579"/>
      <c r="J45" s="1579"/>
      <c r="K45" s="1579"/>
      <c r="L45" s="1579"/>
      <c r="M45" s="1579"/>
      <c r="N45" s="1579"/>
      <c r="O45" s="1579"/>
      <c r="P45" s="1579"/>
      <c r="Q45" s="1579"/>
      <c r="R45" s="1579"/>
      <c r="S45" s="1579"/>
      <c r="T45" s="1579"/>
      <c r="U45" s="1579"/>
      <c r="V45" s="1579"/>
      <c r="W45" s="1579"/>
      <c r="X45" s="1579"/>
      <c r="Y45" s="1579"/>
      <c r="Z45" s="922"/>
      <c r="AA45" s="922"/>
    </row>
  </sheetData>
  <sheetProtection sheet="1" objects="1" scenarios="1"/>
  <mergeCells count="18">
    <mergeCell ref="A45:Y45"/>
    <mergeCell ref="A17:Z17"/>
    <mergeCell ref="A21:Y21"/>
    <mergeCell ref="A32:AA32"/>
    <mergeCell ref="A33:AA33"/>
    <mergeCell ref="A34:Z34"/>
    <mergeCell ref="A31:AA31"/>
    <mergeCell ref="A35:AA35"/>
    <mergeCell ref="G27:T27"/>
    <mergeCell ref="A18:Z18"/>
    <mergeCell ref="A3:Z3"/>
    <mergeCell ref="V5:Z5"/>
    <mergeCell ref="Q12:Z12"/>
    <mergeCell ref="M14:P14"/>
    <mergeCell ref="H16:Z16"/>
    <mergeCell ref="A16:G16"/>
    <mergeCell ref="O10:Y10"/>
    <mergeCell ref="Q14:X14"/>
  </mergeCells>
  <phoneticPr fontId="14"/>
  <printOptions horizontalCentered="1"/>
  <pageMargins left="0.62992125984251968" right="0.62992125984251968" top="0.39370078740157483" bottom="0.39370078740157483" header="0" footer="0.19685039370078741"/>
  <pageSetup paperSize="9" scale="35" fitToHeight="0" orientation="portrait" r:id="rId1"/>
  <headerFooter scaleWithDoc="0">
    <oddFooter>&amp;R令和８年４月１日以降に申請する訓練科から適用</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6">
    <tabColor rgb="FFFF0000"/>
  </sheetPr>
  <dimension ref="A1:Z80"/>
  <sheetViews>
    <sheetView view="pageBreakPreview" zoomScaleNormal="100" zoomScaleSheetLayoutView="100" zoomScalePageLayoutView="124" workbookViewId="0">
      <selection activeCell="B12" sqref="B12:U12"/>
    </sheetView>
  </sheetViews>
  <sheetFormatPr defaultColWidth="9" defaultRowHeight="14.25"/>
  <cols>
    <col min="1" max="2" width="3.125" style="123" customWidth="1"/>
    <col min="3" max="3" width="5.625" style="123" customWidth="1"/>
    <col min="4" max="4" width="3.125" style="123" customWidth="1"/>
    <col min="5" max="5" width="10.625" style="123" customWidth="1"/>
    <col min="6" max="7" width="3.125" style="123" customWidth="1"/>
    <col min="8" max="9" width="4.625" style="123" customWidth="1"/>
    <col min="10" max="11" width="3.125" style="123" customWidth="1"/>
    <col min="12" max="13" width="5.625" style="123" customWidth="1"/>
    <col min="14" max="15" width="3.125" style="123" customWidth="1"/>
    <col min="16" max="18" width="4.625" style="123" customWidth="1"/>
    <col min="19" max="19" width="3.125" style="123" customWidth="1"/>
    <col min="20" max="20" width="5.625" style="123" customWidth="1"/>
    <col min="21" max="21" width="10.125" style="123" customWidth="1"/>
    <col min="22" max="16384" width="9" style="123"/>
  </cols>
  <sheetData>
    <row r="1" spans="1:26" ht="18" customHeight="1">
      <c r="U1" s="220" t="s">
        <v>543</v>
      </c>
    </row>
    <row r="2" spans="1:26" ht="24.95" customHeight="1">
      <c r="A2" s="3267" t="s">
        <v>570</v>
      </c>
      <c r="B2" s="3267"/>
      <c r="C2" s="3267"/>
      <c r="D2" s="3267"/>
      <c r="E2" s="3267"/>
      <c r="F2" s="3267"/>
      <c r="G2" s="3267"/>
      <c r="H2" s="3267"/>
      <c r="I2" s="3267"/>
      <c r="J2" s="3267"/>
      <c r="K2" s="3267"/>
      <c r="L2" s="3267"/>
      <c r="M2" s="3267"/>
      <c r="N2" s="3267"/>
      <c r="O2" s="3267"/>
      <c r="P2" s="3267"/>
      <c r="Q2" s="3267"/>
      <c r="R2" s="3267"/>
      <c r="S2" s="3267"/>
      <c r="T2" s="3267"/>
      <c r="U2" s="3267"/>
    </row>
    <row r="3" spans="1:26" s="124" customFormat="1" ht="16.5" customHeight="1">
      <c r="A3" s="3309" t="s">
        <v>265</v>
      </c>
      <c r="B3" s="3309"/>
      <c r="C3" s="3309"/>
      <c r="D3" s="3309"/>
      <c r="E3" s="3269" t="str">
        <f>IF(様式1!L11="","",様式1!L11)</f>
        <v/>
      </c>
      <c r="F3" s="3269"/>
      <c r="G3" s="3269"/>
      <c r="H3" s="3269"/>
      <c r="I3" s="3269"/>
      <c r="J3" s="3269"/>
      <c r="L3" s="3309" t="s">
        <v>194</v>
      </c>
      <c r="M3" s="3309"/>
      <c r="N3" s="3269" t="str">
        <f>IF(様式1!G36="","",様式1!G36)</f>
        <v/>
      </c>
      <c r="O3" s="3269"/>
      <c r="P3" s="3269"/>
      <c r="Q3" s="3269"/>
      <c r="R3" s="3269"/>
      <c r="S3" s="3269"/>
      <c r="T3" s="3269"/>
      <c r="U3" s="3269"/>
    </row>
    <row r="4" spans="1:26" ht="16.5" customHeight="1">
      <c r="A4" s="3309"/>
      <c r="B4" s="3309"/>
      <c r="C4" s="3309"/>
      <c r="D4" s="3309"/>
      <c r="E4" s="3269"/>
      <c r="F4" s="3269"/>
      <c r="G4" s="3269"/>
      <c r="H4" s="3269"/>
      <c r="I4" s="3269"/>
      <c r="J4" s="3269"/>
      <c r="K4" s="266"/>
      <c r="L4" s="3309"/>
      <c r="M4" s="3309"/>
      <c r="N4" s="3269"/>
      <c r="O4" s="3269"/>
      <c r="P4" s="3269"/>
      <c r="Q4" s="3269"/>
      <c r="R4" s="3269"/>
      <c r="S4" s="3269"/>
      <c r="T4" s="3269"/>
      <c r="U4" s="3269"/>
    </row>
    <row r="5" spans="1:26" s="153" customFormat="1" ht="17.100000000000001" customHeight="1">
      <c r="A5" s="150" t="s">
        <v>101</v>
      </c>
      <c r="B5" s="151"/>
      <c r="C5" s="151"/>
      <c r="D5" s="151"/>
      <c r="E5" s="152"/>
      <c r="F5" s="152"/>
      <c r="G5" s="152"/>
      <c r="H5" s="152"/>
      <c r="I5" s="152"/>
      <c r="J5" s="152"/>
      <c r="K5" s="152"/>
      <c r="L5" s="152"/>
      <c r="M5" s="152"/>
      <c r="N5" s="152"/>
      <c r="O5" s="152"/>
      <c r="P5" s="152"/>
      <c r="Q5" s="152"/>
      <c r="R5" s="152"/>
      <c r="S5" s="152"/>
      <c r="T5" s="152"/>
    </row>
    <row r="6" spans="1:26" s="156" customFormat="1" ht="17.100000000000001" customHeight="1">
      <c r="A6" s="3310" t="s">
        <v>266</v>
      </c>
      <c r="B6" s="3310"/>
      <c r="C6" s="3310"/>
      <c r="D6" s="414"/>
      <c r="E6" s="411" t="s">
        <v>264</v>
      </c>
      <c r="F6" s="412" t="s">
        <v>389</v>
      </c>
      <c r="G6" s="3272"/>
      <c r="H6" s="3272"/>
      <c r="I6" s="3272"/>
      <c r="J6" s="259" t="s">
        <v>390</v>
      </c>
      <c r="K6" s="414" t="s">
        <v>412</v>
      </c>
      <c r="L6" s="169" t="s">
        <v>263</v>
      </c>
      <c r="M6" s="154"/>
      <c r="N6" s="412" t="s">
        <v>389</v>
      </c>
      <c r="O6" s="3272" t="str">
        <f>IF(様式5!L6="","",様式5!L6)</f>
        <v/>
      </c>
      <c r="P6" s="3272"/>
      <c r="Q6" s="3272"/>
      <c r="R6" s="259" t="s">
        <v>388</v>
      </c>
      <c r="S6" s="259"/>
      <c r="T6" s="259"/>
      <c r="U6" s="155"/>
    </row>
    <row r="7" spans="1:26" s="156" customFormat="1" ht="17.100000000000001" customHeight="1">
      <c r="A7" s="3310" t="s">
        <v>131</v>
      </c>
      <c r="B7" s="3310"/>
      <c r="C7" s="3310"/>
      <c r="D7" s="3314" t="str">
        <f>IF(様式1!F37="","",様式1!F37)</f>
        <v/>
      </c>
      <c r="E7" s="3315"/>
      <c r="F7" s="3315"/>
      <c r="G7" s="3315"/>
      <c r="H7" s="412" t="s">
        <v>181</v>
      </c>
      <c r="I7" s="3315" t="str">
        <f>IF(様式1!K37="","",様式1!K37)</f>
        <v/>
      </c>
      <c r="J7" s="3315"/>
      <c r="K7" s="3315"/>
      <c r="L7" s="3315"/>
      <c r="M7" s="3315"/>
      <c r="N7" s="3316" t="s">
        <v>267</v>
      </c>
      <c r="O7" s="3317"/>
      <c r="P7" s="3318"/>
      <c r="Q7" s="3285" t="str">
        <f>IF(様式1!F38="","",様式1!F38)</f>
        <v/>
      </c>
      <c r="R7" s="3286"/>
      <c r="S7" s="3286"/>
      <c r="T7" s="412"/>
      <c r="U7" s="131" t="s">
        <v>59</v>
      </c>
    </row>
    <row r="8" spans="1:26" s="130" customFormat="1" ht="8.1" customHeight="1">
      <c r="A8" s="409"/>
      <c r="B8" s="409"/>
      <c r="C8" s="132"/>
      <c r="D8" s="132"/>
      <c r="E8" s="132"/>
      <c r="F8" s="132"/>
      <c r="G8" s="132"/>
      <c r="H8" s="132"/>
      <c r="I8" s="132"/>
      <c r="J8" s="132"/>
      <c r="K8" s="132"/>
      <c r="L8" s="132"/>
      <c r="M8" s="132"/>
      <c r="N8" s="132"/>
      <c r="O8" s="409"/>
      <c r="P8" s="409"/>
      <c r="Q8" s="132"/>
      <c r="R8" s="132"/>
      <c r="S8" s="132"/>
      <c r="T8" s="132"/>
      <c r="U8" s="132"/>
    </row>
    <row r="9" spans="1:26" s="130" customFormat="1" ht="17.100000000000001" customHeight="1">
      <c r="A9" s="133" t="s">
        <v>268</v>
      </c>
      <c r="B9" s="409"/>
      <c r="C9" s="132"/>
      <c r="D9" s="132"/>
      <c r="E9" s="132"/>
      <c r="F9" s="132"/>
      <c r="G9" s="132"/>
      <c r="H9" s="132"/>
      <c r="I9" s="132"/>
      <c r="J9" s="132"/>
      <c r="K9" s="132"/>
      <c r="L9" s="132"/>
      <c r="M9" s="132"/>
      <c r="N9" s="132"/>
      <c r="O9" s="409"/>
      <c r="P9" s="409"/>
      <c r="Q9" s="132"/>
      <c r="R9" s="132"/>
      <c r="S9" s="132"/>
      <c r="T9" s="132"/>
      <c r="U9" s="132"/>
    </row>
    <row r="10" spans="1:26" s="130" customFormat="1" ht="17.100000000000001" customHeight="1">
      <c r="A10" s="416" t="s">
        <v>269</v>
      </c>
      <c r="B10" s="157"/>
      <c r="C10" s="158"/>
      <c r="D10" s="158"/>
      <c r="E10" s="158"/>
      <c r="F10" s="158"/>
      <c r="G10" s="158"/>
      <c r="H10" s="158"/>
      <c r="I10" s="158"/>
      <c r="J10" s="158"/>
      <c r="K10" s="158"/>
      <c r="L10" s="158"/>
      <c r="M10" s="158"/>
      <c r="N10" s="158"/>
      <c r="O10" s="157"/>
      <c r="P10" s="157"/>
      <c r="Q10" s="158"/>
      <c r="R10" s="158"/>
      <c r="S10" s="158"/>
      <c r="T10" s="158"/>
      <c r="U10" s="159"/>
    </row>
    <row r="11" spans="1:26" s="130" customFormat="1" ht="30" customHeight="1">
      <c r="A11" s="160"/>
      <c r="B11" s="3261" t="s">
        <v>361</v>
      </c>
      <c r="C11" s="3262"/>
      <c r="D11" s="3262"/>
      <c r="E11" s="3262"/>
      <c r="F11" s="3262"/>
      <c r="G11" s="3262"/>
      <c r="H11" s="3262"/>
      <c r="I11" s="3262"/>
      <c r="J11" s="3262"/>
      <c r="K11" s="3262"/>
      <c r="L11" s="3262"/>
      <c r="M11" s="3262"/>
      <c r="N11" s="3262"/>
      <c r="O11" s="3262"/>
      <c r="P11" s="3262"/>
      <c r="Q11" s="3262"/>
      <c r="R11" s="3262"/>
      <c r="S11" s="3262"/>
      <c r="T11" s="3262"/>
      <c r="U11" s="3263"/>
    </row>
    <row r="12" spans="1:26" s="130" customFormat="1" ht="200.1" customHeight="1">
      <c r="A12" s="160"/>
      <c r="B12" s="3264"/>
      <c r="C12" s="3265"/>
      <c r="D12" s="3265"/>
      <c r="E12" s="3265"/>
      <c r="F12" s="3265"/>
      <c r="G12" s="3265"/>
      <c r="H12" s="3265"/>
      <c r="I12" s="3265"/>
      <c r="J12" s="3265"/>
      <c r="K12" s="3265"/>
      <c r="L12" s="3265"/>
      <c r="M12" s="3265"/>
      <c r="N12" s="3265"/>
      <c r="O12" s="3265"/>
      <c r="P12" s="3265"/>
      <c r="Q12" s="3265"/>
      <c r="R12" s="3265"/>
      <c r="S12" s="3265"/>
      <c r="T12" s="3265"/>
      <c r="U12" s="3266"/>
      <c r="Z12" s="136"/>
    </row>
    <row r="13" spans="1:26" s="130" customFormat="1" ht="18.95" customHeight="1">
      <c r="A13" s="164"/>
      <c r="B13" s="161" t="s">
        <v>329</v>
      </c>
      <c r="C13" s="162"/>
      <c r="D13" s="162"/>
      <c r="E13" s="162"/>
      <c r="F13" s="162"/>
      <c r="G13" s="162"/>
      <c r="H13" s="162"/>
      <c r="I13" s="162"/>
      <c r="J13" s="162"/>
      <c r="K13" s="162"/>
      <c r="L13" s="162"/>
      <c r="M13" s="162"/>
      <c r="N13" s="162"/>
      <c r="O13" s="162"/>
      <c r="P13" s="162"/>
      <c r="Q13" s="162"/>
      <c r="R13" s="162"/>
      <c r="S13" s="162"/>
      <c r="T13" s="162"/>
      <c r="U13" s="163"/>
      <c r="W13" s="136"/>
    </row>
    <row r="14" spans="1:26" s="130" customFormat="1" ht="39.75" customHeight="1">
      <c r="A14" s="164"/>
      <c r="B14" s="3311" t="s">
        <v>1667</v>
      </c>
      <c r="C14" s="3312"/>
      <c r="D14" s="3312"/>
      <c r="E14" s="3312"/>
      <c r="F14" s="3312"/>
      <c r="G14" s="3312"/>
      <c r="H14" s="3312"/>
      <c r="I14" s="3312"/>
      <c r="J14" s="3312"/>
      <c r="K14" s="3312"/>
      <c r="L14" s="3312"/>
      <c r="M14" s="3312"/>
      <c r="N14" s="3312"/>
      <c r="O14" s="3312"/>
      <c r="P14" s="3312"/>
      <c r="Q14" s="3312"/>
      <c r="R14" s="3312"/>
      <c r="S14" s="3312"/>
      <c r="T14" s="3312"/>
      <c r="U14" s="3313"/>
      <c r="V14" s="164"/>
    </row>
    <row r="15" spans="1:26" s="156" customFormat="1" ht="17.100000000000001" customHeight="1">
      <c r="A15" s="206"/>
      <c r="B15" s="165" t="s">
        <v>266</v>
      </c>
      <c r="C15" s="166"/>
      <c r="D15" s="166"/>
      <c r="E15" s="167"/>
      <c r="F15" s="1374"/>
      <c r="G15" s="127" t="s">
        <v>264</v>
      </c>
      <c r="H15" s="412"/>
      <c r="I15" s="412"/>
      <c r="J15" s="412" t="s">
        <v>389</v>
      </c>
      <c r="K15" s="3319"/>
      <c r="L15" s="3319"/>
      <c r="M15" s="259" t="s">
        <v>390</v>
      </c>
      <c r="N15" s="1374"/>
      <c r="O15" s="127" t="s">
        <v>263</v>
      </c>
      <c r="P15" s="412"/>
      <c r="Q15" s="412"/>
      <c r="R15" s="412" t="s">
        <v>389</v>
      </c>
      <c r="S15" s="3319"/>
      <c r="T15" s="3319"/>
      <c r="U15" s="260" t="s">
        <v>388</v>
      </c>
      <c r="V15" s="261"/>
      <c r="W15" s="130"/>
      <c r="X15" s="130"/>
      <c r="Y15" s="130"/>
    </row>
    <row r="16" spans="1:26" s="156" customFormat="1" ht="17.100000000000001" customHeight="1">
      <c r="A16" s="206"/>
      <c r="B16" s="277" t="s">
        <v>623</v>
      </c>
      <c r="C16" s="166"/>
      <c r="D16" s="401"/>
      <c r="E16" s="167"/>
      <c r="F16" s="3283"/>
      <c r="G16" s="3284"/>
      <c r="H16" s="3284"/>
      <c r="I16" s="3284"/>
      <c r="J16" s="3284"/>
      <c r="K16" s="3284"/>
      <c r="L16" s="3284"/>
      <c r="M16" s="3284"/>
      <c r="N16" s="3284"/>
      <c r="O16" s="3284"/>
      <c r="P16" s="3284"/>
      <c r="Q16" s="3284"/>
      <c r="R16" s="3284"/>
      <c r="S16" s="3284"/>
      <c r="T16" s="3284"/>
      <c r="U16" s="3320"/>
      <c r="W16" s="130"/>
      <c r="X16" s="130"/>
      <c r="Y16" s="130"/>
    </row>
    <row r="17" spans="1:25" s="156" customFormat="1" ht="17.100000000000001" customHeight="1">
      <c r="A17" s="206"/>
      <c r="B17" s="165" t="s">
        <v>131</v>
      </c>
      <c r="C17" s="166"/>
      <c r="D17" s="166"/>
      <c r="E17" s="167"/>
      <c r="F17" s="3321"/>
      <c r="G17" s="3322"/>
      <c r="H17" s="3322"/>
      <c r="I17" s="3322"/>
      <c r="J17" s="3322"/>
      <c r="K17" s="3322"/>
      <c r="L17" s="412" t="s">
        <v>181</v>
      </c>
      <c r="M17" s="3322"/>
      <c r="N17" s="3322"/>
      <c r="O17" s="3322"/>
      <c r="P17" s="3322"/>
      <c r="Q17" s="412"/>
      <c r="R17" s="412"/>
      <c r="S17" s="412"/>
      <c r="T17" s="412"/>
      <c r="U17" s="155"/>
      <c r="W17" s="130"/>
      <c r="X17" s="130"/>
      <c r="Y17" s="130"/>
    </row>
    <row r="18" spans="1:25" s="156" customFormat="1" ht="17.100000000000001" customHeight="1">
      <c r="A18" s="207"/>
      <c r="B18" s="277" t="s">
        <v>409</v>
      </c>
      <c r="C18" s="166"/>
      <c r="D18" s="166"/>
      <c r="E18" s="167"/>
      <c r="F18" s="3326"/>
      <c r="G18" s="3327"/>
      <c r="H18" s="3327"/>
      <c r="I18" s="3327"/>
      <c r="J18" s="412" t="s">
        <v>279</v>
      </c>
      <c r="K18" s="412"/>
      <c r="L18" s="412"/>
      <c r="M18" s="412"/>
      <c r="N18" s="415"/>
      <c r="O18" s="415"/>
      <c r="P18" s="412"/>
      <c r="Q18" s="412"/>
      <c r="R18" s="412"/>
      <c r="S18" s="412"/>
      <c r="T18" s="412"/>
      <c r="U18" s="155"/>
      <c r="W18" s="130"/>
      <c r="X18" s="130"/>
      <c r="Y18" s="130"/>
    </row>
    <row r="19" spans="1:25" s="130" customFormat="1" ht="17.100000000000001" customHeight="1">
      <c r="A19" s="168" t="s">
        <v>330</v>
      </c>
      <c r="B19" s="154"/>
      <c r="C19" s="410"/>
      <c r="D19" s="410"/>
      <c r="E19" s="410"/>
      <c r="F19" s="410"/>
      <c r="G19" s="410"/>
      <c r="H19" s="418"/>
      <c r="I19" s="418"/>
      <c r="J19" s="418"/>
      <c r="K19" s="412"/>
      <c r="L19" s="412"/>
      <c r="M19" s="412"/>
      <c r="N19" s="412"/>
      <c r="O19" s="415"/>
      <c r="P19" s="415"/>
      <c r="Q19" s="412"/>
      <c r="R19" s="412"/>
      <c r="S19" s="412"/>
      <c r="T19" s="412"/>
      <c r="U19" s="417"/>
    </row>
    <row r="20" spans="1:25" s="130" customFormat="1" ht="17.100000000000001" customHeight="1">
      <c r="A20" s="3259"/>
      <c r="B20" s="3280" t="s">
        <v>271</v>
      </c>
      <c r="C20" s="3281"/>
      <c r="D20" s="3281"/>
      <c r="E20" s="3281"/>
      <c r="F20" s="3282"/>
      <c r="G20" s="1374"/>
      <c r="H20" s="127" t="s">
        <v>272</v>
      </c>
      <c r="I20" s="127"/>
      <c r="J20" s="412"/>
      <c r="K20" s="1374"/>
      <c r="L20" s="412" t="s">
        <v>273</v>
      </c>
      <c r="M20" s="127" t="s">
        <v>274</v>
      </c>
      <c r="N20" s="412"/>
      <c r="O20" s="415"/>
      <c r="P20" s="415"/>
      <c r="Q20" s="412"/>
      <c r="R20" s="412"/>
      <c r="S20" s="412"/>
      <c r="T20" s="412"/>
      <c r="U20" s="417"/>
    </row>
    <row r="21" spans="1:25" s="130" customFormat="1" ht="17.100000000000001" customHeight="1">
      <c r="A21" s="3259"/>
      <c r="B21" s="3280" t="s">
        <v>282</v>
      </c>
      <c r="C21" s="3281"/>
      <c r="D21" s="3281"/>
      <c r="E21" s="3281"/>
      <c r="F21" s="3282"/>
      <c r="G21" s="3328"/>
      <c r="H21" s="3329"/>
      <c r="I21" s="3329"/>
      <c r="J21" s="3329"/>
      <c r="K21" s="169" t="s">
        <v>276</v>
      </c>
      <c r="L21" s="169"/>
      <c r="M21" s="169"/>
      <c r="N21" s="169"/>
      <c r="O21" s="169"/>
      <c r="P21" s="169"/>
      <c r="Q21" s="169"/>
      <c r="R21" s="169"/>
      <c r="S21" s="169"/>
      <c r="T21" s="169"/>
      <c r="U21" s="131"/>
    </row>
    <row r="22" spans="1:25" s="130" customFormat="1" ht="17.100000000000001" customHeight="1">
      <c r="A22" s="3259"/>
      <c r="B22" s="3280" t="s">
        <v>277</v>
      </c>
      <c r="C22" s="3281"/>
      <c r="D22" s="3281"/>
      <c r="E22" s="3281"/>
      <c r="F22" s="3282"/>
      <c r="G22" s="3328"/>
      <c r="H22" s="3329"/>
      <c r="I22" s="3329"/>
      <c r="J22" s="3329"/>
      <c r="K22" s="169" t="s">
        <v>276</v>
      </c>
      <c r="L22" s="169"/>
      <c r="M22" s="169"/>
      <c r="N22" s="169"/>
      <c r="O22" s="169"/>
      <c r="P22" s="169"/>
      <c r="Q22" s="169"/>
      <c r="R22" s="169"/>
      <c r="S22" s="169"/>
      <c r="T22" s="169"/>
      <c r="U22" s="131"/>
    </row>
    <row r="23" spans="1:25" s="130" customFormat="1" ht="17.100000000000001" customHeight="1">
      <c r="A23" s="3260"/>
      <c r="B23" s="3280" t="s">
        <v>278</v>
      </c>
      <c r="C23" s="3281"/>
      <c r="D23" s="3281"/>
      <c r="E23" s="3281"/>
      <c r="F23" s="3282"/>
      <c r="G23" s="3330" t="str">
        <f>IFERROR(ROUNDDOWN(G21/G22,3)*100,"")</f>
        <v/>
      </c>
      <c r="H23" s="3331"/>
      <c r="I23" s="3331"/>
      <c r="J23" s="3331"/>
      <c r="K23" s="169" t="s">
        <v>279</v>
      </c>
      <c r="L23" s="169"/>
      <c r="M23" s="169"/>
      <c r="N23" s="169"/>
      <c r="O23" s="169"/>
      <c r="P23" s="169"/>
      <c r="Q23" s="169"/>
      <c r="R23" s="169"/>
      <c r="S23" s="169"/>
      <c r="T23" s="169"/>
      <c r="U23" s="131"/>
    </row>
    <row r="24" spans="1:25" s="130" customFormat="1" ht="8.1" customHeight="1">
      <c r="A24" s="139"/>
      <c r="B24" s="136"/>
      <c r="C24" s="133"/>
      <c r="D24" s="133"/>
      <c r="E24" s="133"/>
      <c r="F24" s="133"/>
      <c r="G24" s="132"/>
      <c r="H24" s="132"/>
      <c r="I24" s="132"/>
      <c r="J24" s="132"/>
      <c r="K24" s="132"/>
      <c r="L24" s="132"/>
      <c r="M24" s="132"/>
      <c r="N24" s="132"/>
      <c r="O24" s="409"/>
      <c r="P24" s="409"/>
      <c r="Q24" s="132"/>
      <c r="R24" s="132"/>
      <c r="S24" s="132"/>
      <c r="T24" s="132"/>
      <c r="U24" s="132"/>
    </row>
    <row r="25" spans="1:25" s="130" customFormat="1" ht="17.100000000000001" customHeight="1">
      <c r="A25" s="136" t="s">
        <v>280</v>
      </c>
      <c r="B25" s="409"/>
      <c r="C25" s="132"/>
      <c r="D25" s="132"/>
      <c r="E25" s="132"/>
      <c r="F25" s="132"/>
      <c r="G25" s="132"/>
      <c r="H25" s="132"/>
      <c r="I25" s="132"/>
      <c r="J25" s="132"/>
      <c r="K25" s="132"/>
      <c r="L25" s="132"/>
      <c r="M25" s="132"/>
      <c r="N25" s="132"/>
      <c r="O25" s="409"/>
      <c r="P25" s="409"/>
      <c r="Q25" s="132"/>
      <c r="R25" s="132"/>
      <c r="S25" s="132"/>
      <c r="T25" s="132"/>
      <c r="U25" s="132"/>
    </row>
    <row r="26" spans="1:25" s="130" customFormat="1" ht="17.100000000000001" customHeight="1">
      <c r="A26" s="3323" t="s">
        <v>281</v>
      </c>
      <c r="B26" s="3324"/>
      <c r="C26" s="3324"/>
      <c r="D26" s="3324"/>
      <c r="E26" s="3324"/>
      <c r="F26" s="3324"/>
      <c r="G26" s="3324"/>
      <c r="H26" s="3324"/>
      <c r="I26" s="3324"/>
      <c r="J26" s="3324"/>
      <c r="K26" s="3324"/>
      <c r="L26" s="3324"/>
      <c r="M26" s="3324"/>
      <c r="N26" s="3324"/>
      <c r="O26" s="3324"/>
      <c r="P26" s="3324"/>
      <c r="Q26" s="3324"/>
      <c r="R26" s="3324"/>
      <c r="S26" s="3324"/>
      <c r="T26" s="3324"/>
      <c r="U26" s="3325"/>
      <c r="V26" s="136"/>
      <c r="X26" s="136"/>
    </row>
    <row r="27" spans="1:25" s="156" customFormat="1" ht="17.100000000000001" customHeight="1">
      <c r="A27" s="170"/>
      <c r="B27" s="1378"/>
      <c r="C27" s="3280" t="s">
        <v>365</v>
      </c>
      <c r="D27" s="3281"/>
      <c r="E27" s="3281"/>
      <c r="F27" s="3281"/>
      <c r="G27" s="3281"/>
      <c r="H27" s="3281"/>
      <c r="I27" s="3281"/>
      <c r="J27" s="3281"/>
      <c r="K27" s="3281"/>
      <c r="L27" s="3281"/>
      <c r="M27" s="3281"/>
      <c r="N27" s="3281"/>
      <c r="O27" s="3281"/>
      <c r="P27" s="3281"/>
      <c r="Q27" s="3281"/>
      <c r="R27" s="3281"/>
      <c r="S27" s="3281"/>
      <c r="T27" s="3281"/>
      <c r="U27" s="3282"/>
      <c r="V27" s="171"/>
    </row>
    <row r="28" spans="1:25" s="156" customFormat="1" ht="17.100000000000001" customHeight="1">
      <c r="A28" s="170"/>
      <c r="B28" s="1378"/>
      <c r="C28" s="3287" t="s">
        <v>496</v>
      </c>
      <c r="D28" s="3288"/>
      <c r="E28" s="3288"/>
      <c r="F28" s="3288"/>
      <c r="G28" s="3288"/>
      <c r="H28" s="3288"/>
      <c r="I28" s="3288"/>
      <c r="J28" s="3288"/>
      <c r="K28" s="3288"/>
      <c r="L28" s="3288"/>
      <c r="M28" s="3288"/>
      <c r="N28" s="3288"/>
      <c r="O28" s="3288"/>
      <c r="P28" s="3288"/>
      <c r="Q28" s="3288"/>
      <c r="R28" s="3288"/>
      <c r="S28" s="3288"/>
      <c r="T28" s="3288"/>
      <c r="U28" s="3289"/>
      <c r="V28" s="171"/>
    </row>
    <row r="29" spans="1:25" s="130" customFormat="1" ht="30" customHeight="1">
      <c r="A29" s="3299" t="s">
        <v>879</v>
      </c>
      <c r="B29" s="3300"/>
      <c r="C29" s="3300"/>
      <c r="D29" s="3300"/>
      <c r="E29" s="3300"/>
      <c r="F29" s="3300"/>
      <c r="G29" s="3300"/>
      <c r="H29" s="3300"/>
      <c r="I29" s="3300"/>
      <c r="J29" s="3300"/>
      <c r="K29" s="3300"/>
      <c r="L29" s="3300"/>
      <c r="M29" s="3300"/>
      <c r="N29" s="3300"/>
      <c r="O29" s="3300"/>
      <c r="P29" s="3300"/>
      <c r="Q29" s="3300"/>
      <c r="R29" s="3300"/>
      <c r="S29" s="3300"/>
      <c r="T29" s="3300"/>
      <c r="U29" s="3301"/>
      <c r="V29" s="136"/>
      <c r="X29" s="136"/>
    </row>
    <row r="30" spans="1:25" s="156" customFormat="1" ht="30" customHeight="1">
      <c r="A30" s="311"/>
      <c r="B30" s="1376"/>
      <c r="C30" s="3287" t="s">
        <v>1665</v>
      </c>
      <c r="D30" s="3288"/>
      <c r="E30" s="3288"/>
      <c r="F30" s="3288"/>
      <c r="G30" s="3288"/>
      <c r="H30" s="3288"/>
      <c r="I30" s="3288"/>
      <c r="J30" s="3288"/>
      <c r="K30" s="3288"/>
      <c r="L30" s="3288"/>
      <c r="M30" s="3288"/>
      <c r="N30" s="3288"/>
      <c r="O30" s="3288"/>
      <c r="P30" s="3288"/>
      <c r="Q30" s="3288"/>
      <c r="R30" s="3288"/>
      <c r="S30" s="3288"/>
      <c r="T30" s="3288"/>
      <c r="U30" s="3289"/>
      <c r="V30" s="171"/>
    </row>
    <row r="31" spans="1:25" s="130" customFormat="1" ht="15" customHeight="1">
      <c r="A31" s="3261" t="s">
        <v>881</v>
      </c>
      <c r="B31" s="3262"/>
      <c r="C31" s="3262"/>
      <c r="D31" s="3262"/>
      <c r="E31" s="3262"/>
      <c r="F31" s="3262"/>
      <c r="G31" s="3262"/>
      <c r="H31" s="3262"/>
      <c r="I31" s="3262"/>
      <c r="J31" s="3262"/>
      <c r="K31" s="3262"/>
      <c r="L31" s="3262"/>
      <c r="M31" s="3262"/>
      <c r="N31" s="3262"/>
      <c r="O31" s="3262"/>
      <c r="P31" s="3262"/>
      <c r="Q31" s="3262"/>
      <c r="R31" s="3262"/>
      <c r="S31" s="3262"/>
      <c r="T31" s="3262"/>
      <c r="U31" s="3263"/>
    </row>
    <row r="32" spans="1:25" s="130" customFormat="1" ht="15" customHeight="1">
      <c r="A32" s="3332"/>
      <c r="B32" s="3333"/>
      <c r="C32" s="3333"/>
      <c r="D32" s="3333"/>
      <c r="E32" s="3333"/>
      <c r="F32" s="3333"/>
      <c r="G32" s="3333"/>
      <c r="H32" s="3333"/>
      <c r="I32" s="3333"/>
      <c r="J32" s="3333"/>
      <c r="K32" s="3333"/>
      <c r="L32" s="3333"/>
      <c r="M32" s="3333"/>
      <c r="N32" s="3333"/>
      <c r="O32" s="3333"/>
      <c r="P32" s="3333"/>
      <c r="Q32" s="3333"/>
      <c r="R32" s="3333"/>
      <c r="S32" s="3333"/>
      <c r="T32" s="3333"/>
      <c r="U32" s="3334"/>
    </row>
    <row r="33" spans="1:24" s="156" customFormat="1" ht="28.5" customHeight="1">
      <c r="A33" s="172"/>
      <c r="B33" s="1378"/>
      <c r="C33" s="3287" t="s">
        <v>884</v>
      </c>
      <c r="D33" s="3288"/>
      <c r="E33" s="3288"/>
      <c r="F33" s="3288"/>
      <c r="G33" s="3288"/>
      <c r="H33" s="3288"/>
      <c r="I33" s="3288"/>
      <c r="J33" s="3288"/>
      <c r="K33" s="3288"/>
      <c r="L33" s="3288"/>
      <c r="M33" s="3288"/>
      <c r="N33" s="3288"/>
      <c r="O33" s="3288"/>
      <c r="P33" s="3288"/>
      <c r="Q33" s="3288"/>
      <c r="R33" s="3288"/>
      <c r="S33" s="3288"/>
      <c r="T33" s="3288"/>
      <c r="U33" s="3289"/>
    </row>
    <row r="34" spans="1:24" s="130" customFormat="1" ht="12" customHeight="1">
      <c r="A34" s="996" t="s">
        <v>1660</v>
      </c>
      <c r="B34" s="136"/>
      <c r="C34" s="133"/>
      <c r="D34" s="133"/>
      <c r="E34" s="133"/>
      <c r="F34" s="133"/>
      <c r="G34" s="132"/>
      <c r="H34" s="132"/>
      <c r="I34" s="132"/>
      <c r="J34" s="132"/>
      <c r="K34" s="132"/>
      <c r="L34" s="132"/>
      <c r="M34" s="132"/>
      <c r="N34" s="708"/>
      <c r="O34" s="708"/>
      <c r="P34" s="132"/>
      <c r="Q34" s="132"/>
      <c r="R34" s="132"/>
    </row>
    <row r="35" spans="1:24" s="130" customFormat="1" ht="12" customHeight="1">
      <c r="A35" s="997" t="s">
        <v>1661</v>
      </c>
      <c r="B35" s="136"/>
      <c r="C35" s="133"/>
      <c r="D35" s="133"/>
      <c r="E35" s="133"/>
      <c r="F35" s="133"/>
      <c r="G35" s="132"/>
      <c r="H35" s="132"/>
      <c r="I35" s="132"/>
      <c r="J35" s="132"/>
      <c r="K35" s="132"/>
      <c r="L35" s="132"/>
      <c r="M35" s="132"/>
      <c r="N35" s="967"/>
      <c r="O35" s="967"/>
      <c r="P35" s="132"/>
      <c r="Q35" s="132"/>
      <c r="R35" s="132"/>
    </row>
    <row r="36" spans="1:24" s="130" customFormat="1" ht="8.1" customHeight="1">
      <c r="A36" s="139"/>
      <c r="B36" s="136"/>
      <c r="C36" s="133"/>
      <c r="D36" s="133"/>
      <c r="E36" s="133"/>
      <c r="F36" s="133"/>
      <c r="G36" s="132"/>
      <c r="H36" s="132"/>
      <c r="I36" s="132"/>
      <c r="J36" s="132"/>
      <c r="K36" s="132"/>
      <c r="L36" s="132"/>
      <c r="M36" s="132"/>
      <c r="N36" s="967"/>
      <c r="O36" s="967"/>
      <c r="P36" s="132"/>
      <c r="Q36" s="132"/>
      <c r="R36" s="132"/>
    </row>
    <row r="37" spans="1:24" s="249" customFormat="1" ht="16.5" customHeight="1">
      <c r="A37" s="255" t="s">
        <v>360</v>
      </c>
      <c r="C37" s="248"/>
      <c r="D37" s="248"/>
      <c r="E37" s="248"/>
      <c r="F37" s="248"/>
      <c r="G37" s="248"/>
      <c r="H37" s="248"/>
      <c r="I37" s="248"/>
      <c r="J37" s="250"/>
      <c r="K37" s="962"/>
      <c r="L37" s="248"/>
      <c r="M37" s="248"/>
      <c r="N37" s="248"/>
      <c r="O37" s="248"/>
      <c r="P37" s="248"/>
      <c r="Q37" s="248"/>
      <c r="R37" s="248"/>
      <c r="S37" s="248"/>
      <c r="T37" s="248"/>
      <c r="U37" s="248"/>
      <c r="V37" s="248"/>
    </row>
    <row r="38" spans="1:24" s="130" customFormat="1" ht="12.95" customHeight="1">
      <c r="A38" s="3338" t="s">
        <v>1666</v>
      </c>
      <c r="B38" s="3339"/>
      <c r="C38" s="3339"/>
      <c r="D38" s="3339"/>
      <c r="E38" s="3339"/>
      <c r="F38" s="3339"/>
      <c r="G38" s="3339"/>
      <c r="H38" s="3339"/>
      <c r="I38" s="3339"/>
      <c r="J38" s="3339"/>
      <c r="K38" s="3339"/>
      <c r="L38" s="3339"/>
      <c r="M38" s="3339"/>
      <c r="N38" s="3339"/>
      <c r="O38" s="3339"/>
      <c r="P38" s="3339"/>
      <c r="Q38" s="3339"/>
      <c r="R38" s="3339"/>
      <c r="S38" s="3339"/>
      <c r="T38" s="3339"/>
      <c r="U38" s="3339"/>
      <c r="V38" s="136"/>
    </row>
    <row r="39" spans="1:24" s="130" customFormat="1" ht="12.95" customHeight="1">
      <c r="A39" s="3340"/>
      <c r="B39" s="3340"/>
      <c r="C39" s="3340"/>
      <c r="D39" s="3340"/>
      <c r="E39" s="3340"/>
      <c r="F39" s="3340"/>
      <c r="G39" s="3340"/>
      <c r="H39" s="3340"/>
      <c r="I39" s="3340"/>
      <c r="J39" s="3340"/>
      <c r="K39" s="3340"/>
      <c r="L39" s="3340"/>
      <c r="M39" s="3340"/>
      <c r="N39" s="3340"/>
      <c r="O39" s="3340"/>
      <c r="P39" s="3340"/>
      <c r="Q39" s="3340"/>
      <c r="R39" s="3340"/>
      <c r="S39" s="3340"/>
      <c r="T39" s="3340"/>
      <c r="U39" s="3340"/>
      <c r="V39" s="136"/>
    </row>
    <row r="40" spans="1:24" s="178" customFormat="1" ht="18" customHeight="1">
      <c r="A40" s="176"/>
      <c r="B40" s="3310" t="s">
        <v>283</v>
      </c>
      <c r="C40" s="3310"/>
      <c r="D40" s="3310"/>
      <c r="E40" s="3316" t="s">
        <v>131</v>
      </c>
      <c r="F40" s="3317"/>
      <c r="G40" s="3317"/>
      <c r="H40" s="3317"/>
      <c r="I40" s="3317"/>
      <c r="J40" s="3317"/>
      <c r="K40" s="3317"/>
      <c r="L40" s="3317"/>
      <c r="M40" s="3317"/>
      <c r="N40" s="3318"/>
      <c r="O40" s="3316" t="s">
        <v>284</v>
      </c>
      <c r="P40" s="3317"/>
      <c r="Q40" s="3316" t="s">
        <v>285</v>
      </c>
      <c r="R40" s="3317"/>
      <c r="S40" s="3317"/>
      <c r="T40" s="3317"/>
      <c r="U40" s="3318"/>
      <c r="V40" s="177"/>
      <c r="X40" s="177"/>
    </row>
    <row r="41" spans="1:24" s="156" customFormat="1" ht="17.100000000000001" customHeight="1">
      <c r="A41" s="1492" t="s">
        <v>286</v>
      </c>
      <c r="B41" s="3302"/>
      <c r="C41" s="3302"/>
      <c r="D41" s="3302"/>
      <c r="E41" s="3303"/>
      <c r="F41" s="3304"/>
      <c r="G41" s="3304"/>
      <c r="H41" s="3304"/>
      <c r="I41" s="963" t="s">
        <v>55</v>
      </c>
      <c r="J41" s="3305"/>
      <c r="K41" s="3305"/>
      <c r="L41" s="3305"/>
      <c r="M41" s="3305"/>
      <c r="N41" s="3306"/>
      <c r="O41" s="3307"/>
      <c r="P41" s="3308"/>
      <c r="Q41" s="3303"/>
      <c r="R41" s="3305"/>
      <c r="S41" s="3305"/>
      <c r="T41" s="3305"/>
      <c r="U41" s="3306"/>
      <c r="V41" s="171"/>
      <c r="W41" s="171"/>
    </row>
    <row r="42" spans="1:24" s="156" customFormat="1" ht="17.100000000000001" customHeight="1">
      <c r="A42" s="1492" t="s">
        <v>287</v>
      </c>
      <c r="B42" s="3302"/>
      <c r="C42" s="3302"/>
      <c r="D42" s="3302"/>
      <c r="E42" s="3303"/>
      <c r="F42" s="3304"/>
      <c r="G42" s="3304"/>
      <c r="H42" s="3304"/>
      <c r="I42" s="963" t="s">
        <v>55</v>
      </c>
      <c r="J42" s="3305"/>
      <c r="K42" s="3305"/>
      <c r="L42" s="3305"/>
      <c r="M42" s="3305"/>
      <c r="N42" s="3306"/>
      <c r="O42" s="3307"/>
      <c r="P42" s="3308"/>
      <c r="Q42" s="3303"/>
      <c r="R42" s="3305"/>
      <c r="S42" s="3305"/>
      <c r="T42" s="3305"/>
      <c r="U42" s="3306"/>
      <c r="V42" s="171"/>
    </row>
    <row r="43" spans="1:24" s="156" customFormat="1" ht="17.100000000000001" customHeight="1">
      <c r="A43" s="1492" t="s">
        <v>417</v>
      </c>
      <c r="B43" s="3302"/>
      <c r="C43" s="3302"/>
      <c r="D43" s="3302"/>
      <c r="E43" s="3303"/>
      <c r="F43" s="3304"/>
      <c r="G43" s="3304"/>
      <c r="H43" s="3304"/>
      <c r="I43" s="963" t="s">
        <v>55</v>
      </c>
      <c r="J43" s="3305"/>
      <c r="K43" s="3305"/>
      <c r="L43" s="3305"/>
      <c r="M43" s="3305"/>
      <c r="N43" s="3306"/>
      <c r="O43" s="3307"/>
      <c r="P43" s="3308"/>
      <c r="Q43" s="3303"/>
      <c r="R43" s="3305"/>
      <c r="S43" s="3305"/>
      <c r="T43" s="3305"/>
      <c r="U43" s="3306"/>
      <c r="V43" s="171"/>
    </row>
    <row r="44" spans="1:24" s="156" customFormat="1" ht="17.100000000000001" customHeight="1">
      <c r="A44" s="1492" t="s">
        <v>288</v>
      </c>
      <c r="B44" s="3302"/>
      <c r="C44" s="3302"/>
      <c r="D44" s="3302"/>
      <c r="E44" s="3303"/>
      <c r="F44" s="3304"/>
      <c r="G44" s="3304"/>
      <c r="H44" s="3304"/>
      <c r="I44" s="963" t="s">
        <v>55</v>
      </c>
      <c r="J44" s="3305"/>
      <c r="K44" s="3305"/>
      <c r="L44" s="3305"/>
      <c r="M44" s="3305"/>
      <c r="N44" s="3306"/>
      <c r="O44" s="3307"/>
      <c r="P44" s="3308"/>
      <c r="Q44" s="3303"/>
      <c r="R44" s="3305"/>
      <c r="S44" s="3305"/>
      <c r="T44" s="3305"/>
      <c r="U44" s="3306"/>
      <c r="V44" s="171"/>
    </row>
    <row r="45" spans="1:24" s="156" customFormat="1" ht="17.100000000000001" customHeight="1">
      <c r="A45" s="1492" t="s">
        <v>289</v>
      </c>
      <c r="B45" s="3302"/>
      <c r="C45" s="3302"/>
      <c r="D45" s="3302"/>
      <c r="E45" s="3303"/>
      <c r="F45" s="3304"/>
      <c r="G45" s="3304"/>
      <c r="H45" s="3304"/>
      <c r="I45" s="963" t="s">
        <v>55</v>
      </c>
      <c r="J45" s="3305"/>
      <c r="K45" s="3305"/>
      <c r="L45" s="3305"/>
      <c r="M45" s="3305"/>
      <c r="N45" s="3306"/>
      <c r="O45" s="3307"/>
      <c r="P45" s="3308"/>
      <c r="Q45" s="3303"/>
      <c r="R45" s="3305"/>
      <c r="S45" s="3305"/>
      <c r="T45" s="3305"/>
      <c r="U45" s="3306"/>
      <c r="V45" s="171"/>
    </row>
    <row r="46" spans="1:24" ht="12.75" customHeight="1">
      <c r="A46" s="998" t="s">
        <v>1663</v>
      </c>
      <c r="B46" s="998"/>
      <c r="C46" s="998"/>
      <c r="D46" s="998"/>
      <c r="E46" s="998"/>
      <c r="F46" s="998"/>
      <c r="G46" s="998"/>
      <c r="H46" s="998"/>
      <c r="I46" s="998"/>
      <c r="J46" s="998"/>
      <c r="K46" s="998"/>
      <c r="L46" s="998"/>
      <c r="M46" s="998"/>
      <c r="N46" s="998"/>
      <c r="O46" s="998"/>
      <c r="P46" s="998"/>
      <c r="Q46" s="998"/>
      <c r="R46" s="998"/>
      <c r="S46" s="998"/>
      <c r="T46" s="998"/>
      <c r="U46" s="998"/>
    </row>
    <row r="47" spans="1:24" s="175" customFormat="1" ht="25.5" customHeight="1">
      <c r="A47" s="3337" t="s">
        <v>1664</v>
      </c>
      <c r="B47" s="3337"/>
      <c r="C47" s="3337"/>
      <c r="D47" s="3337"/>
      <c r="E47" s="3337"/>
      <c r="F47" s="3337"/>
      <c r="G47" s="3337"/>
      <c r="H47" s="3337"/>
      <c r="I47" s="3337"/>
      <c r="J47" s="3337"/>
      <c r="K47" s="3337"/>
      <c r="L47" s="3337"/>
      <c r="M47" s="3337"/>
      <c r="N47" s="3337"/>
      <c r="O47" s="3337"/>
      <c r="P47" s="3337"/>
      <c r="Q47" s="3337"/>
      <c r="R47" s="3337"/>
      <c r="S47" s="3337"/>
      <c r="T47" s="3337"/>
      <c r="U47" s="3337"/>
    </row>
    <row r="48" spans="1:24" s="175" customFormat="1" ht="7.5" customHeight="1">
      <c r="A48" s="173"/>
      <c r="C48" s="173"/>
      <c r="D48" s="173"/>
      <c r="E48" s="173"/>
      <c r="F48" s="173"/>
      <c r="G48" s="173"/>
      <c r="H48" s="173"/>
      <c r="I48" s="173"/>
      <c r="J48" s="173"/>
      <c r="K48" s="173"/>
      <c r="L48" s="173"/>
      <c r="M48" s="173"/>
      <c r="N48" s="173"/>
      <c r="O48" s="173"/>
      <c r="P48" s="173"/>
      <c r="Q48" s="173"/>
      <c r="R48" s="173"/>
      <c r="S48" s="173"/>
      <c r="T48" s="173"/>
      <c r="U48" s="173"/>
    </row>
    <row r="49" spans="1:22" s="142" customFormat="1" ht="16.5" customHeight="1">
      <c r="A49" s="3335" t="s">
        <v>1650</v>
      </c>
      <c r="B49" s="3335"/>
      <c r="C49" s="3335"/>
      <c r="D49" s="3335"/>
      <c r="E49" s="3335"/>
      <c r="F49" s="3335"/>
      <c r="G49" s="3335"/>
      <c r="H49" s="3335"/>
      <c r="I49" s="3335"/>
      <c r="J49" s="3335"/>
      <c r="K49" s="3335"/>
      <c r="L49" s="3335"/>
      <c r="M49" s="3335"/>
      <c r="N49" s="3335"/>
      <c r="O49" s="3335"/>
      <c r="P49" s="3335"/>
      <c r="Q49" s="3335"/>
      <c r="R49" s="3335"/>
      <c r="S49" s="248"/>
      <c r="T49" s="249"/>
      <c r="U49" s="130"/>
    </row>
    <row r="50" spans="1:22" s="142" customFormat="1" ht="21.75" customHeight="1">
      <c r="A50" s="3336" t="s">
        <v>1652</v>
      </c>
      <c r="B50" s="3336"/>
      <c r="C50" s="3336"/>
      <c r="D50" s="3336"/>
      <c r="E50" s="3336"/>
      <c r="F50" s="3336"/>
      <c r="G50" s="3336"/>
      <c r="H50" s="3336"/>
      <c r="I50" s="3336"/>
      <c r="J50" s="3336"/>
      <c r="K50" s="3336"/>
      <c r="L50" s="3336"/>
      <c r="M50" s="3336"/>
      <c r="N50" s="3336"/>
      <c r="O50" s="3336"/>
      <c r="P50" s="3336"/>
      <c r="Q50" s="3336"/>
      <c r="R50" s="3336"/>
      <c r="S50" s="3336"/>
      <c r="T50" s="3336"/>
      <c r="U50" s="3336"/>
    </row>
    <row r="51" spans="1:22" s="142" customFormat="1" ht="21.75" customHeight="1">
      <c r="A51" s="744"/>
      <c r="B51" s="745"/>
      <c r="C51" s="3294" t="s">
        <v>1269</v>
      </c>
      <c r="D51" s="3269"/>
      <c r="E51" s="3269"/>
      <c r="F51" s="3269"/>
      <c r="G51" s="3269"/>
      <c r="H51" s="3269"/>
      <c r="I51" s="3269"/>
      <c r="J51" s="3269"/>
      <c r="K51" s="3269"/>
      <c r="L51" s="3269"/>
      <c r="M51" s="3269"/>
      <c r="N51" s="3269"/>
      <c r="O51" s="3269"/>
      <c r="P51" s="3269"/>
      <c r="Q51" s="3269"/>
      <c r="R51" s="3269"/>
      <c r="S51" s="3269"/>
      <c r="T51" s="3269"/>
      <c r="U51" s="3295"/>
    </row>
    <row r="52" spans="1:22" s="175" customFormat="1" ht="12.95" customHeight="1">
      <c r="A52" s="315" t="s">
        <v>1659</v>
      </c>
      <c r="B52" s="313"/>
      <c r="C52" s="312"/>
      <c r="D52" s="314"/>
      <c r="E52" s="314"/>
      <c r="F52" s="314"/>
      <c r="G52" s="314"/>
      <c r="H52" s="314"/>
      <c r="I52" s="314"/>
      <c r="J52" s="314"/>
      <c r="K52" s="314"/>
      <c r="L52" s="315"/>
      <c r="M52" s="313"/>
      <c r="N52" s="314"/>
      <c r="O52" s="315"/>
      <c r="P52" s="316"/>
      <c r="Q52" s="317"/>
      <c r="R52" s="317"/>
      <c r="S52" s="317"/>
      <c r="T52" s="317"/>
      <c r="U52" s="317"/>
      <c r="V52" s="173"/>
    </row>
    <row r="53" spans="1:22" ht="24.95" customHeight="1"/>
    <row r="54" spans="1:22" ht="24.95" customHeight="1"/>
    <row r="55" spans="1:22">
      <c r="E55" s="148"/>
      <c r="F55" s="148"/>
      <c r="G55" s="148"/>
    </row>
    <row r="59" spans="1:22">
      <c r="C59" s="148"/>
    </row>
    <row r="62" spans="1:22">
      <c r="C62" s="149"/>
    </row>
    <row r="63" spans="1:22">
      <c r="C63" s="149"/>
    </row>
    <row r="64" spans="1:22">
      <c r="C64" s="149"/>
    </row>
    <row r="65" spans="3:3">
      <c r="C65" s="149"/>
    </row>
    <row r="66" spans="3:3">
      <c r="C66" s="149"/>
    </row>
    <row r="67" spans="3:3">
      <c r="C67" s="149"/>
    </row>
    <row r="68" spans="3:3">
      <c r="C68" s="149"/>
    </row>
    <row r="69" spans="3:3">
      <c r="C69" s="149"/>
    </row>
    <row r="70" spans="3:3">
      <c r="C70" s="149"/>
    </row>
    <row r="71" spans="3:3">
      <c r="C71" s="149"/>
    </row>
    <row r="72" spans="3:3">
      <c r="C72" s="149"/>
    </row>
    <row r="73" spans="3:3">
      <c r="C73" s="149"/>
    </row>
    <row r="74" spans="3:3">
      <c r="C74" s="149"/>
    </row>
    <row r="75" spans="3:3">
      <c r="C75" s="149"/>
    </row>
    <row r="76" spans="3:3">
      <c r="C76" s="149"/>
    </row>
    <row r="77" spans="3:3">
      <c r="C77" s="149"/>
    </row>
    <row r="78" spans="3:3">
      <c r="C78" s="149"/>
    </row>
    <row r="79" spans="3:3">
      <c r="C79" s="149"/>
    </row>
    <row r="80" spans="3:3">
      <c r="C80" s="149"/>
    </row>
  </sheetData>
  <sheetProtection sheet="1" objects="1" scenarios="1" formatCells="0" formatRows="0" insertRows="0" deleteRows="0"/>
  <mergeCells count="71">
    <mergeCell ref="A47:U47"/>
    <mergeCell ref="C51:U51"/>
    <mergeCell ref="A38:U39"/>
    <mergeCell ref="B40:D40"/>
    <mergeCell ref="E40:N40"/>
    <mergeCell ref="O40:P40"/>
    <mergeCell ref="Q40:U40"/>
    <mergeCell ref="B41:D41"/>
    <mergeCell ref="E41:H41"/>
    <mergeCell ref="J41:N41"/>
    <mergeCell ref="Q42:U42"/>
    <mergeCell ref="B44:D44"/>
    <mergeCell ref="E44:H44"/>
    <mergeCell ref="J44:N44"/>
    <mergeCell ref="O44:P44"/>
    <mergeCell ref="Q44:U44"/>
    <mergeCell ref="C30:U30"/>
    <mergeCell ref="A31:U32"/>
    <mergeCell ref="C33:U33"/>
    <mergeCell ref="A49:R49"/>
    <mergeCell ref="A50:U50"/>
    <mergeCell ref="B43:D43"/>
    <mergeCell ref="E43:H43"/>
    <mergeCell ref="J43:N43"/>
    <mergeCell ref="O43:P43"/>
    <mergeCell ref="Q43:U43"/>
    <mergeCell ref="O41:P41"/>
    <mergeCell ref="Q41:U41"/>
    <mergeCell ref="B42:D42"/>
    <mergeCell ref="E42:H42"/>
    <mergeCell ref="J42:N42"/>
    <mergeCell ref="O42:P42"/>
    <mergeCell ref="A26:U26"/>
    <mergeCell ref="C27:U27"/>
    <mergeCell ref="A29:U29"/>
    <mergeCell ref="F18:I18"/>
    <mergeCell ref="A20:A23"/>
    <mergeCell ref="B20:F20"/>
    <mergeCell ref="B21:F21"/>
    <mergeCell ref="G21:J21"/>
    <mergeCell ref="B22:F22"/>
    <mergeCell ref="G22:J22"/>
    <mergeCell ref="B23:F23"/>
    <mergeCell ref="G23:J23"/>
    <mergeCell ref="C28:U28"/>
    <mergeCell ref="K15:L15"/>
    <mergeCell ref="S15:T15"/>
    <mergeCell ref="F16:U16"/>
    <mergeCell ref="F17:K17"/>
    <mergeCell ref="M17:P17"/>
    <mergeCell ref="A6:C6"/>
    <mergeCell ref="G6:I6"/>
    <mergeCell ref="O6:Q6"/>
    <mergeCell ref="B12:U12"/>
    <mergeCell ref="B14:U14"/>
    <mergeCell ref="A7:C7"/>
    <mergeCell ref="D7:G7"/>
    <mergeCell ref="I7:M7"/>
    <mergeCell ref="N7:P7"/>
    <mergeCell ref="Q7:S7"/>
    <mergeCell ref="B11:U11"/>
    <mergeCell ref="A2:U2"/>
    <mergeCell ref="A3:D4"/>
    <mergeCell ref="E3:J4"/>
    <mergeCell ref="L3:M4"/>
    <mergeCell ref="N3:U4"/>
    <mergeCell ref="B45:D45"/>
    <mergeCell ref="E45:H45"/>
    <mergeCell ref="J45:N45"/>
    <mergeCell ref="O45:P45"/>
    <mergeCell ref="Q45:U45"/>
  </mergeCells>
  <phoneticPr fontId="14"/>
  <conditionalFormatting sqref="B12">
    <cfRule type="cellIs" dxfId="128" priority="16" stopIfTrue="1" operator="equal">
      <formula>""</formula>
    </cfRule>
  </conditionalFormatting>
  <conditionalFormatting sqref="B33">
    <cfRule type="cellIs" dxfId="127" priority="8" stopIfTrue="1" operator="equal">
      <formula>""</formula>
    </cfRule>
  </conditionalFormatting>
  <conditionalFormatting sqref="B51">
    <cfRule type="cellIs" dxfId="126" priority="3" stopIfTrue="1" operator="equal">
      <formula>""</formula>
    </cfRule>
  </conditionalFormatting>
  <conditionalFormatting sqref="F6 J15 R15">
    <cfRule type="cellIs" dxfId="125" priority="11" stopIfTrue="1" operator="equal">
      <formula>(COUNTIF($D$6:$F$6,"○")=1)</formula>
    </cfRule>
  </conditionalFormatting>
  <conditionalFormatting sqref="F15 N15">
    <cfRule type="cellIs" dxfId="124" priority="15" stopIfTrue="1" operator="equal">
      <formula>(COUNTIF($F$15:$N$15,"○")=1)</formula>
    </cfRule>
  </conditionalFormatting>
  <conditionalFormatting sqref="F16:F18 M17:P17 B27:B30">
    <cfRule type="cellIs" dxfId="123" priority="14" stopIfTrue="1" operator="equal">
      <formula>""</formula>
    </cfRule>
  </conditionalFormatting>
  <conditionalFormatting sqref="G20 K20">
    <cfRule type="cellIs" dxfId="122" priority="12" stopIfTrue="1" operator="equal">
      <formula>(COUNTIF($G$20:$K$20,"○")=1)</formula>
    </cfRule>
  </conditionalFormatting>
  <conditionalFormatting sqref="G21:G22">
    <cfRule type="expression" dxfId="121" priority="13" stopIfTrue="1">
      <formula>($G$20&lt;&gt;"")*($G$21="")*($G$22="")*($G$23="")</formula>
    </cfRule>
  </conditionalFormatting>
  <conditionalFormatting sqref="J41:N41 B41:E45 O41:O45 Q41:R45 J42:J45">
    <cfRule type="cellIs" dxfId="120" priority="2" stopIfTrue="1" operator="equal">
      <formula>""</formula>
    </cfRule>
  </conditionalFormatting>
  <conditionalFormatting sqref="K5 N5:P5">
    <cfRule type="expression" dxfId="119" priority="18" stopIfTrue="1">
      <formula>($E$5="○")*($K$5="")</formula>
    </cfRule>
  </conditionalFormatting>
  <conditionalFormatting sqref="K6">
    <cfRule type="cellIs" dxfId="118" priority="10" stopIfTrue="1" operator="equal">
      <formula>(COUNTIF($D$6:$K$6,"○")=1)</formula>
    </cfRule>
    <cfRule type="expression" dxfId="117" priority="17" stopIfTrue="1">
      <formula>($F$6&lt;&gt;"")*($K$6="")</formula>
    </cfRule>
  </conditionalFormatting>
  <conditionalFormatting sqref="K15:L15 S15:T15">
    <cfRule type="containsBlanks" dxfId="116" priority="1">
      <formula>LEN(TRIM(K15))=0</formula>
    </cfRule>
  </conditionalFormatting>
  <dataValidations count="4">
    <dataValidation type="list" allowBlank="1" showInputMessage="1" showErrorMessage="1" sqref="K15:L15" xr:uid="{00000000-0002-0000-1C00-000000000000}">
      <formula1>"00基礎分野,02ＩＴ分野,03営業・販売・事務分野,04医療事務分野,05介護福祉分野,06農業分野,07林業分野,08旅行・観光分野,09警備・保安分野,10クリエート（企画・創作）分野,11デザイン分野,12輸送サービス分野,13エコ分野,14調理分野,15電気関連分野,16機械関連分野,17金属関連分野,18建設関連分野,19理容・美容関連分野,20その他の分野"</formula1>
    </dataValidation>
    <dataValidation type="list" allowBlank="1" showInputMessage="1" showErrorMessage="1" sqref="S15:T15" xr:uid="{00000000-0002-0000-1C00-000001000000}">
      <formula1>"02ＩＴ分野,03営業・販売・事務分野,04医療事務分野,05介護福祉分野,06農業分野,07林業分野,08旅行・観光分野,09警備・保安分野,10クリエート（企画・創作）分野,11デザイン分野,12輸送サービス分野,13エコ分野,14調理分野,15電気関連分野,16機械関連分野,17金属関連分野,18建設関連分野,19理容・美容関連分野,20その他の分野"</formula1>
    </dataValidation>
    <dataValidation type="list" allowBlank="1" showInputMessage="1" showErrorMessage="1" sqref="B27:B28 B30 WVJ30 WLN30 WBR30 VRV30 VHZ30 UYD30 UOH30 UEL30 TUP30 TKT30 TAX30 SRB30 SHF30 RXJ30 RNN30 RDR30 QTV30 QJZ30 QAD30 PQH30 PGL30 OWP30 OMT30 OCX30 NTB30 NJF30 MZJ30 MPN30 MFR30 LVV30 LLZ30 LCD30 KSH30 KIL30 JYP30 JOT30 JEX30 IVB30 ILF30 IBJ30 HRN30 HHR30 GXV30 GNZ30 GED30 FUH30 FKL30 FAP30 EQT30 EGX30 DXB30 DNF30 DDJ30 CTN30 CJR30 BZV30 BPZ30 BGD30 AWH30 AML30 ACP30 ST30 IX30 B33 B51" xr:uid="{00000000-0002-0000-1C00-000002000000}">
      <formula1>"✓"</formula1>
    </dataValidation>
    <dataValidation type="list" allowBlank="1" showInputMessage="1" showErrorMessage="1" sqref="G20 K6 K20 D6 F15 N15" xr:uid="{00000000-0002-0000-1C00-000003000000}">
      <formula1>"○"</formula1>
    </dataValidation>
  </dataValidations>
  <printOptions horizontalCentered="1"/>
  <pageMargins left="0.62992125984251968" right="0.62992125984251968" top="0.39370078740157483" bottom="0.39370078740157483" header="0" footer="0.19685039370078741"/>
  <pageSetup paperSize="9" scale="76" orientation="portrait" r:id="rId1"/>
  <headerFooter scaleWithDoc="0">
    <oddFooter>&amp;R令和８年４月１日以降に申請する訓練科から適用</oddFooter>
  </headerFooter>
  <drawing r:id="rId2"/>
  <legacyDrawing r:id="rId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1">
    <pageSetUpPr fitToPage="1"/>
  </sheetPr>
  <dimension ref="A1:H47"/>
  <sheetViews>
    <sheetView view="pageBreakPreview" zoomScale="85" zoomScaleNormal="100" zoomScaleSheetLayoutView="85" workbookViewId="0">
      <selection activeCell="D11" sqref="D11:F11"/>
    </sheetView>
  </sheetViews>
  <sheetFormatPr defaultColWidth="9" defaultRowHeight="13.5"/>
  <cols>
    <col min="1" max="1" width="4" style="184" customWidth="1"/>
    <col min="2" max="2" width="4.625" style="184" customWidth="1"/>
    <col min="3" max="3" width="20.75" style="182" customWidth="1"/>
    <col min="4" max="4" width="22.125" style="182" customWidth="1"/>
    <col min="5" max="5" width="6.625" style="182" customWidth="1"/>
    <col min="6" max="6" width="22.125" style="182" customWidth="1"/>
    <col min="7" max="7" width="29.75" style="182" customWidth="1"/>
    <col min="8" max="8" width="6.5" style="182" customWidth="1"/>
    <col min="9" max="16384" width="9" style="182"/>
  </cols>
  <sheetData>
    <row r="1" spans="1:8" ht="21.75" customHeight="1">
      <c r="A1" s="179"/>
      <c r="B1" s="180"/>
      <c r="C1" s="180"/>
      <c r="D1" s="181"/>
      <c r="E1" s="181"/>
      <c r="F1" s="181"/>
      <c r="H1" s="320" t="s">
        <v>544</v>
      </c>
    </row>
    <row r="2" spans="1:8" ht="21.75" customHeight="1">
      <c r="A2" s="179"/>
      <c r="B2" s="180"/>
      <c r="C2" s="180"/>
      <c r="D2" s="181"/>
      <c r="E2" s="181"/>
      <c r="F2" s="181"/>
      <c r="H2" s="183"/>
    </row>
    <row r="3" spans="1:8" ht="33" customHeight="1">
      <c r="A3" s="3352" t="s">
        <v>290</v>
      </c>
      <c r="B3" s="3352"/>
      <c r="C3" s="3352"/>
      <c r="D3" s="3352"/>
      <c r="E3" s="3352"/>
      <c r="F3" s="3352"/>
      <c r="G3" s="3352"/>
      <c r="H3" s="3352"/>
    </row>
    <row r="4" spans="1:8" ht="33.75" customHeight="1">
      <c r="C4" s="185"/>
      <c r="D4" s="185"/>
      <c r="E4" s="185"/>
      <c r="F4" s="185"/>
    </row>
    <row r="5" spans="1:8" ht="24.95" customHeight="1">
      <c r="A5" s="186">
        <v>1</v>
      </c>
      <c r="B5" s="187" t="s">
        <v>0</v>
      </c>
      <c r="C5" s="187"/>
      <c r="D5" s="3353" t="str">
        <f>IF(様式1!L11="","",様式1!L11)</f>
        <v/>
      </c>
      <c r="E5" s="3353"/>
      <c r="F5" s="3353"/>
      <c r="G5" s="181"/>
      <c r="H5" s="183"/>
    </row>
    <row r="6" spans="1:8" ht="15" customHeight="1">
      <c r="A6" s="186"/>
      <c r="B6" s="187"/>
      <c r="C6" s="187"/>
      <c r="D6" s="188"/>
      <c r="E6" s="188"/>
      <c r="F6" s="188"/>
      <c r="G6" s="181"/>
      <c r="H6" s="183"/>
    </row>
    <row r="7" spans="1:8" ht="24.95" customHeight="1">
      <c r="A7" s="186">
        <v>2</v>
      </c>
      <c r="B7" s="187" t="s">
        <v>291</v>
      </c>
      <c r="C7" s="187"/>
      <c r="D7" s="3353" t="str">
        <f>IF(様式1!G36="","",様式1!G36)</f>
        <v/>
      </c>
      <c r="E7" s="3353"/>
      <c r="F7" s="3353"/>
      <c r="H7" s="183"/>
    </row>
    <row r="8" spans="1:8" ht="27" customHeight="1">
      <c r="A8" s="186"/>
      <c r="B8" s="187"/>
      <c r="C8" s="187" t="s">
        <v>131</v>
      </c>
      <c r="D8" s="274" t="str">
        <f>IF(様式1!F37="","", 様式1!F37)</f>
        <v/>
      </c>
      <c r="E8" s="189" t="s">
        <v>292</v>
      </c>
      <c r="F8" s="274" t="str">
        <f>IF(様式1!K37="","",様式1!K37)</f>
        <v/>
      </c>
      <c r="H8" s="183"/>
    </row>
    <row r="9" spans="1:8" ht="14.25" customHeight="1">
      <c r="A9" s="179"/>
      <c r="B9" s="180"/>
      <c r="C9" s="180"/>
      <c r="D9" s="188"/>
      <c r="E9" s="188"/>
      <c r="F9" s="188"/>
      <c r="H9" s="183"/>
    </row>
    <row r="10" spans="1:8" ht="24.95" customHeight="1">
      <c r="A10" s="186">
        <v>3</v>
      </c>
      <c r="B10" s="3354" t="s">
        <v>340</v>
      </c>
      <c r="C10" s="3354"/>
      <c r="D10" s="3354"/>
      <c r="E10" s="3354"/>
      <c r="F10" s="3354"/>
      <c r="G10" s="3354"/>
    </row>
    <row r="11" spans="1:8" ht="26.25" customHeight="1">
      <c r="B11" s="887" t="s">
        <v>1565</v>
      </c>
      <c r="C11" s="888" t="s">
        <v>1566</v>
      </c>
      <c r="D11" s="3355"/>
      <c r="E11" s="3355"/>
      <c r="F11" s="3355"/>
    </row>
    <row r="12" spans="1:8" ht="27" customHeight="1">
      <c r="B12" s="887" t="s">
        <v>1567</v>
      </c>
      <c r="C12" s="889" t="s">
        <v>1568</v>
      </c>
      <c r="D12" s="3356"/>
      <c r="E12" s="3356"/>
      <c r="F12" s="3356"/>
      <c r="H12" s="190"/>
    </row>
    <row r="13" spans="1:8" ht="27" customHeight="1">
      <c r="B13" s="887" t="s">
        <v>1569</v>
      </c>
      <c r="C13" s="889" t="s">
        <v>293</v>
      </c>
      <c r="D13" s="3355"/>
      <c r="E13" s="3355"/>
      <c r="F13" s="3355"/>
      <c r="H13" s="190"/>
    </row>
    <row r="14" spans="1:8" ht="27" customHeight="1">
      <c r="B14" s="887" t="s">
        <v>1570</v>
      </c>
      <c r="C14" s="889" t="s">
        <v>294</v>
      </c>
      <c r="D14" s="3355"/>
      <c r="E14" s="3355"/>
      <c r="F14" s="3355"/>
      <c r="H14" s="190"/>
    </row>
    <row r="15" spans="1:8" ht="27" customHeight="1">
      <c r="B15" s="887" t="s">
        <v>1571</v>
      </c>
      <c r="C15" s="889" t="s">
        <v>295</v>
      </c>
      <c r="D15" s="1382"/>
      <c r="E15" s="189" t="s">
        <v>292</v>
      </c>
      <c r="F15" s="1382"/>
      <c r="H15" s="190"/>
    </row>
    <row r="16" spans="1:8" ht="27" customHeight="1">
      <c r="B16" s="887" t="s">
        <v>1572</v>
      </c>
      <c r="C16" s="889" t="s">
        <v>296</v>
      </c>
      <c r="D16" s="3355"/>
      <c r="E16" s="3355"/>
      <c r="F16" s="3355"/>
      <c r="H16" s="190"/>
    </row>
    <row r="17" spans="1:8" ht="27" customHeight="1">
      <c r="B17" s="887" t="s">
        <v>1573</v>
      </c>
      <c r="C17" s="889" t="s">
        <v>297</v>
      </c>
      <c r="D17" s="3355"/>
      <c r="E17" s="3355"/>
      <c r="F17" s="3355"/>
      <c r="G17" s="3355"/>
      <c r="H17" s="191"/>
    </row>
    <row r="18" spans="1:8" ht="15" customHeight="1">
      <c r="B18" s="890"/>
      <c r="C18" s="891"/>
      <c r="D18" s="192"/>
      <c r="E18" s="192"/>
      <c r="F18" s="192"/>
      <c r="G18" s="192"/>
      <c r="H18" s="191"/>
    </row>
    <row r="19" spans="1:8" ht="24.95" customHeight="1">
      <c r="A19" s="186">
        <v>4</v>
      </c>
      <c r="B19" s="886" t="s">
        <v>298</v>
      </c>
      <c r="C19" s="892"/>
      <c r="D19" s="193"/>
      <c r="E19" s="193"/>
      <c r="F19" s="193"/>
      <c r="G19" s="194"/>
      <c r="H19" s="195"/>
    </row>
    <row r="20" spans="1:8" ht="27" customHeight="1">
      <c r="A20" s="186"/>
      <c r="B20" s="887" t="s">
        <v>1565</v>
      </c>
      <c r="C20" s="893" t="s">
        <v>299</v>
      </c>
      <c r="D20" s="193"/>
      <c r="E20" s="193"/>
      <c r="F20" s="193"/>
      <c r="G20" s="194"/>
      <c r="H20" s="195"/>
    </row>
    <row r="21" spans="1:8" ht="20.100000000000001" customHeight="1">
      <c r="B21" s="3343"/>
      <c r="C21" s="3344"/>
      <c r="D21" s="3344"/>
      <c r="E21" s="3344"/>
      <c r="F21" s="3344"/>
      <c r="G21" s="3344"/>
      <c r="H21" s="3345"/>
    </row>
    <row r="22" spans="1:8" ht="20.100000000000001" customHeight="1">
      <c r="B22" s="3346"/>
      <c r="C22" s="3347"/>
      <c r="D22" s="3347"/>
      <c r="E22" s="3347"/>
      <c r="F22" s="3347"/>
      <c r="G22" s="3347"/>
      <c r="H22" s="3348"/>
    </row>
    <row r="23" spans="1:8" ht="20.100000000000001" customHeight="1">
      <c r="B23" s="3346"/>
      <c r="C23" s="3347"/>
      <c r="D23" s="3347"/>
      <c r="E23" s="3347"/>
      <c r="F23" s="3347"/>
      <c r="G23" s="3347"/>
      <c r="H23" s="3348"/>
    </row>
    <row r="24" spans="1:8" ht="20.100000000000001" customHeight="1">
      <c r="B24" s="3346"/>
      <c r="C24" s="3347"/>
      <c r="D24" s="3347"/>
      <c r="E24" s="3347"/>
      <c r="F24" s="3347"/>
      <c r="G24" s="3347"/>
      <c r="H24" s="3348"/>
    </row>
    <row r="25" spans="1:8" ht="20.100000000000001" customHeight="1">
      <c r="B25" s="3346"/>
      <c r="C25" s="3347"/>
      <c r="D25" s="3347"/>
      <c r="E25" s="3347"/>
      <c r="F25" s="3347"/>
      <c r="G25" s="3347"/>
      <c r="H25" s="3348"/>
    </row>
    <row r="26" spans="1:8" ht="20.100000000000001" customHeight="1">
      <c r="B26" s="3346"/>
      <c r="C26" s="3347"/>
      <c r="D26" s="3347"/>
      <c r="E26" s="3347"/>
      <c r="F26" s="3347"/>
      <c r="G26" s="3347"/>
      <c r="H26" s="3348"/>
    </row>
    <row r="27" spans="1:8" ht="20.100000000000001" customHeight="1">
      <c r="B27" s="3346"/>
      <c r="C27" s="3347"/>
      <c r="D27" s="3347"/>
      <c r="E27" s="3347"/>
      <c r="F27" s="3347"/>
      <c r="G27" s="3347"/>
      <c r="H27" s="3348"/>
    </row>
    <row r="28" spans="1:8" ht="20.100000000000001" customHeight="1">
      <c r="B28" s="3346"/>
      <c r="C28" s="3347"/>
      <c r="D28" s="3347"/>
      <c r="E28" s="3347"/>
      <c r="F28" s="3347"/>
      <c r="G28" s="3347"/>
      <c r="H28" s="3348"/>
    </row>
    <row r="29" spans="1:8" ht="20.100000000000001" customHeight="1">
      <c r="B29" s="3346"/>
      <c r="C29" s="3347"/>
      <c r="D29" s="3347"/>
      <c r="E29" s="3347"/>
      <c r="F29" s="3347"/>
      <c r="G29" s="3347"/>
      <c r="H29" s="3348"/>
    </row>
    <row r="30" spans="1:8" ht="20.100000000000001" customHeight="1">
      <c r="B30" s="3349"/>
      <c r="C30" s="3350"/>
      <c r="D30" s="3350"/>
      <c r="E30" s="3350"/>
      <c r="F30" s="3350"/>
      <c r="G30" s="3350"/>
      <c r="H30" s="3351"/>
    </row>
    <row r="31" spans="1:8" ht="14.25" customHeight="1">
      <c r="A31" s="179"/>
      <c r="B31" s="180"/>
      <c r="C31" s="180"/>
      <c r="D31" s="188"/>
      <c r="E31" s="188"/>
      <c r="F31" s="188"/>
      <c r="H31" s="183"/>
    </row>
    <row r="32" spans="1:8" ht="27" customHeight="1">
      <c r="B32" s="887" t="s">
        <v>1567</v>
      </c>
      <c r="C32" s="196" t="s">
        <v>300</v>
      </c>
      <c r="D32" s="193"/>
      <c r="E32" s="193"/>
      <c r="F32" s="193"/>
      <c r="G32" s="194"/>
      <c r="H32" s="195"/>
    </row>
    <row r="33" spans="1:8" ht="20.100000000000001" customHeight="1">
      <c r="B33" s="3343"/>
      <c r="C33" s="3344"/>
      <c r="D33" s="3344"/>
      <c r="E33" s="3344"/>
      <c r="F33" s="3344"/>
      <c r="G33" s="3344"/>
      <c r="H33" s="3345"/>
    </row>
    <row r="34" spans="1:8" ht="20.100000000000001" customHeight="1">
      <c r="B34" s="3346"/>
      <c r="C34" s="3347"/>
      <c r="D34" s="3347"/>
      <c r="E34" s="3347"/>
      <c r="F34" s="3347"/>
      <c r="G34" s="3347"/>
      <c r="H34" s="3348"/>
    </row>
    <row r="35" spans="1:8" ht="20.100000000000001" customHeight="1">
      <c r="B35" s="3346"/>
      <c r="C35" s="3347"/>
      <c r="D35" s="3347"/>
      <c r="E35" s="3347"/>
      <c r="F35" s="3347"/>
      <c r="G35" s="3347"/>
      <c r="H35" s="3348"/>
    </row>
    <row r="36" spans="1:8" ht="20.100000000000001" customHeight="1">
      <c r="B36" s="3346"/>
      <c r="C36" s="3347"/>
      <c r="D36" s="3347"/>
      <c r="E36" s="3347"/>
      <c r="F36" s="3347"/>
      <c r="G36" s="3347"/>
      <c r="H36" s="3348"/>
    </row>
    <row r="37" spans="1:8" ht="20.100000000000001" customHeight="1">
      <c r="B37" s="3346"/>
      <c r="C37" s="3347"/>
      <c r="D37" s="3347"/>
      <c r="E37" s="3347"/>
      <c r="F37" s="3347"/>
      <c r="G37" s="3347"/>
      <c r="H37" s="3348"/>
    </row>
    <row r="38" spans="1:8" ht="20.100000000000001" customHeight="1">
      <c r="B38" s="3346"/>
      <c r="C38" s="3347"/>
      <c r="D38" s="3347"/>
      <c r="E38" s="3347"/>
      <c r="F38" s="3347"/>
      <c r="G38" s="3347"/>
      <c r="H38" s="3348"/>
    </row>
    <row r="39" spans="1:8" ht="20.100000000000001" customHeight="1">
      <c r="B39" s="3346"/>
      <c r="C39" s="3347"/>
      <c r="D39" s="3347"/>
      <c r="E39" s="3347"/>
      <c r="F39" s="3347"/>
      <c r="G39" s="3347"/>
      <c r="H39" s="3348"/>
    </row>
    <row r="40" spans="1:8" ht="20.100000000000001" customHeight="1">
      <c r="B40" s="3346"/>
      <c r="C40" s="3347"/>
      <c r="D40" s="3347"/>
      <c r="E40" s="3347"/>
      <c r="F40" s="3347"/>
      <c r="G40" s="3347"/>
      <c r="H40" s="3348"/>
    </row>
    <row r="41" spans="1:8" ht="20.100000000000001" customHeight="1">
      <c r="B41" s="3346"/>
      <c r="C41" s="3347"/>
      <c r="D41" s="3347"/>
      <c r="E41" s="3347"/>
      <c r="F41" s="3347"/>
      <c r="G41" s="3347"/>
      <c r="H41" s="3348"/>
    </row>
    <row r="42" spans="1:8" ht="20.100000000000001" customHeight="1">
      <c r="B42" s="3349"/>
      <c r="C42" s="3350"/>
      <c r="D42" s="3350"/>
      <c r="E42" s="3350"/>
      <c r="F42" s="3350"/>
      <c r="G42" s="3350"/>
      <c r="H42" s="3351"/>
    </row>
    <row r="43" spans="1:8" ht="20.100000000000001" customHeight="1">
      <c r="B43" s="182"/>
      <c r="H43" s="197"/>
    </row>
    <row r="44" spans="1:8" ht="13.5" customHeight="1">
      <c r="A44" s="3342" t="s">
        <v>838</v>
      </c>
      <c r="B44" s="3342"/>
      <c r="C44" s="3342"/>
      <c r="D44" s="3342"/>
      <c r="E44" s="3342"/>
      <c r="F44" s="3342"/>
      <c r="G44" s="3342"/>
      <c r="H44" s="3342"/>
    </row>
    <row r="45" spans="1:8">
      <c r="A45" s="3342"/>
      <c r="B45" s="3342"/>
      <c r="C45" s="3342"/>
      <c r="D45" s="3342"/>
      <c r="E45" s="3342"/>
      <c r="F45" s="3342"/>
      <c r="G45" s="3342"/>
      <c r="H45" s="3342"/>
    </row>
    <row r="46" spans="1:8">
      <c r="A46" s="3341" t="s">
        <v>1538</v>
      </c>
      <c r="B46" s="3341"/>
      <c r="C46" s="3341"/>
      <c r="D46" s="3341"/>
      <c r="E46" s="3341"/>
      <c r="F46" s="3341"/>
      <c r="G46" s="3341"/>
      <c r="H46" s="3341"/>
    </row>
    <row r="47" spans="1:8">
      <c r="A47" s="3341"/>
      <c r="B47" s="3341"/>
      <c r="C47" s="3341"/>
      <c r="D47" s="3341"/>
      <c r="E47" s="3341"/>
      <c r="F47" s="3341"/>
      <c r="G47" s="3341"/>
      <c r="H47" s="3341"/>
    </row>
  </sheetData>
  <sheetProtection sheet="1" objects="1" scenarios="1" formatCells="0" formatRows="0"/>
  <mergeCells count="14">
    <mergeCell ref="A46:H47"/>
    <mergeCell ref="A44:H45"/>
    <mergeCell ref="B33:H42"/>
    <mergeCell ref="A3:H3"/>
    <mergeCell ref="D5:F5"/>
    <mergeCell ref="D7:F7"/>
    <mergeCell ref="B10:G10"/>
    <mergeCell ref="D11:F11"/>
    <mergeCell ref="D12:F12"/>
    <mergeCell ref="D13:F13"/>
    <mergeCell ref="D14:F14"/>
    <mergeCell ref="D16:F16"/>
    <mergeCell ref="D17:G17"/>
    <mergeCell ref="B21:H30"/>
  </mergeCells>
  <phoneticPr fontId="14"/>
  <conditionalFormatting sqref="B21:H30">
    <cfRule type="cellIs" dxfId="115" priority="3" stopIfTrue="1" operator="equal">
      <formula>""</formula>
    </cfRule>
  </conditionalFormatting>
  <conditionalFormatting sqref="B33:H42">
    <cfRule type="cellIs" dxfId="114" priority="2" stopIfTrue="1" operator="equal">
      <formula>""</formula>
    </cfRule>
  </conditionalFormatting>
  <conditionalFormatting sqref="D15">
    <cfRule type="cellIs" dxfId="113" priority="7" stopIfTrue="1" operator="equal">
      <formula>""</formula>
    </cfRule>
  </conditionalFormatting>
  <conditionalFormatting sqref="D11:F14">
    <cfRule type="cellIs" dxfId="112" priority="1" stopIfTrue="1" operator="equal">
      <formula>""</formula>
    </cfRule>
  </conditionalFormatting>
  <conditionalFormatting sqref="D16:F16">
    <cfRule type="cellIs" dxfId="111" priority="5" stopIfTrue="1" operator="equal">
      <formula>""</formula>
    </cfRule>
  </conditionalFormatting>
  <conditionalFormatting sqref="D17:G17">
    <cfRule type="cellIs" dxfId="110" priority="4" stopIfTrue="1" operator="equal">
      <formula>""</formula>
    </cfRule>
  </conditionalFormatting>
  <conditionalFormatting sqref="F15">
    <cfRule type="cellIs" dxfId="109" priority="6" stopIfTrue="1" operator="equal">
      <formula>""</formula>
    </cfRule>
  </conditionalFormatting>
  <dataValidations count="1">
    <dataValidation type="list" allowBlank="1" showInputMessage="1" showErrorMessage="1" sqref="D12:F12" xr:uid="{00000000-0002-0000-1D00-000000000000}">
      <formula1>"基礎コース,実践コース"</formula1>
    </dataValidation>
  </dataValidations>
  <printOptions horizontalCentered="1"/>
  <pageMargins left="0.62992125984251968" right="0.62992125984251968" top="0.39370078740157483" bottom="0.39370078740157483" header="0" footer="0.19685039370078741"/>
  <pageSetup paperSize="9" scale="78" orientation="portrait" r:id="rId1"/>
  <headerFooter scaleWithDoc="0">
    <oddFooter>&amp;R令和７年４月１日以降に申請する訓練科から適用</oddFooter>
  </headerFooter>
  <ignoredErrors>
    <ignoredError sqref="B11 B12:B17 B20 B32" numberStoredAsText="1"/>
  </ignoredErrors>
  <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AD135"/>
  <sheetViews>
    <sheetView view="pageBreakPreview" zoomScale="70" zoomScaleNormal="70" zoomScaleSheetLayoutView="70" workbookViewId="0">
      <selection activeCell="G107" sqref="G107:N110"/>
    </sheetView>
  </sheetViews>
  <sheetFormatPr defaultColWidth="9" defaultRowHeight="13.5"/>
  <cols>
    <col min="1" max="1" width="4.375" style="198" customWidth="1"/>
    <col min="2" max="2" width="6.5" style="198" customWidth="1"/>
    <col min="3" max="3" width="5.625" style="198" customWidth="1"/>
    <col min="4" max="5" width="7.625" style="198" customWidth="1"/>
    <col min="6" max="6" width="5.625" style="198" customWidth="1"/>
    <col min="7" max="7" width="6.5" style="198" customWidth="1"/>
    <col min="8" max="9" width="7.125" style="198" customWidth="1"/>
    <col min="10" max="13" width="6.875" style="198" customWidth="1"/>
    <col min="14" max="14" width="10.125" style="198" customWidth="1"/>
    <col min="15" max="15" width="5.625" style="198" customWidth="1"/>
    <col min="16" max="30" width="6.5" style="198" customWidth="1"/>
    <col min="31" max="16384" width="9" style="198"/>
  </cols>
  <sheetData>
    <row r="1" spans="1:30" ht="33" customHeight="1">
      <c r="A1" s="199"/>
      <c r="B1" s="199"/>
      <c r="C1" s="199"/>
      <c r="D1" s="199"/>
      <c r="E1" s="199"/>
      <c r="F1" s="199"/>
      <c r="G1" s="199"/>
      <c r="H1" s="199"/>
      <c r="I1" s="199"/>
      <c r="J1" s="199"/>
      <c r="K1" s="199"/>
      <c r="L1" s="199"/>
      <c r="M1" s="199"/>
      <c r="N1" s="199"/>
      <c r="O1" s="199"/>
      <c r="P1" s="199"/>
      <c r="Q1" s="199"/>
      <c r="R1" s="199"/>
      <c r="S1" s="199"/>
      <c r="T1" s="199"/>
      <c r="U1" s="199"/>
      <c r="V1" s="199"/>
      <c r="W1" s="199"/>
      <c r="X1" s="199"/>
      <c r="Y1" s="199"/>
      <c r="Z1" s="199"/>
      <c r="AA1" s="199"/>
      <c r="AB1" s="199"/>
      <c r="AC1" s="199"/>
      <c r="AD1" s="221" t="s">
        <v>545</v>
      </c>
    </row>
    <row r="2" spans="1:30" ht="25.5" customHeight="1">
      <c r="A2" s="3509" t="s">
        <v>301</v>
      </c>
      <c r="B2" s="3509"/>
      <c r="C2" s="3509"/>
      <c r="D2" s="3509"/>
      <c r="E2" s="3509"/>
      <c r="F2" s="3509"/>
      <c r="G2" s="3509"/>
      <c r="H2" s="3509"/>
      <c r="I2" s="3509"/>
      <c r="J2" s="3509"/>
      <c r="K2" s="3509"/>
      <c r="L2" s="3509"/>
      <c r="M2" s="3509"/>
      <c r="N2" s="3509"/>
      <c r="O2" s="3509"/>
      <c r="P2" s="3509"/>
      <c r="Q2" s="3509"/>
      <c r="R2" s="3509"/>
      <c r="S2" s="3509"/>
      <c r="T2" s="3509"/>
      <c r="U2" s="3509"/>
      <c r="V2" s="3509"/>
      <c r="W2" s="3509"/>
      <c r="X2" s="3509"/>
      <c r="Y2" s="3509"/>
      <c r="Z2" s="3509"/>
      <c r="AA2" s="3509"/>
      <c r="AB2" s="3509"/>
      <c r="AC2" s="3509"/>
      <c r="AD2" s="3509"/>
    </row>
    <row r="3" spans="1:30" ht="11.25" customHeight="1">
      <c r="A3" s="909"/>
      <c r="B3" s="909"/>
      <c r="C3" s="909"/>
      <c r="D3" s="909"/>
      <c r="E3" s="909"/>
      <c r="F3" s="909"/>
      <c r="G3" s="909"/>
      <c r="H3" s="909"/>
      <c r="I3" s="909"/>
      <c r="J3" s="909"/>
      <c r="K3" s="909"/>
      <c r="L3" s="909"/>
      <c r="M3" s="909"/>
      <c r="N3" s="909"/>
      <c r="O3" s="909"/>
      <c r="P3" s="909"/>
      <c r="Q3" s="909"/>
      <c r="R3" s="909"/>
      <c r="S3" s="909"/>
      <c r="T3" s="909"/>
      <c r="U3" s="909"/>
      <c r="V3" s="909"/>
      <c r="W3" s="909"/>
      <c r="X3" s="909"/>
      <c r="Y3" s="909"/>
      <c r="Z3" s="909"/>
      <c r="AA3" s="909"/>
      <c r="AB3" s="909"/>
      <c r="AC3" s="909"/>
      <c r="AD3" s="909"/>
    </row>
    <row r="4" spans="1:30" s="199" customFormat="1" ht="40.5" customHeight="1" thickBot="1">
      <c r="A4" s="3495" t="s">
        <v>160</v>
      </c>
      <c r="B4" s="3495"/>
      <c r="C4" s="3495"/>
      <c r="D4" s="3495"/>
      <c r="E4" s="3496" t="str">
        <f>IF(様式1!L11="","",様式1!L11)</f>
        <v/>
      </c>
      <c r="F4" s="3496"/>
      <c r="G4" s="3496"/>
      <c r="H4" s="3496"/>
      <c r="I4" s="3496"/>
      <c r="J4" s="3496"/>
      <c r="K4" s="3496"/>
      <c r="L4" s="3495" t="s">
        <v>302</v>
      </c>
      <c r="M4" s="3495"/>
      <c r="N4" s="3495"/>
      <c r="O4" s="3495"/>
      <c r="P4" s="3510" t="str">
        <f>IF(様式1!F44="","",様式1!F44)</f>
        <v/>
      </c>
      <c r="Q4" s="3510"/>
      <c r="R4" s="3510"/>
      <c r="S4" s="3510"/>
      <c r="T4" s="3510"/>
      <c r="U4" s="3510"/>
      <c r="V4" s="3495" t="s">
        <v>303</v>
      </c>
      <c r="W4" s="3495"/>
      <c r="X4" s="3496" t="str">
        <f>IF(様式1!G36="","",様式1!G36)</f>
        <v/>
      </c>
      <c r="Y4" s="3496"/>
      <c r="Z4" s="3496"/>
      <c r="AA4" s="3496"/>
      <c r="AB4" s="3496"/>
      <c r="AC4" s="3496"/>
      <c r="AD4" s="3496"/>
    </row>
    <row r="5" spans="1:30" s="199" customFormat="1" ht="11.25" customHeight="1" thickBot="1">
      <c r="A5" s="200"/>
      <c r="L5" s="201"/>
      <c r="O5" s="201"/>
    </row>
    <row r="6" spans="1:30" ht="35.1" customHeight="1" thickBot="1">
      <c r="A6" s="908" t="s">
        <v>584</v>
      </c>
      <c r="B6" s="205"/>
      <c r="C6" s="202"/>
      <c r="D6" s="202"/>
      <c r="E6" s="202"/>
      <c r="F6" s="202"/>
      <c r="G6" s="202"/>
      <c r="H6" s="202"/>
      <c r="I6" s="202"/>
      <c r="J6" s="202"/>
      <c r="K6" s="202"/>
      <c r="L6" s="202"/>
      <c r="M6" s="202"/>
      <c r="N6" s="202"/>
      <c r="O6" s="202"/>
      <c r="P6" s="202"/>
      <c r="Q6" s="202"/>
      <c r="R6" s="202"/>
      <c r="S6" s="202"/>
      <c r="T6" s="202"/>
      <c r="U6" s="202"/>
      <c r="V6" s="202"/>
      <c r="W6" s="202"/>
      <c r="X6" s="202"/>
      <c r="Y6" s="202"/>
      <c r="Z6" s="202"/>
      <c r="AA6" s="202"/>
      <c r="AB6" s="202"/>
      <c r="AC6" s="202"/>
      <c r="AD6" s="203"/>
    </row>
    <row r="7" spans="1:30" s="199" customFormat="1" ht="35.1" customHeight="1">
      <c r="A7" s="204"/>
      <c r="B7" s="3497" t="s">
        <v>306</v>
      </c>
      <c r="C7" s="3498"/>
      <c r="D7" s="3498"/>
      <c r="E7" s="3498"/>
      <c r="F7" s="3501" t="s">
        <v>125</v>
      </c>
      <c r="G7" s="3502"/>
      <c r="H7" s="3502"/>
      <c r="I7" s="3502"/>
      <c r="J7" s="3503"/>
      <c r="K7" s="3501" t="str">
        <f>IF(様式1!F40="","",様式1!F40)</f>
        <v/>
      </c>
      <c r="L7" s="3502"/>
      <c r="M7" s="3502"/>
      <c r="N7" s="3502"/>
      <c r="O7" s="3502"/>
      <c r="P7" s="3502"/>
      <c r="Q7" s="3502"/>
      <c r="R7" s="3502"/>
      <c r="S7" s="3502"/>
      <c r="T7" s="3502"/>
      <c r="U7" s="3502"/>
      <c r="V7" s="3502"/>
      <c r="W7" s="3502"/>
      <c r="X7" s="3502"/>
      <c r="Y7" s="3502"/>
      <c r="Z7" s="3502"/>
      <c r="AA7" s="3502"/>
      <c r="AB7" s="3502"/>
      <c r="AC7" s="3502"/>
      <c r="AD7" s="3504"/>
    </row>
    <row r="8" spans="1:30" s="199" customFormat="1" ht="35.1" customHeight="1" thickBot="1">
      <c r="A8" s="204"/>
      <c r="B8" s="3499"/>
      <c r="C8" s="3500"/>
      <c r="D8" s="3500"/>
      <c r="E8" s="3500"/>
      <c r="F8" s="3505" t="s">
        <v>307</v>
      </c>
      <c r="G8" s="3506"/>
      <c r="H8" s="3506"/>
      <c r="I8" s="3506"/>
      <c r="J8" s="3507"/>
      <c r="K8" s="3505" t="str">
        <f>様式1!H41&amp;様式1!H42</f>
        <v/>
      </c>
      <c r="L8" s="3506"/>
      <c r="M8" s="3506"/>
      <c r="N8" s="3506"/>
      <c r="O8" s="3506"/>
      <c r="P8" s="3506"/>
      <c r="Q8" s="3506"/>
      <c r="R8" s="3506"/>
      <c r="S8" s="3506"/>
      <c r="T8" s="3506"/>
      <c r="U8" s="3506"/>
      <c r="V8" s="3506"/>
      <c r="W8" s="3506"/>
      <c r="X8" s="3506"/>
      <c r="Y8" s="3506"/>
      <c r="Z8" s="3506"/>
      <c r="AA8" s="3506"/>
      <c r="AB8" s="3506"/>
      <c r="AC8" s="3506"/>
      <c r="AD8" s="3508"/>
    </row>
    <row r="9" spans="1:30" ht="35.1" customHeight="1">
      <c r="A9" s="1390"/>
      <c r="B9" s="1391" t="s">
        <v>308</v>
      </c>
      <c r="C9" s="1392"/>
      <c r="D9" s="1392"/>
      <c r="E9" s="1392"/>
      <c r="F9" s="1393"/>
      <c r="G9" s="1393"/>
      <c r="H9" s="1393"/>
      <c r="I9" s="1393"/>
      <c r="J9" s="1393"/>
      <c r="K9" s="1393"/>
      <c r="L9" s="1393"/>
      <c r="M9" s="1393"/>
      <c r="N9" s="1393"/>
      <c r="O9" s="1393"/>
      <c r="P9" s="1393"/>
      <c r="Q9" s="1393"/>
      <c r="R9" s="1393"/>
      <c r="S9" s="1393"/>
      <c r="T9" s="1393"/>
      <c r="U9" s="1393"/>
      <c r="V9" s="1393"/>
      <c r="W9" s="1393"/>
      <c r="X9" s="1393"/>
      <c r="Y9" s="1393"/>
      <c r="Z9" s="1393"/>
      <c r="AA9" s="1393"/>
      <c r="AB9" s="1393"/>
      <c r="AC9" s="1393"/>
      <c r="AD9" s="1394"/>
    </row>
    <row r="10" spans="1:30" ht="15.95" customHeight="1">
      <c r="A10" s="1390"/>
      <c r="B10" s="1395"/>
      <c r="C10" s="1396"/>
      <c r="D10" s="3428" t="s">
        <v>588</v>
      </c>
      <c r="E10" s="3429"/>
      <c r="F10" s="3429"/>
      <c r="G10" s="3429"/>
      <c r="H10" s="3429"/>
      <c r="I10" s="3429"/>
      <c r="J10" s="3429"/>
      <c r="K10" s="3429"/>
      <c r="L10" s="3429"/>
      <c r="M10" s="3429"/>
      <c r="N10" s="3430"/>
      <c r="O10" s="3397"/>
      <c r="P10" s="3357"/>
      <c r="Q10" s="3357"/>
      <c r="R10" s="3357" t="s">
        <v>115</v>
      </c>
      <c r="S10" s="3357"/>
      <c r="T10" s="3357" t="s">
        <v>116</v>
      </c>
      <c r="U10" s="3357" t="s">
        <v>304</v>
      </c>
      <c r="V10" s="3357"/>
      <c r="W10" s="3357"/>
      <c r="X10" s="3397" t="s">
        <v>305</v>
      </c>
      <c r="Y10" s="3398"/>
      <c r="Z10" s="3438"/>
      <c r="AA10" s="3438"/>
      <c r="AB10" s="3438"/>
      <c r="AC10" s="3438"/>
      <c r="AD10" s="3458"/>
    </row>
    <row r="11" spans="1:30" ht="15.95" customHeight="1">
      <c r="A11" s="1390"/>
      <c r="B11" s="1390"/>
      <c r="C11" s="3388"/>
      <c r="D11" s="3373"/>
      <c r="E11" s="3374"/>
      <c r="F11" s="3374"/>
      <c r="G11" s="3374"/>
      <c r="H11" s="3374"/>
      <c r="I11" s="3374"/>
      <c r="J11" s="3374"/>
      <c r="K11" s="3374"/>
      <c r="L11" s="3374"/>
      <c r="M11" s="3374"/>
      <c r="N11" s="3375"/>
      <c r="O11" s="3381"/>
      <c r="P11" s="3382"/>
      <c r="Q11" s="3382"/>
      <c r="R11" s="3382"/>
      <c r="S11" s="3382"/>
      <c r="T11" s="3382"/>
      <c r="U11" s="3382"/>
      <c r="V11" s="3382"/>
      <c r="W11" s="3382"/>
      <c r="X11" s="3381"/>
      <c r="Y11" s="3384"/>
      <c r="Z11" s="3386"/>
      <c r="AA11" s="3386"/>
      <c r="AB11" s="3386"/>
      <c r="AC11" s="3386"/>
      <c r="AD11" s="3387"/>
    </row>
    <row r="12" spans="1:30" ht="15.95" customHeight="1">
      <c r="A12" s="1390"/>
      <c r="B12" s="1390"/>
      <c r="C12" s="3389"/>
      <c r="D12" s="3373"/>
      <c r="E12" s="3374"/>
      <c r="F12" s="3374"/>
      <c r="G12" s="3374"/>
      <c r="H12" s="3374"/>
      <c r="I12" s="3374"/>
      <c r="J12" s="3374"/>
      <c r="K12" s="3374"/>
      <c r="L12" s="3374"/>
      <c r="M12" s="3374"/>
      <c r="N12" s="3375"/>
      <c r="O12" s="3406"/>
      <c r="P12" s="3391" t="s">
        <v>309</v>
      </c>
      <c r="Q12" s="3392"/>
      <c r="R12" s="3393"/>
      <c r="S12" s="3397" t="s">
        <v>342</v>
      </c>
      <c r="T12" s="3357"/>
      <c r="U12" s="3357"/>
      <c r="V12" s="3397"/>
      <c r="W12" s="3357"/>
      <c r="X12" s="3357"/>
      <c r="Y12" s="3357" t="s">
        <v>115</v>
      </c>
      <c r="Z12" s="3357"/>
      <c r="AA12" s="3357" t="s">
        <v>116</v>
      </c>
      <c r="AB12" s="3357"/>
      <c r="AC12" s="3357" t="s">
        <v>117</v>
      </c>
      <c r="AD12" s="3359"/>
    </row>
    <row r="13" spans="1:30" s="199" customFormat="1" ht="15.95" customHeight="1">
      <c r="A13" s="1390"/>
      <c r="B13" s="1390"/>
      <c r="C13" s="1397"/>
      <c r="D13" s="3431"/>
      <c r="E13" s="3432"/>
      <c r="F13" s="3432"/>
      <c r="G13" s="3432"/>
      <c r="H13" s="3432"/>
      <c r="I13" s="3432"/>
      <c r="J13" s="3432"/>
      <c r="K13" s="3432"/>
      <c r="L13" s="3432"/>
      <c r="M13" s="3432"/>
      <c r="N13" s="3433"/>
      <c r="O13" s="3487"/>
      <c r="P13" s="3488"/>
      <c r="Q13" s="3489"/>
      <c r="R13" s="3490"/>
      <c r="S13" s="3381"/>
      <c r="T13" s="3382"/>
      <c r="U13" s="3382"/>
      <c r="V13" s="3381"/>
      <c r="W13" s="3382"/>
      <c r="X13" s="3382"/>
      <c r="Y13" s="3382"/>
      <c r="Z13" s="3382"/>
      <c r="AA13" s="3382"/>
      <c r="AB13" s="3382"/>
      <c r="AC13" s="3382"/>
      <c r="AD13" s="3486"/>
    </row>
    <row r="14" spans="1:30" s="199" customFormat="1" ht="35.1" customHeight="1">
      <c r="A14" s="1390"/>
      <c r="B14" s="1390"/>
      <c r="C14" s="1396"/>
      <c r="D14" s="3428" t="s">
        <v>310</v>
      </c>
      <c r="E14" s="3429"/>
      <c r="F14" s="3429"/>
      <c r="G14" s="3429"/>
      <c r="H14" s="3429"/>
      <c r="I14" s="3429"/>
      <c r="J14" s="3429"/>
      <c r="K14" s="3429"/>
      <c r="L14" s="3429"/>
      <c r="M14" s="3429"/>
      <c r="N14" s="3430"/>
      <c r="O14" s="3441"/>
      <c r="P14" s="3442"/>
      <c r="Q14" s="1398"/>
      <c r="R14" s="1398" t="s">
        <v>115</v>
      </c>
      <c r="S14" s="1398"/>
      <c r="T14" s="1398" t="s">
        <v>116</v>
      </c>
      <c r="U14" s="3442" t="s">
        <v>304</v>
      </c>
      <c r="V14" s="3442"/>
      <c r="W14" s="3443"/>
      <c r="X14" s="3449" t="s">
        <v>305</v>
      </c>
      <c r="Y14" s="3449"/>
      <c r="Z14" s="3450"/>
      <c r="AA14" s="3450"/>
      <c r="AB14" s="3450"/>
      <c r="AC14" s="3450"/>
      <c r="AD14" s="3451"/>
    </row>
    <row r="15" spans="1:30" s="199" customFormat="1" ht="35.1" customHeight="1">
      <c r="A15" s="1390"/>
      <c r="B15" s="1390"/>
      <c r="C15" s="1399"/>
      <c r="D15" s="3373"/>
      <c r="E15" s="3374"/>
      <c r="F15" s="3374"/>
      <c r="G15" s="3374"/>
      <c r="H15" s="3374"/>
      <c r="I15" s="3374"/>
      <c r="J15" s="3374"/>
      <c r="K15" s="3374"/>
      <c r="L15" s="3374"/>
      <c r="M15" s="3374"/>
      <c r="N15" s="3375"/>
      <c r="O15" s="1400"/>
      <c r="P15" s="3484" t="s">
        <v>309</v>
      </c>
      <c r="Q15" s="3442"/>
      <c r="R15" s="3443"/>
      <c r="S15" s="3449" t="s">
        <v>343</v>
      </c>
      <c r="T15" s="3449"/>
      <c r="U15" s="3449"/>
      <c r="V15" s="3397"/>
      <c r="W15" s="3357"/>
      <c r="X15" s="1401"/>
      <c r="Y15" s="1401" t="s">
        <v>115</v>
      </c>
      <c r="Z15" s="1401"/>
      <c r="AA15" s="1401" t="s">
        <v>116</v>
      </c>
      <c r="AB15" s="1401"/>
      <c r="AC15" s="1401" t="s">
        <v>117</v>
      </c>
      <c r="AD15" s="1402"/>
    </row>
    <row r="16" spans="1:30" s="199" customFormat="1" ht="35.1" customHeight="1">
      <c r="A16" s="1390"/>
      <c r="B16" s="1390"/>
      <c r="C16" s="1397"/>
      <c r="D16" s="1403"/>
      <c r="E16" s="3485" t="s">
        <v>311</v>
      </c>
      <c r="F16" s="3465"/>
      <c r="G16" s="3465"/>
      <c r="H16" s="3465"/>
      <c r="I16" s="3465"/>
      <c r="J16" s="3465"/>
      <c r="K16" s="3465"/>
      <c r="L16" s="3465"/>
      <c r="M16" s="3465"/>
      <c r="N16" s="3466"/>
      <c r="O16" s="1404"/>
      <c r="P16" s="1401"/>
      <c r="Q16" s="1398" t="s">
        <v>115</v>
      </c>
      <c r="R16" s="1398"/>
      <c r="S16" s="1398" t="s">
        <v>116</v>
      </c>
      <c r="T16" s="1398"/>
      <c r="U16" s="1398" t="s">
        <v>117</v>
      </c>
      <c r="V16" s="1405" t="s">
        <v>55</v>
      </c>
      <c r="W16" s="1404"/>
      <c r="X16" s="1398"/>
      <c r="Y16" s="1398" t="s">
        <v>115</v>
      </c>
      <c r="Z16" s="1398"/>
      <c r="AA16" s="1398" t="s">
        <v>116</v>
      </c>
      <c r="AB16" s="1398"/>
      <c r="AC16" s="1398" t="s">
        <v>117</v>
      </c>
      <c r="AD16" s="1406"/>
    </row>
    <row r="17" spans="1:30" ht="15.95" customHeight="1">
      <c r="A17" s="1390"/>
      <c r="B17" s="1395"/>
      <c r="C17" s="1396"/>
      <c r="D17" s="3373" t="s">
        <v>312</v>
      </c>
      <c r="E17" s="3374"/>
      <c r="F17" s="3374"/>
      <c r="G17" s="3374"/>
      <c r="H17" s="3374"/>
      <c r="I17" s="3374"/>
      <c r="J17" s="3374"/>
      <c r="K17" s="3374"/>
      <c r="L17" s="3374"/>
      <c r="M17" s="3374"/>
      <c r="N17" s="3375"/>
      <c r="O17" s="3397"/>
      <c r="P17" s="3357"/>
      <c r="Q17" s="3357"/>
      <c r="R17" s="3357" t="s">
        <v>115</v>
      </c>
      <c r="S17" s="3357"/>
      <c r="T17" s="3357" t="s">
        <v>116</v>
      </c>
      <c r="U17" s="3357" t="s">
        <v>304</v>
      </c>
      <c r="V17" s="3357"/>
      <c r="W17" s="3357"/>
      <c r="X17" s="3397" t="s">
        <v>305</v>
      </c>
      <c r="Y17" s="3398"/>
      <c r="Z17" s="3438"/>
      <c r="AA17" s="3438"/>
      <c r="AB17" s="3438"/>
      <c r="AC17" s="3438"/>
      <c r="AD17" s="3458"/>
    </row>
    <row r="18" spans="1:30" ht="15.95" customHeight="1">
      <c r="A18" s="1390"/>
      <c r="B18" s="1390"/>
      <c r="C18" s="3388"/>
      <c r="D18" s="3373"/>
      <c r="E18" s="3374"/>
      <c r="F18" s="3374"/>
      <c r="G18" s="3374"/>
      <c r="H18" s="3374"/>
      <c r="I18" s="3374"/>
      <c r="J18" s="3374"/>
      <c r="K18" s="3374"/>
      <c r="L18" s="3374"/>
      <c r="M18" s="3374"/>
      <c r="N18" s="3375"/>
      <c r="O18" s="3381"/>
      <c r="P18" s="3382"/>
      <c r="Q18" s="3382"/>
      <c r="R18" s="3382"/>
      <c r="S18" s="3382"/>
      <c r="T18" s="3382"/>
      <c r="U18" s="3382"/>
      <c r="V18" s="3382"/>
      <c r="W18" s="3382"/>
      <c r="X18" s="3381"/>
      <c r="Y18" s="3384"/>
      <c r="Z18" s="3386"/>
      <c r="AA18" s="3386"/>
      <c r="AB18" s="3386"/>
      <c r="AC18" s="3386"/>
      <c r="AD18" s="3387"/>
    </row>
    <row r="19" spans="1:30" ht="15.95" customHeight="1">
      <c r="A19" s="1390"/>
      <c r="B19" s="1390"/>
      <c r="C19" s="3389"/>
      <c r="D19" s="3373"/>
      <c r="E19" s="3374"/>
      <c r="F19" s="3374"/>
      <c r="G19" s="3374"/>
      <c r="H19" s="3374"/>
      <c r="I19" s="3374"/>
      <c r="J19" s="3374"/>
      <c r="K19" s="3374"/>
      <c r="L19" s="3374"/>
      <c r="M19" s="3374"/>
      <c r="N19" s="3375"/>
      <c r="O19" s="3406"/>
      <c r="P19" s="3391" t="s">
        <v>309</v>
      </c>
      <c r="Q19" s="3392"/>
      <c r="R19" s="3393"/>
      <c r="S19" s="3397" t="s">
        <v>343</v>
      </c>
      <c r="T19" s="3357"/>
      <c r="U19" s="3398"/>
      <c r="V19" s="3357"/>
      <c r="W19" s="3357"/>
      <c r="X19" s="3357"/>
      <c r="Y19" s="3357" t="s">
        <v>115</v>
      </c>
      <c r="Z19" s="3357"/>
      <c r="AA19" s="3357" t="s">
        <v>116</v>
      </c>
      <c r="AB19" s="3357"/>
      <c r="AC19" s="3357" t="s">
        <v>117</v>
      </c>
      <c r="AD19" s="3359"/>
    </row>
    <row r="20" spans="1:30" ht="15.95" customHeight="1" thickBot="1">
      <c r="A20" s="1390"/>
      <c r="B20" s="1407"/>
      <c r="C20" s="1408"/>
      <c r="D20" s="3376"/>
      <c r="E20" s="3377"/>
      <c r="F20" s="3377"/>
      <c r="G20" s="3377"/>
      <c r="H20" s="3377"/>
      <c r="I20" s="3377"/>
      <c r="J20" s="3377"/>
      <c r="K20" s="3377"/>
      <c r="L20" s="3377"/>
      <c r="M20" s="3377"/>
      <c r="N20" s="3378"/>
      <c r="O20" s="3407"/>
      <c r="P20" s="3394"/>
      <c r="Q20" s="3395"/>
      <c r="R20" s="3396"/>
      <c r="S20" s="3399"/>
      <c r="T20" s="3358"/>
      <c r="U20" s="3400"/>
      <c r="V20" s="3358"/>
      <c r="W20" s="3358"/>
      <c r="X20" s="3358"/>
      <c r="Y20" s="3358"/>
      <c r="Z20" s="3358"/>
      <c r="AA20" s="3358"/>
      <c r="AB20" s="3358"/>
      <c r="AC20" s="3358"/>
      <c r="AD20" s="3360"/>
    </row>
    <row r="21" spans="1:30" ht="35.1" customHeight="1">
      <c r="A21" s="1409"/>
      <c r="B21" s="3491" t="s">
        <v>313</v>
      </c>
      <c r="C21" s="3462"/>
      <c r="D21" s="3462"/>
      <c r="E21" s="3462"/>
      <c r="F21" s="1410"/>
      <c r="G21" s="3492" t="s">
        <v>314</v>
      </c>
      <c r="H21" s="3462"/>
      <c r="I21" s="3462"/>
      <c r="J21" s="3462"/>
      <c r="K21" s="3462"/>
      <c r="L21" s="3462"/>
      <c r="M21" s="3462"/>
      <c r="N21" s="1411"/>
      <c r="O21" s="3460" t="s">
        <v>315</v>
      </c>
      <c r="P21" s="3460"/>
      <c r="Q21" s="3460"/>
      <c r="R21" s="3460"/>
      <c r="S21" s="3460"/>
      <c r="T21" s="3460"/>
      <c r="U21" s="3460"/>
      <c r="V21" s="3493" t="s">
        <v>143</v>
      </c>
      <c r="W21" s="3494"/>
      <c r="X21" s="3461"/>
      <c r="Y21" s="3462"/>
      <c r="Z21" s="3462"/>
      <c r="AA21" s="3462"/>
      <c r="AB21" s="3462"/>
      <c r="AC21" s="3462"/>
      <c r="AD21" s="3463"/>
    </row>
    <row r="22" spans="1:30" ht="35.1" customHeight="1">
      <c r="A22" s="1390"/>
      <c r="B22" s="1412" t="s">
        <v>308</v>
      </c>
      <c r="C22" s="1413"/>
      <c r="D22" s="1413"/>
      <c r="E22" s="1413"/>
      <c r="F22" s="1414"/>
      <c r="G22" s="1414"/>
      <c r="H22" s="1414"/>
      <c r="I22" s="1414"/>
      <c r="J22" s="1414"/>
      <c r="K22" s="1414"/>
      <c r="L22" s="1414"/>
      <c r="M22" s="1414"/>
      <c r="N22" s="1414"/>
      <c r="O22" s="1414"/>
      <c r="P22" s="1414"/>
      <c r="Q22" s="1414"/>
      <c r="R22" s="1414"/>
      <c r="S22" s="1414"/>
      <c r="T22" s="1414"/>
      <c r="U22" s="1414"/>
      <c r="V22" s="1414"/>
      <c r="W22" s="1414"/>
      <c r="X22" s="1414"/>
      <c r="Y22" s="1414"/>
      <c r="Z22" s="1414"/>
      <c r="AA22" s="1414"/>
      <c r="AB22" s="1414"/>
      <c r="AC22" s="1414"/>
      <c r="AD22" s="1415"/>
    </row>
    <row r="23" spans="1:30" s="199" customFormat="1" ht="15.95" customHeight="1">
      <c r="A23" s="1390"/>
      <c r="B23" s="1395"/>
      <c r="C23" s="1396"/>
      <c r="D23" s="3428" t="s">
        <v>316</v>
      </c>
      <c r="E23" s="3429"/>
      <c r="F23" s="3429"/>
      <c r="G23" s="3429"/>
      <c r="H23" s="3429"/>
      <c r="I23" s="3429"/>
      <c r="J23" s="3429"/>
      <c r="K23" s="3429"/>
      <c r="L23" s="3429"/>
      <c r="M23" s="3429"/>
      <c r="N23" s="3430"/>
      <c r="O23" s="3397"/>
      <c r="P23" s="3357"/>
      <c r="Q23" s="3357"/>
      <c r="R23" s="3357" t="s">
        <v>115</v>
      </c>
      <c r="S23" s="3357"/>
      <c r="T23" s="3357" t="s">
        <v>116</v>
      </c>
      <c r="U23" s="3357" t="s">
        <v>304</v>
      </c>
      <c r="V23" s="3357"/>
      <c r="W23" s="3357"/>
      <c r="X23" s="3397" t="s">
        <v>305</v>
      </c>
      <c r="Y23" s="3398"/>
      <c r="Z23" s="3438"/>
      <c r="AA23" s="3438"/>
      <c r="AB23" s="3438"/>
      <c r="AC23" s="3438"/>
      <c r="AD23" s="3458"/>
    </row>
    <row r="24" spans="1:30" s="199" customFormat="1" ht="15.75" customHeight="1">
      <c r="A24" s="1390"/>
      <c r="B24" s="1390"/>
      <c r="C24" s="3388"/>
      <c r="D24" s="3373"/>
      <c r="E24" s="3374"/>
      <c r="F24" s="3374"/>
      <c r="G24" s="3374"/>
      <c r="H24" s="3374"/>
      <c r="I24" s="3374"/>
      <c r="J24" s="3374"/>
      <c r="K24" s="3374"/>
      <c r="L24" s="3374"/>
      <c r="M24" s="3374"/>
      <c r="N24" s="3375"/>
      <c r="O24" s="3381"/>
      <c r="P24" s="3382"/>
      <c r="Q24" s="3382"/>
      <c r="R24" s="3382"/>
      <c r="S24" s="3382"/>
      <c r="T24" s="3382"/>
      <c r="U24" s="3382"/>
      <c r="V24" s="3382"/>
      <c r="W24" s="3382"/>
      <c r="X24" s="3381"/>
      <c r="Y24" s="3384"/>
      <c r="Z24" s="3386"/>
      <c r="AA24" s="3386"/>
      <c r="AB24" s="3386"/>
      <c r="AC24" s="3386"/>
      <c r="AD24" s="3387"/>
    </row>
    <row r="25" spans="1:30" s="199" customFormat="1" ht="15.95" customHeight="1">
      <c r="A25" s="1390"/>
      <c r="B25" s="1390"/>
      <c r="C25" s="3389"/>
      <c r="D25" s="3373"/>
      <c r="E25" s="3374"/>
      <c r="F25" s="3374"/>
      <c r="G25" s="3374"/>
      <c r="H25" s="3374"/>
      <c r="I25" s="3374"/>
      <c r="J25" s="3374"/>
      <c r="K25" s="3374"/>
      <c r="L25" s="3374"/>
      <c r="M25" s="3374"/>
      <c r="N25" s="3375"/>
      <c r="O25" s="3406"/>
      <c r="P25" s="3391" t="s">
        <v>309</v>
      </c>
      <c r="Q25" s="3392"/>
      <c r="R25" s="3393"/>
      <c r="S25" s="3397" t="s">
        <v>343</v>
      </c>
      <c r="T25" s="3357"/>
      <c r="U25" s="3398"/>
      <c r="V25" s="3357"/>
      <c r="W25" s="3357"/>
      <c r="X25" s="3357"/>
      <c r="Y25" s="3357" t="s">
        <v>115</v>
      </c>
      <c r="Z25" s="3357"/>
      <c r="AA25" s="3357" t="s">
        <v>116</v>
      </c>
      <c r="AB25" s="3357"/>
      <c r="AC25" s="3357" t="s">
        <v>117</v>
      </c>
      <c r="AD25" s="3359"/>
    </row>
    <row r="26" spans="1:30" s="199" customFormat="1" ht="15.95" customHeight="1">
      <c r="A26" s="1390"/>
      <c r="B26" s="1390"/>
      <c r="C26" s="1397"/>
      <c r="D26" s="3431"/>
      <c r="E26" s="3432"/>
      <c r="F26" s="3432"/>
      <c r="G26" s="3432"/>
      <c r="H26" s="3432"/>
      <c r="I26" s="3432"/>
      <c r="J26" s="3432"/>
      <c r="K26" s="3432"/>
      <c r="L26" s="3432"/>
      <c r="M26" s="3432"/>
      <c r="N26" s="3433"/>
      <c r="O26" s="3487"/>
      <c r="P26" s="3488"/>
      <c r="Q26" s="3489"/>
      <c r="R26" s="3490"/>
      <c r="S26" s="3381"/>
      <c r="T26" s="3382"/>
      <c r="U26" s="3384"/>
      <c r="V26" s="3382"/>
      <c r="W26" s="3382"/>
      <c r="X26" s="3382"/>
      <c r="Y26" s="3382"/>
      <c r="Z26" s="3382"/>
      <c r="AA26" s="3382"/>
      <c r="AB26" s="3382"/>
      <c r="AC26" s="3382"/>
      <c r="AD26" s="3486"/>
    </row>
    <row r="27" spans="1:30" s="199" customFormat="1" ht="35.1" customHeight="1">
      <c r="A27" s="1390"/>
      <c r="B27" s="1390"/>
      <c r="C27" s="1396"/>
      <c r="D27" s="3428" t="s">
        <v>317</v>
      </c>
      <c r="E27" s="3429"/>
      <c r="F27" s="3429"/>
      <c r="G27" s="3429"/>
      <c r="H27" s="3429"/>
      <c r="I27" s="3429"/>
      <c r="J27" s="3429"/>
      <c r="K27" s="3429"/>
      <c r="L27" s="3429"/>
      <c r="M27" s="3429"/>
      <c r="N27" s="3430"/>
      <c r="O27" s="3441"/>
      <c r="P27" s="3442"/>
      <c r="Q27" s="1398"/>
      <c r="R27" s="1398" t="s">
        <v>115</v>
      </c>
      <c r="S27" s="1398"/>
      <c r="T27" s="1398" t="s">
        <v>116</v>
      </c>
      <c r="U27" s="3442" t="s">
        <v>304</v>
      </c>
      <c r="V27" s="3442"/>
      <c r="W27" s="3443"/>
      <c r="X27" s="3449" t="s">
        <v>305</v>
      </c>
      <c r="Y27" s="3449"/>
      <c r="Z27" s="3450"/>
      <c r="AA27" s="3450"/>
      <c r="AB27" s="3450"/>
      <c r="AC27" s="3450"/>
      <c r="AD27" s="3451"/>
    </row>
    <row r="28" spans="1:30" s="199" customFormat="1" ht="35.1" customHeight="1">
      <c r="A28" s="1390"/>
      <c r="B28" s="1390"/>
      <c r="C28" s="1399"/>
      <c r="D28" s="3373"/>
      <c r="E28" s="3374"/>
      <c r="F28" s="3374"/>
      <c r="G28" s="3374"/>
      <c r="H28" s="3374"/>
      <c r="I28" s="3374"/>
      <c r="J28" s="3374"/>
      <c r="K28" s="3374"/>
      <c r="L28" s="3374"/>
      <c r="M28" s="3374"/>
      <c r="N28" s="3375"/>
      <c r="O28" s="1400"/>
      <c r="P28" s="3484" t="s">
        <v>309</v>
      </c>
      <c r="Q28" s="3442"/>
      <c r="R28" s="3443"/>
      <c r="S28" s="3449" t="s">
        <v>343</v>
      </c>
      <c r="T28" s="3449"/>
      <c r="U28" s="3449"/>
      <c r="V28" s="3397"/>
      <c r="W28" s="3357"/>
      <c r="X28" s="1401"/>
      <c r="Y28" s="1401" t="s">
        <v>115</v>
      </c>
      <c r="Z28" s="1401"/>
      <c r="AA28" s="1401" t="s">
        <v>116</v>
      </c>
      <c r="AB28" s="1401"/>
      <c r="AC28" s="1401" t="s">
        <v>117</v>
      </c>
      <c r="AD28" s="1402"/>
    </row>
    <row r="29" spans="1:30" s="199" customFormat="1" ht="35.1" customHeight="1">
      <c r="A29" s="1390"/>
      <c r="B29" s="1390"/>
      <c r="C29" s="1397"/>
      <c r="D29" s="1403"/>
      <c r="E29" s="3485" t="s">
        <v>311</v>
      </c>
      <c r="F29" s="3465"/>
      <c r="G29" s="3465"/>
      <c r="H29" s="3465"/>
      <c r="I29" s="3465"/>
      <c r="J29" s="3465"/>
      <c r="K29" s="3465"/>
      <c r="L29" s="3465"/>
      <c r="M29" s="3465"/>
      <c r="N29" s="3466"/>
      <c r="O29" s="1404"/>
      <c r="P29" s="1398"/>
      <c r="Q29" s="1398" t="s">
        <v>115</v>
      </c>
      <c r="R29" s="1398"/>
      <c r="S29" s="1398" t="s">
        <v>116</v>
      </c>
      <c r="T29" s="1398"/>
      <c r="U29" s="1398" t="s">
        <v>117</v>
      </c>
      <c r="V29" s="1405" t="s">
        <v>55</v>
      </c>
      <c r="W29" s="1404"/>
      <c r="X29" s="1398"/>
      <c r="Y29" s="1398" t="s">
        <v>115</v>
      </c>
      <c r="Z29" s="1398"/>
      <c r="AA29" s="1398" t="s">
        <v>116</v>
      </c>
      <c r="AB29" s="1398"/>
      <c r="AC29" s="1398" t="s">
        <v>117</v>
      </c>
      <c r="AD29" s="1406"/>
    </row>
    <row r="30" spans="1:30" s="199" customFormat="1" ht="15.95" customHeight="1">
      <c r="A30" s="1390"/>
      <c r="B30" s="1395"/>
      <c r="C30" s="1396"/>
      <c r="D30" s="3428" t="s">
        <v>318</v>
      </c>
      <c r="E30" s="3429"/>
      <c r="F30" s="3429"/>
      <c r="G30" s="3429"/>
      <c r="H30" s="3429"/>
      <c r="I30" s="3429"/>
      <c r="J30" s="3429"/>
      <c r="K30" s="3429"/>
      <c r="L30" s="3429"/>
      <c r="M30" s="3429"/>
      <c r="N30" s="3430"/>
      <c r="O30" s="3397"/>
      <c r="P30" s="3357"/>
      <c r="Q30" s="3357"/>
      <c r="R30" s="3357" t="s">
        <v>115</v>
      </c>
      <c r="S30" s="3357"/>
      <c r="T30" s="3357" t="s">
        <v>116</v>
      </c>
      <c r="U30" s="3357" t="s">
        <v>304</v>
      </c>
      <c r="V30" s="3357"/>
      <c r="W30" s="3357"/>
      <c r="X30" s="3397" t="s">
        <v>305</v>
      </c>
      <c r="Y30" s="3398"/>
      <c r="Z30" s="3438"/>
      <c r="AA30" s="3438"/>
      <c r="AB30" s="3438"/>
      <c r="AC30" s="3438"/>
      <c r="AD30" s="3458"/>
    </row>
    <row r="31" spans="1:30" s="199" customFormat="1" ht="15.95" customHeight="1">
      <c r="A31" s="1390"/>
      <c r="B31" s="1390"/>
      <c r="C31" s="3388"/>
      <c r="D31" s="3373"/>
      <c r="E31" s="3374"/>
      <c r="F31" s="3374"/>
      <c r="G31" s="3374"/>
      <c r="H31" s="3374"/>
      <c r="I31" s="3374"/>
      <c r="J31" s="3374"/>
      <c r="K31" s="3374"/>
      <c r="L31" s="3374"/>
      <c r="M31" s="3374"/>
      <c r="N31" s="3375"/>
      <c r="O31" s="3381"/>
      <c r="P31" s="3382"/>
      <c r="Q31" s="3382"/>
      <c r="R31" s="3382"/>
      <c r="S31" s="3382"/>
      <c r="T31" s="3382"/>
      <c r="U31" s="3382"/>
      <c r="V31" s="3382"/>
      <c r="W31" s="3382"/>
      <c r="X31" s="3381"/>
      <c r="Y31" s="3384"/>
      <c r="Z31" s="3386"/>
      <c r="AA31" s="3386"/>
      <c r="AB31" s="3386"/>
      <c r="AC31" s="3386"/>
      <c r="AD31" s="3387"/>
    </row>
    <row r="32" spans="1:30" s="199" customFormat="1" ht="15.95" customHeight="1">
      <c r="A32" s="1390"/>
      <c r="B32" s="1390"/>
      <c r="C32" s="3389"/>
      <c r="D32" s="3373"/>
      <c r="E32" s="3374"/>
      <c r="F32" s="3374"/>
      <c r="G32" s="3374"/>
      <c r="H32" s="3374"/>
      <c r="I32" s="3374"/>
      <c r="J32" s="3374"/>
      <c r="K32" s="3374"/>
      <c r="L32" s="3374"/>
      <c r="M32" s="3374"/>
      <c r="N32" s="3375"/>
      <c r="O32" s="3455"/>
      <c r="P32" s="3391" t="s">
        <v>309</v>
      </c>
      <c r="Q32" s="3392"/>
      <c r="R32" s="3393"/>
      <c r="S32" s="3397" t="s">
        <v>343</v>
      </c>
      <c r="T32" s="3357"/>
      <c r="U32" s="3398"/>
      <c r="V32" s="3357"/>
      <c r="W32" s="3357"/>
      <c r="X32" s="3357"/>
      <c r="Y32" s="3357" t="s">
        <v>115</v>
      </c>
      <c r="Z32" s="3357"/>
      <c r="AA32" s="3357" t="s">
        <v>116</v>
      </c>
      <c r="AB32" s="3357"/>
      <c r="AC32" s="3357" t="s">
        <v>117</v>
      </c>
      <c r="AD32" s="3359"/>
    </row>
    <row r="33" spans="1:30" s="199" customFormat="1" ht="15.95" customHeight="1" thickBot="1">
      <c r="A33" s="1390"/>
      <c r="B33" s="1407"/>
      <c r="C33" s="1408"/>
      <c r="D33" s="3376"/>
      <c r="E33" s="3377"/>
      <c r="F33" s="3377"/>
      <c r="G33" s="3377"/>
      <c r="H33" s="3377"/>
      <c r="I33" s="3377"/>
      <c r="J33" s="3377"/>
      <c r="K33" s="3377"/>
      <c r="L33" s="3377"/>
      <c r="M33" s="3377"/>
      <c r="N33" s="3378"/>
      <c r="O33" s="3407"/>
      <c r="P33" s="3394"/>
      <c r="Q33" s="3395"/>
      <c r="R33" s="3396"/>
      <c r="S33" s="3399"/>
      <c r="T33" s="3358"/>
      <c r="U33" s="3400"/>
      <c r="V33" s="3358"/>
      <c r="W33" s="3358"/>
      <c r="X33" s="3358"/>
      <c r="Y33" s="3358"/>
      <c r="Z33" s="3358"/>
      <c r="AA33" s="3358"/>
      <c r="AB33" s="3358"/>
      <c r="AC33" s="3358"/>
      <c r="AD33" s="3360"/>
    </row>
    <row r="34" spans="1:30" s="199" customFormat="1" ht="34.5" customHeight="1" thickBot="1">
      <c r="A34" s="3482" t="s">
        <v>1555</v>
      </c>
      <c r="B34" s="3483"/>
      <c r="C34" s="3483"/>
      <c r="D34" s="3483"/>
      <c r="E34" s="3483"/>
      <c r="F34" s="3483"/>
      <c r="G34" s="3483"/>
      <c r="H34" s="3483"/>
      <c r="I34" s="3483"/>
      <c r="J34" s="3483"/>
      <c r="K34" s="3483"/>
      <c r="L34" s="3483"/>
      <c r="M34" s="3483"/>
      <c r="N34" s="3483"/>
      <c r="O34" s="3483"/>
      <c r="P34" s="3483"/>
      <c r="Q34" s="3483"/>
      <c r="R34" s="1416"/>
      <c r="S34" s="1416"/>
      <c r="T34" s="1416"/>
      <c r="U34" s="1416"/>
      <c r="V34" s="1416"/>
      <c r="W34" s="1416"/>
      <c r="X34" s="1416"/>
      <c r="Y34" s="1416"/>
      <c r="Z34" s="1416"/>
      <c r="AA34" s="1416"/>
      <c r="AB34" s="1416"/>
      <c r="AC34" s="1416"/>
      <c r="AD34" s="1417"/>
    </row>
    <row r="35" spans="1:30" s="199" customFormat="1" ht="15.75" customHeight="1">
      <c r="A35" s="1390"/>
      <c r="B35" s="3361" t="s">
        <v>308</v>
      </c>
      <c r="C35" s="3362"/>
      <c r="D35" s="3362"/>
      <c r="E35" s="3363"/>
      <c r="F35" s="1418"/>
      <c r="G35" s="3370" t="s">
        <v>1556</v>
      </c>
      <c r="H35" s="3362"/>
      <c r="I35" s="3362"/>
      <c r="J35" s="3362"/>
      <c r="K35" s="3362"/>
      <c r="L35" s="3362"/>
      <c r="M35" s="3362"/>
      <c r="N35" s="3363"/>
      <c r="O35" s="3379"/>
      <c r="P35" s="3380"/>
      <c r="Q35" s="3380"/>
      <c r="R35" s="3380" t="s">
        <v>115</v>
      </c>
      <c r="S35" s="3380"/>
      <c r="T35" s="3380" t="s">
        <v>116</v>
      </c>
      <c r="U35" s="3380" t="s">
        <v>304</v>
      </c>
      <c r="V35" s="3380"/>
      <c r="W35" s="3380"/>
      <c r="X35" s="3379" t="s">
        <v>305</v>
      </c>
      <c r="Y35" s="3383"/>
      <c r="Z35" s="3362"/>
      <c r="AA35" s="3362"/>
      <c r="AB35" s="3362"/>
      <c r="AC35" s="3362"/>
      <c r="AD35" s="3385"/>
    </row>
    <row r="36" spans="1:30" s="199" customFormat="1" ht="15.75" customHeight="1">
      <c r="A36" s="1390"/>
      <c r="B36" s="3364"/>
      <c r="C36" s="3365"/>
      <c r="D36" s="3365"/>
      <c r="E36" s="3366"/>
      <c r="F36" s="3388"/>
      <c r="G36" s="3373"/>
      <c r="H36" s="3365"/>
      <c r="I36" s="3365"/>
      <c r="J36" s="3365"/>
      <c r="K36" s="3365"/>
      <c r="L36" s="3365"/>
      <c r="M36" s="3365"/>
      <c r="N36" s="3366"/>
      <c r="O36" s="3381"/>
      <c r="P36" s="3382"/>
      <c r="Q36" s="3382"/>
      <c r="R36" s="3382"/>
      <c r="S36" s="3382"/>
      <c r="T36" s="3382"/>
      <c r="U36" s="3382"/>
      <c r="V36" s="3382"/>
      <c r="W36" s="3382"/>
      <c r="X36" s="3381"/>
      <c r="Y36" s="3384"/>
      <c r="Z36" s="3386"/>
      <c r="AA36" s="3386"/>
      <c r="AB36" s="3386"/>
      <c r="AC36" s="3386"/>
      <c r="AD36" s="3387"/>
    </row>
    <row r="37" spans="1:30" s="199" customFormat="1" ht="15.75" customHeight="1">
      <c r="A37" s="1390"/>
      <c r="B37" s="3364"/>
      <c r="C37" s="3365"/>
      <c r="D37" s="3365"/>
      <c r="E37" s="3366"/>
      <c r="F37" s="3389"/>
      <c r="G37" s="3373"/>
      <c r="H37" s="3365"/>
      <c r="I37" s="3365"/>
      <c r="J37" s="3365"/>
      <c r="K37" s="3365"/>
      <c r="L37" s="3365"/>
      <c r="M37" s="3365"/>
      <c r="N37" s="3366"/>
      <c r="O37" s="3406"/>
      <c r="P37" s="3391" t="s">
        <v>309</v>
      </c>
      <c r="Q37" s="3392"/>
      <c r="R37" s="3393"/>
      <c r="S37" s="3397" t="s">
        <v>343</v>
      </c>
      <c r="T37" s="3357"/>
      <c r="U37" s="3398"/>
      <c r="V37" s="3357"/>
      <c r="W37" s="3357"/>
      <c r="X37" s="3357"/>
      <c r="Y37" s="3357" t="s">
        <v>115</v>
      </c>
      <c r="Z37" s="3357"/>
      <c r="AA37" s="3357" t="s">
        <v>116</v>
      </c>
      <c r="AB37" s="3357"/>
      <c r="AC37" s="3357" t="s">
        <v>117</v>
      </c>
      <c r="AD37" s="3359"/>
    </row>
    <row r="38" spans="1:30" s="199" customFormat="1" ht="15.75" customHeight="1">
      <c r="A38" s="1409"/>
      <c r="B38" s="3364"/>
      <c r="C38" s="3365"/>
      <c r="D38" s="3365"/>
      <c r="E38" s="3366"/>
      <c r="F38" s="1419"/>
      <c r="G38" s="3481"/>
      <c r="H38" s="3365"/>
      <c r="I38" s="3365"/>
      <c r="J38" s="3365"/>
      <c r="K38" s="3365"/>
      <c r="L38" s="3365"/>
      <c r="M38" s="3365"/>
      <c r="N38" s="3366"/>
      <c r="O38" s="3455"/>
      <c r="P38" s="3411"/>
      <c r="Q38" s="3412"/>
      <c r="R38" s="3413"/>
      <c r="S38" s="3414"/>
      <c r="T38" s="3408"/>
      <c r="U38" s="3415"/>
      <c r="V38" s="3408"/>
      <c r="W38" s="3408"/>
      <c r="X38" s="3408"/>
      <c r="Y38" s="3408"/>
      <c r="Z38" s="3408"/>
      <c r="AA38" s="3408"/>
      <c r="AB38" s="3408"/>
      <c r="AC38" s="3408"/>
      <c r="AD38" s="3409"/>
    </row>
    <row r="39" spans="1:30" s="199" customFormat="1" ht="15.75" customHeight="1">
      <c r="A39" s="1409"/>
      <c r="B39" s="3364"/>
      <c r="C39" s="3365"/>
      <c r="D39" s="3365"/>
      <c r="E39" s="3366"/>
      <c r="F39" s="1396"/>
      <c r="G39" s="3428" t="s">
        <v>523</v>
      </c>
      <c r="H39" s="3438"/>
      <c r="I39" s="3438"/>
      <c r="J39" s="3438"/>
      <c r="K39" s="3438"/>
      <c r="L39" s="3438"/>
      <c r="M39" s="3438"/>
      <c r="N39" s="3439"/>
      <c r="O39" s="3397"/>
      <c r="P39" s="3357"/>
      <c r="Q39" s="3357"/>
      <c r="R39" s="3357" t="s">
        <v>115</v>
      </c>
      <c r="S39" s="3357"/>
      <c r="T39" s="3357" t="s">
        <v>116</v>
      </c>
      <c r="U39" s="3357" t="s">
        <v>304</v>
      </c>
      <c r="V39" s="3357"/>
      <c r="W39" s="3357"/>
      <c r="X39" s="3397" t="s">
        <v>305</v>
      </c>
      <c r="Y39" s="3398"/>
      <c r="Z39" s="3438"/>
      <c r="AA39" s="3438"/>
      <c r="AB39" s="3438"/>
      <c r="AC39" s="3438"/>
      <c r="AD39" s="3458"/>
    </row>
    <row r="40" spans="1:30" s="199" customFormat="1" ht="15.75" customHeight="1">
      <c r="A40" s="1409"/>
      <c r="B40" s="3364"/>
      <c r="C40" s="3365"/>
      <c r="D40" s="3365"/>
      <c r="E40" s="3366"/>
      <c r="F40" s="3388"/>
      <c r="G40" s="3373"/>
      <c r="H40" s="3365"/>
      <c r="I40" s="3365"/>
      <c r="J40" s="3365"/>
      <c r="K40" s="3365"/>
      <c r="L40" s="3365"/>
      <c r="M40" s="3365"/>
      <c r="N40" s="3366"/>
      <c r="O40" s="3381"/>
      <c r="P40" s="3382"/>
      <c r="Q40" s="3382"/>
      <c r="R40" s="3382"/>
      <c r="S40" s="3382"/>
      <c r="T40" s="3382"/>
      <c r="U40" s="3382"/>
      <c r="V40" s="3382"/>
      <c r="W40" s="3382"/>
      <c r="X40" s="3381"/>
      <c r="Y40" s="3384"/>
      <c r="Z40" s="3386"/>
      <c r="AA40" s="3386"/>
      <c r="AB40" s="3386"/>
      <c r="AC40" s="3386"/>
      <c r="AD40" s="3387"/>
    </row>
    <row r="41" spans="1:30" s="199" customFormat="1" ht="15.75" customHeight="1">
      <c r="A41" s="1390"/>
      <c r="B41" s="3364"/>
      <c r="C41" s="3365"/>
      <c r="D41" s="3365"/>
      <c r="E41" s="3366"/>
      <c r="F41" s="3389"/>
      <c r="G41" s="3373"/>
      <c r="H41" s="3365"/>
      <c r="I41" s="3365"/>
      <c r="J41" s="3365"/>
      <c r="K41" s="3365"/>
      <c r="L41" s="3365"/>
      <c r="M41" s="3365"/>
      <c r="N41" s="3366"/>
      <c r="O41" s="3406"/>
      <c r="P41" s="3391" t="s">
        <v>309</v>
      </c>
      <c r="Q41" s="3392"/>
      <c r="R41" s="3393"/>
      <c r="S41" s="3397" t="s">
        <v>343</v>
      </c>
      <c r="T41" s="3357"/>
      <c r="U41" s="3398"/>
      <c r="V41" s="3357"/>
      <c r="W41" s="3357"/>
      <c r="X41" s="3357"/>
      <c r="Y41" s="3357" t="s">
        <v>115</v>
      </c>
      <c r="Z41" s="3357"/>
      <c r="AA41" s="3357" t="s">
        <v>116</v>
      </c>
      <c r="AB41" s="3357"/>
      <c r="AC41" s="3357" t="s">
        <v>117</v>
      </c>
      <c r="AD41" s="3359"/>
    </row>
    <row r="42" spans="1:30" s="199" customFormat="1" ht="15.75" customHeight="1" thickBot="1">
      <c r="A42" s="1407"/>
      <c r="B42" s="3367"/>
      <c r="C42" s="3368"/>
      <c r="D42" s="3368"/>
      <c r="E42" s="3369"/>
      <c r="F42" s="1408"/>
      <c r="G42" s="3440"/>
      <c r="H42" s="3368"/>
      <c r="I42" s="3368"/>
      <c r="J42" s="3368"/>
      <c r="K42" s="3368"/>
      <c r="L42" s="3368"/>
      <c r="M42" s="3368"/>
      <c r="N42" s="3369"/>
      <c r="O42" s="3407"/>
      <c r="P42" s="3394"/>
      <c r="Q42" s="3395"/>
      <c r="R42" s="3396"/>
      <c r="S42" s="3399"/>
      <c r="T42" s="3358"/>
      <c r="U42" s="3400"/>
      <c r="V42" s="3358"/>
      <c r="W42" s="3358"/>
      <c r="X42" s="3358"/>
      <c r="Y42" s="3358"/>
      <c r="Z42" s="3358"/>
      <c r="AA42" s="3358"/>
      <c r="AB42" s="3358"/>
      <c r="AC42" s="3358"/>
      <c r="AD42" s="3360"/>
    </row>
    <row r="43" spans="1:30" ht="35.1" customHeight="1" thickBot="1">
      <c r="A43" s="1420" t="s">
        <v>585</v>
      </c>
      <c r="B43" s="1391"/>
      <c r="C43" s="1392"/>
      <c r="D43" s="1392"/>
      <c r="E43" s="1392"/>
      <c r="F43" s="1392"/>
      <c r="G43" s="1392"/>
      <c r="H43" s="1392"/>
      <c r="I43" s="1392"/>
      <c r="J43" s="1392"/>
      <c r="K43" s="1392"/>
      <c r="L43" s="1392"/>
      <c r="M43" s="1392"/>
      <c r="N43" s="1392"/>
      <c r="O43" s="1392"/>
      <c r="P43" s="1392"/>
      <c r="Q43" s="1392"/>
      <c r="R43" s="1392"/>
      <c r="S43" s="1392"/>
      <c r="T43" s="1392"/>
      <c r="U43" s="1392"/>
      <c r="V43" s="1392"/>
      <c r="W43" s="1392"/>
      <c r="X43" s="1392"/>
      <c r="Y43" s="1392"/>
      <c r="Z43" s="1392"/>
      <c r="AA43" s="1392"/>
      <c r="AB43" s="1392"/>
      <c r="AC43" s="1392"/>
      <c r="AD43" s="1421"/>
    </row>
    <row r="44" spans="1:30" ht="15.95" customHeight="1">
      <c r="A44" s="1390" t="s">
        <v>600</v>
      </c>
      <c r="B44" s="3471" t="s">
        <v>586</v>
      </c>
      <c r="C44" s="3472"/>
      <c r="D44" s="3472"/>
      <c r="E44" s="3473"/>
      <c r="F44" s="3480"/>
      <c r="G44" s="3370" t="s">
        <v>347</v>
      </c>
      <c r="H44" s="3371"/>
      <c r="I44" s="3371"/>
      <c r="J44" s="3371"/>
      <c r="K44" s="3371"/>
      <c r="L44" s="3371"/>
      <c r="M44" s="3371"/>
      <c r="N44" s="3371"/>
      <c r="O44" s="3379"/>
      <c r="P44" s="3380"/>
      <c r="Q44" s="3380"/>
      <c r="R44" s="3380" t="s">
        <v>115</v>
      </c>
      <c r="S44" s="3380"/>
      <c r="T44" s="3380" t="s">
        <v>116</v>
      </c>
      <c r="U44" s="3380" t="s">
        <v>304</v>
      </c>
      <c r="V44" s="3380"/>
      <c r="W44" s="3380"/>
      <c r="X44" s="3379" t="s">
        <v>305</v>
      </c>
      <c r="Y44" s="3383"/>
      <c r="Z44" s="3404"/>
      <c r="AA44" s="3362"/>
      <c r="AB44" s="3362"/>
      <c r="AC44" s="3362"/>
      <c r="AD44" s="3385"/>
    </row>
    <row r="45" spans="1:30" ht="15.95" customHeight="1">
      <c r="A45" s="1390"/>
      <c r="B45" s="3474"/>
      <c r="C45" s="3475"/>
      <c r="D45" s="3475"/>
      <c r="E45" s="3476"/>
      <c r="F45" s="3389"/>
      <c r="G45" s="3431"/>
      <c r="H45" s="3432"/>
      <c r="I45" s="3432"/>
      <c r="J45" s="3432"/>
      <c r="K45" s="3432"/>
      <c r="L45" s="3432"/>
      <c r="M45" s="3432"/>
      <c r="N45" s="3432"/>
      <c r="O45" s="3381"/>
      <c r="P45" s="3382"/>
      <c r="Q45" s="3382"/>
      <c r="R45" s="3382"/>
      <c r="S45" s="3382"/>
      <c r="T45" s="3382"/>
      <c r="U45" s="3382"/>
      <c r="V45" s="3382"/>
      <c r="W45" s="3382"/>
      <c r="X45" s="3381"/>
      <c r="Y45" s="3384"/>
      <c r="Z45" s="3405"/>
      <c r="AA45" s="3386"/>
      <c r="AB45" s="3386"/>
      <c r="AC45" s="3386"/>
      <c r="AD45" s="3387"/>
    </row>
    <row r="46" spans="1:30" ht="15.95" customHeight="1">
      <c r="A46" s="1390"/>
      <c r="B46" s="3474"/>
      <c r="C46" s="3475"/>
      <c r="D46" s="3475"/>
      <c r="E46" s="3476"/>
      <c r="F46" s="1419"/>
      <c r="G46" s="3397" t="s">
        <v>319</v>
      </c>
      <c r="H46" s="3357"/>
      <c r="I46" s="3398"/>
      <c r="J46" s="3397"/>
      <c r="K46" s="3357"/>
      <c r="L46" s="3357"/>
      <c r="M46" s="3357"/>
      <c r="N46" s="3357"/>
      <c r="O46" s="3357"/>
      <c r="P46" s="3357"/>
      <c r="Q46" s="3398"/>
      <c r="R46" s="3397" t="s">
        <v>320</v>
      </c>
      <c r="S46" s="3357"/>
      <c r="T46" s="3398"/>
      <c r="U46" s="3357"/>
      <c r="V46" s="3357"/>
      <c r="W46" s="3357"/>
      <c r="X46" s="3357"/>
      <c r="Y46" s="3357"/>
      <c r="Z46" s="3357"/>
      <c r="AA46" s="3357"/>
      <c r="AB46" s="3357"/>
      <c r="AC46" s="3357"/>
      <c r="AD46" s="3359"/>
    </row>
    <row r="47" spans="1:30" ht="15.95" customHeight="1">
      <c r="A47" s="1390"/>
      <c r="B47" s="3474"/>
      <c r="C47" s="3475"/>
      <c r="D47" s="3475"/>
      <c r="E47" s="3476"/>
      <c r="F47" s="1422"/>
      <c r="G47" s="3414"/>
      <c r="H47" s="3408"/>
      <c r="I47" s="3415"/>
      <c r="J47" s="3414"/>
      <c r="K47" s="3408"/>
      <c r="L47" s="3408"/>
      <c r="M47" s="3408"/>
      <c r="N47" s="3408"/>
      <c r="O47" s="3408"/>
      <c r="P47" s="3408"/>
      <c r="Q47" s="3415"/>
      <c r="R47" s="3414"/>
      <c r="S47" s="3408"/>
      <c r="T47" s="3415"/>
      <c r="U47" s="3408"/>
      <c r="V47" s="3408"/>
      <c r="W47" s="3408"/>
      <c r="X47" s="3408"/>
      <c r="Y47" s="3408"/>
      <c r="Z47" s="3408"/>
      <c r="AA47" s="3408"/>
      <c r="AB47" s="3408"/>
      <c r="AC47" s="3408"/>
      <c r="AD47" s="3409"/>
    </row>
    <row r="48" spans="1:30" ht="15.95" customHeight="1">
      <c r="A48" s="1390"/>
      <c r="B48" s="3474"/>
      <c r="C48" s="3475"/>
      <c r="D48" s="3475"/>
      <c r="E48" s="3476"/>
      <c r="F48" s="3388"/>
      <c r="G48" s="3428" t="s">
        <v>364</v>
      </c>
      <c r="H48" s="3429"/>
      <c r="I48" s="3429"/>
      <c r="J48" s="3429"/>
      <c r="K48" s="3429"/>
      <c r="L48" s="3429"/>
      <c r="M48" s="3429"/>
      <c r="N48" s="3429"/>
      <c r="O48" s="3397"/>
      <c r="P48" s="3357"/>
      <c r="Q48" s="3357"/>
      <c r="R48" s="3357" t="s">
        <v>115</v>
      </c>
      <c r="S48" s="3357"/>
      <c r="T48" s="3357" t="s">
        <v>116</v>
      </c>
      <c r="U48" s="3357" t="s">
        <v>304</v>
      </c>
      <c r="V48" s="3357"/>
      <c r="W48" s="3357"/>
      <c r="X48" s="3397" t="s">
        <v>305</v>
      </c>
      <c r="Y48" s="3398"/>
      <c r="Z48" s="3438"/>
      <c r="AA48" s="3438"/>
      <c r="AB48" s="3438"/>
      <c r="AC48" s="3438"/>
      <c r="AD48" s="3458"/>
    </row>
    <row r="49" spans="1:30" ht="15.95" customHeight="1">
      <c r="A49" s="1390" t="s">
        <v>894</v>
      </c>
      <c r="B49" s="3474"/>
      <c r="C49" s="3475"/>
      <c r="D49" s="3475"/>
      <c r="E49" s="3476"/>
      <c r="F49" s="3389"/>
      <c r="G49" s="3431"/>
      <c r="H49" s="3432"/>
      <c r="I49" s="3432"/>
      <c r="J49" s="3432"/>
      <c r="K49" s="3432"/>
      <c r="L49" s="3432"/>
      <c r="M49" s="3432"/>
      <c r="N49" s="3432"/>
      <c r="O49" s="3381"/>
      <c r="P49" s="3382"/>
      <c r="Q49" s="3382"/>
      <c r="R49" s="3382"/>
      <c r="S49" s="3382"/>
      <c r="T49" s="3382"/>
      <c r="U49" s="3382"/>
      <c r="V49" s="3382"/>
      <c r="W49" s="3382"/>
      <c r="X49" s="3381"/>
      <c r="Y49" s="3384"/>
      <c r="Z49" s="3386"/>
      <c r="AA49" s="3386"/>
      <c r="AB49" s="3386"/>
      <c r="AC49" s="3386"/>
      <c r="AD49" s="3387"/>
    </row>
    <row r="50" spans="1:30" ht="35.1" customHeight="1" thickBot="1">
      <c r="A50" s="1407"/>
      <c r="B50" s="3477"/>
      <c r="C50" s="3478"/>
      <c r="D50" s="3478"/>
      <c r="E50" s="3479"/>
      <c r="F50" s="1408"/>
      <c r="G50" s="1423"/>
      <c r="H50" s="1424"/>
      <c r="I50" s="3446" t="s">
        <v>321</v>
      </c>
      <c r="J50" s="3448"/>
      <c r="K50" s="3446"/>
      <c r="L50" s="3447"/>
      <c r="M50" s="3447"/>
      <c r="N50" s="1425"/>
      <c r="O50" s="1425" t="s">
        <v>115</v>
      </c>
      <c r="P50" s="1425"/>
      <c r="Q50" s="1425" t="s">
        <v>116</v>
      </c>
      <c r="R50" s="1425"/>
      <c r="S50" s="1425" t="s">
        <v>117</v>
      </c>
      <c r="T50" s="1425" t="s">
        <v>55</v>
      </c>
      <c r="U50" s="3447"/>
      <c r="V50" s="3447"/>
      <c r="W50" s="1425"/>
      <c r="X50" s="1425" t="s">
        <v>115</v>
      </c>
      <c r="Y50" s="1425"/>
      <c r="Z50" s="1425" t="s">
        <v>116</v>
      </c>
      <c r="AA50" s="1425"/>
      <c r="AB50" s="1425" t="s">
        <v>117</v>
      </c>
      <c r="AC50" s="1426"/>
      <c r="AD50" s="1427"/>
    </row>
    <row r="51" spans="1:30" s="199" customFormat="1" ht="35.1" customHeight="1" thickBot="1">
      <c r="A51" s="1428" t="s">
        <v>839</v>
      </c>
      <c r="B51" s="1429"/>
      <c r="C51" s="1430"/>
      <c r="D51" s="1430"/>
      <c r="E51" s="1430"/>
      <c r="F51" s="1431"/>
      <c r="G51" s="1432"/>
      <c r="H51" s="1432"/>
      <c r="I51" s="1432"/>
      <c r="J51" s="1432"/>
      <c r="K51" s="1432"/>
      <c r="L51" s="1433"/>
      <c r="M51" s="1433"/>
      <c r="N51" s="1433"/>
      <c r="O51" s="1431"/>
      <c r="P51" s="1433"/>
      <c r="Q51" s="1433"/>
      <c r="R51" s="1433"/>
      <c r="S51" s="1433"/>
      <c r="T51" s="1433"/>
      <c r="U51" s="1433"/>
      <c r="V51" s="1433"/>
      <c r="W51" s="1433"/>
      <c r="X51" s="1433"/>
      <c r="Y51" s="1433"/>
      <c r="Z51" s="1433"/>
      <c r="AA51" s="1433"/>
      <c r="AB51" s="1434"/>
      <c r="AC51" s="1433"/>
      <c r="AD51" s="1435"/>
    </row>
    <row r="52" spans="1:30" s="199" customFormat="1" ht="15.95" customHeight="1">
      <c r="A52" s="1390"/>
      <c r="B52" s="3361" t="s">
        <v>308</v>
      </c>
      <c r="C52" s="3362"/>
      <c r="D52" s="3362"/>
      <c r="E52" s="3363"/>
      <c r="F52" s="1418"/>
      <c r="G52" s="3370" t="s">
        <v>322</v>
      </c>
      <c r="H52" s="3362"/>
      <c r="I52" s="3362"/>
      <c r="J52" s="3362"/>
      <c r="K52" s="3362"/>
      <c r="L52" s="3362"/>
      <c r="M52" s="3362"/>
      <c r="N52" s="3363"/>
      <c r="O52" s="3379"/>
      <c r="P52" s="3380"/>
      <c r="Q52" s="3380"/>
      <c r="R52" s="3380" t="s">
        <v>115</v>
      </c>
      <c r="S52" s="3380"/>
      <c r="T52" s="3380" t="s">
        <v>116</v>
      </c>
      <c r="U52" s="3380" t="s">
        <v>304</v>
      </c>
      <c r="V52" s="3380"/>
      <c r="W52" s="3380"/>
      <c r="X52" s="3379" t="s">
        <v>305</v>
      </c>
      <c r="Y52" s="3383"/>
      <c r="Z52" s="3362"/>
      <c r="AA52" s="3362"/>
      <c r="AB52" s="3362"/>
      <c r="AC52" s="3362"/>
      <c r="AD52" s="3385"/>
    </row>
    <row r="53" spans="1:30" s="199" customFormat="1" ht="15.95" customHeight="1">
      <c r="A53" s="1390"/>
      <c r="B53" s="3364"/>
      <c r="C53" s="3365"/>
      <c r="D53" s="3365"/>
      <c r="E53" s="3366"/>
      <c r="F53" s="3388"/>
      <c r="G53" s="3373"/>
      <c r="H53" s="3365"/>
      <c r="I53" s="3365"/>
      <c r="J53" s="3365"/>
      <c r="K53" s="3365"/>
      <c r="L53" s="3365"/>
      <c r="M53" s="3365"/>
      <c r="N53" s="3366"/>
      <c r="O53" s="3381"/>
      <c r="P53" s="3382"/>
      <c r="Q53" s="3382"/>
      <c r="R53" s="3382"/>
      <c r="S53" s="3382"/>
      <c r="T53" s="3382"/>
      <c r="U53" s="3382"/>
      <c r="V53" s="3382"/>
      <c r="W53" s="3382"/>
      <c r="X53" s="3381"/>
      <c r="Y53" s="3384"/>
      <c r="Z53" s="3386"/>
      <c r="AA53" s="3386"/>
      <c r="AB53" s="3386"/>
      <c r="AC53" s="3386"/>
      <c r="AD53" s="3387"/>
    </row>
    <row r="54" spans="1:30" s="199" customFormat="1" ht="15.95" customHeight="1">
      <c r="A54" s="1390"/>
      <c r="B54" s="3364"/>
      <c r="C54" s="3365"/>
      <c r="D54" s="3365"/>
      <c r="E54" s="3366"/>
      <c r="F54" s="3389"/>
      <c r="G54" s="3373"/>
      <c r="H54" s="3365"/>
      <c r="I54" s="3365"/>
      <c r="J54" s="3365"/>
      <c r="K54" s="3365"/>
      <c r="L54" s="3365"/>
      <c r="M54" s="3365"/>
      <c r="N54" s="3366"/>
      <c r="O54" s="3406"/>
      <c r="P54" s="3391" t="s">
        <v>309</v>
      </c>
      <c r="Q54" s="3392"/>
      <c r="R54" s="3393"/>
      <c r="S54" s="3397" t="s">
        <v>343</v>
      </c>
      <c r="T54" s="3357"/>
      <c r="U54" s="3398"/>
      <c r="V54" s="3357"/>
      <c r="W54" s="3357"/>
      <c r="X54" s="3357"/>
      <c r="Y54" s="3357" t="s">
        <v>115</v>
      </c>
      <c r="Z54" s="3357"/>
      <c r="AA54" s="3357" t="s">
        <v>116</v>
      </c>
      <c r="AB54" s="3357"/>
      <c r="AC54" s="3357" t="s">
        <v>117</v>
      </c>
      <c r="AD54" s="3359"/>
    </row>
    <row r="55" spans="1:30" s="199" customFormat="1" ht="15.95" customHeight="1" thickBot="1">
      <c r="A55" s="1407"/>
      <c r="B55" s="3367"/>
      <c r="C55" s="3368"/>
      <c r="D55" s="3368"/>
      <c r="E55" s="3369"/>
      <c r="F55" s="1408"/>
      <c r="G55" s="3440"/>
      <c r="H55" s="3368"/>
      <c r="I55" s="3368"/>
      <c r="J55" s="3368"/>
      <c r="K55" s="3368"/>
      <c r="L55" s="3368"/>
      <c r="M55" s="3368"/>
      <c r="N55" s="3369"/>
      <c r="O55" s="3407"/>
      <c r="P55" s="3394"/>
      <c r="Q55" s="3395"/>
      <c r="R55" s="3396"/>
      <c r="S55" s="3399"/>
      <c r="T55" s="3358"/>
      <c r="U55" s="3400"/>
      <c r="V55" s="3358"/>
      <c r="W55" s="3358"/>
      <c r="X55" s="3358"/>
      <c r="Y55" s="3358"/>
      <c r="Z55" s="3358"/>
      <c r="AA55" s="3358"/>
      <c r="AB55" s="3358"/>
      <c r="AC55" s="3358"/>
      <c r="AD55" s="3360"/>
    </row>
    <row r="56" spans="1:30" s="199" customFormat="1" ht="35.1" customHeight="1" thickBot="1">
      <c r="A56" s="1420" t="s">
        <v>1354</v>
      </c>
      <c r="B56" s="1436"/>
      <c r="C56" s="1437"/>
      <c r="D56" s="1437"/>
      <c r="E56" s="1437"/>
      <c r="F56" s="1438"/>
      <c r="G56" s="1439"/>
      <c r="H56" s="1439"/>
      <c r="I56" s="1439"/>
      <c r="J56" s="1439"/>
      <c r="K56" s="1439"/>
      <c r="L56" s="1440"/>
      <c r="M56" s="1440"/>
      <c r="N56" s="1440"/>
      <c r="O56" s="1438"/>
      <c r="P56" s="1440"/>
      <c r="Q56" s="1440"/>
      <c r="R56" s="1440"/>
      <c r="S56" s="1433"/>
      <c r="T56" s="1433"/>
      <c r="U56" s="1433"/>
      <c r="V56" s="1440"/>
      <c r="W56" s="1440"/>
      <c r="X56" s="1440"/>
      <c r="Y56" s="1440"/>
      <c r="Z56" s="1440"/>
      <c r="AA56" s="1440"/>
      <c r="AB56" s="1441"/>
      <c r="AC56" s="1440"/>
      <c r="AD56" s="1442"/>
    </row>
    <row r="57" spans="1:30" s="199" customFormat="1" ht="15.95" customHeight="1">
      <c r="A57" s="1390"/>
      <c r="B57" s="3361" t="s">
        <v>308</v>
      </c>
      <c r="C57" s="3362"/>
      <c r="D57" s="3362"/>
      <c r="E57" s="3363"/>
      <c r="F57" s="1418"/>
      <c r="G57" s="3370" t="s">
        <v>323</v>
      </c>
      <c r="H57" s="3362"/>
      <c r="I57" s="3362"/>
      <c r="J57" s="3362"/>
      <c r="K57" s="3362"/>
      <c r="L57" s="3362"/>
      <c r="M57" s="3362"/>
      <c r="N57" s="3363"/>
      <c r="O57" s="3379"/>
      <c r="P57" s="3380"/>
      <c r="Q57" s="3380"/>
      <c r="R57" s="3380" t="s">
        <v>115</v>
      </c>
      <c r="S57" s="3380"/>
      <c r="T57" s="3380" t="s">
        <v>116</v>
      </c>
      <c r="U57" s="3380" t="s">
        <v>304</v>
      </c>
      <c r="V57" s="3380"/>
      <c r="W57" s="3380"/>
      <c r="X57" s="3379" t="s">
        <v>305</v>
      </c>
      <c r="Y57" s="3383"/>
      <c r="Z57" s="3362"/>
      <c r="AA57" s="3362"/>
      <c r="AB57" s="3362"/>
      <c r="AC57" s="3362"/>
      <c r="AD57" s="3385"/>
    </row>
    <row r="58" spans="1:30" s="199" customFormat="1" ht="15.95" customHeight="1">
      <c r="A58" s="1390"/>
      <c r="B58" s="3364"/>
      <c r="C58" s="3365"/>
      <c r="D58" s="3365"/>
      <c r="E58" s="3366"/>
      <c r="F58" s="3388"/>
      <c r="G58" s="3373"/>
      <c r="H58" s="3365"/>
      <c r="I58" s="3365"/>
      <c r="J58" s="3365"/>
      <c r="K58" s="3365"/>
      <c r="L58" s="3365"/>
      <c r="M58" s="3365"/>
      <c r="N58" s="3366"/>
      <c r="O58" s="3381"/>
      <c r="P58" s="3382"/>
      <c r="Q58" s="3382"/>
      <c r="R58" s="3382"/>
      <c r="S58" s="3382"/>
      <c r="T58" s="3382"/>
      <c r="U58" s="3382"/>
      <c r="V58" s="3382"/>
      <c r="W58" s="3382"/>
      <c r="X58" s="3381"/>
      <c r="Y58" s="3384"/>
      <c r="Z58" s="3386"/>
      <c r="AA58" s="3386"/>
      <c r="AB58" s="3386"/>
      <c r="AC58" s="3386"/>
      <c r="AD58" s="3387"/>
    </row>
    <row r="59" spans="1:30" s="199" customFormat="1" ht="15.95" customHeight="1">
      <c r="A59" s="1390"/>
      <c r="B59" s="3364"/>
      <c r="C59" s="3365"/>
      <c r="D59" s="3365"/>
      <c r="E59" s="3366"/>
      <c r="F59" s="3389"/>
      <c r="G59" s="3373"/>
      <c r="H59" s="3365"/>
      <c r="I59" s="3365"/>
      <c r="J59" s="3365"/>
      <c r="K59" s="3365"/>
      <c r="L59" s="3365"/>
      <c r="M59" s="3365"/>
      <c r="N59" s="3366"/>
      <c r="O59" s="3406"/>
      <c r="P59" s="3391" t="s">
        <v>309</v>
      </c>
      <c r="Q59" s="3392"/>
      <c r="R59" s="3393"/>
      <c r="S59" s="3397" t="s">
        <v>343</v>
      </c>
      <c r="T59" s="3357"/>
      <c r="U59" s="3398"/>
      <c r="V59" s="3357"/>
      <c r="W59" s="3357"/>
      <c r="X59" s="3357"/>
      <c r="Y59" s="3357" t="s">
        <v>115</v>
      </c>
      <c r="Z59" s="3357"/>
      <c r="AA59" s="3357" t="s">
        <v>116</v>
      </c>
      <c r="AB59" s="3357"/>
      <c r="AC59" s="3357" t="s">
        <v>117</v>
      </c>
      <c r="AD59" s="3359"/>
    </row>
    <row r="60" spans="1:30" s="199" customFormat="1" ht="15.95" customHeight="1" thickBot="1">
      <c r="A60" s="1407"/>
      <c r="B60" s="3367"/>
      <c r="C60" s="3368"/>
      <c r="D60" s="3368"/>
      <c r="E60" s="3369"/>
      <c r="F60" s="1408"/>
      <c r="G60" s="3440"/>
      <c r="H60" s="3368"/>
      <c r="I60" s="3368"/>
      <c r="J60" s="3368"/>
      <c r="K60" s="3368"/>
      <c r="L60" s="3368"/>
      <c r="M60" s="3368"/>
      <c r="N60" s="3369"/>
      <c r="O60" s="3407"/>
      <c r="P60" s="3394"/>
      <c r="Q60" s="3395"/>
      <c r="R60" s="3396"/>
      <c r="S60" s="3399"/>
      <c r="T60" s="3358"/>
      <c r="U60" s="3400"/>
      <c r="V60" s="3358"/>
      <c r="W60" s="3358"/>
      <c r="X60" s="3358"/>
      <c r="Y60" s="3358"/>
      <c r="Z60" s="3358"/>
      <c r="AA60" s="3358"/>
      <c r="AB60" s="3358"/>
      <c r="AC60" s="3358"/>
      <c r="AD60" s="3360"/>
    </row>
    <row r="61" spans="1:30" ht="35.1" customHeight="1" thickBot="1">
      <c r="A61" s="1420" t="s">
        <v>1353</v>
      </c>
      <c r="B61" s="1391"/>
      <c r="C61" s="1392"/>
      <c r="D61" s="1392"/>
      <c r="E61" s="1392"/>
      <c r="F61" s="1392"/>
      <c r="G61" s="1392"/>
      <c r="H61" s="1392"/>
      <c r="I61" s="1392"/>
      <c r="J61" s="1392"/>
      <c r="K61" s="1392"/>
      <c r="L61" s="1392"/>
      <c r="M61" s="1392"/>
      <c r="N61" s="1392"/>
      <c r="O61" s="1392"/>
      <c r="P61" s="1392"/>
      <c r="Q61" s="1392"/>
      <c r="R61" s="1392"/>
      <c r="S61" s="1443"/>
      <c r="T61" s="1443"/>
      <c r="U61" s="1443"/>
      <c r="V61" s="1392"/>
      <c r="W61" s="1392"/>
      <c r="X61" s="1392"/>
      <c r="Y61" s="1392"/>
      <c r="Z61" s="1392"/>
      <c r="AA61" s="1392"/>
      <c r="AB61" s="1392"/>
      <c r="AC61" s="1392"/>
      <c r="AD61" s="1421"/>
    </row>
    <row r="62" spans="1:30" ht="35.1" customHeight="1">
      <c r="A62" s="1390"/>
      <c r="B62" s="3459" t="s">
        <v>324</v>
      </c>
      <c r="C62" s="3460"/>
      <c r="D62" s="3460"/>
      <c r="E62" s="3460"/>
      <c r="F62" s="3461"/>
      <c r="G62" s="3462"/>
      <c r="H62" s="3462"/>
      <c r="I62" s="3462"/>
      <c r="J62" s="3462"/>
      <c r="K62" s="3462"/>
      <c r="L62" s="3462"/>
      <c r="M62" s="3462"/>
      <c r="N62" s="3462"/>
      <c r="O62" s="3462"/>
      <c r="P62" s="3462"/>
      <c r="Q62" s="3462"/>
      <c r="R62" s="3462"/>
      <c r="S62" s="3462"/>
      <c r="T62" s="3462"/>
      <c r="U62" s="3462"/>
      <c r="V62" s="3462"/>
      <c r="W62" s="3462"/>
      <c r="X62" s="3462"/>
      <c r="Y62" s="3462"/>
      <c r="Z62" s="3462"/>
      <c r="AA62" s="3462"/>
      <c r="AB62" s="3462"/>
      <c r="AC62" s="3462"/>
      <c r="AD62" s="3463"/>
    </row>
    <row r="63" spans="1:30" ht="35.1" customHeight="1">
      <c r="A63" s="1390"/>
      <c r="B63" s="3464" t="s">
        <v>325</v>
      </c>
      <c r="C63" s="3465"/>
      <c r="D63" s="3465"/>
      <c r="E63" s="3466"/>
      <c r="F63" s="3467"/>
      <c r="G63" s="3468"/>
      <c r="H63" s="3468"/>
      <c r="I63" s="3468"/>
      <c r="J63" s="3468"/>
      <c r="K63" s="3468"/>
      <c r="L63" s="3468"/>
      <c r="M63" s="3468"/>
      <c r="N63" s="3468"/>
      <c r="O63" s="3468"/>
      <c r="P63" s="3468"/>
      <c r="Q63" s="3468"/>
      <c r="R63" s="3468"/>
      <c r="S63" s="3468"/>
      <c r="T63" s="3468"/>
      <c r="U63" s="3468"/>
      <c r="V63" s="3468"/>
      <c r="W63" s="3468"/>
      <c r="X63" s="3468"/>
      <c r="Y63" s="3468"/>
      <c r="Z63" s="3468"/>
      <c r="AA63" s="3468"/>
      <c r="AB63" s="3468"/>
      <c r="AC63" s="3468"/>
      <c r="AD63" s="3469"/>
    </row>
    <row r="64" spans="1:30" ht="15.95" customHeight="1">
      <c r="A64" s="1390"/>
      <c r="B64" s="3470" t="s">
        <v>308</v>
      </c>
      <c r="C64" s="3438"/>
      <c r="D64" s="3438"/>
      <c r="E64" s="3439"/>
      <c r="F64" s="1396"/>
      <c r="G64" s="3428" t="s">
        <v>326</v>
      </c>
      <c r="H64" s="3438"/>
      <c r="I64" s="3438"/>
      <c r="J64" s="3438"/>
      <c r="K64" s="3438"/>
      <c r="L64" s="3438"/>
      <c r="M64" s="3438"/>
      <c r="N64" s="3439"/>
      <c r="O64" s="3397"/>
      <c r="P64" s="3357"/>
      <c r="Q64" s="3357"/>
      <c r="R64" s="3357" t="s">
        <v>115</v>
      </c>
      <c r="S64" s="3357"/>
      <c r="T64" s="3357" t="s">
        <v>116</v>
      </c>
      <c r="U64" s="3357" t="s">
        <v>304</v>
      </c>
      <c r="V64" s="3357"/>
      <c r="W64" s="3357"/>
      <c r="X64" s="3397" t="s">
        <v>305</v>
      </c>
      <c r="Y64" s="3398"/>
      <c r="Z64" s="3438"/>
      <c r="AA64" s="3438"/>
      <c r="AB64" s="3438"/>
      <c r="AC64" s="3438"/>
      <c r="AD64" s="3458"/>
    </row>
    <row r="65" spans="1:30" ht="15.95" customHeight="1">
      <c r="A65" s="1390"/>
      <c r="B65" s="3364"/>
      <c r="C65" s="3365"/>
      <c r="D65" s="3365"/>
      <c r="E65" s="3366"/>
      <c r="F65" s="3388"/>
      <c r="G65" s="3373"/>
      <c r="H65" s="3365"/>
      <c r="I65" s="3365"/>
      <c r="J65" s="3365"/>
      <c r="K65" s="3365"/>
      <c r="L65" s="3365"/>
      <c r="M65" s="3365"/>
      <c r="N65" s="3366"/>
      <c r="O65" s="3381"/>
      <c r="P65" s="3382"/>
      <c r="Q65" s="3382"/>
      <c r="R65" s="3382"/>
      <c r="S65" s="3382"/>
      <c r="T65" s="3382"/>
      <c r="U65" s="3382"/>
      <c r="V65" s="3382"/>
      <c r="W65" s="3382"/>
      <c r="X65" s="3381"/>
      <c r="Y65" s="3384"/>
      <c r="Z65" s="3386"/>
      <c r="AA65" s="3386"/>
      <c r="AB65" s="3386"/>
      <c r="AC65" s="3386"/>
      <c r="AD65" s="3387"/>
    </row>
    <row r="66" spans="1:30" ht="15.95" customHeight="1">
      <c r="A66" s="1390"/>
      <c r="B66" s="3364"/>
      <c r="C66" s="3365"/>
      <c r="D66" s="3365"/>
      <c r="E66" s="3366"/>
      <c r="F66" s="3389"/>
      <c r="G66" s="3373"/>
      <c r="H66" s="3365"/>
      <c r="I66" s="3365"/>
      <c r="J66" s="3365"/>
      <c r="K66" s="3365"/>
      <c r="L66" s="3365"/>
      <c r="M66" s="3365"/>
      <c r="N66" s="3366"/>
      <c r="O66" s="3406"/>
      <c r="P66" s="3391" t="s">
        <v>309</v>
      </c>
      <c r="Q66" s="3392"/>
      <c r="R66" s="3393"/>
      <c r="S66" s="3397" t="s">
        <v>343</v>
      </c>
      <c r="T66" s="3357"/>
      <c r="U66" s="3398"/>
      <c r="V66" s="3357"/>
      <c r="W66" s="3357"/>
      <c r="X66" s="3357"/>
      <c r="Y66" s="3357" t="s">
        <v>115</v>
      </c>
      <c r="Z66" s="3357"/>
      <c r="AA66" s="3357" t="s">
        <v>116</v>
      </c>
      <c r="AB66" s="3357"/>
      <c r="AC66" s="3357" t="s">
        <v>117</v>
      </c>
      <c r="AD66" s="3359"/>
    </row>
    <row r="67" spans="1:30" ht="15.95" customHeight="1" thickBot="1">
      <c r="A67" s="1407"/>
      <c r="B67" s="3367"/>
      <c r="C67" s="3368"/>
      <c r="D67" s="3368"/>
      <c r="E67" s="3369"/>
      <c r="F67" s="1408"/>
      <c r="G67" s="3440"/>
      <c r="H67" s="3368"/>
      <c r="I67" s="3368"/>
      <c r="J67" s="3368"/>
      <c r="K67" s="3368"/>
      <c r="L67" s="3368"/>
      <c r="M67" s="3368"/>
      <c r="N67" s="3369"/>
      <c r="O67" s="3407"/>
      <c r="P67" s="3394"/>
      <c r="Q67" s="3395"/>
      <c r="R67" s="3396"/>
      <c r="S67" s="3399"/>
      <c r="T67" s="3358"/>
      <c r="U67" s="3400"/>
      <c r="V67" s="3358"/>
      <c r="W67" s="3358"/>
      <c r="X67" s="3358"/>
      <c r="Y67" s="3358"/>
      <c r="Z67" s="3358"/>
      <c r="AA67" s="3358"/>
      <c r="AB67" s="3358"/>
      <c r="AC67" s="3358"/>
      <c r="AD67" s="3360"/>
    </row>
    <row r="68" spans="1:30" s="199" customFormat="1" ht="35.1" customHeight="1" thickBot="1">
      <c r="A68" s="1428" t="s">
        <v>1352</v>
      </c>
      <c r="B68" s="1429"/>
      <c r="C68" s="1430"/>
      <c r="D68" s="1430"/>
      <c r="E68" s="1430"/>
      <c r="F68" s="1431"/>
      <c r="G68" s="1432"/>
      <c r="H68" s="1432"/>
      <c r="I68" s="1432"/>
      <c r="J68" s="1432"/>
      <c r="K68" s="1432"/>
      <c r="L68" s="1433"/>
      <c r="M68" s="1433"/>
      <c r="N68" s="1433"/>
      <c r="O68" s="1431"/>
      <c r="P68" s="1433"/>
      <c r="Q68" s="1433"/>
      <c r="R68" s="1433"/>
      <c r="S68" s="1433"/>
      <c r="T68" s="1433"/>
      <c r="U68" s="1433"/>
      <c r="V68" s="1433"/>
      <c r="W68" s="1433"/>
      <c r="X68" s="1433"/>
      <c r="Y68" s="1433"/>
      <c r="Z68" s="1433"/>
      <c r="AA68" s="1433"/>
      <c r="AB68" s="1434"/>
      <c r="AC68" s="1433"/>
      <c r="AD68" s="1435"/>
    </row>
    <row r="69" spans="1:30" s="199" customFormat="1" ht="12.75" customHeight="1">
      <c r="A69" s="1390"/>
      <c r="B69" s="3361" t="s">
        <v>308</v>
      </c>
      <c r="C69" s="3362"/>
      <c r="D69" s="3362"/>
      <c r="E69" s="3363"/>
      <c r="F69" s="1418"/>
      <c r="G69" s="3370" t="s">
        <v>608</v>
      </c>
      <c r="H69" s="3362"/>
      <c r="I69" s="3362"/>
      <c r="J69" s="3362"/>
      <c r="K69" s="3362"/>
      <c r="L69" s="3362"/>
      <c r="M69" s="3362"/>
      <c r="N69" s="3363"/>
      <c r="O69" s="3379"/>
      <c r="P69" s="3380"/>
      <c r="Q69" s="3380"/>
      <c r="R69" s="3380" t="s">
        <v>115</v>
      </c>
      <c r="S69" s="3380"/>
      <c r="T69" s="3380" t="s">
        <v>116</v>
      </c>
      <c r="U69" s="3380" t="s">
        <v>304</v>
      </c>
      <c r="V69" s="3380"/>
      <c r="W69" s="3380"/>
      <c r="X69" s="3379" t="s">
        <v>305</v>
      </c>
      <c r="Y69" s="3383"/>
      <c r="Z69" s="3362"/>
      <c r="AA69" s="3362"/>
      <c r="AB69" s="3362"/>
      <c r="AC69" s="3362"/>
      <c r="AD69" s="3385"/>
    </row>
    <row r="70" spans="1:30" s="199" customFormat="1" ht="36" customHeight="1">
      <c r="A70" s="1390"/>
      <c r="B70" s="3364"/>
      <c r="C70" s="3365"/>
      <c r="D70" s="3365"/>
      <c r="E70" s="3366"/>
      <c r="F70" s="1399"/>
      <c r="G70" s="3373"/>
      <c r="H70" s="3365"/>
      <c r="I70" s="3365"/>
      <c r="J70" s="3365"/>
      <c r="K70" s="3365"/>
      <c r="L70" s="3365"/>
      <c r="M70" s="3365"/>
      <c r="N70" s="3366"/>
      <c r="O70" s="3381"/>
      <c r="P70" s="3382"/>
      <c r="Q70" s="3382"/>
      <c r="R70" s="3382"/>
      <c r="S70" s="3382"/>
      <c r="T70" s="3382"/>
      <c r="U70" s="3382"/>
      <c r="V70" s="3382"/>
      <c r="W70" s="3382"/>
      <c r="X70" s="3381"/>
      <c r="Y70" s="3384"/>
      <c r="Z70" s="3386"/>
      <c r="AA70" s="3386"/>
      <c r="AB70" s="3386"/>
      <c r="AC70" s="3386"/>
      <c r="AD70" s="3387"/>
    </row>
    <row r="71" spans="1:30" s="199" customFormat="1" ht="36" customHeight="1" thickBot="1">
      <c r="A71" s="1407"/>
      <c r="B71" s="3367"/>
      <c r="C71" s="3368"/>
      <c r="D71" s="3368"/>
      <c r="E71" s="3369"/>
      <c r="F71" s="1408"/>
      <c r="G71" s="3440"/>
      <c r="H71" s="3368"/>
      <c r="I71" s="3368"/>
      <c r="J71" s="3368"/>
      <c r="K71" s="3368"/>
      <c r="L71" s="3368"/>
      <c r="M71" s="3368"/>
      <c r="N71" s="3369"/>
      <c r="O71" s="1444"/>
      <c r="P71" s="3394"/>
      <c r="Q71" s="3395"/>
      <c r="R71" s="3396"/>
      <c r="S71" s="3399"/>
      <c r="T71" s="3358"/>
      <c r="U71" s="3400"/>
      <c r="V71" s="3358"/>
      <c r="W71" s="3358"/>
      <c r="X71" s="1445"/>
      <c r="Y71" s="1445"/>
      <c r="Z71" s="1445"/>
      <c r="AA71" s="1445"/>
      <c r="AB71" s="1445"/>
      <c r="AC71" s="1445"/>
      <c r="AD71" s="1446"/>
    </row>
    <row r="72" spans="1:30" ht="34.5" customHeight="1" thickBot="1">
      <c r="A72" s="3456" t="s">
        <v>1351</v>
      </c>
      <c r="B72" s="3457"/>
      <c r="C72" s="3457"/>
      <c r="D72" s="3457"/>
      <c r="E72" s="3457"/>
      <c r="F72" s="3457"/>
      <c r="G72" s="3457"/>
      <c r="H72" s="3457"/>
      <c r="I72" s="3457"/>
      <c r="J72" s="3457"/>
      <c r="K72" s="3457"/>
      <c r="L72" s="3457"/>
      <c r="M72" s="3457"/>
      <c r="N72" s="3457"/>
      <c r="O72" s="3457"/>
      <c r="P72" s="1432"/>
      <c r="Q72" s="1432"/>
      <c r="R72" s="1432"/>
      <c r="S72" s="1433"/>
      <c r="T72" s="1433"/>
      <c r="U72" s="1433"/>
      <c r="V72" s="1433"/>
      <c r="W72" s="1433"/>
      <c r="X72" s="1433"/>
      <c r="Y72" s="1433"/>
      <c r="Z72" s="1433"/>
      <c r="AA72" s="1433"/>
      <c r="AB72" s="1433"/>
      <c r="AC72" s="1433"/>
      <c r="AD72" s="1447"/>
    </row>
    <row r="73" spans="1:30" ht="18" customHeight="1">
      <c r="A73" s="1390"/>
      <c r="B73" s="3361" t="s">
        <v>308</v>
      </c>
      <c r="C73" s="3362"/>
      <c r="D73" s="3362"/>
      <c r="E73" s="3363"/>
      <c r="F73" s="1418"/>
      <c r="G73" s="3370" t="s">
        <v>1350</v>
      </c>
      <c r="H73" s="3371"/>
      <c r="I73" s="3371"/>
      <c r="J73" s="3371"/>
      <c r="K73" s="3371"/>
      <c r="L73" s="3371"/>
      <c r="M73" s="3371"/>
      <c r="N73" s="3372"/>
      <c r="O73" s="3379"/>
      <c r="P73" s="3380"/>
      <c r="Q73" s="3380"/>
      <c r="R73" s="3380" t="s">
        <v>115</v>
      </c>
      <c r="S73" s="3380"/>
      <c r="T73" s="3380" t="s">
        <v>116</v>
      </c>
      <c r="U73" s="3380" t="s">
        <v>304</v>
      </c>
      <c r="V73" s="3380"/>
      <c r="W73" s="3380"/>
      <c r="X73" s="3379" t="s">
        <v>305</v>
      </c>
      <c r="Y73" s="3383"/>
      <c r="Z73" s="3362"/>
      <c r="AA73" s="3362"/>
      <c r="AB73" s="3362"/>
      <c r="AC73" s="3362"/>
      <c r="AD73" s="3385"/>
    </row>
    <row r="74" spans="1:30" ht="18" customHeight="1">
      <c r="A74" s="1390"/>
      <c r="B74" s="3364"/>
      <c r="C74" s="3365"/>
      <c r="D74" s="3365"/>
      <c r="E74" s="3366"/>
      <c r="F74" s="3388"/>
      <c r="G74" s="3373"/>
      <c r="H74" s="3374"/>
      <c r="I74" s="3374"/>
      <c r="J74" s="3374"/>
      <c r="K74" s="3374"/>
      <c r="L74" s="3374"/>
      <c r="M74" s="3374"/>
      <c r="N74" s="3375"/>
      <c r="O74" s="3381"/>
      <c r="P74" s="3382"/>
      <c r="Q74" s="3382"/>
      <c r="R74" s="3382"/>
      <c r="S74" s="3382"/>
      <c r="T74" s="3382"/>
      <c r="U74" s="3382"/>
      <c r="V74" s="3382"/>
      <c r="W74" s="3382"/>
      <c r="X74" s="3381"/>
      <c r="Y74" s="3384"/>
      <c r="Z74" s="3386"/>
      <c r="AA74" s="3386"/>
      <c r="AB74" s="3386"/>
      <c r="AC74" s="3386"/>
      <c r="AD74" s="3387"/>
    </row>
    <row r="75" spans="1:30" ht="18" customHeight="1">
      <c r="A75" s="1390"/>
      <c r="B75" s="3364"/>
      <c r="C75" s="3365"/>
      <c r="D75" s="3365"/>
      <c r="E75" s="3366"/>
      <c r="F75" s="3389"/>
      <c r="G75" s="3373"/>
      <c r="H75" s="3374"/>
      <c r="I75" s="3374"/>
      <c r="J75" s="3374"/>
      <c r="K75" s="3374"/>
      <c r="L75" s="3374"/>
      <c r="M75" s="3374"/>
      <c r="N75" s="3375"/>
      <c r="O75" s="3406"/>
      <c r="P75" s="3391" t="s">
        <v>309</v>
      </c>
      <c r="Q75" s="3392"/>
      <c r="R75" s="3393"/>
      <c r="S75" s="3397" t="s">
        <v>343</v>
      </c>
      <c r="T75" s="3357"/>
      <c r="U75" s="3398"/>
      <c r="V75" s="3357"/>
      <c r="W75" s="3357"/>
      <c r="X75" s="3357"/>
      <c r="Y75" s="3357" t="s">
        <v>115</v>
      </c>
      <c r="Z75" s="3357"/>
      <c r="AA75" s="3357" t="s">
        <v>116</v>
      </c>
      <c r="AB75" s="3357"/>
      <c r="AC75" s="3357" t="s">
        <v>117</v>
      </c>
      <c r="AD75" s="3359"/>
    </row>
    <row r="76" spans="1:30" ht="18" customHeight="1">
      <c r="A76" s="1390"/>
      <c r="B76" s="3364"/>
      <c r="C76" s="3365"/>
      <c r="D76" s="3365"/>
      <c r="E76" s="3366"/>
      <c r="F76" s="1419"/>
      <c r="G76" s="3373"/>
      <c r="H76" s="3374"/>
      <c r="I76" s="3374"/>
      <c r="J76" s="3374"/>
      <c r="K76" s="3374"/>
      <c r="L76" s="3374"/>
      <c r="M76" s="3374"/>
      <c r="N76" s="3375"/>
      <c r="O76" s="3455"/>
      <c r="P76" s="3411"/>
      <c r="Q76" s="3412"/>
      <c r="R76" s="3413"/>
      <c r="S76" s="3414"/>
      <c r="T76" s="3408"/>
      <c r="U76" s="3415"/>
      <c r="V76" s="3408"/>
      <c r="W76" s="3408"/>
      <c r="X76" s="3408"/>
      <c r="Y76" s="3408"/>
      <c r="Z76" s="3408"/>
      <c r="AA76" s="3408"/>
      <c r="AB76" s="3408"/>
      <c r="AC76" s="3408"/>
      <c r="AD76" s="3409"/>
    </row>
    <row r="77" spans="1:30" ht="18" customHeight="1">
      <c r="A77" s="1390"/>
      <c r="B77" s="3364"/>
      <c r="C77" s="3365"/>
      <c r="D77" s="3365"/>
      <c r="E77" s="3366"/>
      <c r="F77" s="1396"/>
      <c r="G77" s="3428" t="s">
        <v>1349</v>
      </c>
      <c r="H77" s="3429"/>
      <c r="I77" s="3429"/>
      <c r="J77" s="3429"/>
      <c r="K77" s="3429"/>
      <c r="L77" s="3429"/>
      <c r="M77" s="3429"/>
      <c r="N77" s="3430"/>
      <c r="O77" s="3397"/>
      <c r="P77" s="3357"/>
      <c r="Q77" s="3357"/>
      <c r="R77" s="3357" t="s">
        <v>115</v>
      </c>
      <c r="S77" s="3357"/>
      <c r="T77" s="3357" t="s">
        <v>116</v>
      </c>
      <c r="U77" s="3357" t="s">
        <v>304</v>
      </c>
      <c r="V77" s="3357"/>
      <c r="W77" s="3357"/>
      <c r="X77" s="3397" t="s">
        <v>305</v>
      </c>
      <c r="Y77" s="3398"/>
      <c r="Z77" s="3438"/>
      <c r="AA77" s="3438"/>
      <c r="AB77" s="3438"/>
      <c r="AC77" s="3438"/>
      <c r="AD77" s="3458"/>
    </row>
    <row r="78" spans="1:30" ht="18" customHeight="1">
      <c r="A78" s="1390"/>
      <c r="B78" s="3364"/>
      <c r="C78" s="3365"/>
      <c r="D78" s="3365"/>
      <c r="E78" s="3366"/>
      <c r="F78" s="3388"/>
      <c r="G78" s="3373"/>
      <c r="H78" s="3374"/>
      <c r="I78" s="3374"/>
      <c r="J78" s="3374"/>
      <c r="K78" s="3374"/>
      <c r="L78" s="3374"/>
      <c r="M78" s="3374"/>
      <c r="N78" s="3375"/>
      <c r="O78" s="3381"/>
      <c r="P78" s="3382"/>
      <c r="Q78" s="3382"/>
      <c r="R78" s="3382"/>
      <c r="S78" s="3382"/>
      <c r="T78" s="3382"/>
      <c r="U78" s="3382"/>
      <c r="V78" s="3382"/>
      <c r="W78" s="3382"/>
      <c r="X78" s="3381"/>
      <c r="Y78" s="3384"/>
      <c r="Z78" s="3386"/>
      <c r="AA78" s="3386"/>
      <c r="AB78" s="3386"/>
      <c r="AC78" s="3386"/>
      <c r="AD78" s="3387"/>
    </row>
    <row r="79" spans="1:30" ht="18" customHeight="1">
      <c r="A79" s="1390"/>
      <c r="B79" s="3364"/>
      <c r="C79" s="3365"/>
      <c r="D79" s="3365"/>
      <c r="E79" s="3366"/>
      <c r="F79" s="3389"/>
      <c r="G79" s="3373"/>
      <c r="H79" s="3374"/>
      <c r="I79" s="3374"/>
      <c r="J79" s="3374"/>
      <c r="K79" s="3374"/>
      <c r="L79" s="3374"/>
      <c r="M79" s="3374"/>
      <c r="N79" s="3375"/>
      <c r="O79" s="3406"/>
      <c r="P79" s="3391" t="s">
        <v>309</v>
      </c>
      <c r="Q79" s="3392"/>
      <c r="R79" s="3393"/>
      <c r="S79" s="3397" t="s">
        <v>343</v>
      </c>
      <c r="T79" s="3357"/>
      <c r="U79" s="3398"/>
      <c r="V79" s="3357"/>
      <c r="W79" s="3357"/>
      <c r="X79" s="3357"/>
      <c r="Y79" s="3357" t="s">
        <v>115</v>
      </c>
      <c r="Z79" s="3357"/>
      <c r="AA79" s="3357" t="s">
        <v>116</v>
      </c>
      <c r="AB79" s="3357"/>
      <c r="AC79" s="3357" t="s">
        <v>117</v>
      </c>
      <c r="AD79" s="3359"/>
    </row>
    <row r="80" spans="1:30" ht="18" customHeight="1" thickBot="1">
      <c r="A80" s="1390"/>
      <c r="B80" s="3367"/>
      <c r="C80" s="3368"/>
      <c r="D80" s="3368"/>
      <c r="E80" s="3369"/>
      <c r="F80" s="1408"/>
      <c r="G80" s="3376"/>
      <c r="H80" s="3377"/>
      <c r="I80" s="3377"/>
      <c r="J80" s="3377"/>
      <c r="K80" s="3377"/>
      <c r="L80" s="3377"/>
      <c r="M80" s="3377"/>
      <c r="N80" s="3378"/>
      <c r="O80" s="3407"/>
      <c r="P80" s="3394"/>
      <c r="Q80" s="3395"/>
      <c r="R80" s="3396"/>
      <c r="S80" s="3399"/>
      <c r="T80" s="3358"/>
      <c r="U80" s="3400"/>
      <c r="V80" s="3358"/>
      <c r="W80" s="3358"/>
      <c r="X80" s="3358"/>
      <c r="Y80" s="3358"/>
      <c r="Z80" s="3358"/>
      <c r="AA80" s="3358"/>
      <c r="AB80" s="3358"/>
      <c r="AC80" s="3358"/>
      <c r="AD80" s="3360"/>
    </row>
    <row r="81" spans="1:30" s="199" customFormat="1" ht="35.1" customHeight="1" thickBot="1">
      <c r="A81" s="1448" t="s">
        <v>1348</v>
      </c>
      <c r="B81" s="1449"/>
      <c r="C81" s="1450"/>
      <c r="D81" s="1450"/>
      <c r="E81" s="1450"/>
      <c r="F81" s="1451"/>
      <c r="G81" s="1452"/>
      <c r="H81" s="1452"/>
      <c r="I81" s="1452"/>
      <c r="J81" s="1452"/>
      <c r="K81" s="1452"/>
      <c r="L81" s="1453"/>
      <c r="M81" s="1453"/>
      <c r="N81" s="1453"/>
      <c r="O81" s="1453"/>
      <c r="P81" s="1453"/>
      <c r="Q81" s="1453"/>
      <c r="R81" s="1453"/>
      <c r="S81" s="1453"/>
      <c r="T81" s="1453"/>
      <c r="U81" s="1453"/>
      <c r="V81" s="1453"/>
      <c r="W81" s="1453"/>
      <c r="X81" s="1453"/>
      <c r="Y81" s="1453"/>
      <c r="Z81" s="1453"/>
      <c r="AA81" s="1453"/>
      <c r="AB81" s="1453"/>
      <c r="AC81" s="1453"/>
      <c r="AD81" s="1454"/>
    </row>
    <row r="82" spans="1:30" s="199" customFormat="1" ht="41.25" customHeight="1">
      <c r="A82" s="1409"/>
      <c r="B82" s="3364" t="s">
        <v>308</v>
      </c>
      <c r="C82" s="3365"/>
      <c r="D82" s="3365"/>
      <c r="E82" s="3366"/>
      <c r="F82" s="1419"/>
      <c r="G82" s="3373" t="s">
        <v>1584</v>
      </c>
      <c r="H82" s="3374"/>
      <c r="I82" s="3375"/>
      <c r="J82" s="3444" t="s">
        <v>517</v>
      </c>
      <c r="K82" s="3373"/>
      <c r="L82" s="3374"/>
      <c r="M82" s="3374"/>
      <c r="N82" s="3375"/>
      <c r="O82" s="3382"/>
      <c r="P82" s="3382"/>
      <c r="Q82" s="1455"/>
      <c r="R82" s="1455" t="s">
        <v>115</v>
      </c>
      <c r="S82" s="1455"/>
      <c r="T82" s="1455" t="s">
        <v>116</v>
      </c>
      <c r="U82" s="3382" t="s">
        <v>304</v>
      </c>
      <c r="V82" s="3382"/>
      <c r="W82" s="3384"/>
      <c r="X82" s="3434" t="s">
        <v>305</v>
      </c>
      <c r="Y82" s="3434"/>
      <c r="Z82" s="3435"/>
      <c r="AA82" s="3435"/>
      <c r="AB82" s="3435"/>
      <c r="AC82" s="3435"/>
      <c r="AD82" s="3436"/>
    </row>
    <row r="83" spans="1:30" s="199" customFormat="1" ht="41.25" customHeight="1">
      <c r="A83" s="1409"/>
      <c r="B83" s="3364"/>
      <c r="C83" s="3365"/>
      <c r="D83" s="3365"/>
      <c r="E83" s="3366"/>
      <c r="F83" s="1397"/>
      <c r="G83" s="3373"/>
      <c r="H83" s="3374"/>
      <c r="I83" s="3375"/>
      <c r="J83" s="3444"/>
      <c r="K83" s="3431"/>
      <c r="L83" s="3432"/>
      <c r="M83" s="3432"/>
      <c r="N83" s="3433"/>
      <c r="O83" s="1456"/>
      <c r="P83" s="3391" t="s">
        <v>521</v>
      </c>
      <c r="Q83" s="3357"/>
      <c r="R83" s="3398"/>
      <c r="S83" s="3397" t="s">
        <v>343</v>
      </c>
      <c r="T83" s="3357"/>
      <c r="U83" s="3398"/>
      <c r="V83" s="3397"/>
      <c r="W83" s="3357"/>
      <c r="X83" s="1401"/>
      <c r="Y83" s="1401" t="s">
        <v>115</v>
      </c>
      <c r="Z83" s="1401"/>
      <c r="AA83" s="1401" t="s">
        <v>116</v>
      </c>
      <c r="AB83" s="1401"/>
      <c r="AC83" s="1401" t="s">
        <v>522</v>
      </c>
      <c r="AD83" s="1457"/>
    </row>
    <row r="84" spans="1:30" s="199" customFormat="1" ht="41.25" customHeight="1">
      <c r="A84" s="1409"/>
      <c r="B84" s="3364"/>
      <c r="C84" s="3365"/>
      <c r="D84" s="3365"/>
      <c r="E84" s="3366"/>
      <c r="F84" s="3388"/>
      <c r="G84" s="3373"/>
      <c r="H84" s="3374"/>
      <c r="I84" s="3375"/>
      <c r="J84" s="3444"/>
      <c r="K84" s="3428"/>
      <c r="L84" s="3429"/>
      <c r="M84" s="3429"/>
      <c r="N84" s="3430"/>
      <c r="O84" s="3442"/>
      <c r="P84" s="3442"/>
      <c r="Q84" s="1398"/>
      <c r="R84" s="1398" t="s">
        <v>115</v>
      </c>
      <c r="S84" s="1398"/>
      <c r="T84" s="1398" t="s">
        <v>116</v>
      </c>
      <c r="U84" s="3442" t="s">
        <v>304</v>
      </c>
      <c r="V84" s="3442"/>
      <c r="W84" s="3443"/>
      <c r="X84" s="3449" t="s">
        <v>305</v>
      </c>
      <c r="Y84" s="3449"/>
      <c r="Z84" s="3450"/>
      <c r="AA84" s="3450"/>
      <c r="AB84" s="3450"/>
      <c r="AC84" s="3450"/>
      <c r="AD84" s="3451"/>
    </row>
    <row r="85" spans="1:30" s="199" customFormat="1" ht="41.25" customHeight="1">
      <c r="A85" s="1409"/>
      <c r="B85" s="3364"/>
      <c r="C85" s="3365"/>
      <c r="D85" s="3365"/>
      <c r="E85" s="3366"/>
      <c r="F85" s="3389"/>
      <c r="G85" s="3373"/>
      <c r="H85" s="3374"/>
      <c r="I85" s="3375"/>
      <c r="J85" s="3444"/>
      <c r="K85" s="3431"/>
      <c r="L85" s="3432"/>
      <c r="M85" s="3432"/>
      <c r="N85" s="3433"/>
      <c r="O85" s="1456"/>
      <c r="P85" s="3391" t="s">
        <v>521</v>
      </c>
      <c r="Q85" s="3357"/>
      <c r="R85" s="3398"/>
      <c r="S85" s="3397" t="s">
        <v>343</v>
      </c>
      <c r="T85" s="3357"/>
      <c r="U85" s="3398"/>
      <c r="V85" s="3397"/>
      <c r="W85" s="3357"/>
      <c r="X85" s="1401"/>
      <c r="Y85" s="1401" t="s">
        <v>115</v>
      </c>
      <c r="Z85" s="1401"/>
      <c r="AA85" s="1401" t="s">
        <v>116</v>
      </c>
      <c r="AB85" s="1401"/>
      <c r="AC85" s="1401" t="s">
        <v>522</v>
      </c>
      <c r="AD85" s="1457"/>
    </row>
    <row r="86" spans="1:30" s="199" customFormat="1" ht="41.25" customHeight="1">
      <c r="A86" s="1409"/>
      <c r="B86" s="3364"/>
      <c r="C86" s="3365"/>
      <c r="D86" s="3365"/>
      <c r="E86" s="3366"/>
      <c r="F86" s="1396"/>
      <c r="G86" s="3373"/>
      <c r="H86" s="3374"/>
      <c r="I86" s="3375"/>
      <c r="J86" s="3444"/>
      <c r="K86" s="3437"/>
      <c r="L86" s="3438"/>
      <c r="M86" s="3438"/>
      <c r="N86" s="3439"/>
      <c r="O86" s="3441"/>
      <c r="P86" s="3442"/>
      <c r="Q86" s="1398"/>
      <c r="R86" s="1398" t="s">
        <v>115</v>
      </c>
      <c r="S86" s="1398"/>
      <c r="T86" s="1398" t="s">
        <v>116</v>
      </c>
      <c r="U86" s="3442" t="s">
        <v>304</v>
      </c>
      <c r="V86" s="3442"/>
      <c r="W86" s="3443"/>
      <c r="X86" s="3449" t="s">
        <v>305</v>
      </c>
      <c r="Y86" s="3449"/>
      <c r="Z86" s="3450"/>
      <c r="AA86" s="3450"/>
      <c r="AB86" s="3450"/>
      <c r="AC86" s="3450"/>
      <c r="AD86" s="3451"/>
    </row>
    <row r="87" spans="1:30" s="199" customFormat="1" ht="41.25" customHeight="1" thickBot="1">
      <c r="A87" s="1458"/>
      <c r="B87" s="3367"/>
      <c r="C87" s="3368"/>
      <c r="D87" s="3368"/>
      <c r="E87" s="3369"/>
      <c r="F87" s="1408"/>
      <c r="G87" s="3376"/>
      <c r="H87" s="3377"/>
      <c r="I87" s="3378"/>
      <c r="J87" s="3445"/>
      <c r="K87" s="3440"/>
      <c r="L87" s="3368"/>
      <c r="M87" s="3368"/>
      <c r="N87" s="3369"/>
      <c r="O87" s="1456"/>
      <c r="P87" s="3452" t="s">
        <v>521</v>
      </c>
      <c r="Q87" s="3453"/>
      <c r="R87" s="3454"/>
      <c r="S87" s="3446" t="s">
        <v>343</v>
      </c>
      <c r="T87" s="3447"/>
      <c r="U87" s="3448"/>
      <c r="V87" s="3446"/>
      <c r="W87" s="3447"/>
      <c r="X87" s="1401"/>
      <c r="Y87" s="1401" t="s">
        <v>115</v>
      </c>
      <c r="Z87" s="1401"/>
      <c r="AA87" s="1401" t="s">
        <v>116</v>
      </c>
      <c r="AB87" s="1401"/>
      <c r="AC87" s="1401" t="s">
        <v>522</v>
      </c>
      <c r="AD87" s="1457"/>
    </row>
    <row r="88" spans="1:30" s="199" customFormat="1" ht="35.1" customHeight="1" thickBot="1">
      <c r="A88" s="1448" t="s">
        <v>1347</v>
      </c>
      <c r="B88" s="1437"/>
      <c r="C88" s="1437"/>
      <c r="D88" s="1437"/>
      <c r="E88" s="1437"/>
      <c r="F88" s="1441"/>
      <c r="G88" s="1459"/>
      <c r="H88" s="1459"/>
      <c r="I88" s="1459"/>
      <c r="J88" s="1460"/>
      <c r="K88" s="1459"/>
      <c r="L88" s="1459"/>
      <c r="M88" s="1459"/>
      <c r="N88" s="1459"/>
      <c r="O88" s="1459"/>
      <c r="P88" s="1440"/>
      <c r="Q88" s="1440"/>
      <c r="R88" s="1440"/>
      <c r="S88" s="1440"/>
      <c r="T88" s="1440"/>
      <c r="U88" s="1440"/>
      <c r="V88" s="1440"/>
      <c r="W88" s="1440"/>
      <c r="X88" s="1440"/>
      <c r="Y88" s="1440"/>
      <c r="Z88" s="1440"/>
      <c r="AA88" s="1440"/>
      <c r="AB88" s="1440"/>
      <c r="AC88" s="1437"/>
      <c r="AD88" s="1461"/>
    </row>
    <row r="89" spans="1:30" s="199" customFormat="1" ht="18" customHeight="1">
      <c r="A89" s="1428"/>
      <c r="B89" s="3361" t="s">
        <v>308</v>
      </c>
      <c r="C89" s="3362"/>
      <c r="D89" s="3362"/>
      <c r="E89" s="3363"/>
      <c r="F89" s="1418"/>
      <c r="G89" s="3416" t="s">
        <v>1237</v>
      </c>
      <c r="H89" s="3416"/>
      <c r="I89" s="3416"/>
      <c r="J89" s="3401" t="s">
        <v>195</v>
      </c>
      <c r="K89" s="3419"/>
      <c r="L89" s="3420"/>
      <c r="M89" s="3420"/>
      <c r="N89" s="3421"/>
      <c r="O89" s="3379"/>
      <c r="P89" s="3380"/>
      <c r="Q89" s="3380"/>
      <c r="R89" s="3380" t="s">
        <v>115</v>
      </c>
      <c r="S89" s="3380"/>
      <c r="T89" s="3380" t="s">
        <v>116</v>
      </c>
      <c r="U89" s="3380" t="s">
        <v>304</v>
      </c>
      <c r="V89" s="3380"/>
      <c r="W89" s="3383"/>
      <c r="X89" s="3379" t="s">
        <v>305</v>
      </c>
      <c r="Y89" s="3383"/>
      <c r="Z89" s="3362"/>
      <c r="AA89" s="3362"/>
      <c r="AB89" s="3362"/>
      <c r="AC89" s="3362"/>
      <c r="AD89" s="3385"/>
    </row>
    <row r="90" spans="1:30" s="199" customFormat="1" ht="18" customHeight="1">
      <c r="A90" s="1428"/>
      <c r="B90" s="3364"/>
      <c r="C90" s="3365"/>
      <c r="D90" s="3365"/>
      <c r="E90" s="3366"/>
      <c r="F90" s="3388"/>
      <c r="G90" s="3417"/>
      <c r="H90" s="3417"/>
      <c r="I90" s="3417"/>
      <c r="J90" s="3402"/>
      <c r="K90" s="3422"/>
      <c r="L90" s="3423"/>
      <c r="M90" s="3423"/>
      <c r="N90" s="3424"/>
      <c r="O90" s="3381"/>
      <c r="P90" s="3382"/>
      <c r="Q90" s="3382"/>
      <c r="R90" s="3382"/>
      <c r="S90" s="3382"/>
      <c r="T90" s="3382"/>
      <c r="U90" s="3382"/>
      <c r="V90" s="3382"/>
      <c r="W90" s="3384"/>
      <c r="X90" s="3381"/>
      <c r="Y90" s="3384"/>
      <c r="Z90" s="3386"/>
      <c r="AA90" s="3386"/>
      <c r="AB90" s="3386"/>
      <c r="AC90" s="3386"/>
      <c r="AD90" s="3387"/>
    </row>
    <row r="91" spans="1:30" s="199" customFormat="1" ht="18" customHeight="1">
      <c r="A91" s="1428"/>
      <c r="B91" s="3364"/>
      <c r="C91" s="3365"/>
      <c r="D91" s="3365"/>
      <c r="E91" s="3366"/>
      <c r="F91" s="3410"/>
      <c r="G91" s="3417"/>
      <c r="H91" s="3417"/>
      <c r="I91" s="3417"/>
      <c r="J91" s="3402"/>
      <c r="K91" s="3422"/>
      <c r="L91" s="3423"/>
      <c r="M91" s="3423"/>
      <c r="N91" s="3424"/>
      <c r="O91" s="3388"/>
      <c r="P91" s="3391" t="s">
        <v>309</v>
      </c>
      <c r="Q91" s="3392"/>
      <c r="R91" s="3393"/>
      <c r="S91" s="3397" t="s">
        <v>343</v>
      </c>
      <c r="T91" s="3357"/>
      <c r="U91" s="3398"/>
      <c r="V91" s="3397"/>
      <c r="W91" s="3357"/>
      <c r="X91" s="3357"/>
      <c r="Y91" s="3357" t="s">
        <v>115</v>
      </c>
      <c r="Z91" s="3357"/>
      <c r="AA91" s="3357" t="s">
        <v>116</v>
      </c>
      <c r="AB91" s="3357"/>
      <c r="AC91" s="3357" t="s">
        <v>117</v>
      </c>
      <c r="AD91" s="3359"/>
    </row>
    <row r="92" spans="1:30" s="199" customFormat="1" ht="18" customHeight="1">
      <c r="A92" s="1428"/>
      <c r="B92" s="3364"/>
      <c r="C92" s="3365"/>
      <c r="D92" s="3365"/>
      <c r="E92" s="3366"/>
      <c r="F92" s="3410"/>
      <c r="G92" s="3417"/>
      <c r="H92" s="3417"/>
      <c r="I92" s="3417"/>
      <c r="J92" s="3402"/>
      <c r="K92" s="3422"/>
      <c r="L92" s="3423"/>
      <c r="M92" s="3423"/>
      <c r="N92" s="3424"/>
      <c r="O92" s="3410"/>
      <c r="P92" s="3411"/>
      <c r="Q92" s="3412"/>
      <c r="R92" s="3413"/>
      <c r="S92" s="3414"/>
      <c r="T92" s="3408"/>
      <c r="U92" s="3415"/>
      <c r="V92" s="3414"/>
      <c r="W92" s="3408"/>
      <c r="X92" s="3408"/>
      <c r="Y92" s="3408"/>
      <c r="Z92" s="3408"/>
      <c r="AA92" s="3408"/>
      <c r="AB92" s="3408"/>
      <c r="AC92" s="3408"/>
      <c r="AD92" s="3409"/>
    </row>
    <row r="93" spans="1:30" s="199" customFormat="1" ht="18" customHeight="1">
      <c r="A93" s="1428"/>
      <c r="B93" s="3364"/>
      <c r="C93" s="3365"/>
      <c r="D93" s="3365"/>
      <c r="E93" s="3366"/>
      <c r="F93" s="3389"/>
      <c r="G93" s="3417"/>
      <c r="H93" s="3417"/>
      <c r="I93" s="3417"/>
      <c r="J93" s="3402"/>
      <c r="K93" s="3422"/>
      <c r="L93" s="3423"/>
      <c r="M93" s="3423"/>
      <c r="N93" s="3424"/>
      <c r="O93" s="3410"/>
      <c r="P93" s="3411"/>
      <c r="Q93" s="3412"/>
      <c r="R93" s="3413"/>
      <c r="S93" s="3414"/>
      <c r="T93" s="3408"/>
      <c r="U93" s="3415"/>
      <c r="V93" s="3414"/>
      <c r="W93" s="3408"/>
      <c r="X93" s="3408"/>
      <c r="Y93" s="3408"/>
      <c r="Z93" s="3408"/>
      <c r="AA93" s="3408"/>
      <c r="AB93" s="3408"/>
      <c r="AC93" s="3408"/>
      <c r="AD93" s="3409"/>
    </row>
    <row r="94" spans="1:30" s="199" customFormat="1" ht="18" customHeight="1">
      <c r="A94" s="1428"/>
      <c r="B94" s="3364"/>
      <c r="C94" s="3365"/>
      <c r="D94" s="3365"/>
      <c r="E94" s="3366"/>
      <c r="F94" s="1462"/>
      <c r="G94" s="3417"/>
      <c r="H94" s="3417"/>
      <c r="I94" s="3417"/>
      <c r="J94" s="3402"/>
      <c r="K94" s="3422"/>
      <c r="L94" s="3423"/>
      <c r="M94" s="3423"/>
      <c r="N94" s="3424"/>
      <c r="O94" s="3410"/>
      <c r="P94" s="3411"/>
      <c r="Q94" s="3412"/>
      <c r="R94" s="3413"/>
      <c r="S94" s="3414"/>
      <c r="T94" s="3408"/>
      <c r="U94" s="3415"/>
      <c r="V94" s="3414"/>
      <c r="W94" s="3408"/>
      <c r="X94" s="3408"/>
      <c r="Y94" s="3408"/>
      <c r="Z94" s="3408"/>
      <c r="AA94" s="3408"/>
      <c r="AB94" s="3408"/>
      <c r="AC94" s="3408"/>
      <c r="AD94" s="3409"/>
    </row>
    <row r="95" spans="1:30" s="199" customFormat="1" ht="18" customHeight="1" thickBot="1">
      <c r="A95" s="1463"/>
      <c r="B95" s="3367"/>
      <c r="C95" s="3368"/>
      <c r="D95" s="3368"/>
      <c r="E95" s="3369"/>
      <c r="F95" s="1408"/>
      <c r="G95" s="3418"/>
      <c r="H95" s="3418"/>
      <c r="I95" s="3418"/>
      <c r="J95" s="3403"/>
      <c r="K95" s="3425"/>
      <c r="L95" s="3426"/>
      <c r="M95" s="3426"/>
      <c r="N95" s="3427"/>
      <c r="O95" s="3390"/>
      <c r="P95" s="3394"/>
      <c r="Q95" s="3395"/>
      <c r="R95" s="3396"/>
      <c r="S95" s="3399"/>
      <c r="T95" s="3358"/>
      <c r="U95" s="3400"/>
      <c r="V95" s="3399"/>
      <c r="W95" s="3358"/>
      <c r="X95" s="3358"/>
      <c r="Y95" s="3358"/>
      <c r="Z95" s="3358"/>
      <c r="AA95" s="3358"/>
      <c r="AB95" s="3358"/>
      <c r="AC95" s="3358"/>
      <c r="AD95" s="3360"/>
    </row>
    <row r="96" spans="1:30" s="199" customFormat="1" ht="35.1" customHeight="1" thickBot="1">
      <c r="A96" s="1448" t="s">
        <v>1346</v>
      </c>
      <c r="B96" s="1437"/>
      <c r="C96" s="1437"/>
      <c r="D96" s="1437"/>
      <c r="E96" s="1437"/>
      <c r="F96" s="1441"/>
      <c r="G96" s="1459"/>
      <c r="H96" s="1459"/>
      <c r="I96" s="1459"/>
      <c r="J96" s="1460"/>
      <c r="K96" s="1459"/>
      <c r="L96" s="1459"/>
      <c r="M96" s="1459"/>
      <c r="N96" s="1459"/>
      <c r="O96" s="1459"/>
      <c r="P96" s="1440"/>
      <c r="Q96" s="1440"/>
      <c r="R96" s="1440"/>
      <c r="S96" s="1440"/>
      <c r="T96" s="1440"/>
      <c r="U96" s="1440"/>
      <c r="V96" s="1440"/>
      <c r="W96" s="1440"/>
      <c r="X96" s="1440"/>
      <c r="Y96" s="1440"/>
      <c r="Z96" s="1440"/>
      <c r="AA96" s="1440"/>
      <c r="AB96" s="1440"/>
      <c r="AC96" s="1437"/>
      <c r="AD96" s="1461"/>
    </row>
    <row r="97" spans="1:30" s="199" customFormat="1" ht="15.75" customHeight="1">
      <c r="A97" s="1428"/>
      <c r="B97" s="3361" t="s">
        <v>308</v>
      </c>
      <c r="C97" s="3362"/>
      <c r="D97" s="3362"/>
      <c r="E97" s="3363"/>
      <c r="F97" s="1418"/>
      <c r="G97" s="3370" t="s">
        <v>1345</v>
      </c>
      <c r="H97" s="3371"/>
      <c r="I97" s="3371"/>
      <c r="J97" s="3371"/>
      <c r="K97" s="3371"/>
      <c r="L97" s="3371"/>
      <c r="M97" s="3371"/>
      <c r="N97" s="3372"/>
      <c r="O97" s="3379"/>
      <c r="P97" s="3380"/>
      <c r="Q97" s="3380"/>
      <c r="R97" s="3380" t="s">
        <v>115</v>
      </c>
      <c r="S97" s="3380"/>
      <c r="T97" s="3380" t="s">
        <v>116</v>
      </c>
      <c r="U97" s="3380" t="s">
        <v>304</v>
      </c>
      <c r="V97" s="3380"/>
      <c r="W97" s="3380"/>
      <c r="X97" s="3379" t="s">
        <v>305</v>
      </c>
      <c r="Y97" s="3383"/>
      <c r="Z97" s="3362"/>
      <c r="AA97" s="3362"/>
      <c r="AB97" s="3362"/>
      <c r="AC97" s="3362"/>
      <c r="AD97" s="3385"/>
    </row>
    <row r="98" spans="1:30" s="199" customFormat="1" ht="18" customHeight="1">
      <c r="A98" s="1428"/>
      <c r="B98" s="3364"/>
      <c r="C98" s="3365"/>
      <c r="D98" s="3365"/>
      <c r="E98" s="3366"/>
      <c r="F98" s="3388"/>
      <c r="G98" s="3373"/>
      <c r="H98" s="3374"/>
      <c r="I98" s="3374"/>
      <c r="J98" s="3374"/>
      <c r="K98" s="3374"/>
      <c r="L98" s="3374"/>
      <c r="M98" s="3374"/>
      <c r="N98" s="3375"/>
      <c r="O98" s="3381"/>
      <c r="P98" s="3382"/>
      <c r="Q98" s="3382"/>
      <c r="R98" s="3382"/>
      <c r="S98" s="3382"/>
      <c r="T98" s="3382"/>
      <c r="U98" s="3382"/>
      <c r="V98" s="3382"/>
      <c r="W98" s="3382"/>
      <c r="X98" s="3381"/>
      <c r="Y98" s="3384"/>
      <c r="Z98" s="3386"/>
      <c r="AA98" s="3386"/>
      <c r="AB98" s="3386"/>
      <c r="AC98" s="3386"/>
      <c r="AD98" s="3387"/>
    </row>
    <row r="99" spans="1:30" s="199" customFormat="1" ht="15.75" customHeight="1">
      <c r="A99" s="1428"/>
      <c r="B99" s="3364"/>
      <c r="C99" s="3365"/>
      <c r="D99" s="3365"/>
      <c r="E99" s="3366"/>
      <c r="F99" s="3389"/>
      <c r="G99" s="3373"/>
      <c r="H99" s="3374"/>
      <c r="I99" s="3374"/>
      <c r="J99" s="3374"/>
      <c r="K99" s="3374"/>
      <c r="L99" s="3374"/>
      <c r="M99" s="3374"/>
      <c r="N99" s="3375"/>
      <c r="O99" s="3406"/>
      <c r="P99" s="3391" t="s">
        <v>309</v>
      </c>
      <c r="Q99" s="3392"/>
      <c r="R99" s="3393"/>
      <c r="S99" s="3397" t="s">
        <v>343</v>
      </c>
      <c r="T99" s="3357"/>
      <c r="U99" s="3398"/>
      <c r="V99" s="3357"/>
      <c r="W99" s="3357"/>
      <c r="X99" s="3357"/>
      <c r="Y99" s="3357" t="s">
        <v>115</v>
      </c>
      <c r="Z99" s="3357"/>
      <c r="AA99" s="3357" t="s">
        <v>116</v>
      </c>
      <c r="AB99" s="3357"/>
      <c r="AC99" s="3357" t="s">
        <v>117</v>
      </c>
      <c r="AD99" s="3359"/>
    </row>
    <row r="100" spans="1:30" s="199" customFormat="1" ht="18" customHeight="1" thickBot="1">
      <c r="A100" s="1463"/>
      <c r="B100" s="3367"/>
      <c r="C100" s="3368"/>
      <c r="D100" s="3368"/>
      <c r="E100" s="3369"/>
      <c r="F100" s="1408"/>
      <c r="G100" s="3376"/>
      <c r="H100" s="3377"/>
      <c r="I100" s="3377"/>
      <c r="J100" s="3377"/>
      <c r="K100" s="3377"/>
      <c r="L100" s="3377"/>
      <c r="M100" s="3377"/>
      <c r="N100" s="3378"/>
      <c r="O100" s="3407"/>
      <c r="P100" s="3394"/>
      <c r="Q100" s="3395"/>
      <c r="R100" s="3396"/>
      <c r="S100" s="3399"/>
      <c r="T100" s="3358"/>
      <c r="U100" s="3400"/>
      <c r="V100" s="3358"/>
      <c r="W100" s="3358"/>
      <c r="X100" s="3358"/>
      <c r="Y100" s="3358"/>
      <c r="Z100" s="3358"/>
      <c r="AA100" s="3358"/>
      <c r="AB100" s="3358"/>
      <c r="AC100" s="3358"/>
      <c r="AD100" s="3360"/>
    </row>
    <row r="101" spans="1:30" s="199" customFormat="1" ht="35.1" customHeight="1" thickBot="1">
      <c r="A101" s="1448" t="s">
        <v>1344</v>
      </c>
      <c r="B101" s="1437"/>
      <c r="C101" s="1437"/>
      <c r="D101" s="1437"/>
      <c r="E101" s="1437"/>
      <c r="F101" s="1441"/>
      <c r="G101" s="1459"/>
      <c r="H101" s="1459"/>
      <c r="I101" s="1459"/>
      <c r="J101" s="1460"/>
      <c r="K101" s="1459"/>
      <c r="L101" s="1459"/>
      <c r="M101" s="1459"/>
      <c r="N101" s="1459"/>
      <c r="O101" s="1459"/>
      <c r="P101" s="1440"/>
      <c r="Q101" s="1440"/>
      <c r="R101" s="1440"/>
      <c r="S101" s="1440"/>
      <c r="T101" s="1440"/>
      <c r="U101" s="1440"/>
      <c r="V101" s="1440"/>
      <c r="W101" s="1440"/>
      <c r="X101" s="1440"/>
      <c r="Y101" s="1440"/>
      <c r="Z101" s="1440"/>
      <c r="AA101" s="1440"/>
      <c r="AB101" s="1440"/>
      <c r="AC101" s="1437"/>
      <c r="AD101" s="1461"/>
    </row>
    <row r="102" spans="1:30" s="199" customFormat="1" ht="18" customHeight="1">
      <c r="A102" s="1390"/>
      <c r="B102" s="3361" t="s">
        <v>308</v>
      </c>
      <c r="C102" s="3362"/>
      <c r="D102" s="3362"/>
      <c r="E102" s="3363"/>
      <c r="F102" s="1418"/>
      <c r="G102" s="3370" t="s">
        <v>13</v>
      </c>
      <c r="H102" s="3371"/>
      <c r="I102" s="3371"/>
      <c r="J102" s="3371"/>
      <c r="K102" s="3371"/>
      <c r="L102" s="3371"/>
      <c r="M102" s="3371"/>
      <c r="N102" s="3372"/>
      <c r="O102" s="3379"/>
      <c r="P102" s="3380"/>
      <c r="Q102" s="3380"/>
      <c r="R102" s="3380" t="s">
        <v>115</v>
      </c>
      <c r="S102" s="3380"/>
      <c r="T102" s="3380" t="s">
        <v>116</v>
      </c>
      <c r="U102" s="3380" t="s">
        <v>304</v>
      </c>
      <c r="V102" s="3380"/>
      <c r="W102" s="3383"/>
      <c r="X102" s="3379" t="s">
        <v>305</v>
      </c>
      <c r="Y102" s="3383"/>
      <c r="Z102" s="3404"/>
      <c r="AA102" s="3362"/>
      <c r="AB102" s="3362"/>
      <c r="AC102" s="3362"/>
      <c r="AD102" s="3385"/>
    </row>
    <row r="103" spans="1:30" s="199" customFormat="1" ht="18" customHeight="1">
      <c r="A103" s="1390"/>
      <c r="B103" s="3364"/>
      <c r="C103" s="3365"/>
      <c r="D103" s="3365"/>
      <c r="E103" s="3366"/>
      <c r="F103" s="3388"/>
      <c r="G103" s="3373"/>
      <c r="H103" s="3374"/>
      <c r="I103" s="3374"/>
      <c r="J103" s="3374"/>
      <c r="K103" s="3374"/>
      <c r="L103" s="3374"/>
      <c r="M103" s="3374"/>
      <c r="N103" s="3375"/>
      <c r="O103" s="3381"/>
      <c r="P103" s="3382"/>
      <c r="Q103" s="3382"/>
      <c r="R103" s="3382"/>
      <c r="S103" s="3382"/>
      <c r="T103" s="3382"/>
      <c r="U103" s="3382"/>
      <c r="V103" s="3382"/>
      <c r="W103" s="3384"/>
      <c r="X103" s="3381"/>
      <c r="Y103" s="3384"/>
      <c r="Z103" s="3405"/>
      <c r="AA103" s="3386"/>
      <c r="AB103" s="3386"/>
      <c r="AC103" s="3386"/>
      <c r="AD103" s="3387"/>
    </row>
    <row r="104" spans="1:30" s="199" customFormat="1" ht="18" customHeight="1">
      <c r="A104" s="1390"/>
      <c r="B104" s="3364"/>
      <c r="C104" s="3365"/>
      <c r="D104" s="3365"/>
      <c r="E104" s="3366"/>
      <c r="F104" s="3389"/>
      <c r="G104" s="3373"/>
      <c r="H104" s="3374"/>
      <c r="I104" s="3374"/>
      <c r="J104" s="3374"/>
      <c r="K104" s="3374"/>
      <c r="L104" s="3374"/>
      <c r="M104" s="3374"/>
      <c r="N104" s="3375"/>
      <c r="O104" s="3388"/>
      <c r="P104" s="3391" t="s">
        <v>309</v>
      </c>
      <c r="Q104" s="3392"/>
      <c r="R104" s="3393"/>
      <c r="S104" s="3397" t="s">
        <v>343</v>
      </c>
      <c r="T104" s="3357"/>
      <c r="U104" s="3398"/>
      <c r="V104" s="3397"/>
      <c r="W104" s="3357"/>
      <c r="X104" s="3357"/>
      <c r="Y104" s="3357" t="s">
        <v>115</v>
      </c>
      <c r="Z104" s="3357"/>
      <c r="AA104" s="3357" t="s">
        <v>116</v>
      </c>
      <c r="AB104" s="3357"/>
      <c r="AC104" s="3357" t="s">
        <v>117</v>
      </c>
      <c r="AD104" s="3359"/>
    </row>
    <row r="105" spans="1:30" s="199" customFormat="1" ht="18" customHeight="1" thickBot="1">
      <c r="A105" s="1464"/>
      <c r="B105" s="3367"/>
      <c r="C105" s="3368"/>
      <c r="D105" s="3368"/>
      <c r="E105" s="3369"/>
      <c r="F105" s="1408"/>
      <c r="G105" s="3376"/>
      <c r="H105" s="3377"/>
      <c r="I105" s="3377"/>
      <c r="J105" s="3377"/>
      <c r="K105" s="3377"/>
      <c r="L105" s="3377"/>
      <c r="M105" s="3377"/>
      <c r="N105" s="3378"/>
      <c r="O105" s="3390"/>
      <c r="P105" s="3394"/>
      <c r="Q105" s="3395"/>
      <c r="R105" s="3396"/>
      <c r="S105" s="3399"/>
      <c r="T105" s="3358"/>
      <c r="U105" s="3400"/>
      <c r="V105" s="3399"/>
      <c r="W105" s="3358"/>
      <c r="X105" s="3358"/>
      <c r="Y105" s="3358"/>
      <c r="Z105" s="3358"/>
      <c r="AA105" s="3358"/>
      <c r="AB105" s="3358"/>
      <c r="AC105" s="3358"/>
      <c r="AD105" s="3360"/>
    </row>
    <row r="106" spans="1:30" s="199" customFormat="1" ht="35.1" customHeight="1" thickBot="1">
      <c r="A106" s="1420" t="s">
        <v>1343</v>
      </c>
      <c r="B106" s="1437"/>
      <c r="C106" s="1437"/>
      <c r="D106" s="1437"/>
      <c r="E106" s="1437"/>
      <c r="F106" s="1441"/>
      <c r="G106" s="1459"/>
      <c r="H106" s="1459"/>
      <c r="I106" s="1459"/>
      <c r="J106" s="1460"/>
      <c r="K106" s="1459"/>
      <c r="L106" s="1459"/>
      <c r="M106" s="1459"/>
      <c r="N106" s="1459"/>
      <c r="O106" s="1459"/>
      <c r="P106" s="1440"/>
      <c r="Q106" s="1440"/>
      <c r="R106" s="1440"/>
      <c r="S106" s="1440"/>
      <c r="T106" s="1440"/>
      <c r="U106" s="1440"/>
      <c r="V106" s="1440"/>
      <c r="W106" s="1440"/>
      <c r="X106" s="1440"/>
      <c r="Y106" s="1440"/>
      <c r="Z106" s="1440"/>
      <c r="AA106" s="1440"/>
      <c r="AB106" s="1440"/>
      <c r="AC106" s="1437"/>
      <c r="AD106" s="1461"/>
    </row>
    <row r="107" spans="1:30" s="199" customFormat="1" ht="18" customHeight="1">
      <c r="A107" s="1428"/>
      <c r="B107" s="3361" t="s">
        <v>308</v>
      </c>
      <c r="C107" s="3362"/>
      <c r="D107" s="3362"/>
      <c r="E107" s="3363"/>
      <c r="F107" s="1418"/>
      <c r="G107" s="3370" t="s">
        <v>909</v>
      </c>
      <c r="H107" s="3371"/>
      <c r="I107" s="3371"/>
      <c r="J107" s="3371"/>
      <c r="K107" s="3371"/>
      <c r="L107" s="3371"/>
      <c r="M107" s="3371"/>
      <c r="N107" s="3372"/>
      <c r="O107" s="3379"/>
      <c r="P107" s="3380"/>
      <c r="Q107" s="3380"/>
      <c r="R107" s="3380" t="s">
        <v>115</v>
      </c>
      <c r="S107" s="3380"/>
      <c r="T107" s="3380" t="s">
        <v>116</v>
      </c>
      <c r="U107" s="3380" t="s">
        <v>304</v>
      </c>
      <c r="V107" s="3380"/>
      <c r="W107" s="3383"/>
      <c r="X107" s="3379" t="s">
        <v>305</v>
      </c>
      <c r="Y107" s="3383"/>
      <c r="Z107" s="3362"/>
      <c r="AA107" s="3362"/>
      <c r="AB107" s="3362"/>
      <c r="AC107" s="3362"/>
      <c r="AD107" s="3385"/>
    </row>
    <row r="108" spans="1:30" s="199" customFormat="1" ht="17.25">
      <c r="A108" s="1428"/>
      <c r="B108" s="3364"/>
      <c r="C108" s="3365"/>
      <c r="D108" s="3365"/>
      <c r="E108" s="3366"/>
      <c r="F108" s="3388"/>
      <c r="G108" s="3373"/>
      <c r="H108" s="3374"/>
      <c r="I108" s="3374"/>
      <c r="J108" s="3374"/>
      <c r="K108" s="3374"/>
      <c r="L108" s="3374"/>
      <c r="M108" s="3374"/>
      <c r="N108" s="3375"/>
      <c r="O108" s="3381"/>
      <c r="P108" s="3382"/>
      <c r="Q108" s="3382"/>
      <c r="R108" s="3382"/>
      <c r="S108" s="3382"/>
      <c r="T108" s="3382"/>
      <c r="U108" s="3382"/>
      <c r="V108" s="3382"/>
      <c r="W108" s="3384"/>
      <c r="X108" s="3381"/>
      <c r="Y108" s="3384"/>
      <c r="Z108" s="3386"/>
      <c r="AA108" s="3386"/>
      <c r="AB108" s="3386"/>
      <c r="AC108" s="3386"/>
      <c r="AD108" s="3387"/>
    </row>
    <row r="109" spans="1:30" s="199" customFormat="1" ht="17.25">
      <c r="A109" s="1428"/>
      <c r="B109" s="3364"/>
      <c r="C109" s="3365"/>
      <c r="D109" s="3365"/>
      <c r="E109" s="3366"/>
      <c r="F109" s="3389"/>
      <c r="G109" s="3373"/>
      <c r="H109" s="3374"/>
      <c r="I109" s="3374"/>
      <c r="J109" s="3374"/>
      <c r="K109" s="3374"/>
      <c r="L109" s="3374"/>
      <c r="M109" s="3374"/>
      <c r="N109" s="3375"/>
      <c r="O109" s="3388"/>
      <c r="P109" s="3391" t="s">
        <v>309</v>
      </c>
      <c r="Q109" s="3392"/>
      <c r="R109" s="3393"/>
      <c r="S109" s="3397" t="s">
        <v>343</v>
      </c>
      <c r="T109" s="3357"/>
      <c r="U109" s="3398"/>
      <c r="V109" s="3397"/>
      <c r="W109" s="3357"/>
      <c r="X109" s="3357"/>
      <c r="Y109" s="3357" t="s">
        <v>115</v>
      </c>
      <c r="Z109" s="3357"/>
      <c r="AA109" s="3357" t="s">
        <v>116</v>
      </c>
      <c r="AB109" s="3357"/>
      <c r="AC109" s="3357" t="s">
        <v>117</v>
      </c>
      <c r="AD109" s="3359"/>
    </row>
    <row r="110" spans="1:30" s="199" customFormat="1" ht="18" thickBot="1">
      <c r="A110" s="1463"/>
      <c r="B110" s="3367"/>
      <c r="C110" s="3368"/>
      <c r="D110" s="3368"/>
      <c r="E110" s="3369"/>
      <c r="F110" s="1408"/>
      <c r="G110" s="3376"/>
      <c r="H110" s="3377"/>
      <c r="I110" s="3377"/>
      <c r="J110" s="3377"/>
      <c r="K110" s="3377"/>
      <c r="L110" s="3377"/>
      <c r="M110" s="3377"/>
      <c r="N110" s="3378"/>
      <c r="O110" s="3390"/>
      <c r="P110" s="3394"/>
      <c r="Q110" s="3395"/>
      <c r="R110" s="3396"/>
      <c r="S110" s="3399"/>
      <c r="T110" s="3358"/>
      <c r="U110" s="3400"/>
      <c r="V110" s="3399"/>
      <c r="W110" s="3358"/>
      <c r="X110" s="3358"/>
      <c r="Y110" s="3358"/>
      <c r="Z110" s="3358"/>
      <c r="AA110" s="3358"/>
      <c r="AB110" s="3358"/>
      <c r="AC110" s="3358"/>
      <c r="AD110" s="3360"/>
    </row>
    <row r="111" spans="1:30" s="199" customFormat="1" ht="35.1" customHeight="1" thickBot="1">
      <c r="A111" s="1448" t="s">
        <v>1342</v>
      </c>
      <c r="B111" s="1437"/>
      <c r="C111" s="1437"/>
      <c r="D111" s="1437"/>
      <c r="E111" s="1437"/>
      <c r="F111" s="1441"/>
      <c r="G111" s="1459"/>
      <c r="H111" s="1459"/>
      <c r="I111" s="1459"/>
      <c r="J111" s="1460"/>
      <c r="K111" s="1459"/>
      <c r="L111" s="1459"/>
      <c r="M111" s="1459"/>
      <c r="N111" s="1459"/>
      <c r="O111" s="1459"/>
      <c r="P111" s="1440"/>
      <c r="Q111" s="1440"/>
      <c r="R111" s="1440"/>
      <c r="S111" s="1440"/>
      <c r="T111" s="1440"/>
      <c r="U111" s="1440"/>
      <c r="V111" s="1440"/>
      <c r="W111" s="1440"/>
      <c r="X111" s="1440"/>
      <c r="Y111" s="1440"/>
      <c r="Z111" s="1440"/>
      <c r="AA111" s="1440"/>
      <c r="AB111" s="1440"/>
      <c r="AC111" s="1437"/>
      <c r="AD111" s="1461"/>
    </row>
    <row r="112" spans="1:30" s="199" customFormat="1" ht="18" customHeight="1">
      <c r="A112" s="1428"/>
      <c r="B112" s="3361" t="s">
        <v>308</v>
      </c>
      <c r="C112" s="3362"/>
      <c r="D112" s="3362"/>
      <c r="E112" s="3363"/>
      <c r="F112" s="1418"/>
      <c r="G112" s="3370" t="s">
        <v>587</v>
      </c>
      <c r="H112" s="3371"/>
      <c r="I112" s="3372"/>
      <c r="J112" s="3401" t="s">
        <v>195</v>
      </c>
      <c r="K112" s="3370"/>
      <c r="L112" s="3371"/>
      <c r="M112" s="3371"/>
      <c r="N112" s="3372"/>
      <c r="O112" s="3379"/>
      <c r="P112" s="3380"/>
      <c r="Q112" s="3380"/>
      <c r="R112" s="3380" t="s">
        <v>115</v>
      </c>
      <c r="S112" s="3380"/>
      <c r="T112" s="3380" t="s">
        <v>116</v>
      </c>
      <c r="U112" s="3380" t="s">
        <v>304</v>
      </c>
      <c r="V112" s="3380"/>
      <c r="W112" s="3383"/>
      <c r="X112" s="3379" t="s">
        <v>305</v>
      </c>
      <c r="Y112" s="3383"/>
      <c r="Z112" s="3404"/>
      <c r="AA112" s="3362"/>
      <c r="AB112" s="3362"/>
      <c r="AC112" s="3362"/>
      <c r="AD112" s="3385"/>
    </row>
    <row r="113" spans="1:30" s="199" customFormat="1" ht="18" customHeight="1">
      <c r="A113" s="1428"/>
      <c r="B113" s="3364"/>
      <c r="C113" s="3365"/>
      <c r="D113" s="3365"/>
      <c r="E113" s="3366"/>
      <c r="F113" s="3388"/>
      <c r="G113" s="3373"/>
      <c r="H113" s="3374"/>
      <c r="I113" s="3375"/>
      <c r="J113" s="3402"/>
      <c r="K113" s="3373"/>
      <c r="L113" s="3374"/>
      <c r="M113" s="3374"/>
      <c r="N113" s="3375"/>
      <c r="O113" s="3381"/>
      <c r="P113" s="3382"/>
      <c r="Q113" s="3382"/>
      <c r="R113" s="3382"/>
      <c r="S113" s="3382"/>
      <c r="T113" s="3382"/>
      <c r="U113" s="3382"/>
      <c r="V113" s="3382"/>
      <c r="W113" s="3384"/>
      <c r="X113" s="3381"/>
      <c r="Y113" s="3384"/>
      <c r="Z113" s="3405"/>
      <c r="AA113" s="3386"/>
      <c r="AB113" s="3386"/>
      <c r="AC113" s="3386"/>
      <c r="AD113" s="3387"/>
    </row>
    <row r="114" spans="1:30" s="199" customFormat="1" ht="18" customHeight="1">
      <c r="A114" s="1428"/>
      <c r="B114" s="3364"/>
      <c r="C114" s="3365"/>
      <c r="D114" s="3365"/>
      <c r="E114" s="3366"/>
      <c r="F114" s="3389"/>
      <c r="G114" s="3373"/>
      <c r="H114" s="3374"/>
      <c r="I114" s="3375"/>
      <c r="J114" s="3402"/>
      <c r="K114" s="3373"/>
      <c r="L114" s="3374"/>
      <c r="M114" s="3374"/>
      <c r="N114" s="3375"/>
      <c r="O114" s="3388"/>
      <c r="P114" s="3391" t="s">
        <v>309</v>
      </c>
      <c r="Q114" s="3392"/>
      <c r="R114" s="3393"/>
      <c r="S114" s="3397" t="s">
        <v>343</v>
      </c>
      <c r="T114" s="3357"/>
      <c r="U114" s="3398"/>
      <c r="V114" s="3397"/>
      <c r="W114" s="3357"/>
      <c r="X114" s="3357"/>
      <c r="Y114" s="3357" t="s">
        <v>115</v>
      </c>
      <c r="Z114" s="3357"/>
      <c r="AA114" s="3357" t="s">
        <v>116</v>
      </c>
      <c r="AB114" s="3357"/>
      <c r="AC114" s="3357" t="s">
        <v>117</v>
      </c>
      <c r="AD114" s="3359"/>
    </row>
    <row r="115" spans="1:30" s="199" customFormat="1" ht="18" customHeight="1" thickBot="1">
      <c r="A115" s="1463"/>
      <c r="B115" s="3367"/>
      <c r="C115" s="3368"/>
      <c r="D115" s="3368"/>
      <c r="E115" s="3369"/>
      <c r="F115" s="1408"/>
      <c r="G115" s="3376"/>
      <c r="H115" s="3377"/>
      <c r="I115" s="3378"/>
      <c r="J115" s="3403"/>
      <c r="K115" s="3376"/>
      <c r="L115" s="3377"/>
      <c r="M115" s="3377"/>
      <c r="N115" s="3378"/>
      <c r="O115" s="3390"/>
      <c r="P115" s="3394"/>
      <c r="Q115" s="3395"/>
      <c r="R115" s="3396"/>
      <c r="S115" s="3399"/>
      <c r="T115" s="3358"/>
      <c r="U115" s="3400"/>
      <c r="V115" s="3399"/>
      <c r="W115" s="3358"/>
      <c r="X115" s="3358"/>
      <c r="Y115" s="3358"/>
      <c r="Z115" s="3358"/>
      <c r="AA115" s="3358"/>
      <c r="AB115" s="3358"/>
      <c r="AC115" s="3358"/>
      <c r="AD115" s="3360"/>
    </row>
    <row r="116" spans="1:30" s="199" customFormat="1" ht="35.1" customHeight="1" thickBot="1">
      <c r="A116" s="1448" t="s">
        <v>1341</v>
      </c>
      <c r="B116" s="1437"/>
      <c r="C116" s="1437"/>
      <c r="D116" s="1437"/>
      <c r="E116" s="1437"/>
      <c r="F116" s="1441"/>
      <c r="G116" s="1459"/>
      <c r="H116" s="1459"/>
      <c r="I116" s="1459"/>
      <c r="J116" s="1460"/>
      <c r="K116" s="1459"/>
      <c r="L116" s="1459"/>
      <c r="M116" s="1459"/>
      <c r="N116" s="1459"/>
      <c r="O116" s="1459"/>
      <c r="P116" s="1440"/>
      <c r="Q116" s="1440"/>
      <c r="R116" s="1440"/>
      <c r="S116" s="1440"/>
      <c r="T116" s="1440"/>
      <c r="U116" s="1440"/>
      <c r="V116" s="1440"/>
      <c r="W116" s="1440"/>
      <c r="X116" s="1440"/>
      <c r="Y116" s="1440"/>
      <c r="Z116" s="1440"/>
      <c r="AA116" s="1440"/>
      <c r="AB116" s="1440"/>
      <c r="AC116" s="1437"/>
      <c r="AD116" s="1461"/>
    </row>
    <row r="117" spans="1:30" s="199" customFormat="1" ht="18" customHeight="1">
      <c r="A117" s="1428"/>
      <c r="B117" s="3361" t="s">
        <v>308</v>
      </c>
      <c r="C117" s="3362"/>
      <c r="D117" s="3362"/>
      <c r="E117" s="3363"/>
      <c r="F117" s="1418"/>
      <c r="G117" s="3370" t="s">
        <v>1345</v>
      </c>
      <c r="H117" s="3371"/>
      <c r="I117" s="3371"/>
      <c r="J117" s="3371"/>
      <c r="K117" s="3371"/>
      <c r="L117" s="3371"/>
      <c r="M117" s="3371"/>
      <c r="N117" s="3372"/>
      <c r="O117" s="3379"/>
      <c r="P117" s="3380"/>
      <c r="Q117" s="3380"/>
      <c r="R117" s="3380" t="s">
        <v>115</v>
      </c>
      <c r="S117" s="3380"/>
      <c r="T117" s="3380" t="s">
        <v>116</v>
      </c>
      <c r="U117" s="3380" t="s">
        <v>304</v>
      </c>
      <c r="V117" s="3380"/>
      <c r="W117" s="3383"/>
      <c r="X117" s="3379" t="s">
        <v>305</v>
      </c>
      <c r="Y117" s="3383"/>
      <c r="Z117" s="3362"/>
      <c r="AA117" s="3362"/>
      <c r="AB117" s="3362"/>
      <c r="AC117" s="3362"/>
      <c r="AD117" s="3385"/>
    </row>
    <row r="118" spans="1:30" s="199" customFormat="1" ht="17.25">
      <c r="A118" s="1428"/>
      <c r="B118" s="3364"/>
      <c r="C118" s="3365"/>
      <c r="D118" s="3365"/>
      <c r="E118" s="3366"/>
      <c r="F118" s="3388"/>
      <c r="G118" s="3373"/>
      <c r="H118" s="3374"/>
      <c r="I118" s="3374"/>
      <c r="J118" s="3374"/>
      <c r="K118" s="3374"/>
      <c r="L118" s="3374"/>
      <c r="M118" s="3374"/>
      <c r="N118" s="3375"/>
      <c r="O118" s="3381"/>
      <c r="P118" s="3382"/>
      <c r="Q118" s="3382"/>
      <c r="R118" s="3382"/>
      <c r="S118" s="3382"/>
      <c r="T118" s="3382"/>
      <c r="U118" s="3382"/>
      <c r="V118" s="3382"/>
      <c r="W118" s="3384"/>
      <c r="X118" s="3381"/>
      <c r="Y118" s="3384"/>
      <c r="Z118" s="3386"/>
      <c r="AA118" s="3386"/>
      <c r="AB118" s="3386"/>
      <c r="AC118" s="3386"/>
      <c r="AD118" s="3387"/>
    </row>
    <row r="119" spans="1:30" s="199" customFormat="1" ht="17.25">
      <c r="A119" s="1428"/>
      <c r="B119" s="3364"/>
      <c r="C119" s="3365"/>
      <c r="D119" s="3365"/>
      <c r="E119" s="3366"/>
      <c r="F119" s="3389"/>
      <c r="G119" s="3373"/>
      <c r="H119" s="3374"/>
      <c r="I119" s="3374"/>
      <c r="J119" s="3374"/>
      <c r="K119" s="3374"/>
      <c r="L119" s="3374"/>
      <c r="M119" s="3374"/>
      <c r="N119" s="3375"/>
      <c r="O119" s="3388"/>
      <c r="P119" s="3391" t="s">
        <v>309</v>
      </c>
      <c r="Q119" s="3392"/>
      <c r="R119" s="3393"/>
      <c r="S119" s="3397" t="s">
        <v>343</v>
      </c>
      <c r="T119" s="3357"/>
      <c r="U119" s="3398"/>
      <c r="V119" s="3397"/>
      <c r="W119" s="3357"/>
      <c r="X119" s="3357"/>
      <c r="Y119" s="3357" t="s">
        <v>115</v>
      </c>
      <c r="Z119" s="3357"/>
      <c r="AA119" s="3357" t="s">
        <v>116</v>
      </c>
      <c r="AB119" s="3357"/>
      <c r="AC119" s="3357" t="s">
        <v>117</v>
      </c>
      <c r="AD119" s="3359"/>
    </row>
    <row r="120" spans="1:30" s="199" customFormat="1" ht="18" thickBot="1">
      <c r="A120" s="1463"/>
      <c r="B120" s="3367"/>
      <c r="C120" s="3368"/>
      <c r="D120" s="3368"/>
      <c r="E120" s="3369"/>
      <c r="F120" s="1408"/>
      <c r="G120" s="3376"/>
      <c r="H120" s="3377"/>
      <c r="I120" s="3377"/>
      <c r="J120" s="3377"/>
      <c r="K120" s="3377"/>
      <c r="L120" s="3377"/>
      <c r="M120" s="3377"/>
      <c r="N120" s="3378"/>
      <c r="O120" s="3390"/>
      <c r="P120" s="3394"/>
      <c r="Q120" s="3395"/>
      <c r="R120" s="3396"/>
      <c r="S120" s="3399"/>
      <c r="T120" s="3358"/>
      <c r="U120" s="3400"/>
      <c r="V120" s="3399"/>
      <c r="W120" s="3358"/>
      <c r="X120" s="3358"/>
      <c r="Y120" s="3358"/>
      <c r="Z120" s="3358"/>
      <c r="AA120" s="3358"/>
      <c r="AB120" s="3358"/>
      <c r="AC120" s="3358"/>
      <c r="AD120" s="3360"/>
    </row>
    <row r="121" spans="1:30" ht="35.1" customHeight="1" thickBot="1">
      <c r="A121" s="1448" t="s">
        <v>1355</v>
      </c>
      <c r="B121" s="1437"/>
      <c r="C121" s="1437"/>
      <c r="D121" s="1437"/>
      <c r="E121" s="1437"/>
      <c r="F121" s="1441"/>
      <c r="G121" s="1459"/>
      <c r="H121" s="1459"/>
      <c r="I121" s="1459"/>
      <c r="J121" s="1460"/>
      <c r="K121" s="1459"/>
      <c r="L121" s="1459"/>
      <c r="M121" s="1459"/>
      <c r="N121" s="1459"/>
      <c r="O121" s="1459"/>
      <c r="P121" s="1440"/>
      <c r="Q121" s="1440"/>
      <c r="R121" s="1440"/>
      <c r="S121" s="1440"/>
      <c r="T121" s="1440"/>
      <c r="U121" s="1440"/>
      <c r="V121" s="1440"/>
      <c r="W121" s="1440"/>
      <c r="X121" s="1440"/>
      <c r="Y121" s="1440"/>
      <c r="Z121" s="1440"/>
      <c r="AA121" s="1440"/>
      <c r="AB121" s="1440"/>
      <c r="AC121" s="1437"/>
      <c r="AD121" s="1461"/>
    </row>
    <row r="122" spans="1:30" s="199" customFormat="1" ht="33.75" customHeight="1">
      <c r="A122" s="1428"/>
      <c r="B122" s="3361" t="s">
        <v>308</v>
      </c>
      <c r="C122" s="3362"/>
      <c r="D122" s="3362"/>
      <c r="E122" s="3363"/>
      <c r="F122" s="1418"/>
      <c r="G122" s="3370" t="s">
        <v>1309</v>
      </c>
      <c r="H122" s="3371"/>
      <c r="I122" s="3371"/>
      <c r="J122" s="3371"/>
      <c r="K122" s="3371"/>
      <c r="L122" s="3371"/>
      <c r="M122" s="3371"/>
      <c r="N122" s="3372"/>
      <c r="O122" s="3379"/>
      <c r="P122" s="3380"/>
      <c r="Q122" s="3380"/>
      <c r="R122" s="3380" t="s">
        <v>115</v>
      </c>
      <c r="S122" s="3380"/>
      <c r="T122" s="3380" t="s">
        <v>116</v>
      </c>
      <c r="U122" s="3380" t="s">
        <v>304</v>
      </c>
      <c r="V122" s="3380"/>
      <c r="W122" s="3383"/>
      <c r="X122" s="3379" t="s">
        <v>305</v>
      </c>
      <c r="Y122" s="3383"/>
      <c r="Z122" s="3362"/>
      <c r="AA122" s="3362"/>
      <c r="AB122" s="3362"/>
      <c r="AC122" s="3362"/>
      <c r="AD122" s="3385"/>
    </row>
    <row r="123" spans="1:30" s="199" customFormat="1" ht="33.75" customHeight="1">
      <c r="A123" s="1428"/>
      <c r="B123" s="3364"/>
      <c r="C123" s="3365"/>
      <c r="D123" s="3365"/>
      <c r="E123" s="3366"/>
      <c r="F123" s="3388"/>
      <c r="G123" s="3373"/>
      <c r="H123" s="3374"/>
      <c r="I123" s="3374"/>
      <c r="J123" s="3374"/>
      <c r="K123" s="3374"/>
      <c r="L123" s="3374"/>
      <c r="M123" s="3374"/>
      <c r="N123" s="3375"/>
      <c r="O123" s="3381"/>
      <c r="P123" s="3382"/>
      <c r="Q123" s="3382"/>
      <c r="R123" s="3382"/>
      <c r="S123" s="3382"/>
      <c r="T123" s="3382"/>
      <c r="U123" s="3382"/>
      <c r="V123" s="3382"/>
      <c r="W123" s="3384"/>
      <c r="X123" s="3381"/>
      <c r="Y123" s="3384"/>
      <c r="Z123" s="3386"/>
      <c r="AA123" s="3386"/>
      <c r="AB123" s="3386"/>
      <c r="AC123" s="3386"/>
      <c r="AD123" s="3387"/>
    </row>
    <row r="124" spans="1:30" s="199" customFormat="1" ht="33.75" customHeight="1">
      <c r="A124" s="1428"/>
      <c r="B124" s="3364"/>
      <c r="C124" s="3365"/>
      <c r="D124" s="3365"/>
      <c r="E124" s="3366"/>
      <c r="F124" s="3389"/>
      <c r="G124" s="3373"/>
      <c r="H124" s="3374"/>
      <c r="I124" s="3374"/>
      <c r="J124" s="3374"/>
      <c r="K124" s="3374"/>
      <c r="L124" s="3374"/>
      <c r="M124" s="3374"/>
      <c r="N124" s="3375"/>
      <c r="O124" s="3388"/>
      <c r="P124" s="3391" t="s">
        <v>309</v>
      </c>
      <c r="Q124" s="3392"/>
      <c r="R124" s="3393"/>
      <c r="S124" s="3397" t="s">
        <v>343</v>
      </c>
      <c r="T124" s="3357"/>
      <c r="U124" s="3398"/>
      <c r="V124" s="3397"/>
      <c r="W124" s="3357"/>
      <c r="X124" s="3357"/>
      <c r="Y124" s="3357" t="s">
        <v>115</v>
      </c>
      <c r="Z124" s="3357"/>
      <c r="AA124" s="3357" t="s">
        <v>116</v>
      </c>
      <c r="AB124" s="3357"/>
      <c r="AC124" s="3357" t="s">
        <v>117</v>
      </c>
      <c r="AD124" s="3359"/>
    </row>
    <row r="125" spans="1:30" s="199" customFormat="1" ht="33.75" customHeight="1" thickBot="1">
      <c r="A125" s="1463"/>
      <c r="B125" s="3367"/>
      <c r="C125" s="3368"/>
      <c r="D125" s="3368"/>
      <c r="E125" s="3369"/>
      <c r="F125" s="1408"/>
      <c r="G125" s="3376"/>
      <c r="H125" s="3377"/>
      <c r="I125" s="3377"/>
      <c r="J125" s="3377"/>
      <c r="K125" s="3377"/>
      <c r="L125" s="3377"/>
      <c r="M125" s="3377"/>
      <c r="N125" s="3378"/>
      <c r="O125" s="3390"/>
      <c r="P125" s="3394"/>
      <c r="Q125" s="3395"/>
      <c r="R125" s="3396"/>
      <c r="S125" s="3399"/>
      <c r="T125" s="3358"/>
      <c r="U125" s="3400"/>
      <c r="V125" s="3399"/>
      <c r="W125" s="3358"/>
      <c r="X125" s="3358"/>
      <c r="Y125" s="3358"/>
      <c r="Z125" s="3358"/>
      <c r="AA125" s="3358"/>
      <c r="AB125" s="3358"/>
      <c r="AC125" s="3358"/>
      <c r="AD125" s="3360"/>
    </row>
    <row r="126" spans="1:30" s="390" customFormat="1" ht="21" customHeight="1">
      <c r="A126" s="4" t="s">
        <v>327</v>
      </c>
      <c r="B126" s="199"/>
      <c r="C126" s="199"/>
      <c r="D126" s="199"/>
      <c r="E126" s="199"/>
      <c r="F126" s="199"/>
      <c r="G126" s="199"/>
      <c r="H126" s="199"/>
      <c r="I126" s="199"/>
      <c r="J126" s="199"/>
      <c r="K126" s="199"/>
      <c r="L126" s="199"/>
      <c r="M126" s="199"/>
      <c r="N126" s="199"/>
      <c r="O126" s="199"/>
      <c r="P126" s="199"/>
      <c r="Q126" s="199"/>
      <c r="R126" s="199"/>
      <c r="S126" s="199"/>
      <c r="T126" s="199"/>
      <c r="U126" s="199"/>
      <c r="V126" s="199"/>
      <c r="W126" s="199"/>
      <c r="X126" s="199"/>
      <c r="Y126" s="199"/>
      <c r="Z126" s="199"/>
      <c r="AA126" s="199"/>
      <c r="AB126" s="199"/>
      <c r="AC126" s="199"/>
      <c r="AD126" s="199"/>
    </row>
    <row r="127" spans="1:30" s="390" customFormat="1" ht="21" customHeight="1">
      <c r="A127" s="4" t="s">
        <v>328</v>
      </c>
      <c r="B127" s="199"/>
      <c r="C127" s="199"/>
      <c r="D127" s="199"/>
      <c r="E127" s="199"/>
      <c r="F127" s="199"/>
      <c r="G127" s="199"/>
      <c r="H127" s="199"/>
      <c r="I127" s="199"/>
      <c r="J127" s="199"/>
      <c r="K127" s="199"/>
      <c r="L127" s="199"/>
      <c r="M127" s="199"/>
      <c r="N127" s="199"/>
      <c r="O127" s="199"/>
      <c r="P127" s="199"/>
      <c r="Q127" s="199"/>
      <c r="R127" s="199"/>
      <c r="S127" s="199"/>
      <c r="T127" s="199"/>
      <c r="U127" s="199"/>
      <c r="V127" s="199"/>
      <c r="W127" s="199"/>
      <c r="X127" s="199"/>
      <c r="Y127" s="199"/>
      <c r="Z127" s="199"/>
      <c r="AA127" s="199"/>
      <c r="AB127" s="199"/>
      <c r="AC127" s="199"/>
      <c r="AD127" s="199"/>
    </row>
    <row r="128" spans="1:30" s="390" customFormat="1">
      <c r="A128" s="198"/>
      <c r="B128" s="198"/>
      <c r="C128" s="198"/>
      <c r="D128" s="198"/>
      <c r="E128" s="198"/>
      <c r="F128" s="198"/>
      <c r="G128" s="198"/>
      <c r="H128" s="198"/>
      <c r="I128" s="198"/>
      <c r="J128" s="198"/>
      <c r="K128" s="198"/>
      <c r="L128" s="198"/>
      <c r="M128" s="198"/>
      <c r="N128" s="198"/>
      <c r="O128" s="198"/>
      <c r="P128" s="198"/>
      <c r="Q128" s="198"/>
      <c r="R128" s="198"/>
      <c r="S128" s="198"/>
      <c r="T128" s="198"/>
      <c r="U128" s="198"/>
      <c r="V128" s="198"/>
      <c r="W128" s="198"/>
      <c r="X128" s="198"/>
      <c r="Y128" s="198"/>
      <c r="Z128" s="198"/>
      <c r="AA128" s="198"/>
      <c r="AB128" s="198"/>
      <c r="AC128" s="198"/>
      <c r="AD128" s="198"/>
    </row>
    <row r="129" spans="1:30" s="390" customFormat="1" ht="17.25" customHeight="1">
      <c r="A129" s="198"/>
      <c r="B129" s="198"/>
      <c r="C129" s="198"/>
      <c r="D129" s="198"/>
      <c r="E129" s="198"/>
      <c r="F129" s="198"/>
      <c r="G129" s="198"/>
      <c r="H129" s="198"/>
      <c r="I129" s="198"/>
      <c r="J129" s="198"/>
      <c r="K129" s="198"/>
      <c r="L129" s="198"/>
      <c r="M129" s="198"/>
      <c r="N129" s="198"/>
      <c r="O129" s="198"/>
      <c r="P129" s="198"/>
      <c r="Q129" s="198"/>
      <c r="R129" s="198"/>
      <c r="S129" s="198"/>
      <c r="T129" s="198"/>
      <c r="U129" s="198"/>
      <c r="V129" s="198"/>
      <c r="W129" s="198"/>
      <c r="X129" s="198"/>
      <c r="Y129" s="198"/>
      <c r="Z129" s="198"/>
      <c r="AA129" s="198"/>
      <c r="AB129" s="198"/>
      <c r="AC129" s="198"/>
      <c r="AD129" s="198"/>
    </row>
    <row r="130" spans="1:30" s="390" customFormat="1">
      <c r="A130" s="198"/>
      <c r="B130" s="198"/>
      <c r="C130" s="198"/>
      <c r="D130" s="198"/>
      <c r="E130" s="198"/>
      <c r="F130" s="198"/>
      <c r="G130" s="198"/>
      <c r="H130" s="198"/>
      <c r="I130" s="198"/>
      <c r="J130" s="198"/>
      <c r="K130" s="198"/>
      <c r="L130" s="198"/>
      <c r="M130" s="198"/>
      <c r="N130" s="198"/>
      <c r="O130" s="198"/>
      <c r="P130" s="198"/>
      <c r="Q130" s="198"/>
      <c r="R130" s="198"/>
      <c r="S130" s="198"/>
      <c r="T130" s="198"/>
      <c r="U130" s="198"/>
      <c r="V130" s="198"/>
      <c r="W130" s="198"/>
      <c r="X130" s="198"/>
      <c r="Y130" s="198"/>
      <c r="Z130" s="198"/>
      <c r="AA130" s="198"/>
      <c r="AB130" s="198"/>
      <c r="AC130" s="198"/>
      <c r="AD130" s="198"/>
    </row>
    <row r="131" spans="1:30" s="390" customFormat="1" ht="38.25" customHeight="1">
      <c r="A131" s="198"/>
      <c r="B131" s="198"/>
      <c r="C131" s="198"/>
      <c r="D131" s="198"/>
      <c r="E131" s="198"/>
      <c r="F131" s="198"/>
      <c r="G131" s="198"/>
      <c r="H131" s="198"/>
      <c r="I131" s="198"/>
      <c r="J131" s="198"/>
      <c r="K131" s="198"/>
      <c r="L131" s="198"/>
      <c r="M131" s="198"/>
      <c r="N131" s="198"/>
      <c r="O131" s="198"/>
      <c r="P131" s="198"/>
      <c r="Q131" s="198"/>
      <c r="R131" s="198"/>
      <c r="S131" s="198"/>
      <c r="T131" s="198"/>
      <c r="U131" s="198"/>
      <c r="V131" s="198"/>
      <c r="W131" s="198"/>
      <c r="X131" s="198"/>
      <c r="Y131" s="198"/>
      <c r="Z131" s="198"/>
      <c r="AA131" s="198"/>
      <c r="AB131" s="198"/>
      <c r="AC131" s="198"/>
      <c r="AD131" s="198"/>
    </row>
    <row r="132" spans="1:30" s="390" customFormat="1" ht="40.5" customHeight="1">
      <c r="A132" s="198"/>
      <c r="B132" s="198"/>
      <c r="C132" s="198"/>
      <c r="D132" s="198"/>
      <c r="E132" s="198"/>
      <c r="F132" s="198"/>
      <c r="G132" s="198"/>
      <c r="H132" s="198"/>
      <c r="I132" s="198"/>
      <c r="J132" s="198"/>
      <c r="K132" s="198"/>
      <c r="L132" s="198"/>
      <c r="M132" s="198"/>
      <c r="N132" s="198"/>
      <c r="O132" s="198"/>
      <c r="P132" s="198"/>
      <c r="Q132" s="198"/>
      <c r="R132" s="198"/>
      <c r="S132" s="198"/>
      <c r="T132" s="198"/>
      <c r="U132" s="198"/>
      <c r="V132" s="198"/>
      <c r="W132" s="198"/>
      <c r="X132" s="198"/>
      <c r="Y132" s="198"/>
      <c r="Z132" s="198"/>
      <c r="AA132" s="198"/>
      <c r="AB132" s="198"/>
      <c r="AC132" s="198"/>
      <c r="AD132" s="198"/>
    </row>
    <row r="133" spans="1:30" s="390" customFormat="1" ht="40.5" customHeight="1">
      <c r="A133" s="198"/>
      <c r="B133" s="198"/>
      <c r="C133" s="198"/>
      <c r="D133" s="198"/>
      <c r="E133" s="198"/>
      <c r="F133" s="198"/>
      <c r="G133" s="198"/>
      <c r="H133" s="198"/>
      <c r="I133" s="198"/>
      <c r="J133" s="198"/>
      <c r="K133" s="198"/>
      <c r="L133" s="198"/>
      <c r="M133" s="198"/>
      <c r="N133" s="198"/>
      <c r="O133" s="198"/>
      <c r="P133" s="198"/>
      <c r="Q133" s="198"/>
      <c r="R133" s="198"/>
      <c r="S133" s="198"/>
      <c r="T133" s="198"/>
      <c r="U133" s="198"/>
      <c r="V133" s="198"/>
      <c r="W133" s="198"/>
      <c r="X133" s="198"/>
      <c r="Y133" s="198"/>
      <c r="Z133" s="198"/>
      <c r="AA133" s="198"/>
      <c r="AB133" s="198"/>
      <c r="AC133" s="198"/>
      <c r="AD133" s="198"/>
    </row>
    <row r="134" spans="1:30" s="390" customFormat="1" ht="40.5" customHeight="1">
      <c r="A134" s="198"/>
      <c r="B134" s="198"/>
      <c r="C134" s="198"/>
      <c r="D134" s="198"/>
      <c r="E134" s="198"/>
      <c r="F134" s="198"/>
      <c r="G134" s="198"/>
      <c r="H134" s="198"/>
      <c r="I134" s="198"/>
      <c r="J134" s="198"/>
      <c r="K134" s="198"/>
      <c r="L134" s="198"/>
      <c r="M134" s="198"/>
      <c r="N134" s="198"/>
      <c r="O134" s="198"/>
      <c r="P134" s="198"/>
      <c r="Q134" s="198"/>
      <c r="R134" s="198"/>
      <c r="S134" s="198"/>
      <c r="T134" s="198"/>
      <c r="U134" s="198"/>
      <c r="V134" s="198"/>
      <c r="W134" s="198"/>
      <c r="X134" s="198"/>
      <c r="Y134" s="198"/>
      <c r="Z134" s="198"/>
      <c r="AA134" s="198"/>
      <c r="AB134" s="198"/>
      <c r="AC134" s="198"/>
      <c r="AD134" s="198"/>
    </row>
    <row r="135" spans="1:30" s="390" customFormat="1" ht="40.5" customHeight="1">
      <c r="A135" s="198"/>
      <c r="B135" s="198"/>
      <c r="C135" s="198"/>
      <c r="D135" s="198"/>
      <c r="E135" s="198"/>
      <c r="F135" s="198"/>
      <c r="G135" s="198"/>
      <c r="H135" s="198"/>
      <c r="I135" s="198"/>
      <c r="J135" s="198"/>
      <c r="K135" s="198"/>
      <c r="L135" s="198"/>
      <c r="M135" s="198"/>
      <c r="N135" s="198"/>
      <c r="O135" s="198"/>
      <c r="P135" s="198"/>
      <c r="Q135" s="198"/>
      <c r="R135" s="198"/>
      <c r="S135" s="198"/>
      <c r="T135" s="198"/>
      <c r="U135" s="198"/>
      <c r="V135" s="198"/>
      <c r="W135" s="198"/>
      <c r="X135" s="198"/>
      <c r="Y135" s="198"/>
      <c r="Z135" s="198"/>
      <c r="AA135" s="198"/>
      <c r="AB135" s="198"/>
      <c r="AC135" s="198"/>
      <c r="AD135" s="198"/>
    </row>
  </sheetData>
  <sheetProtection sheet="1" objects="1" scenarios="1" formatCells="0" formatRows="0" insertRows="0" deleteRows="0"/>
  <mergeCells count="504">
    <mergeCell ref="AB124:AB125"/>
    <mergeCell ref="AC124:AC125"/>
    <mergeCell ref="AD124:AD125"/>
    <mergeCell ref="B122:E125"/>
    <mergeCell ref="G122:N125"/>
    <mergeCell ref="O122:P123"/>
    <mergeCell ref="Q122:Q123"/>
    <mergeCell ref="R122:R123"/>
    <mergeCell ref="S122:S123"/>
    <mergeCell ref="T122:T123"/>
    <mergeCell ref="Z122:AD123"/>
    <mergeCell ref="F123:F124"/>
    <mergeCell ref="O124:O125"/>
    <mergeCell ref="P124:R125"/>
    <mergeCell ref="S124:U125"/>
    <mergeCell ref="V124:W125"/>
    <mergeCell ref="X124:X125"/>
    <mergeCell ref="Y124:Y125"/>
    <mergeCell ref="Z124:Z125"/>
    <mergeCell ref="AA124:AA125"/>
    <mergeCell ref="S69:S70"/>
    <mergeCell ref="U122:W123"/>
    <mergeCell ref="X122:Y123"/>
    <mergeCell ref="Z69:AD70"/>
    <mergeCell ref="P71:R71"/>
    <mergeCell ref="S71:U71"/>
    <mergeCell ref="V71:W71"/>
    <mergeCell ref="T69:T70"/>
    <mergeCell ref="U69:W70"/>
    <mergeCell ref="X69:Y70"/>
    <mergeCell ref="AC75:AC76"/>
    <mergeCell ref="R69:R70"/>
    <mergeCell ref="T73:T74"/>
    <mergeCell ref="U73:W74"/>
    <mergeCell ref="X73:Y74"/>
    <mergeCell ref="Z73:AD74"/>
    <mergeCell ref="AB75:AB76"/>
    <mergeCell ref="S85:U85"/>
    <mergeCell ref="X84:Y84"/>
    <mergeCell ref="Z84:AD84"/>
    <mergeCell ref="P85:R85"/>
    <mergeCell ref="U97:W98"/>
    <mergeCell ref="X97:Y98"/>
    <mergeCell ref="AC109:AC110"/>
    <mergeCell ref="A2:AD2"/>
    <mergeCell ref="A4:D4"/>
    <mergeCell ref="E4:K4"/>
    <mergeCell ref="L4:O4"/>
    <mergeCell ref="P4:U4"/>
    <mergeCell ref="U77:W78"/>
    <mergeCell ref="X77:Y78"/>
    <mergeCell ref="Z77:AD78"/>
    <mergeCell ref="AB79:AB80"/>
    <mergeCell ref="AC79:AC80"/>
    <mergeCell ref="AD79:AD80"/>
    <mergeCell ref="G77:N80"/>
    <mergeCell ref="O77:P78"/>
    <mergeCell ref="Q77:Q78"/>
    <mergeCell ref="R77:R78"/>
    <mergeCell ref="S77:S78"/>
    <mergeCell ref="T77:T78"/>
    <mergeCell ref="AD75:AD76"/>
    <mergeCell ref="F78:F79"/>
    <mergeCell ref="O79:O80"/>
    <mergeCell ref="P79:R80"/>
    <mergeCell ref="S79:U80"/>
    <mergeCell ref="V79:W80"/>
    <mergeCell ref="X79:X80"/>
    <mergeCell ref="V4:W4"/>
    <mergeCell ref="X4:AD4"/>
    <mergeCell ref="U10:W11"/>
    <mergeCell ref="X10:Y11"/>
    <mergeCell ref="Z10:AD11"/>
    <mergeCell ref="C11:C12"/>
    <mergeCell ref="O12:O13"/>
    <mergeCell ref="P12:R13"/>
    <mergeCell ref="S12:U13"/>
    <mergeCell ref="V12:W13"/>
    <mergeCell ref="B7:E8"/>
    <mergeCell ref="F7:J7"/>
    <mergeCell ref="K7:AD7"/>
    <mergeCell ref="F8:J8"/>
    <mergeCell ref="K8:AD8"/>
    <mergeCell ref="Z12:Z13"/>
    <mergeCell ref="AA12:AA13"/>
    <mergeCell ref="AB12:AB13"/>
    <mergeCell ref="AC12:AC13"/>
    <mergeCell ref="AD12:AD13"/>
    <mergeCell ref="X14:Y14"/>
    <mergeCell ref="Z14:AD14"/>
    <mergeCell ref="X12:X13"/>
    <mergeCell ref="Y12:Y13"/>
    <mergeCell ref="D10:N13"/>
    <mergeCell ref="O10:P11"/>
    <mergeCell ref="Q10:Q11"/>
    <mergeCell ref="R10:R11"/>
    <mergeCell ref="S10:S11"/>
    <mergeCell ref="T10:T11"/>
    <mergeCell ref="R17:R18"/>
    <mergeCell ref="S17:S18"/>
    <mergeCell ref="T17:T18"/>
    <mergeCell ref="P15:R15"/>
    <mergeCell ref="S15:U15"/>
    <mergeCell ref="V15:W15"/>
    <mergeCell ref="E16:N16"/>
    <mergeCell ref="C18:C19"/>
    <mergeCell ref="O19:O20"/>
    <mergeCell ref="P19:R20"/>
    <mergeCell ref="S19:U20"/>
    <mergeCell ref="V19:W20"/>
    <mergeCell ref="U17:W18"/>
    <mergeCell ref="D14:N15"/>
    <mergeCell ref="O14:P14"/>
    <mergeCell ref="U14:W14"/>
    <mergeCell ref="C24:C25"/>
    <mergeCell ref="O25:O26"/>
    <mergeCell ref="P25:R26"/>
    <mergeCell ref="S25:U26"/>
    <mergeCell ref="V25:W26"/>
    <mergeCell ref="X25:X26"/>
    <mergeCell ref="Y25:Y26"/>
    <mergeCell ref="X17:Y18"/>
    <mergeCell ref="Z17:AD18"/>
    <mergeCell ref="AB19:AB20"/>
    <mergeCell ref="AC19:AC20"/>
    <mergeCell ref="AD19:AD20"/>
    <mergeCell ref="B21:E21"/>
    <mergeCell ref="G21:M21"/>
    <mergeCell ref="O21:U21"/>
    <mergeCell ref="V21:W21"/>
    <mergeCell ref="X21:AD21"/>
    <mergeCell ref="X19:X20"/>
    <mergeCell ref="Y19:Y20"/>
    <mergeCell ref="Z19:Z20"/>
    <mergeCell ref="AA19:AA20"/>
    <mergeCell ref="D17:N20"/>
    <mergeCell ref="O17:P18"/>
    <mergeCell ref="Q17:Q18"/>
    <mergeCell ref="Z25:Z26"/>
    <mergeCell ref="AA25:AA26"/>
    <mergeCell ref="AB25:AB26"/>
    <mergeCell ref="AC25:AC26"/>
    <mergeCell ref="AD25:AD26"/>
    <mergeCell ref="D27:N28"/>
    <mergeCell ref="O27:P27"/>
    <mergeCell ref="U27:W27"/>
    <mergeCell ref="X27:Y27"/>
    <mergeCell ref="Z27:AD27"/>
    <mergeCell ref="D23:N26"/>
    <mergeCell ref="O23:P24"/>
    <mergeCell ref="Q23:Q24"/>
    <mergeCell ref="R23:R24"/>
    <mergeCell ref="S23:S24"/>
    <mergeCell ref="T23:T24"/>
    <mergeCell ref="U23:W24"/>
    <mergeCell ref="X23:Y24"/>
    <mergeCell ref="Z23:AD24"/>
    <mergeCell ref="A34:Q34"/>
    <mergeCell ref="P28:R28"/>
    <mergeCell ref="S28:U28"/>
    <mergeCell ref="V28:W28"/>
    <mergeCell ref="E29:N29"/>
    <mergeCell ref="D30:N33"/>
    <mergeCell ref="O30:P31"/>
    <mergeCell ref="Q30:Q31"/>
    <mergeCell ref="R30:R31"/>
    <mergeCell ref="S30:S31"/>
    <mergeCell ref="T30:T31"/>
    <mergeCell ref="U30:W31"/>
    <mergeCell ref="X30:Y31"/>
    <mergeCell ref="Z30:AD31"/>
    <mergeCell ref="C31:C32"/>
    <mergeCell ref="O32:O33"/>
    <mergeCell ref="P32:R33"/>
    <mergeCell ref="S32:U33"/>
    <mergeCell ref="V32:W33"/>
    <mergeCell ref="X32:X33"/>
    <mergeCell ref="Y32:Y33"/>
    <mergeCell ref="Z32:Z33"/>
    <mergeCell ref="AA32:AA33"/>
    <mergeCell ref="AB32:AB33"/>
    <mergeCell ref="AC32:AC33"/>
    <mergeCell ref="AD32:AD33"/>
    <mergeCell ref="B35:E42"/>
    <mergeCell ref="G35:N38"/>
    <mergeCell ref="O35:P36"/>
    <mergeCell ref="Q35:Q36"/>
    <mergeCell ref="R35:R36"/>
    <mergeCell ref="S35:S36"/>
    <mergeCell ref="G39:N42"/>
    <mergeCell ref="O39:P40"/>
    <mergeCell ref="Q39:Q40"/>
    <mergeCell ref="R39:R40"/>
    <mergeCell ref="F36:F37"/>
    <mergeCell ref="O37:O38"/>
    <mergeCell ref="P37:R38"/>
    <mergeCell ref="S37:U38"/>
    <mergeCell ref="F40:F41"/>
    <mergeCell ref="O41:O42"/>
    <mergeCell ref="P41:R42"/>
    <mergeCell ref="S41:U42"/>
    <mergeCell ref="T35:T36"/>
    <mergeCell ref="U35:W36"/>
    <mergeCell ref="V41:W42"/>
    <mergeCell ref="X35:Y36"/>
    <mergeCell ref="Z35:AD36"/>
    <mergeCell ref="S39:S40"/>
    <mergeCell ref="T39:T40"/>
    <mergeCell ref="U39:W40"/>
    <mergeCell ref="X39:Y40"/>
    <mergeCell ref="Y37:Y38"/>
    <mergeCell ref="Z37:Z38"/>
    <mergeCell ref="Z39:AD40"/>
    <mergeCell ref="V37:W38"/>
    <mergeCell ref="X37:X38"/>
    <mergeCell ref="AA37:AA38"/>
    <mergeCell ref="AB37:AB38"/>
    <mergeCell ref="AC37:AC38"/>
    <mergeCell ref="AD37:AD38"/>
    <mergeCell ref="Z48:AD49"/>
    <mergeCell ref="I50:J50"/>
    <mergeCell ref="K50:M50"/>
    <mergeCell ref="U50:V50"/>
    <mergeCell ref="AB41:AB42"/>
    <mergeCell ref="AC41:AC42"/>
    <mergeCell ref="AD41:AD42"/>
    <mergeCell ref="X41:X42"/>
    <mergeCell ref="Y41:Y42"/>
    <mergeCell ref="Z41:Z42"/>
    <mergeCell ref="AA41:AA42"/>
    <mergeCell ref="B44:E50"/>
    <mergeCell ref="F44:F45"/>
    <mergeCell ref="G44:N45"/>
    <mergeCell ref="O44:P45"/>
    <mergeCell ref="Q44:Q45"/>
    <mergeCell ref="R44:R45"/>
    <mergeCell ref="S44:S45"/>
    <mergeCell ref="T44:T45"/>
    <mergeCell ref="Z44:AD45"/>
    <mergeCell ref="G46:I47"/>
    <mergeCell ref="J46:Q47"/>
    <mergeCell ref="R46:T47"/>
    <mergeCell ref="U46:AD47"/>
    <mergeCell ref="F48:F49"/>
    <mergeCell ref="G48:N49"/>
    <mergeCell ref="O48:P49"/>
    <mergeCell ref="Q48:Q49"/>
    <mergeCell ref="R48:R49"/>
    <mergeCell ref="S48:S49"/>
    <mergeCell ref="T48:T49"/>
    <mergeCell ref="U48:W49"/>
    <mergeCell ref="X48:Y49"/>
    <mergeCell ref="X44:Y45"/>
    <mergeCell ref="U44:W45"/>
    <mergeCell ref="B52:E55"/>
    <mergeCell ref="G52:N55"/>
    <mergeCell ref="O52:P53"/>
    <mergeCell ref="Q52:Q53"/>
    <mergeCell ref="R52:R53"/>
    <mergeCell ref="S52:S53"/>
    <mergeCell ref="F53:F54"/>
    <mergeCell ref="O54:O55"/>
    <mergeCell ref="P54:R55"/>
    <mergeCell ref="S54:U55"/>
    <mergeCell ref="T52:T53"/>
    <mergeCell ref="U52:W53"/>
    <mergeCell ref="Z52:AD53"/>
    <mergeCell ref="F58:F59"/>
    <mergeCell ref="O59:O60"/>
    <mergeCell ref="P59:R60"/>
    <mergeCell ref="S59:U60"/>
    <mergeCell ref="V59:W60"/>
    <mergeCell ref="X59:X60"/>
    <mergeCell ref="Y59:Y60"/>
    <mergeCell ref="Z59:Z60"/>
    <mergeCell ref="AA59:AA60"/>
    <mergeCell ref="Y54:Y55"/>
    <mergeCell ref="Z54:Z55"/>
    <mergeCell ref="AA54:AA55"/>
    <mergeCell ref="AB54:AB55"/>
    <mergeCell ref="AC54:AC55"/>
    <mergeCell ref="AD54:AD55"/>
    <mergeCell ref="V54:W55"/>
    <mergeCell ref="X54:X55"/>
    <mergeCell ref="X52:Y53"/>
    <mergeCell ref="AB59:AB60"/>
    <mergeCell ref="AC59:AC60"/>
    <mergeCell ref="AD59:AD60"/>
    <mergeCell ref="T57:T58"/>
    <mergeCell ref="U57:W58"/>
    <mergeCell ref="X57:Y58"/>
    <mergeCell ref="Z57:AD58"/>
    <mergeCell ref="B57:E60"/>
    <mergeCell ref="G57:N60"/>
    <mergeCell ref="O57:P58"/>
    <mergeCell ref="Q57:Q58"/>
    <mergeCell ref="R57:R58"/>
    <mergeCell ref="S57:S58"/>
    <mergeCell ref="AB66:AB67"/>
    <mergeCell ref="AC66:AC67"/>
    <mergeCell ref="AD66:AD67"/>
    <mergeCell ref="T64:T65"/>
    <mergeCell ref="U64:W65"/>
    <mergeCell ref="X64:Y65"/>
    <mergeCell ref="Z64:AD65"/>
    <mergeCell ref="B62:E62"/>
    <mergeCell ref="F62:AD62"/>
    <mergeCell ref="B63:E63"/>
    <mergeCell ref="F63:AD63"/>
    <mergeCell ref="B64:E67"/>
    <mergeCell ref="G64:N67"/>
    <mergeCell ref="O64:P65"/>
    <mergeCell ref="Q64:Q65"/>
    <mergeCell ref="R64:R65"/>
    <mergeCell ref="S64:S65"/>
    <mergeCell ref="A72:O72"/>
    <mergeCell ref="Y66:Y67"/>
    <mergeCell ref="Z66:Z67"/>
    <mergeCell ref="AA66:AA67"/>
    <mergeCell ref="B73:E80"/>
    <mergeCell ref="G73:N76"/>
    <mergeCell ref="O73:P74"/>
    <mergeCell ref="Q73:Q74"/>
    <mergeCell ref="R73:R74"/>
    <mergeCell ref="S73:S74"/>
    <mergeCell ref="F65:F66"/>
    <mergeCell ref="O66:O67"/>
    <mergeCell ref="P66:R67"/>
    <mergeCell ref="S66:U67"/>
    <mergeCell ref="V66:W67"/>
    <mergeCell ref="X66:X67"/>
    <mergeCell ref="Y79:Y80"/>
    <mergeCell ref="Z79:Z80"/>
    <mergeCell ref="AA79:AA80"/>
    <mergeCell ref="B69:E71"/>
    <mergeCell ref="G69:N71"/>
    <mergeCell ref="O69:P70"/>
    <mergeCell ref="Q69:Q70"/>
    <mergeCell ref="F74:F75"/>
    <mergeCell ref="O75:O76"/>
    <mergeCell ref="P75:R76"/>
    <mergeCell ref="S75:U76"/>
    <mergeCell ref="V75:W76"/>
    <mergeCell ref="X75:X76"/>
    <mergeCell ref="Y75:Y76"/>
    <mergeCell ref="Z75:Z76"/>
    <mergeCell ref="AA75:AA76"/>
    <mergeCell ref="B82:E87"/>
    <mergeCell ref="F84:F85"/>
    <mergeCell ref="K84:N85"/>
    <mergeCell ref="V85:W85"/>
    <mergeCell ref="G82:I87"/>
    <mergeCell ref="X82:Y82"/>
    <mergeCell ref="Z82:AD82"/>
    <mergeCell ref="P83:R83"/>
    <mergeCell ref="S83:U83"/>
    <mergeCell ref="V83:W83"/>
    <mergeCell ref="K86:N87"/>
    <mergeCell ref="O86:P86"/>
    <mergeCell ref="U86:W86"/>
    <mergeCell ref="J82:J87"/>
    <mergeCell ref="K82:N83"/>
    <mergeCell ref="O82:P82"/>
    <mergeCell ref="U82:W82"/>
    <mergeCell ref="S87:U87"/>
    <mergeCell ref="V87:W87"/>
    <mergeCell ref="X86:Y86"/>
    <mergeCell ref="Z86:AD86"/>
    <mergeCell ref="P87:R87"/>
    <mergeCell ref="O84:P84"/>
    <mergeCell ref="U84:W84"/>
    <mergeCell ref="X91:X95"/>
    <mergeCell ref="AB91:AB95"/>
    <mergeCell ref="Z91:Z95"/>
    <mergeCell ref="AA91:AA95"/>
    <mergeCell ref="B89:E95"/>
    <mergeCell ref="O89:P90"/>
    <mergeCell ref="Q89:Q90"/>
    <mergeCell ref="R89:R90"/>
    <mergeCell ref="S89:S90"/>
    <mergeCell ref="Y91:Y95"/>
    <mergeCell ref="T89:T90"/>
    <mergeCell ref="U89:W90"/>
    <mergeCell ref="X89:Y90"/>
    <mergeCell ref="Z89:AD90"/>
    <mergeCell ref="G89:I95"/>
    <mergeCell ref="J89:J95"/>
    <mergeCell ref="K89:N95"/>
    <mergeCell ref="F90:F93"/>
    <mergeCell ref="V99:W100"/>
    <mergeCell ref="AC91:AC95"/>
    <mergeCell ref="AD91:AD95"/>
    <mergeCell ref="Z97:AD98"/>
    <mergeCell ref="B102:E105"/>
    <mergeCell ref="G102:N105"/>
    <mergeCell ref="O102:P103"/>
    <mergeCell ref="Q102:Q103"/>
    <mergeCell ref="R102:R103"/>
    <mergeCell ref="S102:S103"/>
    <mergeCell ref="T102:T103"/>
    <mergeCell ref="U102:W103"/>
    <mergeCell ref="X102:Y103"/>
    <mergeCell ref="Y99:Y100"/>
    <mergeCell ref="Z99:Z100"/>
    <mergeCell ref="AA99:AA100"/>
    <mergeCell ref="AB99:AB100"/>
    <mergeCell ref="AC99:AC100"/>
    <mergeCell ref="AD99:AD100"/>
    <mergeCell ref="X99:X100"/>
    <mergeCell ref="O91:O95"/>
    <mergeCell ref="P91:R95"/>
    <mergeCell ref="S91:U95"/>
    <mergeCell ref="V91:W95"/>
    <mergeCell ref="B97:E100"/>
    <mergeCell ref="G97:N100"/>
    <mergeCell ref="O97:P98"/>
    <mergeCell ref="Q97:Q98"/>
    <mergeCell ref="R97:R98"/>
    <mergeCell ref="S97:S98"/>
    <mergeCell ref="T97:T98"/>
    <mergeCell ref="Z102:AD103"/>
    <mergeCell ref="F103:F104"/>
    <mergeCell ref="O104:O105"/>
    <mergeCell ref="P104:R105"/>
    <mergeCell ref="S104:U105"/>
    <mergeCell ref="V104:W105"/>
    <mergeCell ref="X104:X105"/>
    <mergeCell ref="Y104:Y105"/>
    <mergeCell ref="Z104:Z105"/>
    <mergeCell ref="AA104:AA105"/>
    <mergeCell ref="AB104:AB105"/>
    <mergeCell ref="AC104:AC105"/>
    <mergeCell ref="AD104:AD105"/>
    <mergeCell ref="F98:F99"/>
    <mergeCell ref="O99:O100"/>
    <mergeCell ref="P99:R100"/>
    <mergeCell ref="S99:U100"/>
    <mergeCell ref="B107:E110"/>
    <mergeCell ref="O107:P108"/>
    <mergeCell ref="Q107:Q108"/>
    <mergeCell ref="R107:R108"/>
    <mergeCell ref="S107:S108"/>
    <mergeCell ref="T107:T108"/>
    <mergeCell ref="U107:W108"/>
    <mergeCell ref="AA109:AA110"/>
    <mergeCell ref="AB109:AB110"/>
    <mergeCell ref="Y119:Y120"/>
    <mergeCell ref="AD109:AD110"/>
    <mergeCell ref="G107:N110"/>
    <mergeCell ref="B112:E115"/>
    <mergeCell ref="G112:I115"/>
    <mergeCell ref="J112:J115"/>
    <mergeCell ref="K112:N115"/>
    <mergeCell ref="O112:P113"/>
    <mergeCell ref="X107:Y108"/>
    <mergeCell ref="Z107:AD108"/>
    <mergeCell ref="F108:F109"/>
    <mergeCell ref="O109:O110"/>
    <mergeCell ref="P109:R110"/>
    <mergeCell ref="S109:U110"/>
    <mergeCell ref="V109:W110"/>
    <mergeCell ref="X109:X110"/>
    <mergeCell ref="Y109:Y110"/>
    <mergeCell ref="Z109:Z110"/>
    <mergeCell ref="Z112:AD113"/>
    <mergeCell ref="F113:F114"/>
    <mergeCell ref="O114:O115"/>
    <mergeCell ref="P114:R115"/>
    <mergeCell ref="S114:U115"/>
    <mergeCell ref="V114:W115"/>
    <mergeCell ref="Y114:Y115"/>
    <mergeCell ref="Z114:Z115"/>
    <mergeCell ref="AA114:AA115"/>
    <mergeCell ref="Q112:Q113"/>
    <mergeCell ref="R112:R113"/>
    <mergeCell ref="S112:S113"/>
    <mergeCell ref="T112:T113"/>
    <mergeCell ref="U112:W113"/>
    <mergeCell ref="X112:Y113"/>
    <mergeCell ref="X114:X115"/>
    <mergeCell ref="AB114:AB115"/>
    <mergeCell ref="AC114:AC115"/>
    <mergeCell ref="AD114:AD115"/>
    <mergeCell ref="B117:E120"/>
    <mergeCell ref="G117:N120"/>
    <mergeCell ref="O117:P118"/>
    <mergeCell ref="Q117:Q118"/>
    <mergeCell ref="R117:R118"/>
    <mergeCell ref="S117:S118"/>
    <mergeCell ref="T117:T118"/>
    <mergeCell ref="Z119:Z120"/>
    <mergeCell ref="AA119:AA120"/>
    <mergeCell ref="AB119:AB120"/>
    <mergeCell ref="AC119:AC120"/>
    <mergeCell ref="AD119:AD120"/>
    <mergeCell ref="U117:W118"/>
    <mergeCell ref="X117:Y118"/>
    <mergeCell ref="Z117:AD118"/>
    <mergeCell ref="F118:F119"/>
    <mergeCell ref="O119:O120"/>
    <mergeCell ref="P119:R120"/>
    <mergeCell ref="S119:U120"/>
    <mergeCell ref="V119:W120"/>
    <mergeCell ref="X119:X120"/>
  </mergeCells>
  <phoneticPr fontId="14"/>
  <conditionalFormatting sqref="F21 N21">
    <cfRule type="cellIs" dxfId="108" priority="96" stopIfTrue="1" operator="equal">
      <formula>IF($F$21:$N$21,"✓")</formula>
    </cfRule>
  </conditionalFormatting>
  <conditionalFormatting sqref="F44">
    <cfRule type="cellIs" dxfId="107" priority="94" stopIfTrue="1" operator="equal">
      <formula>""</formula>
    </cfRule>
  </conditionalFormatting>
  <conditionalFormatting sqref="F48">
    <cfRule type="cellIs" dxfId="106" priority="92" stopIfTrue="1" operator="equal">
      <formula>""</formula>
    </cfRule>
  </conditionalFormatting>
  <conditionalFormatting sqref="F84">
    <cfRule type="cellIs" dxfId="105" priority="77" stopIfTrue="1" operator="equal">
      <formula>""</formula>
    </cfRule>
  </conditionalFormatting>
  <conditionalFormatting sqref="J46:R47 U46:AD47 N50 P50 W50 Y50 AA50">
    <cfRule type="cellIs" dxfId="104" priority="95" stopIfTrue="1" operator="equal">
      <formula>""</formula>
    </cfRule>
  </conditionalFormatting>
  <conditionalFormatting sqref="K82 Q82">
    <cfRule type="cellIs" dxfId="103" priority="87" stopIfTrue="1" operator="equal">
      <formula>""</formula>
    </cfRule>
  </conditionalFormatting>
  <conditionalFormatting sqref="K84 Q84">
    <cfRule type="cellIs" dxfId="102" priority="86" stopIfTrue="1" operator="equal">
      <formula>""</formula>
    </cfRule>
  </conditionalFormatting>
  <conditionalFormatting sqref="K89">
    <cfRule type="cellIs" dxfId="101" priority="55" stopIfTrue="1" operator="equal">
      <formula>""</formula>
    </cfRule>
  </conditionalFormatting>
  <conditionalFormatting sqref="K112">
    <cfRule type="cellIs" dxfId="100" priority="64" stopIfTrue="1" operator="equal">
      <formula>""</formula>
    </cfRule>
  </conditionalFormatting>
  <conditionalFormatting sqref="K50:M50">
    <cfRule type="cellIs" dxfId="99" priority="36" operator="equal">
      <formula>""</formula>
    </cfRule>
  </conditionalFormatting>
  <conditionalFormatting sqref="O48 Q48:S48 U48 X48 Z48">
    <cfRule type="cellIs" dxfId="98" priority="91" stopIfTrue="1" operator="equal">
      <formula>""</formula>
    </cfRule>
  </conditionalFormatting>
  <conditionalFormatting sqref="O82:O87">
    <cfRule type="cellIs" dxfId="97" priority="78" stopIfTrue="1" operator="equal">
      <formula>""</formula>
    </cfRule>
  </conditionalFormatting>
  <conditionalFormatting sqref="O10:P11">
    <cfRule type="cellIs" dxfId="96" priority="54" operator="equal">
      <formula>""</formula>
    </cfRule>
  </conditionalFormatting>
  <conditionalFormatting sqref="O14:P14">
    <cfRule type="cellIs" dxfId="95" priority="52" operator="equal">
      <formula>""</formula>
    </cfRule>
  </conditionalFormatting>
  <conditionalFormatting sqref="O17:P18">
    <cfRule type="cellIs" dxfId="94" priority="50" operator="equal">
      <formula>""</formula>
    </cfRule>
  </conditionalFormatting>
  <conditionalFormatting sqref="O23:P24">
    <cfRule type="cellIs" dxfId="93" priority="48" operator="equal">
      <formula>""</formula>
    </cfRule>
  </conditionalFormatting>
  <conditionalFormatting sqref="O27:P27">
    <cfRule type="cellIs" dxfId="92" priority="46" operator="equal">
      <formula>""</formula>
    </cfRule>
  </conditionalFormatting>
  <conditionalFormatting sqref="O30:P31">
    <cfRule type="cellIs" dxfId="91" priority="44" operator="equal">
      <formula>""</formula>
    </cfRule>
  </conditionalFormatting>
  <conditionalFormatting sqref="O35:P36">
    <cfRule type="cellIs" dxfId="90" priority="42" operator="equal">
      <formula>""</formula>
    </cfRule>
  </conditionalFormatting>
  <conditionalFormatting sqref="O39:P40">
    <cfRule type="cellIs" dxfId="89" priority="40" operator="equal">
      <formula>""</formula>
    </cfRule>
  </conditionalFormatting>
  <conditionalFormatting sqref="O44:P45">
    <cfRule type="cellIs" dxfId="88" priority="38" operator="equal">
      <formula>""</formula>
    </cfRule>
  </conditionalFormatting>
  <conditionalFormatting sqref="O48:P49">
    <cfRule type="cellIs" dxfId="87" priority="37" operator="equal">
      <formula>""</formula>
    </cfRule>
  </conditionalFormatting>
  <conditionalFormatting sqref="O52:P53">
    <cfRule type="cellIs" dxfId="86" priority="34" operator="equal">
      <formula>""</formula>
    </cfRule>
  </conditionalFormatting>
  <conditionalFormatting sqref="O57:P58">
    <cfRule type="cellIs" dxfId="85" priority="32" operator="equal">
      <formula>""</formula>
    </cfRule>
  </conditionalFormatting>
  <conditionalFormatting sqref="O64:P65">
    <cfRule type="cellIs" dxfId="84" priority="30" operator="equal">
      <formula>""</formula>
    </cfRule>
  </conditionalFormatting>
  <conditionalFormatting sqref="O69:P70">
    <cfRule type="cellIs" dxfId="83" priority="7" operator="equal">
      <formula>""</formula>
    </cfRule>
  </conditionalFormatting>
  <conditionalFormatting sqref="O73:P74">
    <cfRule type="cellIs" dxfId="82" priority="27" operator="equal">
      <formula>""</formula>
    </cfRule>
  </conditionalFormatting>
  <conditionalFormatting sqref="O77:P78">
    <cfRule type="cellIs" dxfId="81" priority="26" operator="equal">
      <formula>""</formula>
    </cfRule>
  </conditionalFormatting>
  <conditionalFormatting sqref="O89:P90">
    <cfRule type="cellIs" dxfId="80" priority="21" operator="equal">
      <formula>""</formula>
    </cfRule>
  </conditionalFormatting>
  <conditionalFormatting sqref="O97:P98">
    <cfRule type="cellIs" dxfId="79" priority="19" operator="equal">
      <formula>""</formula>
    </cfRule>
  </conditionalFormatting>
  <conditionalFormatting sqref="O102:P103">
    <cfRule type="cellIs" dxfId="78" priority="17" operator="equal">
      <formula>""</formula>
    </cfRule>
  </conditionalFormatting>
  <conditionalFormatting sqref="O107:P108">
    <cfRule type="cellIs" dxfId="77" priority="15" operator="equal">
      <formula>""</formula>
    </cfRule>
  </conditionalFormatting>
  <conditionalFormatting sqref="O112:P113">
    <cfRule type="cellIs" dxfId="76" priority="13" operator="equal">
      <formula>""</formula>
    </cfRule>
  </conditionalFormatting>
  <conditionalFormatting sqref="O117:P118">
    <cfRule type="cellIs" dxfId="75" priority="11" operator="equal">
      <formula>""</formula>
    </cfRule>
  </conditionalFormatting>
  <conditionalFormatting sqref="O122:P123">
    <cfRule type="cellIs" dxfId="74" priority="2" operator="equal">
      <formula>""</formula>
    </cfRule>
  </conditionalFormatting>
  <conditionalFormatting sqref="Q10:Q11 S10:S11 C11:C12 O12:O13 X12:X13 Z12:Z13 AB12:AB13 Q14 S14 C15 O15 X15 Z15:Z16 AB15:AB16 O16:P16 R16 T16 W16:X16 Q17:Q18 S17:S18 C18:C19 O19:O20 X19:X20 Z19:Z20 AB19:AB20 X21:AD21 Q23:Q24 S23:S24 C24:C25 O25:O26 X25:X26 Z25:Z26 AB25:AB26 Q27 S27 C28 O28 X28:X29 Z28:Z29 AB28:AB29 O29:P29 R29 T29 W29 Q30:Q31 S30:S31 C31:C32 O32:O33 X32:X33 Z32:Z33 AB32:AB33 R50 Q52:Q53 S52:S53 F53:F54 O54:O55 X54:X55 Z54:Z55 AB54:AB55 Q57:Q58 S57:S58 F58:F59 O59:O60 X59:X60 Z59:Z60 AB59:AB60 F62:AD63 Q64:Q65 S64:S65 F65:F66 O66:O67 X66:X67 Z66:Z67 AB66:AB67 O71 X71 Z71 AB71 K86 Q86">
    <cfRule type="cellIs" dxfId="73" priority="97" stopIfTrue="1" operator="equal">
      <formula>""</formula>
    </cfRule>
  </conditionalFormatting>
  <conditionalFormatting sqref="Q35:Q36 S35:S36 F36:F37 O37:O38 X37:X38 Z37:Z38 AB37:AB38">
    <cfRule type="cellIs" dxfId="72" priority="90" stopIfTrue="1" operator="equal">
      <formula>""</formula>
    </cfRule>
  </conditionalFormatting>
  <conditionalFormatting sqref="Q39:Q40 S39:S40 F40:F41 O41:O42 X41:X42 Z41:Z42 AB41:AB42">
    <cfRule type="cellIs" dxfId="71" priority="84" stopIfTrue="1" operator="equal">
      <formula>""</formula>
    </cfRule>
  </conditionalFormatting>
  <conditionalFormatting sqref="Q69:Q70 S69:S70 F70">
    <cfRule type="cellIs" dxfId="70" priority="9" stopIfTrue="1" operator="equal">
      <formula>""</formula>
    </cfRule>
  </conditionalFormatting>
  <conditionalFormatting sqref="Q73:Q74 S73:S74 F74:F75 O75:O76 X75:X76 Z75:Z76 AB75:AB76">
    <cfRule type="cellIs" dxfId="69" priority="76" stopIfTrue="1" operator="equal">
      <formula>""</formula>
    </cfRule>
  </conditionalFormatting>
  <conditionalFormatting sqref="Q77:Q78 S77:S78 F78:F79 O79:O80 X79:X80 Z79:Z80 AB79:AB80">
    <cfRule type="cellIs" dxfId="68" priority="89" stopIfTrue="1" operator="equal">
      <formula>""</formula>
    </cfRule>
  </conditionalFormatting>
  <conditionalFormatting sqref="Q89:Q90 S89:S90 F90 O91:O95 X91:X95 Z91:Z95 AB91:AB95">
    <cfRule type="cellIs" dxfId="67" priority="59" stopIfTrue="1" operator="equal">
      <formula>""</formula>
    </cfRule>
  </conditionalFormatting>
  <conditionalFormatting sqref="Q97:Q98 S97:S98 F98:F99 O99:O100 X99:X100 Z99:Z100 AB99:AB100">
    <cfRule type="cellIs" dxfId="66" priority="85" stopIfTrue="1" operator="equal">
      <formula>""</formula>
    </cfRule>
  </conditionalFormatting>
  <conditionalFormatting sqref="Q102:Q103 S102:S103 F103:F104 O104:O105 X104:X105 Z104:Z105 AB104:AB105">
    <cfRule type="cellIs" dxfId="65" priority="88" stopIfTrue="1" operator="equal">
      <formula>""</formula>
    </cfRule>
  </conditionalFormatting>
  <conditionalFormatting sqref="Q107:Q108 S107:S108 F108:F109 O109:O110 X109:X110 Z109:Z110 AB109:AB110">
    <cfRule type="cellIs" dxfId="64" priority="57" stopIfTrue="1" operator="equal">
      <formula>""</formula>
    </cfRule>
  </conditionalFormatting>
  <conditionalFormatting sqref="Q112:Q113 S112:S113 F113:F114 O114:O115 X114:X115 Z114:Z115 AB114:AB115">
    <cfRule type="cellIs" dxfId="63" priority="66" stopIfTrue="1" operator="equal">
      <formula>""</formula>
    </cfRule>
  </conditionalFormatting>
  <conditionalFormatting sqref="Q117:Q118 S117:S118 F118:F119 O119:O120 X119:X120 Z119:Z120 AB119:AB120">
    <cfRule type="cellIs" dxfId="62" priority="65" stopIfTrue="1" operator="equal">
      <formula>""</formula>
    </cfRule>
  </conditionalFormatting>
  <conditionalFormatting sqref="Q122:Q123 S122:S123 F123:F124 O124:O125 X124:X125 Z124:Z125 AB124:AB125">
    <cfRule type="cellIs" dxfId="61" priority="4" stopIfTrue="1" operator="equal">
      <formula>""</formula>
    </cfRule>
  </conditionalFormatting>
  <conditionalFormatting sqref="Q44:S44">
    <cfRule type="cellIs" dxfId="60" priority="93" stopIfTrue="1" operator="equal">
      <formula>""</formula>
    </cfRule>
  </conditionalFormatting>
  <conditionalFormatting sqref="S82:S87 X82:X87 Z82:Z87 AB82:AB87">
    <cfRule type="cellIs" dxfId="59" priority="79" stopIfTrue="1" operator="equal">
      <formula>""</formula>
    </cfRule>
  </conditionalFormatting>
  <conditionalFormatting sqref="U50:V50">
    <cfRule type="cellIs" dxfId="58" priority="35" operator="equal">
      <formula>""</formula>
    </cfRule>
  </conditionalFormatting>
  <conditionalFormatting sqref="V12:W13">
    <cfRule type="cellIs" dxfId="57" priority="53" operator="equal">
      <formula>""</formula>
    </cfRule>
  </conditionalFormatting>
  <conditionalFormatting sqref="V15:W15">
    <cfRule type="cellIs" dxfId="56" priority="51" operator="equal">
      <formula>""</formula>
    </cfRule>
  </conditionalFormatting>
  <conditionalFormatting sqref="V19:W20">
    <cfRule type="cellIs" dxfId="55" priority="49" operator="equal">
      <formula>""</formula>
    </cfRule>
  </conditionalFormatting>
  <conditionalFormatting sqref="V25:W26">
    <cfRule type="cellIs" dxfId="54" priority="47" operator="equal">
      <formula>""</formula>
    </cfRule>
  </conditionalFormatting>
  <conditionalFormatting sqref="V28:W28">
    <cfRule type="cellIs" dxfId="53" priority="45" operator="equal">
      <formula>""</formula>
    </cfRule>
  </conditionalFormatting>
  <conditionalFormatting sqref="V32:W33">
    <cfRule type="cellIs" dxfId="52" priority="43" operator="equal">
      <formula>""</formula>
    </cfRule>
  </conditionalFormatting>
  <conditionalFormatting sqref="V37:W38">
    <cfRule type="cellIs" dxfId="51" priority="41" operator="equal">
      <formula>""</formula>
    </cfRule>
  </conditionalFormatting>
  <conditionalFormatting sqref="V41:W42">
    <cfRule type="cellIs" dxfId="50" priority="39" operator="equal">
      <formula>""</formula>
    </cfRule>
  </conditionalFormatting>
  <conditionalFormatting sqref="V54:W55">
    <cfRule type="cellIs" dxfId="49" priority="33" operator="equal">
      <formula>""</formula>
    </cfRule>
  </conditionalFormatting>
  <conditionalFormatting sqref="V59:W60">
    <cfRule type="cellIs" dxfId="48" priority="31" operator="equal">
      <formula>""</formula>
    </cfRule>
  </conditionalFormatting>
  <conditionalFormatting sqref="V66:W67">
    <cfRule type="cellIs" dxfId="47" priority="29" operator="equal">
      <formula>""</formula>
    </cfRule>
  </conditionalFormatting>
  <conditionalFormatting sqref="V71:W71 Z73:AD74">
    <cfRule type="cellIs" dxfId="46" priority="75" operator="equal">
      <formula>""</formula>
    </cfRule>
  </conditionalFormatting>
  <conditionalFormatting sqref="V75:W76">
    <cfRule type="cellIs" dxfId="45" priority="28" operator="equal">
      <formula>""</formula>
    </cfRule>
  </conditionalFormatting>
  <conditionalFormatting sqref="V79:W80">
    <cfRule type="cellIs" dxfId="44" priority="25" operator="equal">
      <formula>""</formula>
    </cfRule>
  </conditionalFormatting>
  <conditionalFormatting sqref="V83:W83">
    <cfRule type="cellIs" dxfId="43" priority="24" operator="equal">
      <formula>""</formula>
    </cfRule>
  </conditionalFormatting>
  <conditionalFormatting sqref="V85:W85">
    <cfRule type="cellIs" dxfId="42" priority="23" operator="equal">
      <formula>""</formula>
    </cfRule>
  </conditionalFormatting>
  <conditionalFormatting sqref="V87:W87">
    <cfRule type="cellIs" dxfId="41" priority="22" operator="equal">
      <formula>""</formula>
    </cfRule>
  </conditionalFormatting>
  <conditionalFormatting sqref="V91:W95">
    <cfRule type="cellIs" dxfId="40" priority="20" operator="equal">
      <formula>""</formula>
    </cfRule>
  </conditionalFormatting>
  <conditionalFormatting sqref="V99:W100">
    <cfRule type="cellIs" dxfId="39" priority="18" operator="equal">
      <formula>""</formula>
    </cfRule>
  </conditionalFormatting>
  <conditionalFormatting sqref="V104:W105">
    <cfRule type="cellIs" dxfId="38" priority="16" operator="equal">
      <formula>""</formula>
    </cfRule>
  </conditionalFormatting>
  <conditionalFormatting sqref="V109:W110">
    <cfRule type="cellIs" dxfId="37" priority="14" operator="equal">
      <formula>""</formula>
    </cfRule>
  </conditionalFormatting>
  <conditionalFormatting sqref="V114:W115">
    <cfRule type="cellIs" dxfId="36" priority="12" operator="equal">
      <formula>""</formula>
    </cfRule>
  </conditionalFormatting>
  <conditionalFormatting sqref="V119:W120">
    <cfRule type="cellIs" dxfId="35" priority="10" operator="equal">
      <formula>""</formula>
    </cfRule>
  </conditionalFormatting>
  <conditionalFormatting sqref="V124:W125">
    <cfRule type="cellIs" dxfId="34" priority="1" operator="equal">
      <formula>""</formula>
    </cfRule>
  </conditionalFormatting>
  <conditionalFormatting sqref="Z10:AD11">
    <cfRule type="cellIs" dxfId="33" priority="67" operator="equal">
      <formula>""</formula>
    </cfRule>
  </conditionalFormatting>
  <conditionalFormatting sqref="Z14:AD14">
    <cfRule type="cellIs" dxfId="32" priority="68" operator="equal">
      <formula>""</formula>
    </cfRule>
  </conditionalFormatting>
  <conditionalFormatting sqref="Z23:AD24">
    <cfRule type="cellIs" dxfId="31" priority="69" operator="equal">
      <formula>""</formula>
    </cfRule>
  </conditionalFormatting>
  <conditionalFormatting sqref="Z27:AD27">
    <cfRule type="cellIs" dxfId="30" priority="70" operator="equal">
      <formula>""</formula>
    </cfRule>
  </conditionalFormatting>
  <conditionalFormatting sqref="Z30:AD31">
    <cfRule type="cellIs" dxfId="29" priority="6" operator="equal">
      <formula>""</formula>
    </cfRule>
  </conditionalFormatting>
  <conditionalFormatting sqref="Z35:AD36">
    <cfRule type="cellIs" dxfId="28" priority="71" operator="equal">
      <formula>""</formula>
    </cfRule>
  </conditionalFormatting>
  <conditionalFormatting sqref="Z39:AD40">
    <cfRule type="cellIs" dxfId="27" priority="5" operator="equal">
      <formula>""</formula>
    </cfRule>
  </conditionalFormatting>
  <conditionalFormatting sqref="Z44:AD45">
    <cfRule type="cellIs" dxfId="26" priority="72" operator="equal">
      <formula>""</formula>
    </cfRule>
  </conditionalFormatting>
  <conditionalFormatting sqref="Z52:AD53">
    <cfRule type="cellIs" dxfId="25" priority="73" operator="equal">
      <formula>""</formula>
    </cfRule>
  </conditionalFormatting>
  <conditionalFormatting sqref="Z57:AD58">
    <cfRule type="cellIs" dxfId="24" priority="74" operator="equal">
      <formula>""</formula>
    </cfRule>
  </conditionalFormatting>
  <conditionalFormatting sqref="Z69:AD70">
    <cfRule type="cellIs" dxfId="23" priority="8" operator="equal">
      <formula>""</formula>
    </cfRule>
  </conditionalFormatting>
  <conditionalFormatting sqref="Z89:AD90">
    <cfRule type="cellIs" dxfId="22" priority="58" operator="equal">
      <formula>""</formula>
    </cfRule>
  </conditionalFormatting>
  <conditionalFormatting sqref="Z97:AD98">
    <cfRule type="cellIs" dxfId="21" priority="63" operator="equal">
      <formula>""</formula>
    </cfRule>
  </conditionalFormatting>
  <conditionalFormatting sqref="Z102:AD103">
    <cfRule type="cellIs" dxfId="20" priority="62" operator="equal">
      <formula>""</formula>
    </cfRule>
  </conditionalFormatting>
  <conditionalFormatting sqref="Z107:AD108">
    <cfRule type="cellIs" dxfId="19" priority="56" operator="equal">
      <formula>""</formula>
    </cfRule>
  </conditionalFormatting>
  <conditionalFormatting sqref="Z112:AD113">
    <cfRule type="cellIs" dxfId="18" priority="61" operator="equal">
      <formula>""</formula>
    </cfRule>
  </conditionalFormatting>
  <conditionalFormatting sqref="Z117:AD118">
    <cfRule type="cellIs" dxfId="17" priority="60" operator="equal">
      <formula>""</formula>
    </cfRule>
  </conditionalFormatting>
  <conditionalFormatting sqref="Z122:AD123">
    <cfRule type="cellIs" dxfId="16" priority="3" operator="equal">
      <formula>""</formula>
    </cfRule>
  </conditionalFormatting>
  <dataValidations count="5">
    <dataValidation type="list" allowBlank="1" showInputMessage="1" showErrorMessage="1" sqref="K50:M50" xr:uid="{00000000-0002-0000-1E00-000000000000}">
      <formula1>"令和"</formula1>
    </dataValidation>
    <dataValidation type="list" allowBlank="1" showInputMessage="1" showErrorMessage="1" sqref="W29 O16 W16 O29" xr:uid="{00000000-0002-0000-1E00-000001000000}">
      <formula1>"令和,平成, 昭和"</formula1>
    </dataValidation>
    <dataValidation type="list" showInputMessage="1" showErrorMessage="1" sqref="O10:P11 V12:W13 O14:P14" xr:uid="{00000000-0002-0000-1E00-000002000000}">
      <formula1>"令和,平成"</formula1>
    </dataValidation>
    <dataValidation type="list" allowBlank="1" showInputMessage="1" showErrorMessage="1" sqref="V15:W15 O17:P18 V19:W20 O23:P24 V25:W26 O27:P27 V28:W28 O30:P31 V32:W33 O35:P36 V37:W38 O39:P40 V41:W42 O44:P45 O48:P49 V71:W71 U50:V50 O52:P53 V54:W55 O57:P58 V59:W60 O64:P65 V75:W76 O73:P74 O77:P78 V79:W80 O82:P82 V83:W83 O84:P84 V85:W85 O86:P86 V87:W87 O89:P90 V91:W95 O97:P98 V99:W100 O102:P103 V104:W105 O107:P108 V109:W110 O112:P113 V114:W115 O117:P118 V119:W120 V66:W67 O69:P70 V124:W125 O122:P123" xr:uid="{00000000-0002-0000-1E00-000003000000}">
      <formula1>"令和,平成"</formula1>
    </dataValidation>
    <dataValidation type="list" allowBlank="1" showInputMessage="1" showErrorMessage="1" sqref="F36 C31:C32 C28 C24:C25 C11:C12 C15 C18:C19 O59:O60 F58:F59 F65:F66 N21 O12:O13 O15 O19:O20 O25:O26 O28 F53 O54:O55 F21 F48 F44 O32:O33 O79:O80 O41:O42 F103 F90 F84 F78 O99:O100 F98 O37:O38 F40 O83 O85 O75:O76 F74 O114:O115 F113 O109:O110 F118 O87 O91:O95 O104:O105 F108 O119:O120 O66:O67 F70 O71 O124:O125 F123" xr:uid="{00000000-0002-0000-1E00-000004000000}">
      <formula1>"✓"</formula1>
    </dataValidation>
  </dataValidations>
  <printOptions horizontalCentered="1"/>
  <pageMargins left="0.62992125984251968" right="0.62992125984251968" top="0.39370078740157483" bottom="0.39370078740157483" header="0" footer="0.19685039370078741"/>
  <pageSetup paperSize="9" scale="45" fitToHeight="0" orientation="portrait" r:id="rId1"/>
  <headerFooter scaleWithDoc="0">
    <oddFooter>&amp;R令和７年７月１日以降に申請する訓練科から適用</oddFooter>
  </headerFooter>
  <rowBreaks count="1" manualBreakCount="1">
    <brk id="80" max="29" man="1"/>
  </rowBreaks>
  <colBreaks count="1" manualBreakCount="1">
    <brk id="31" max="87" man="1"/>
  </colBreaks>
  <drawing r:id="rId2"/>
  <legacyDrawing r:id="rId3"/>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K31"/>
  <sheetViews>
    <sheetView view="pageBreakPreview" zoomScale="85" zoomScaleNormal="100" zoomScaleSheetLayoutView="85" workbookViewId="0">
      <selection activeCell="A7" sqref="A7"/>
    </sheetView>
  </sheetViews>
  <sheetFormatPr defaultRowHeight="13.5"/>
  <cols>
    <col min="1" max="2" width="14.875" style="685" customWidth="1"/>
    <col min="3" max="3" width="3.375" style="685" customWidth="1"/>
    <col min="4" max="9" width="11.875" style="685" customWidth="1"/>
    <col min="10" max="10" width="15.125" style="685" customWidth="1"/>
    <col min="11" max="11" width="2.25" style="685" customWidth="1"/>
    <col min="12" max="16384" width="9" style="685"/>
  </cols>
  <sheetData>
    <row r="1" spans="1:11">
      <c r="A1" s="753"/>
      <c r="B1" s="753"/>
      <c r="C1" s="754"/>
      <c r="D1" s="754"/>
      <c r="E1" s="754"/>
      <c r="F1" s="754"/>
      <c r="G1" s="755"/>
      <c r="H1" s="755"/>
      <c r="I1" s="755"/>
      <c r="J1" s="3514" t="s">
        <v>1046</v>
      </c>
      <c r="K1" s="3515"/>
    </row>
    <row r="2" spans="1:11" ht="7.5" customHeight="1">
      <c r="A2" s="755"/>
      <c r="B2" s="755"/>
      <c r="C2" s="755"/>
      <c r="D2" s="755"/>
      <c r="E2" s="755"/>
      <c r="F2" s="755"/>
      <c r="G2" s="755"/>
      <c r="H2" s="755"/>
      <c r="I2" s="755"/>
      <c r="J2" s="755"/>
      <c r="K2" s="755"/>
    </row>
    <row r="3" spans="1:11" ht="44.25" customHeight="1">
      <c r="A3" s="3516" t="s">
        <v>1228</v>
      </c>
      <c r="B3" s="3516"/>
      <c r="C3" s="3517"/>
      <c r="D3" s="3517"/>
      <c r="E3" s="3517"/>
      <c r="F3" s="3517"/>
      <c r="G3" s="3517"/>
      <c r="H3" s="3517"/>
      <c r="I3" s="3517"/>
      <c r="J3" s="3517"/>
      <c r="K3" s="756"/>
    </row>
    <row r="4" spans="1:11" ht="86.25" customHeight="1">
      <c r="A4" s="3518" t="s">
        <v>1583</v>
      </c>
      <c r="B4" s="3518"/>
      <c r="C4" s="3518"/>
      <c r="D4" s="3518"/>
      <c r="E4" s="3518"/>
      <c r="F4" s="3518"/>
      <c r="G4" s="3518"/>
      <c r="H4" s="3518"/>
      <c r="I4" s="3518"/>
      <c r="J4" s="3518"/>
      <c r="K4" s="3518"/>
    </row>
    <row r="5" spans="1:11" ht="107.25" customHeight="1">
      <c r="A5" s="3518" t="s">
        <v>1240</v>
      </c>
      <c r="B5" s="3518"/>
      <c r="C5" s="3518"/>
      <c r="D5" s="3518"/>
      <c r="E5" s="3518"/>
      <c r="F5" s="3518"/>
      <c r="G5" s="3518"/>
      <c r="H5" s="3518"/>
      <c r="I5" s="3518"/>
      <c r="J5" s="3518"/>
      <c r="K5" s="3518"/>
    </row>
    <row r="6" spans="1:11" ht="45" customHeight="1">
      <c r="A6" s="757" t="s">
        <v>1229</v>
      </c>
      <c r="B6" s="757" t="s">
        <v>1230</v>
      </c>
      <c r="C6" s="3519" t="s">
        <v>1231</v>
      </c>
      <c r="D6" s="3519"/>
      <c r="E6" s="3519"/>
      <c r="F6" s="3519"/>
      <c r="G6" s="3519"/>
      <c r="H6" s="3519"/>
      <c r="I6" s="3519"/>
      <c r="J6" s="3519"/>
      <c r="K6" s="3519"/>
    </row>
    <row r="7" spans="1:11" ht="55.5" customHeight="1">
      <c r="A7" s="756"/>
      <c r="B7" s="756"/>
      <c r="C7" s="758"/>
      <c r="D7" s="3511" t="s">
        <v>1557</v>
      </c>
      <c r="E7" s="3512"/>
      <c r="F7" s="3512"/>
      <c r="G7" s="3512"/>
      <c r="H7" s="3512"/>
      <c r="I7" s="3512"/>
      <c r="J7" s="3513"/>
      <c r="K7" s="758"/>
    </row>
    <row r="8" spans="1:11" ht="119.25" customHeight="1">
      <c r="A8" s="1380"/>
      <c r="B8" s="1380"/>
      <c r="C8" s="759"/>
      <c r="D8" s="3524" t="s">
        <v>1558</v>
      </c>
      <c r="E8" s="3524"/>
      <c r="F8" s="3524"/>
      <c r="G8" s="3524"/>
      <c r="H8" s="3524"/>
      <c r="I8" s="3524"/>
      <c r="J8" s="3524"/>
      <c r="K8" s="759"/>
    </row>
    <row r="9" spans="1:11" ht="63.75" customHeight="1">
      <c r="A9" s="1380"/>
      <c r="B9" s="1380"/>
      <c r="C9" s="759"/>
      <c r="D9" s="3511" t="s">
        <v>1559</v>
      </c>
      <c r="E9" s="3512"/>
      <c r="F9" s="3512"/>
      <c r="G9" s="3512"/>
      <c r="H9" s="3512"/>
      <c r="I9" s="3512"/>
      <c r="J9" s="3513"/>
      <c r="K9" s="759"/>
    </row>
    <row r="10" spans="1:11" ht="50.25" customHeight="1">
      <c r="A10" s="1380"/>
      <c r="B10" s="1380"/>
      <c r="C10" s="759"/>
      <c r="D10" s="3525" t="s">
        <v>1560</v>
      </c>
      <c r="E10" s="3525"/>
      <c r="F10" s="3525"/>
      <c r="G10" s="3525"/>
      <c r="H10" s="3525"/>
      <c r="I10" s="3525"/>
      <c r="J10" s="3525"/>
      <c r="K10" s="759"/>
    </row>
    <row r="11" spans="1:11" ht="55.5" customHeight="1">
      <c r="A11" s="1380"/>
      <c r="B11" s="1380"/>
      <c r="C11" s="759"/>
      <c r="D11" s="3520" t="s">
        <v>1047</v>
      </c>
      <c r="E11" s="3521"/>
      <c r="F11" s="3521"/>
      <c r="G11" s="3521"/>
      <c r="H11" s="3521"/>
      <c r="I11" s="3521"/>
      <c r="J11" s="3522"/>
      <c r="K11" s="756"/>
    </row>
    <row r="12" spans="1:11" ht="93" customHeight="1">
      <c r="A12" s="1380"/>
      <c r="B12" s="1380"/>
      <c r="C12" s="759"/>
      <c r="D12" s="3527" t="s">
        <v>1561</v>
      </c>
      <c r="E12" s="3527"/>
      <c r="F12" s="3527"/>
      <c r="G12" s="3527"/>
      <c r="H12" s="3527"/>
      <c r="I12" s="3527"/>
      <c r="J12" s="3527"/>
      <c r="K12" s="867"/>
    </row>
    <row r="13" spans="1:11" ht="55.5" customHeight="1">
      <c r="A13" s="1380"/>
      <c r="B13" s="1380"/>
      <c r="C13" s="759"/>
      <c r="D13" s="3520" t="s">
        <v>1234</v>
      </c>
      <c r="E13" s="3521"/>
      <c r="F13" s="3521"/>
      <c r="G13" s="3521"/>
      <c r="H13" s="3521"/>
      <c r="I13" s="3521"/>
      <c r="J13" s="3522"/>
      <c r="K13" s="756"/>
    </row>
    <row r="14" spans="1:11" ht="75" customHeight="1">
      <c r="A14" s="1380"/>
      <c r="B14" s="1380"/>
      <c r="C14" s="759"/>
      <c r="D14" s="3526" t="s">
        <v>1232</v>
      </c>
      <c r="E14" s="3526"/>
      <c r="F14" s="3526"/>
      <c r="G14" s="3526"/>
      <c r="H14" s="3526"/>
      <c r="I14" s="3526"/>
      <c r="J14" s="3526"/>
      <c r="K14" s="765"/>
    </row>
    <row r="15" spans="1:11" ht="56.25" customHeight="1">
      <c r="A15" s="1380"/>
      <c r="B15" s="1380"/>
      <c r="C15" s="759"/>
      <c r="D15" s="3520" t="s">
        <v>1235</v>
      </c>
      <c r="E15" s="3521"/>
      <c r="F15" s="3521"/>
      <c r="G15" s="3521"/>
      <c r="H15" s="3521"/>
      <c r="I15" s="3521"/>
      <c r="J15" s="3522"/>
      <c r="K15" s="756"/>
    </row>
    <row r="16" spans="1:11" ht="56.25" customHeight="1">
      <c r="A16" s="1380"/>
      <c r="B16" s="1380"/>
      <c r="C16" s="759"/>
      <c r="D16" s="3523" t="s">
        <v>1233</v>
      </c>
      <c r="E16" s="3523"/>
      <c r="F16" s="3523"/>
      <c r="G16" s="3523"/>
      <c r="H16" s="3523"/>
      <c r="I16" s="3523"/>
      <c r="J16" s="3523"/>
      <c r="K16" s="3523"/>
    </row>
    <row r="17" spans="1:11" ht="6" customHeight="1">
      <c r="A17" s="760"/>
      <c r="B17" s="760"/>
      <c r="C17" s="760"/>
      <c r="D17" s="761"/>
      <c r="E17" s="761"/>
      <c r="F17" s="761"/>
      <c r="G17" s="761"/>
      <c r="H17" s="761"/>
      <c r="I17" s="761"/>
      <c r="J17" s="761"/>
      <c r="K17" s="762"/>
    </row>
    <row r="18" spans="1:11" ht="52.5" customHeight="1">
      <c r="A18" s="763" t="s">
        <v>1317</v>
      </c>
      <c r="B18" s="763" t="s">
        <v>1318</v>
      </c>
      <c r="C18" s="756"/>
      <c r="D18" s="756"/>
      <c r="E18" s="756"/>
      <c r="F18" s="756"/>
      <c r="G18" s="756"/>
      <c r="H18" s="756"/>
      <c r="I18" s="756"/>
      <c r="J18" s="756"/>
      <c r="K18" s="756"/>
    </row>
    <row r="19" spans="1:11" ht="61.5" customHeight="1">
      <c r="A19" s="1379"/>
      <c r="B19" s="1379"/>
      <c r="C19" s="756"/>
      <c r="D19" s="756"/>
      <c r="E19" s="756"/>
      <c r="F19" s="756"/>
      <c r="G19" s="756"/>
      <c r="H19" s="756"/>
      <c r="I19" s="756"/>
      <c r="J19" s="756"/>
      <c r="K19" s="756"/>
    </row>
    <row r="20" spans="1:11" ht="19.5" customHeight="1">
      <c r="A20" s="746" t="s">
        <v>1491</v>
      </c>
      <c r="F20" s="688"/>
    </row>
    <row r="21" spans="1:11" ht="19.5" customHeight="1"/>
    <row r="22" spans="1:11" ht="19.5" customHeight="1"/>
    <row r="24" spans="1:11" ht="18.75" customHeight="1"/>
    <row r="26" spans="1:11" ht="19.5" customHeight="1"/>
    <row r="27" spans="1:11" ht="18.75" customHeight="1"/>
    <row r="29" spans="1:11">
      <c r="D29" s="689"/>
    </row>
    <row r="30" spans="1:11" ht="14.25">
      <c r="D30" s="690"/>
    </row>
    <row r="31" spans="1:11">
      <c r="D31" s="691"/>
    </row>
  </sheetData>
  <sheetProtection sheet="1" objects="1" scenarios="1"/>
  <mergeCells count="15">
    <mergeCell ref="D13:J13"/>
    <mergeCell ref="D15:J15"/>
    <mergeCell ref="D16:K16"/>
    <mergeCell ref="D8:J8"/>
    <mergeCell ref="D9:J9"/>
    <mergeCell ref="D10:J10"/>
    <mergeCell ref="D11:J11"/>
    <mergeCell ref="D14:J14"/>
    <mergeCell ref="D12:J12"/>
    <mergeCell ref="D7:J7"/>
    <mergeCell ref="J1:K1"/>
    <mergeCell ref="A3:J3"/>
    <mergeCell ref="A4:K4"/>
    <mergeCell ref="A5:K5"/>
    <mergeCell ref="C6:K6"/>
  </mergeCells>
  <phoneticPr fontId="14"/>
  <printOptions horizontalCentered="1"/>
  <pageMargins left="0.62992125984251968" right="0.62992125984251968" top="0.39370078740157483" bottom="0.39370078740157483" header="0" footer="0.19685039370078741"/>
  <pageSetup paperSize="9" scale="74" orientation="portrait" r:id="rId1"/>
  <headerFooter scaleWithDoc="0">
    <oddFooter>&amp;R令和７年４月１日以降に申請する訓練科から適用</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22210" r:id="rId4" name="Check Box 2">
              <controlPr defaultSize="0" autoFill="0" autoLine="0" autoPict="0">
                <anchor moveWithCells="1">
                  <from>
                    <xdr:col>1</xdr:col>
                    <xdr:colOff>419100</xdr:colOff>
                    <xdr:row>9</xdr:row>
                    <xdr:rowOff>200025</xdr:rowOff>
                  </from>
                  <to>
                    <xdr:col>1</xdr:col>
                    <xdr:colOff>771525</xdr:colOff>
                    <xdr:row>9</xdr:row>
                    <xdr:rowOff>514350</xdr:rowOff>
                  </to>
                </anchor>
              </controlPr>
            </control>
          </mc:Choice>
        </mc:AlternateContent>
        <mc:AlternateContent xmlns:mc="http://schemas.openxmlformats.org/markup-compatibility/2006">
          <mc:Choice Requires="x14">
            <control shapeId="222211" r:id="rId5" name="Check Box 3">
              <controlPr defaultSize="0" autoFill="0" autoLine="0" autoPict="0">
                <anchor moveWithCells="1">
                  <from>
                    <xdr:col>1</xdr:col>
                    <xdr:colOff>419100</xdr:colOff>
                    <xdr:row>11</xdr:row>
                    <xdr:rowOff>190500</xdr:rowOff>
                  </from>
                  <to>
                    <xdr:col>1</xdr:col>
                    <xdr:colOff>771525</xdr:colOff>
                    <xdr:row>11</xdr:row>
                    <xdr:rowOff>504825</xdr:rowOff>
                  </to>
                </anchor>
              </controlPr>
            </control>
          </mc:Choice>
        </mc:AlternateContent>
        <mc:AlternateContent xmlns:mc="http://schemas.openxmlformats.org/markup-compatibility/2006">
          <mc:Choice Requires="x14">
            <control shapeId="222212" r:id="rId6" name="Check Box 4">
              <controlPr defaultSize="0" autoFill="0" autoLine="0" autoPict="0">
                <anchor moveWithCells="1">
                  <from>
                    <xdr:col>1</xdr:col>
                    <xdr:colOff>409575</xdr:colOff>
                    <xdr:row>13</xdr:row>
                    <xdr:rowOff>190500</xdr:rowOff>
                  </from>
                  <to>
                    <xdr:col>1</xdr:col>
                    <xdr:colOff>771525</xdr:colOff>
                    <xdr:row>13</xdr:row>
                    <xdr:rowOff>504825</xdr:rowOff>
                  </to>
                </anchor>
              </controlPr>
            </control>
          </mc:Choice>
        </mc:AlternateContent>
        <mc:AlternateContent xmlns:mc="http://schemas.openxmlformats.org/markup-compatibility/2006">
          <mc:Choice Requires="x14">
            <control shapeId="222213" r:id="rId7" name="Check Box 5">
              <controlPr defaultSize="0" autoFill="0" autoLine="0" autoPict="0">
                <anchor moveWithCells="1">
                  <from>
                    <xdr:col>1</xdr:col>
                    <xdr:colOff>409575</xdr:colOff>
                    <xdr:row>15</xdr:row>
                    <xdr:rowOff>190500</xdr:rowOff>
                  </from>
                  <to>
                    <xdr:col>1</xdr:col>
                    <xdr:colOff>771525</xdr:colOff>
                    <xdr:row>15</xdr:row>
                    <xdr:rowOff>504825</xdr:rowOff>
                  </to>
                </anchor>
              </controlPr>
            </control>
          </mc:Choice>
        </mc:AlternateContent>
        <mc:AlternateContent xmlns:mc="http://schemas.openxmlformats.org/markup-compatibility/2006">
          <mc:Choice Requires="x14">
            <control shapeId="222214" r:id="rId8" name="Check Box 6">
              <controlPr defaultSize="0" autoFill="0" autoLine="0" autoPict="0">
                <anchor moveWithCells="1">
                  <from>
                    <xdr:col>1</xdr:col>
                    <xdr:colOff>409575</xdr:colOff>
                    <xdr:row>7</xdr:row>
                    <xdr:rowOff>180975</xdr:rowOff>
                  </from>
                  <to>
                    <xdr:col>1</xdr:col>
                    <xdr:colOff>771525</xdr:colOff>
                    <xdr:row>7</xdr:row>
                    <xdr:rowOff>495300</xdr:rowOff>
                  </to>
                </anchor>
              </controlPr>
            </control>
          </mc:Choice>
        </mc:AlternateContent>
        <mc:AlternateContent xmlns:mc="http://schemas.openxmlformats.org/markup-compatibility/2006">
          <mc:Choice Requires="x14">
            <control shapeId="222216" r:id="rId9" name="Check Box 8">
              <controlPr defaultSize="0" autoFill="0" autoLine="0" autoPict="0">
                <anchor moveWithCells="1">
                  <from>
                    <xdr:col>0</xdr:col>
                    <xdr:colOff>419100</xdr:colOff>
                    <xdr:row>9</xdr:row>
                    <xdr:rowOff>200025</xdr:rowOff>
                  </from>
                  <to>
                    <xdr:col>0</xdr:col>
                    <xdr:colOff>771525</xdr:colOff>
                    <xdr:row>9</xdr:row>
                    <xdr:rowOff>514350</xdr:rowOff>
                  </to>
                </anchor>
              </controlPr>
            </control>
          </mc:Choice>
        </mc:AlternateContent>
        <mc:AlternateContent xmlns:mc="http://schemas.openxmlformats.org/markup-compatibility/2006">
          <mc:Choice Requires="x14">
            <control shapeId="222217" r:id="rId10" name="Check Box 9">
              <controlPr defaultSize="0" autoFill="0" autoLine="0" autoPict="0">
                <anchor moveWithCells="1">
                  <from>
                    <xdr:col>0</xdr:col>
                    <xdr:colOff>419100</xdr:colOff>
                    <xdr:row>11</xdr:row>
                    <xdr:rowOff>190500</xdr:rowOff>
                  </from>
                  <to>
                    <xdr:col>0</xdr:col>
                    <xdr:colOff>771525</xdr:colOff>
                    <xdr:row>11</xdr:row>
                    <xdr:rowOff>504825</xdr:rowOff>
                  </to>
                </anchor>
              </controlPr>
            </control>
          </mc:Choice>
        </mc:AlternateContent>
        <mc:AlternateContent xmlns:mc="http://schemas.openxmlformats.org/markup-compatibility/2006">
          <mc:Choice Requires="x14">
            <control shapeId="222218" r:id="rId11" name="Check Box 10">
              <controlPr defaultSize="0" autoFill="0" autoLine="0" autoPict="0">
                <anchor moveWithCells="1">
                  <from>
                    <xdr:col>0</xdr:col>
                    <xdr:colOff>409575</xdr:colOff>
                    <xdr:row>13</xdr:row>
                    <xdr:rowOff>190500</xdr:rowOff>
                  </from>
                  <to>
                    <xdr:col>0</xdr:col>
                    <xdr:colOff>771525</xdr:colOff>
                    <xdr:row>13</xdr:row>
                    <xdr:rowOff>504825</xdr:rowOff>
                  </to>
                </anchor>
              </controlPr>
            </control>
          </mc:Choice>
        </mc:AlternateContent>
        <mc:AlternateContent xmlns:mc="http://schemas.openxmlformats.org/markup-compatibility/2006">
          <mc:Choice Requires="x14">
            <control shapeId="222219" r:id="rId12" name="Check Box 11">
              <controlPr defaultSize="0" autoFill="0" autoLine="0" autoPict="0">
                <anchor moveWithCells="1">
                  <from>
                    <xdr:col>0</xdr:col>
                    <xdr:colOff>409575</xdr:colOff>
                    <xdr:row>15</xdr:row>
                    <xdr:rowOff>190500</xdr:rowOff>
                  </from>
                  <to>
                    <xdr:col>0</xdr:col>
                    <xdr:colOff>771525</xdr:colOff>
                    <xdr:row>15</xdr:row>
                    <xdr:rowOff>504825</xdr:rowOff>
                  </to>
                </anchor>
              </controlPr>
            </control>
          </mc:Choice>
        </mc:AlternateContent>
        <mc:AlternateContent xmlns:mc="http://schemas.openxmlformats.org/markup-compatibility/2006">
          <mc:Choice Requires="x14">
            <control shapeId="222220" r:id="rId13" name="Check Box 12">
              <controlPr defaultSize="0" autoFill="0" autoLine="0" autoPict="0">
                <anchor moveWithCells="1">
                  <from>
                    <xdr:col>0</xdr:col>
                    <xdr:colOff>409575</xdr:colOff>
                    <xdr:row>7</xdr:row>
                    <xdr:rowOff>180975</xdr:rowOff>
                  </from>
                  <to>
                    <xdr:col>0</xdr:col>
                    <xdr:colOff>771525</xdr:colOff>
                    <xdr:row>7</xdr:row>
                    <xdr:rowOff>495300</xdr:rowOff>
                  </to>
                </anchor>
              </controlPr>
            </control>
          </mc:Choice>
        </mc:AlternateContent>
      </controls>
    </mc:Choice>
  </mc:AlternateConten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2">
    <pageSetUpPr fitToPage="1"/>
  </sheetPr>
  <dimension ref="A1:J32"/>
  <sheetViews>
    <sheetView view="pageBreakPreview" zoomScale="98" zoomScaleNormal="100" zoomScaleSheetLayoutView="98" workbookViewId="0">
      <selection activeCell="B4" sqref="B4:J4"/>
    </sheetView>
  </sheetViews>
  <sheetFormatPr defaultRowHeight="13.5"/>
  <cols>
    <col min="1" max="1" width="3.125" style="685" customWidth="1"/>
    <col min="2" max="2" width="1.375" style="685" customWidth="1"/>
    <col min="3" max="3" width="15.375" style="685" customWidth="1"/>
    <col min="4" max="9" width="15.125" style="685" customWidth="1"/>
    <col min="10" max="10" width="2.25" style="685" customWidth="1"/>
    <col min="11" max="16384" width="9" style="685"/>
  </cols>
  <sheetData>
    <row r="1" spans="1:10" ht="21.75" customHeight="1">
      <c r="A1" s="694"/>
      <c r="B1" s="694"/>
      <c r="C1" s="694"/>
      <c r="D1" s="694"/>
      <c r="E1" s="694"/>
      <c r="F1" s="693"/>
      <c r="G1" s="693"/>
      <c r="H1" s="693"/>
      <c r="I1" s="3528" t="s">
        <v>1172</v>
      </c>
      <c r="J1" s="3529"/>
    </row>
    <row r="2" spans="1:10" ht="7.5" customHeight="1">
      <c r="A2" s="693"/>
      <c r="B2" s="693"/>
      <c r="C2" s="693"/>
      <c r="D2" s="693"/>
      <c r="E2" s="693"/>
      <c r="F2" s="693"/>
      <c r="G2" s="693"/>
      <c r="H2" s="693"/>
      <c r="I2" s="693"/>
      <c r="J2" s="693"/>
    </row>
    <row r="3" spans="1:10" ht="44.25" customHeight="1">
      <c r="A3" s="3535" t="s">
        <v>1169</v>
      </c>
      <c r="B3" s="3535"/>
      <c r="C3" s="3535"/>
      <c r="D3" s="3535"/>
      <c r="E3" s="3535"/>
      <c r="F3" s="3535"/>
      <c r="G3" s="3535"/>
      <c r="H3" s="3535"/>
      <c r="I3" s="3535"/>
      <c r="J3" s="3535"/>
    </row>
    <row r="4" spans="1:10" ht="99" customHeight="1">
      <c r="A4" s="693"/>
      <c r="B4" s="3533" t="s">
        <v>1275</v>
      </c>
      <c r="C4" s="3533"/>
      <c r="D4" s="3533"/>
      <c r="E4" s="3533"/>
      <c r="F4" s="3533"/>
      <c r="G4" s="3533"/>
      <c r="H4" s="3533"/>
      <c r="I4" s="3533"/>
      <c r="J4" s="3533"/>
    </row>
    <row r="5" spans="1:10" ht="14.25" customHeight="1">
      <c r="A5" s="693"/>
      <c r="B5" s="746"/>
      <c r="C5" s="747"/>
      <c r="D5" s="746"/>
      <c r="E5" s="746"/>
      <c r="F5" s="746"/>
      <c r="G5" s="746"/>
      <c r="H5" s="746"/>
      <c r="I5" s="746"/>
      <c r="J5" s="746"/>
    </row>
    <row r="6" spans="1:10" ht="33" customHeight="1">
      <c r="A6" s="693"/>
      <c r="B6" s="746"/>
      <c r="C6" s="3534"/>
      <c r="D6" s="3534"/>
      <c r="E6" s="3534"/>
      <c r="F6" s="3534"/>
      <c r="G6" s="3534"/>
      <c r="H6" s="3534"/>
      <c r="I6" s="3534"/>
      <c r="J6" s="3534"/>
    </row>
    <row r="7" spans="1:10" ht="51" customHeight="1">
      <c r="A7" s="1381"/>
      <c r="B7" s="746"/>
      <c r="C7" s="3530" t="s">
        <v>1170</v>
      </c>
      <c r="D7" s="3531"/>
      <c r="E7" s="3531"/>
      <c r="F7" s="3531"/>
      <c r="G7" s="3531"/>
      <c r="H7" s="3531"/>
      <c r="I7" s="3532"/>
      <c r="J7" s="746"/>
    </row>
    <row r="8" spans="1:10" ht="33" customHeight="1">
      <c r="A8" s="1381"/>
      <c r="B8" s="746"/>
      <c r="C8" s="748"/>
      <c r="D8" s="748"/>
      <c r="E8" s="748"/>
      <c r="F8" s="748"/>
      <c r="G8" s="748"/>
      <c r="H8" s="748"/>
      <c r="I8" s="748"/>
      <c r="J8" s="748"/>
    </row>
    <row r="9" spans="1:10" ht="51" customHeight="1">
      <c r="A9" s="1381"/>
      <c r="B9" s="746"/>
      <c r="C9" s="3530" t="s">
        <v>1171</v>
      </c>
      <c r="D9" s="3531"/>
      <c r="E9" s="3531"/>
      <c r="F9" s="3531"/>
      <c r="G9" s="3531"/>
      <c r="H9" s="3531"/>
      <c r="I9" s="3532"/>
      <c r="J9" s="746"/>
    </row>
    <row r="10" spans="1:10" ht="33" customHeight="1">
      <c r="A10" s="1381"/>
      <c r="B10" s="746"/>
      <c r="C10" s="748"/>
      <c r="D10" s="748"/>
      <c r="E10" s="748"/>
      <c r="F10" s="748"/>
      <c r="G10" s="748"/>
      <c r="H10" s="748"/>
      <c r="I10" s="748"/>
      <c r="J10" s="748"/>
    </row>
    <row r="11" spans="1:10" ht="51" customHeight="1">
      <c r="A11" s="1381"/>
      <c r="B11" s="746"/>
      <c r="C11" s="3530" t="s">
        <v>1276</v>
      </c>
      <c r="D11" s="3531"/>
      <c r="E11" s="3531"/>
      <c r="F11" s="3531"/>
      <c r="G11" s="3531"/>
      <c r="H11" s="3531"/>
      <c r="I11" s="3532"/>
      <c r="J11" s="746"/>
    </row>
    <row r="12" spans="1:10" ht="33" customHeight="1">
      <c r="A12" s="1381"/>
      <c r="B12" s="746"/>
      <c r="C12" s="3536"/>
      <c r="D12" s="3537"/>
      <c r="E12" s="3537"/>
      <c r="F12" s="3537"/>
      <c r="G12" s="3537"/>
      <c r="H12" s="3537"/>
      <c r="I12" s="3537"/>
      <c r="J12" s="746"/>
    </row>
    <row r="13" spans="1:10" ht="51" customHeight="1">
      <c r="A13" s="1381"/>
      <c r="B13" s="746"/>
      <c r="C13" s="3530" t="s">
        <v>1277</v>
      </c>
      <c r="D13" s="3531"/>
      <c r="E13" s="3531"/>
      <c r="F13" s="3531"/>
      <c r="G13" s="3531"/>
      <c r="H13" s="3531"/>
      <c r="I13" s="3532"/>
      <c r="J13" s="746"/>
    </row>
    <row r="14" spans="1:10" ht="33" customHeight="1">
      <c r="A14" s="1381"/>
      <c r="B14" s="746"/>
      <c r="C14" s="749"/>
      <c r="D14" s="749"/>
      <c r="E14" s="749"/>
      <c r="F14" s="749"/>
      <c r="G14" s="749"/>
      <c r="H14" s="749"/>
      <c r="I14" s="749"/>
      <c r="J14" s="749"/>
    </row>
    <row r="15" spans="1:10" ht="51" customHeight="1">
      <c r="A15" s="1381"/>
      <c r="B15" s="746"/>
      <c r="C15" s="3530" t="s">
        <v>1278</v>
      </c>
      <c r="D15" s="3531"/>
      <c r="E15" s="3531"/>
      <c r="F15" s="3531"/>
      <c r="G15" s="3531"/>
      <c r="H15" s="3531"/>
      <c r="I15" s="3532"/>
      <c r="J15" s="746"/>
    </row>
    <row r="16" spans="1:10" ht="33" customHeight="1">
      <c r="A16" s="1381"/>
      <c r="B16" s="746"/>
      <c r="C16" s="3538"/>
      <c r="D16" s="3538"/>
      <c r="E16" s="3538"/>
      <c r="F16" s="3538"/>
      <c r="G16" s="3538"/>
      <c r="H16" s="3538"/>
      <c r="I16" s="3538"/>
      <c r="J16" s="3538"/>
    </row>
    <row r="17" spans="1:10" ht="51" customHeight="1">
      <c r="A17" s="1381"/>
      <c r="B17" s="746"/>
      <c r="C17" s="3530" t="s">
        <v>1236</v>
      </c>
      <c r="D17" s="3531"/>
      <c r="E17" s="3531"/>
      <c r="F17" s="3531"/>
      <c r="G17" s="3531"/>
      <c r="H17" s="3531"/>
      <c r="I17" s="3532"/>
      <c r="J17" s="746"/>
    </row>
    <row r="18" spans="1:10" ht="6" customHeight="1">
      <c r="A18" s="684"/>
      <c r="B18" s="684"/>
      <c r="C18" s="686"/>
      <c r="D18" s="686"/>
      <c r="E18" s="686"/>
      <c r="F18" s="686"/>
      <c r="G18" s="686"/>
      <c r="H18" s="686"/>
      <c r="I18" s="686"/>
      <c r="J18" s="687"/>
    </row>
    <row r="19" spans="1:10" ht="19.5" customHeight="1"/>
    <row r="20" spans="1:10" ht="19.5" customHeight="1"/>
    <row r="21" spans="1:10" ht="19.5" customHeight="1">
      <c r="E21" s="688"/>
    </row>
    <row r="22" spans="1:10" ht="19.5" customHeight="1"/>
    <row r="23" spans="1:10" ht="19.5" customHeight="1"/>
    <row r="25" spans="1:10" ht="18.75" customHeight="1"/>
    <row r="27" spans="1:10" ht="19.5" customHeight="1"/>
    <row r="28" spans="1:10" ht="18.75" customHeight="1"/>
    <row r="30" spans="1:10">
      <c r="C30" s="689"/>
    </row>
    <row r="31" spans="1:10" ht="14.25">
      <c r="C31" s="690"/>
    </row>
    <row r="32" spans="1:10">
      <c r="C32" s="691"/>
    </row>
  </sheetData>
  <sheetProtection sheet="1" objects="1" scenarios="1"/>
  <mergeCells count="12">
    <mergeCell ref="C17:I17"/>
    <mergeCell ref="C11:I11"/>
    <mergeCell ref="C12:I12"/>
    <mergeCell ref="C13:I13"/>
    <mergeCell ref="C15:I15"/>
    <mergeCell ref="C16:J16"/>
    <mergeCell ref="I1:J1"/>
    <mergeCell ref="C9:I9"/>
    <mergeCell ref="B4:J4"/>
    <mergeCell ref="C6:J6"/>
    <mergeCell ref="C7:I7"/>
    <mergeCell ref="A3:J3"/>
  </mergeCells>
  <phoneticPr fontId="14"/>
  <printOptions horizontalCentered="1"/>
  <pageMargins left="0.62992125984251968" right="0.62992125984251968" top="0.39370078740157483" bottom="0.39370078740157483" header="0" footer="0.19685039370078741"/>
  <pageSetup paperSize="9" scale="80" orientation="portrait" r:id="rId1"/>
  <headerFooter scaleWithDoc="0">
    <oddFooter>&amp;R令和６年４月１日以降に申請する訓練科から適用</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14017" r:id="rId4" name="Check Box 1">
              <controlPr defaultSize="0" autoFill="0" autoLine="0" autoPict="0">
                <anchor moveWithCells="1">
                  <from>
                    <xdr:col>0</xdr:col>
                    <xdr:colOff>47625</xdr:colOff>
                    <xdr:row>10</xdr:row>
                    <xdr:rowOff>104775</xdr:rowOff>
                  </from>
                  <to>
                    <xdr:col>1</xdr:col>
                    <xdr:colOff>95250</xdr:colOff>
                    <xdr:row>10</xdr:row>
                    <xdr:rowOff>533400</xdr:rowOff>
                  </to>
                </anchor>
              </controlPr>
            </control>
          </mc:Choice>
        </mc:AlternateContent>
        <mc:AlternateContent xmlns:mc="http://schemas.openxmlformats.org/markup-compatibility/2006">
          <mc:Choice Requires="x14">
            <control shapeId="214018" r:id="rId5" name="Check Box 2">
              <controlPr defaultSize="0" autoFill="0" autoLine="0" autoPict="0">
                <anchor moveWithCells="1">
                  <from>
                    <xdr:col>0</xdr:col>
                    <xdr:colOff>47625</xdr:colOff>
                    <xdr:row>12</xdr:row>
                    <xdr:rowOff>104775</xdr:rowOff>
                  </from>
                  <to>
                    <xdr:col>1</xdr:col>
                    <xdr:colOff>95250</xdr:colOff>
                    <xdr:row>12</xdr:row>
                    <xdr:rowOff>533400</xdr:rowOff>
                  </to>
                </anchor>
              </controlPr>
            </control>
          </mc:Choice>
        </mc:AlternateContent>
        <mc:AlternateContent xmlns:mc="http://schemas.openxmlformats.org/markup-compatibility/2006">
          <mc:Choice Requires="x14">
            <control shapeId="214019" r:id="rId6" name="Check Box 3">
              <controlPr defaultSize="0" autoFill="0" autoLine="0" autoPict="0">
                <anchor moveWithCells="1">
                  <from>
                    <xdr:col>0</xdr:col>
                    <xdr:colOff>47625</xdr:colOff>
                    <xdr:row>14</xdr:row>
                    <xdr:rowOff>104775</xdr:rowOff>
                  </from>
                  <to>
                    <xdr:col>1</xdr:col>
                    <xdr:colOff>95250</xdr:colOff>
                    <xdr:row>14</xdr:row>
                    <xdr:rowOff>542925</xdr:rowOff>
                  </to>
                </anchor>
              </controlPr>
            </control>
          </mc:Choice>
        </mc:AlternateContent>
        <mc:AlternateContent xmlns:mc="http://schemas.openxmlformats.org/markup-compatibility/2006">
          <mc:Choice Requires="x14">
            <control shapeId="214021" r:id="rId7" name="Check Box 5">
              <controlPr defaultSize="0" autoFill="0" autoLine="0" autoPict="0">
                <anchor moveWithCells="1">
                  <from>
                    <xdr:col>0</xdr:col>
                    <xdr:colOff>47625</xdr:colOff>
                    <xdr:row>6</xdr:row>
                    <xdr:rowOff>104775</xdr:rowOff>
                  </from>
                  <to>
                    <xdr:col>1</xdr:col>
                    <xdr:colOff>95250</xdr:colOff>
                    <xdr:row>6</xdr:row>
                    <xdr:rowOff>533400</xdr:rowOff>
                  </to>
                </anchor>
              </controlPr>
            </control>
          </mc:Choice>
        </mc:AlternateContent>
        <mc:AlternateContent xmlns:mc="http://schemas.openxmlformats.org/markup-compatibility/2006">
          <mc:Choice Requires="x14">
            <control shapeId="214022" r:id="rId8" name="Check Box 6">
              <controlPr defaultSize="0" autoFill="0" autoLine="0" autoPict="0">
                <anchor moveWithCells="1">
                  <from>
                    <xdr:col>0</xdr:col>
                    <xdr:colOff>47625</xdr:colOff>
                    <xdr:row>8</xdr:row>
                    <xdr:rowOff>104775</xdr:rowOff>
                  </from>
                  <to>
                    <xdr:col>1</xdr:col>
                    <xdr:colOff>95250</xdr:colOff>
                    <xdr:row>8</xdr:row>
                    <xdr:rowOff>533400</xdr:rowOff>
                  </to>
                </anchor>
              </controlPr>
            </control>
          </mc:Choice>
        </mc:AlternateContent>
        <mc:AlternateContent xmlns:mc="http://schemas.openxmlformats.org/markup-compatibility/2006">
          <mc:Choice Requires="x14">
            <control shapeId="214024" r:id="rId9" name="Check Box 8">
              <controlPr defaultSize="0" autoFill="0" autoLine="0" autoPict="0">
                <anchor moveWithCells="1">
                  <from>
                    <xdr:col>0</xdr:col>
                    <xdr:colOff>47625</xdr:colOff>
                    <xdr:row>16</xdr:row>
                    <xdr:rowOff>104775</xdr:rowOff>
                  </from>
                  <to>
                    <xdr:col>1</xdr:col>
                    <xdr:colOff>95250</xdr:colOff>
                    <xdr:row>16</xdr:row>
                    <xdr:rowOff>542925</xdr:rowOff>
                  </to>
                </anchor>
              </controlPr>
            </control>
          </mc:Choice>
        </mc:AlternateContent>
      </controls>
    </mc:Choice>
  </mc:AlternateConten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23">
    <tabColor rgb="FF0070C0"/>
  </sheetPr>
  <dimension ref="A1:B49"/>
  <sheetViews>
    <sheetView view="pageBreakPreview" zoomScale="85" zoomScaleNormal="85" zoomScaleSheetLayoutView="85" workbookViewId="0">
      <selection activeCell="A2" sqref="A2"/>
    </sheetView>
  </sheetViews>
  <sheetFormatPr defaultRowHeight="15" customHeight="1"/>
  <cols>
    <col min="1" max="1" width="27.625" style="2" customWidth="1"/>
    <col min="2" max="2" width="73.625" style="218" customWidth="1"/>
    <col min="3" max="256" width="9" style="65"/>
    <col min="257" max="257" width="27.625" style="65" customWidth="1"/>
    <col min="258" max="258" width="73.625" style="65" customWidth="1"/>
    <col min="259" max="512" width="9" style="65"/>
    <col min="513" max="513" width="27.625" style="65" customWidth="1"/>
    <col min="514" max="514" width="73.625" style="65" customWidth="1"/>
    <col min="515" max="768" width="9" style="65"/>
    <col min="769" max="769" width="27.625" style="65" customWidth="1"/>
    <col min="770" max="770" width="73.625" style="65" customWidth="1"/>
    <col min="771" max="1024" width="9" style="65"/>
    <col min="1025" max="1025" width="27.625" style="65" customWidth="1"/>
    <col min="1026" max="1026" width="73.625" style="65" customWidth="1"/>
    <col min="1027" max="1280" width="9" style="65"/>
    <col min="1281" max="1281" width="27.625" style="65" customWidth="1"/>
    <col min="1282" max="1282" width="73.625" style="65" customWidth="1"/>
    <col min="1283" max="1536" width="9" style="65"/>
    <col min="1537" max="1537" width="27.625" style="65" customWidth="1"/>
    <col min="1538" max="1538" width="73.625" style="65" customWidth="1"/>
    <col min="1539" max="1792" width="9" style="65"/>
    <col min="1793" max="1793" width="27.625" style="65" customWidth="1"/>
    <col min="1794" max="1794" width="73.625" style="65" customWidth="1"/>
    <col min="1795" max="2048" width="9" style="65"/>
    <col min="2049" max="2049" width="27.625" style="65" customWidth="1"/>
    <col min="2050" max="2050" width="73.625" style="65" customWidth="1"/>
    <col min="2051" max="2304" width="9" style="65"/>
    <col min="2305" max="2305" width="27.625" style="65" customWidth="1"/>
    <col min="2306" max="2306" width="73.625" style="65" customWidth="1"/>
    <col min="2307" max="2560" width="9" style="65"/>
    <col min="2561" max="2561" width="27.625" style="65" customWidth="1"/>
    <col min="2562" max="2562" width="73.625" style="65" customWidth="1"/>
    <col min="2563" max="2816" width="9" style="65"/>
    <col min="2817" max="2817" width="27.625" style="65" customWidth="1"/>
    <col min="2818" max="2818" width="73.625" style="65" customWidth="1"/>
    <col min="2819" max="3072" width="9" style="65"/>
    <col min="3073" max="3073" width="27.625" style="65" customWidth="1"/>
    <col min="3074" max="3074" width="73.625" style="65" customWidth="1"/>
    <col min="3075" max="3328" width="9" style="65"/>
    <col min="3329" max="3329" width="27.625" style="65" customWidth="1"/>
    <col min="3330" max="3330" width="73.625" style="65" customWidth="1"/>
    <col min="3331" max="3584" width="9" style="65"/>
    <col min="3585" max="3585" width="27.625" style="65" customWidth="1"/>
    <col min="3586" max="3586" width="73.625" style="65" customWidth="1"/>
    <col min="3587" max="3840" width="9" style="65"/>
    <col min="3841" max="3841" width="27.625" style="65" customWidth="1"/>
    <col min="3842" max="3842" width="73.625" style="65" customWidth="1"/>
    <col min="3843" max="4096" width="9" style="65"/>
    <col min="4097" max="4097" width="27.625" style="65" customWidth="1"/>
    <col min="4098" max="4098" width="73.625" style="65" customWidth="1"/>
    <col min="4099" max="4352" width="9" style="65"/>
    <col min="4353" max="4353" width="27.625" style="65" customWidth="1"/>
    <col min="4354" max="4354" width="73.625" style="65" customWidth="1"/>
    <col min="4355" max="4608" width="9" style="65"/>
    <col min="4609" max="4609" width="27.625" style="65" customWidth="1"/>
    <col min="4610" max="4610" width="73.625" style="65" customWidth="1"/>
    <col min="4611" max="4864" width="9" style="65"/>
    <col min="4865" max="4865" width="27.625" style="65" customWidth="1"/>
    <col min="4866" max="4866" width="73.625" style="65" customWidth="1"/>
    <col min="4867" max="5120" width="9" style="65"/>
    <col min="5121" max="5121" width="27.625" style="65" customWidth="1"/>
    <col min="5122" max="5122" width="73.625" style="65" customWidth="1"/>
    <col min="5123" max="5376" width="9" style="65"/>
    <col min="5377" max="5377" width="27.625" style="65" customWidth="1"/>
    <col min="5378" max="5378" width="73.625" style="65" customWidth="1"/>
    <col min="5379" max="5632" width="9" style="65"/>
    <col min="5633" max="5633" width="27.625" style="65" customWidth="1"/>
    <col min="5634" max="5634" width="73.625" style="65" customWidth="1"/>
    <col min="5635" max="5888" width="9" style="65"/>
    <col min="5889" max="5889" width="27.625" style="65" customWidth="1"/>
    <col min="5890" max="5890" width="73.625" style="65" customWidth="1"/>
    <col min="5891" max="6144" width="9" style="65"/>
    <col min="6145" max="6145" width="27.625" style="65" customWidth="1"/>
    <col min="6146" max="6146" width="73.625" style="65" customWidth="1"/>
    <col min="6147" max="6400" width="9" style="65"/>
    <col min="6401" max="6401" width="27.625" style="65" customWidth="1"/>
    <col min="6402" max="6402" width="73.625" style="65" customWidth="1"/>
    <col min="6403" max="6656" width="9" style="65"/>
    <col min="6657" max="6657" width="27.625" style="65" customWidth="1"/>
    <col min="6658" max="6658" width="73.625" style="65" customWidth="1"/>
    <col min="6659" max="6912" width="9" style="65"/>
    <col min="6913" max="6913" width="27.625" style="65" customWidth="1"/>
    <col min="6914" max="6914" width="73.625" style="65" customWidth="1"/>
    <col min="6915" max="7168" width="9" style="65"/>
    <col min="7169" max="7169" width="27.625" style="65" customWidth="1"/>
    <col min="7170" max="7170" width="73.625" style="65" customWidth="1"/>
    <col min="7171" max="7424" width="9" style="65"/>
    <col min="7425" max="7425" width="27.625" style="65" customWidth="1"/>
    <col min="7426" max="7426" width="73.625" style="65" customWidth="1"/>
    <col min="7427" max="7680" width="9" style="65"/>
    <col min="7681" max="7681" width="27.625" style="65" customWidth="1"/>
    <col min="7682" max="7682" width="73.625" style="65" customWidth="1"/>
    <col min="7683" max="7936" width="9" style="65"/>
    <col min="7937" max="7937" width="27.625" style="65" customWidth="1"/>
    <col min="7938" max="7938" width="73.625" style="65" customWidth="1"/>
    <col min="7939" max="8192" width="9" style="65"/>
    <col min="8193" max="8193" width="27.625" style="65" customWidth="1"/>
    <col min="8194" max="8194" width="73.625" style="65" customWidth="1"/>
    <col min="8195" max="8448" width="9" style="65"/>
    <col min="8449" max="8449" width="27.625" style="65" customWidth="1"/>
    <col min="8450" max="8450" width="73.625" style="65" customWidth="1"/>
    <col min="8451" max="8704" width="9" style="65"/>
    <col min="8705" max="8705" width="27.625" style="65" customWidth="1"/>
    <col min="8706" max="8706" width="73.625" style="65" customWidth="1"/>
    <col min="8707" max="8960" width="9" style="65"/>
    <col min="8961" max="8961" width="27.625" style="65" customWidth="1"/>
    <col min="8962" max="8962" width="73.625" style="65" customWidth="1"/>
    <col min="8963" max="9216" width="9" style="65"/>
    <col min="9217" max="9217" width="27.625" style="65" customWidth="1"/>
    <col min="9218" max="9218" width="73.625" style="65" customWidth="1"/>
    <col min="9219" max="9472" width="9" style="65"/>
    <col min="9473" max="9473" width="27.625" style="65" customWidth="1"/>
    <col min="9474" max="9474" width="73.625" style="65" customWidth="1"/>
    <col min="9475" max="9728" width="9" style="65"/>
    <col min="9729" max="9729" width="27.625" style="65" customWidth="1"/>
    <col min="9730" max="9730" width="73.625" style="65" customWidth="1"/>
    <col min="9731" max="9984" width="9" style="65"/>
    <col min="9985" max="9985" width="27.625" style="65" customWidth="1"/>
    <col min="9986" max="9986" width="73.625" style="65" customWidth="1"/>
    <col min="9987" max="10240" width="9" style="65"/>
    <col min="10241" max="10241" width="27.625" style="65" customWidth="1"/>
    <col min="10242" max="10242" width="73.625" style="65" customWidth="1"/>
    <col min="10243" max="10496" width="9" style="65"/>
    <col min="10497" max="10497" width="27.625" style="65" customWidth="1"/>
    <col min="10498" max="10498" width="73.625" style="65" customWidth="1"/>
    <col min="10499" max="10752" width="9" style="65"/>
    <col min="10753" max="10753" width="27.625" style="65" customWidth="1"/>
    <col min="10754" max="10754" width="73.625" style="65" customWidth="1"/>
    <col min="10755" max="11008" width="9" style="65"/>
    <col min="11009" max="11009" width="27.625" style="65" customWidth="1"/>
    <col min="11010" max="11010" width="73.625" style="65" customWidth="1"/>
    <col min="11011" max="11264" width="9" style="65"/>
    <col min="11265" max="11265" width="27.625" style="65" customWidth="1"/>
    <col min="11266" max="11266" width="73.625" style="65" customWidth="1"/>
    <col min="11267" max="11520" width="9" style="65"/>
    <col min="11521" max="11521" width="27.625" style="65" customWidth="1"/>
    <col min="11522" max="11522" width="73.625" style="65" customWidth="1"/>
    <col min="11523" max="11776" width="9" style="65"/>
    <col min="11777" max="11777" width="27.625" style="65" customWidth="1"/>
    <col min="11778" max="11778" width="73.625" style="65" customWidth="1"/>
    <col min="11779" max="12032" width="9" style="65"/>
    <col min="12033" max="12033" width="27.625" style="65" customWidth="1"/>
    <col min="12034" max="12034" width="73.625" style="65" customWidth="1"/>
    <col min="12035" max="12288" width="9" style="65"/>
    <col min="12289" max="12289" width="27.625" style="65" customWidth="1"/>
    <col min="12290" max="12290" width="73.625" style="65" customWidth="1"/>
    <col min="12291" max="12544" width="9" style="65"/>
    <col min="12545" max="12545" width="27.625" style="65" customWidth="1"/>
    <col min="12546" max="12546" width="73.625" style="65" customWidth="1"/>
    <col min="12547" max="12800" width="9" style="65"/>
    <col min="12801" max="12801" width="27.625" style="65" customWidth="1"/>
    <col min="12802" max="12802" width="73.625" style="65" customWidth="1"/>
    <col min="12803" max="13056" width="9" style="65"/>
    <col min="13057" max="13057" width="27.625" style="65" customWidth="1"/>
    <col min="13058" max="13058" width="73.625" style="65" customWidth="1"/>
    <col min="13059" max="13312" width="9" style="65"/>
    <col min="13313" max="13313" width="27.625" style="65" customWidth="1"/>
    <col min="13314" max="13314" width="73.625" style="65" customWidth="1"/>
    <col min="13315" max="13568" width="9" style="65"/>
    <col min="13569" max="13569" width="27.625" style="65" customWidth="1"/>
    <col min="13570" max="13570" width="73.625" style="65" customWidth="1"/>
    <col min="13571" max="13824" width="9" style="65"/>
    <col min="13825" max="13825" width="27.625" style="65" customWidth="1"/>
    <col min="13826" max="13826" width="73.625" style="65" customWidth="1"/>
    <col min="13827" max="14080" width="9" style="65"/>
    <col min="14081" max="14081" width="27.625" style="65" customWidth="1"/>
    <col min="14082" max="14082" width="73.625" style="65" customWidth="1"/>
    <col min="14083" max="14336" width="9" style="65"/>
    <col min="14337" max="14337" width="27.625" style="65" customWidth="1"/>
    <col min="14338" max="14338" width="73.625" style="65" customWidth="1"/>
    <col min="14339" max="14592" width="9" style="65"/>
    <col min="14593" max="14593" width="27.625" style="65" customWidth="1"/>
    <col min="14594" max="14594" width="73.625" style="65" customWidth="1"/>
    <col min="14595" max="14848" width="9" style="65"/>
    <col min="14849" max="14849" width="27.625" style="65" customWidth="1"/>
    <col min="14850" max="14850" width="73.625" style="65" customWidth="1"/>
    <col min="14851" max="15104" width="9" style="65"/>
    <col min="15105" max="15105" width="27.625" style="65" customWidth="1"/>
    <col min="15106" max="15106" width="73.625" style="65" customWidth="1"/>
    <col min="15107" max="15360" width="9" style="65"/>
    <col min="15361" max="15361" width="27.625" style="65" customWidth="1"/>
    <col min="15362" max="15362" width="73.625" style="65" customWidth="1"/>
    <col min="15363" max="15616" width="9" style="65"/>
    <col min="15617" max="15617" width="27.625" style="65" customWidth="1"/>
    <col min="15618" max="15618" width="73.625" style="65" customWidth="1"/>
    <col min="15619" max="15872" width="9" style="65"/>
    <col min="15873" max="15873" width="27.625" style="65" customWidth="1"/>
    <col min="15874" max="15874" width="73.625" style="65" customWidth="1"/>
    <col min="15875" max="16128" width="9" style="65"/>
    <col min="16129" max="16129" width="27.625" style="65" customWidth="1"/>
    <col min="16130" max="16130" width="73.625" style="65" customWidth="1"/>
    <col min="16131" max="16384" width="9" style="65"/>
  </cols>
  <sheetData>
    <row r="1" spans="1:2" ht="18" customHeight="1" thickTop="1">
      <c r="A1" s="397" t="s">
        <v>447</v>
      </c>
      <c r="B1" s="397" t="s">
        <v>882</v>
      </c>
    </row>
    <row r="2" spans="1:2" ht="18" customHeight="1">
      <c r="A2" s="398" t="s">
        <v>448</v>
      </c>
      <c r="B2" s="398">
        <v>20200106</v>
      </c>
    </row>
    <row r="3" spans="1:2" ht="18" customHeight="1">
      <c r="A3" s="213" t="s">
        <v>331</v>
      </c>
      <c r="B3" s="213" t="str">
        <f>ASC(様式1!$F$44)</f>
        <v/>
      </c>
    </row>
    <row r="4" spans="1:2" ht="18" customHeight="1">
      <c r="A4" s="214" t="s">
        <v>449</v>
      </c>
      <c r="B4" s="214" t="str">
        <f>TEXT(様式1!$O$3,"ggge年m月d日")</f>
        <v>明治33年1月0日</v>
      </c>
    </row>
    <row r="5" spans="1:2" ht="18" customHeight="1">
      <c r="A5" s="214" t="s">
        <v>332</v>
      </c>
      <c r="B5" s="214" t="str">
        <f>IF(様式1!$E$20="○","001","")&amp;IF(様式1!$E$21="○","002","")</f>
        <v>002</v>
      </c>
    </row>
    <row r="6" spans="1:2" s="383" customFormat="1" ht="18" customHeight="1">
      <c r="A6" s="215" t="s">
        <v>333</v>
      </c>
      <c r="B6" s="215" t="str">
        <f>IF(ISBLANK(登録用!L5:T5),"",LEFT(様式5!L6,2))</f>
        <v/>
      </c>
    </row>
    <row r="7" spans="1:2" ht="18" customHeight="1">
      <c r="A7" s="214" t="s">
        <v>294</v>
      </c>
      <c r="B7" s="214" t="str">
        <f>DBCS(TRIM(CLEAN(様式1!G36)))</f>
        <v/>
      </c>
    </row>
    <row r="8" spans="1:2" ht="18" customHeight="1">
      <c r="A8" s="214" t="s">
        <v>450</v>
      </c>
      <c r="B8" s="214" t="str">
        <f>TEXT(様式5!$F$11,"ggge年m月d日")</f>
        <v>令和　　年　　月　　日</v>
      </c>
    </row>
    <row r="9" spans="1:2" ht="18" customHeight="1">
      <c r="A9" s="214" t="s">
        <v>451</v>
      </c>
      <c r="B9" s="214" t="str">
        <f>TEXT(様式5!$M$11,"ggge年m月d日")</f>
        <v>令和　　年　　月　　日</v>
      </c>
    </row>
    <row r="10" spans="1:2" ht="18" customHeight="1">
      <c r="A10" s="214" t="s">
        <v>452</v>
      </c>
      <c r="B10" s="214" t="str">
        <f>TEXT(様式5!$F$12,"ggge年m月d日")</f>
        <v>令和　　年　　月　　日</v>
      </c>
    </row>
    <row r="11" spans="1:2" ht="18" customHeight="1">
      <c r="A11" s="214" t="s">
        <v>453</v>
      </c>
      <c r="B11" s="214" t="str">
        <f>TEXT(様式5!$F$14,"ggge年m月d日")</f>
        <v>令和　　年　　月　　日</v>
      </c>
    </row>
    <row r="12" spans="1:2" ht="18" customHeight="1">
      <c r="A12" s="214" t="s">
        <v>454</v>
      </c>
      <c r="B12" s="214" t="str">
        <f>TEXT(様式1!$F$37,"ggge年m月d日")</f>
        <v>明治33年1月0日</v>
      </c>
    </row>
    <row r="13" spans="1:2" ht="18" customHeight="1">
      <c r="A13" s="214" t="s">
        <v>455</v>
      </c>
      <c r="B13" s="214" t="str">
        <f>TEXT(様式1!$K$37,"ggge年m月d日")</f>
        <v>明治33年1月0日</v>
      </c>
    </row>
    <row r="14" spans="1:2" ht="18" customHeight="1">
      <c r="A14" s="213" t="s">
        <v>334</v>
      </c>
      <c r="B14" s="213" t="str">
        <f>ASC(様式1!$P$37)</f>
        <v/>
      </c>
    </row>
    <row r="15" spans="1:2" ht="18" customHeight="1">
      <c r="A15" s="213" t="s">
        <v>335</v>
      </c>
      <c r="B15" s="213">
        <f>様式5!AF15</f>
        <v>0</v>
      </c>
    </row>
    <row r="16" spans="1:2" ht="18" customHeight="1">
      <c r="A16" s="214" t="s">
        <v>456</v>
      </c>
      <c r="B16" s="214" t="str">
        <f>"00"</f>
        <v>00</v>
      </c>
    </row>
    <row r="17" spans="1:2" ht="18" customHeight="1">
      <c r="A17" s="214" t="s">
        <v>457</v>
      </c>
      <c r="B17" s="214" t="str">
        <f>"00"</f>
        <v>00</v>
      </c>
    </row>
    <row r="18" spans="1:2" ht="18" customHeight="1">
      <c r="A18" s="214" t="s">
        <v>458</v>
      </c>
      <c r="B18" s="214" t="str">
        <f>"23"</f>
        <v>23</v>
      </c>
    </row>
    <row r="19" spans="1:2" ht="18" customHeight="1">
      <c r="A19" s="214" t="s">
        <v>459</v>
      </c>
      <c r="B19" s="214" t="str">
        <f>"59"</f>
        <v>59</v>
      </c>
    </row>
    <row r="20" spans="1:2" s="383" customFormat="1" ht="18" customHeight="1">
      <c r="A20" s="213" t="s">
        <v>336</v>
      </c>
      <c r="B20" s="213">
        <f>様式5!G56</f>
        <v>0</v>
      </c>
    </row>
    <row r="21" spans="1:2" ht="18" customHeight="1">
      <c r="A21" s="213" t="s">
        <v>460</v>
      </c>
      <c r="B21" s="213" t="str">
        <f>ASC(様式1!$F$38)</f>
        <v/>
      </c>
    </row>
    <row r="22" spans="1:2" ht="18" customHeight="1">
      <c r="A22" s="214" t="s">
        <v>461</v>
      </c>
      <c r="B22" s="214" t="str">
        <f>IF(ISBLANK(様式5!$F$17),"特になし",DBCS(TRIM(SUBSTITUTE(様式5!$F$17,CHAR(10),"　"))))</f>
        <v>育児・介護中の者、居住地域に訓練実施機関がない者、在職中の者等、訓練の受講に当たり特に配慮を必要とする者</v>
      </c>
    </row>
    <row r="23" spans="1:2" ht="18" customHeight="1">
      <c r="A23" s="214" t="s">
        <v>462</v>
      </c>
      <c r="B23" s="214" t="str">
        <f>IF(様式5!F18="✔","1","0")</f>
        <v>0</v>
      </c>
    </row>
    <row r="24" spans="1:2" ht="18" customHeight="1">
      <c r="A24" s="214" t="s">
        <v>463</v>
      </c>
      <c r="B24" s="214" t="str">
        <f>IF(様式5!L18="✔","1","0")</f>
        <v>0</v>
      </c>
    </row>
    <row r="25" spans="1:2" ht="18" customHeight="1">
      <c r="A25" s="214" t="s">
        <v>464</v>
      </c>
      <c r="B25" s="214" t="str">
        <f>IF(様式5!T18="✔","1","0")</f>
        <v>0</v>
      </c>
    </row>
    <row r="26" spans="1:2" ht="18" customHeight="1">
      <c r="A26" s="214" t="s">
        <v>465</v>
      </c>
      <c r="B26" s="214" t="str">
        <f>IF(様式5!AA18="✔","1","0")</f>
        <v>0</v>
      </c>
    </row>
    <row r="27" spans="1:2" ht="18" customHeight="1">
      <c r="A27" s="214" t="s">
        <v>466</v>
      </c>
      <c r="B27" s="214" t="str">
        <f>IF(様式5!F19="✔","1","0")</f>
        <v>0</v>
      </c>
    </row>
    <row r="28" spans="1:2" ht="18" customHeight="1">
      <c r="A28" s="214" t="s">
        <v>467</v>
      </c>
      <c r="B28" s="214" t="str">
        <f>IF(様式5!L19="✔","1","0")</f>
        <v>0</v>
      </c>
    </row>
    <row r="29" spans="1:2" ht="18" customHeight="1">
      <c r="A29" s="214" t="s">
        <v>468</v>
      </c>
      <c r="B29" s="214" t="str">
        <f>IF(様式5!T19="✔","1","0")</f>
        <v>0</v>
      </c>
    </row>
    <row r="30" spans="1:2" ht="26.1" customHeight="1">
      <c r="A30" s="214" t="s">
        <v>337</v>
      </c>
      <c r="B30" s="215" t="str">
        <f>DBCS(TRIM(SUBSTITUTE(様式5!$F$20,CHAR(10),"　")))</f>
        <v/>
      </c>
    </row>
    <row r="31" spans="1:2" ht="26.1" customHeight="1">
      <c r="A31" s="214" t="s">
        <v>469</v>
      </c>
      <c r="B31" s="215" t="str">
        <f>DBCS(TRIM(CLEAN(様式5!AN21)))</f>
        <v/>
      </c>
    </row>
    <row r="32" spans="1:2" ht="18" customHeight="1">
      <c r="A32" s="271" t="s">
        <v>470</v>
      </c>
      <c r="B32" s="214" t="str">
        <f>DBCS(TRIM(SUBSTITUTE(様式5!$Y$8,CHAR(10),"　")))</f>
        <v/>
      </c>
    </row>
    <row r="33" spans="1:2" ht="26.1" customHeight="1">
      <c r="A33" s="271" t="s">
        <v>471</v>
      </c>
      <c r="B33" s="215" t="str">
        <f>DBCS(TRIM(SUBSTITUTE(様式5!F29,CHAR(10),"　")))</f>
        <v/>
      </c>
    </row>
    <row r="34" spans="1:2" ht="18" customHeight="1">
      <c r="A34" s="214" t="s">
        <v>472</v>
      </c>
      <c r="B34" s="213">
        <v>1</v>
      </c>
    </row>
    <row r="35" spans="1:2" s="383" customFormat="1" ht="18" customHeight="1">
      <c r="A35" s="214" t="s">
        <v>473</v>
      </c>
      <c r="B35" s="214" t="str">
        <f>IF(様式5!P51="✔","1","0")</f>
        <v>0</v>
      </c>
    </row>
    <row r="36" spans="1:2" ht="18" customHeight="1">
      <c r="A36" s="214" t="s">
        <v>474</v>
      </c>
      <c r="B36" s="213">
        <v>0</v>
      </c>
    </row>
    <row r="37" spans="1:2" ht="18" customHeight="1">
      <c r="A37" s="214" t="s">
        <v>475</v>
      </c>
      <c r="B37" s="214"/>
    </row>
    <row r="38" spans="1:2" ht="18" customHeight="1">
      <c r="A38" s="213" t="s">
        <v>338</v>
      </c>
      <c r="B38" s="213">
        <f>様式5!Y59</f>
        <v>0</v>
      </c>
    </row>
    <row r="39" spans="1:2" ht="18" customHeight="1">
      <c r="A39" s="213" t="s">
        <v>339</v>
      </c>
      <c r="B39" s="213">
        <f>様式5!Y60</f>
        <v>0</v>
      </c>
    </row>
    <row r="40" spans="1:2" ht="18" customHeight="1">
      <c r="A40" s="399" t="s">
        <v>609</v>
      </c>
      <c r="B40" s="214" t="str">
        <f>DBCS(TRIM(CLEAN(様式1!$F$40)))</f>
        <v/>
      </c>
    </row>
    <row r="41" spans="1:2" ht="18" customHeight="1">
      <c r="A41" s="399" t="s">
        <v>610</v>
      </c>
      <c r="B41" s="214" t="str">
        <f>SUBSTITUTE(ASC(様式1!$F$41),"-","")</f>
        <v/>
      </c>
    </row>
    <row r="42" spans="1:2" ht="18" customHeight="1">
      <c r="A42" s="399" t="s">
        <v>611</v>
      </c>
      <c r="B42" s="214" t="str">
        <f>DBCS(CLEAN(様式1!$H$41))</f>
        <v/>
      </c>
    </row>
    <row r="43" spans="1:2" ht="18" customHeight="1">
      <c r="A43" s="399" t="s">
        <v>612</v>
      </c>
      <c r="B43" s="214" t="str">
        <f>DBCS(CLEAN(様式1!$H$42))</f>
        <v/>
      </c>
    </row>
    <row r="44" spans="1:2" ht="18" customHeight="1">
      <c r="A44" s="399" t="s">
        <v>613</v>
      </c>
      <c r="B44" s="214" t="str">
        <f>DBCS(CLEAN(様式4!$E$40))</f>
        <v/>
      </c>
    </row>
    <row r="45" spans="1:2" ht="18" customHeight="1">
      <c r="A45" s="400" t="s">
        <v>614</v>
      </c>
      <c r="B45" s="216" t="str">
        <f>IF(ISERROR(LEFT(ASC(様式4!$P$40),FIND("-",ASC(様式4!$P$40))-1)),"",LEFT(ASC(様式4!$P$40),FIND("-",ASC(様式4!$P$40))-1))</f>
        <v/>
      </c>
    </row>
    <row r="46" spans="1:2" ht="18" customHeight="1">
      <c r="A46" s="400" t="s">
        <v>615</v>
      </c>
      <c r="B46" s="216" t="str">
        <f>IF(ISERROR(LEFT(RIGHT(ASC(様式4!$P$40),LEN(ASC(様式4!$P$40))-FIND("-",ASC(様式4!$P$40))),FIND("-",RIGHT(ASC(様式4!$P$40),LEN(ASC(様式4!$P$40))-FIND("-",ASC(様式4!$P$40))))-1)),"",LEFT(RIGHT(ASC(様式4!$P$40),LEN(ASC(様式4!$P$40))-FIND("-",ASC(様式4!$P$40))),FIND("-",RIGHT(ASC(様式4!$P$40),LEN(ASC(様式4!$P$40))-FIND("-",ASC(様式4!$P$40))))-1))</f>
        <v/>
      </c>
    </row>
    <row r="47" spans="1:2" ht="18" customHeight="1">
      <c r="A47" s="400" t="s">
        <v>616</v>
      </c>
      <c r="B47" s="217" t="str">
        <f>RIGHT(ASC(様式4!$P$40),4)</f>
        <v/>
      </c>
    </row>
    <row r="48" spans="1:2" ht="18" customHeight="1">
      <c r="A48" s="399" t="s">
        <v>617</v>
      </c>
      <c r="B48" s="213" t="str">
        <f>ASC(様式4!$P$41)</f>
        <v/>
      </c>
    </row>
    <row r="49" spans="1:2" ht="18" customHeight="1">
      <c r="A49" s="214" t="s">
        <v>476</v>
      </c>
      <c r="B49" s="214" t="str">
        <f>IF(AND(様式1!$D$30&lt;&gt;"✔",様式1!$D$32&lt;&gt;"✔"),"0",IF(様式1!$D$30="✔","1","")&amp;IF(様式1!$D$32="✔","2",""))</f>
        <v>0</v>
      </c>
    </row>
  </sheetData>
  <phoneticPr fontId="14"/>
  <conditionalFormatting sqref="A1:A39">
    <cfRule type="containsText" dxfId="15" priority="29" stopIfTrue="1" operator="containsText" text=",">
      <formula>NOT(ISERROR(SEARCH(",",A1)))</formula>
    </cfRule>
    <cfRule type="containsText" dxfId="14" priority="30" stopIfTrue="1" operator="containsText" text="&quot;">
      <formula>NOT(ISERROR(SEARCH("""",A1)))</formula>
    </cfRule>
  </conditionalFormatting>
  <conditionalFormatting sqref="A40:A49">
    <cfRule type="containsText" dxfId="13" priority="9" stopIfTrue="1" operator="containsText" text=",">
      <formula>NOT(ISERROR(SEARCH(",",A40)))</formula>
    </cfRule>
    <cfRule type="containsText" dxfId="12" priority="10" stopIfTrue="1" operator="containsText" text="&quot;">
      <formula>NOT(ISERROR(SEARCH("""",A40)))</formula>
    </cfRule>
  </conditionalFormatting>
  <conditionalFormatting sqref="A5:B6">
    <cfRule type="containsText" dxfId="11" priority="19" stopIfTrue="1" operator="containsText" text=",">
      <formula>NOT(ISERROR(SEARCH(",",A5)))</formula>
    </cfRule>
    <cfRule type="containsText" dxfId="10" priority="20" stopIfTrue="1" operator="containsText" text="&quot;">
      <formula>NOT(ISERROR(SEARCH("""",A5)))</formula>
    </cfRule>
  </conditionalFormatting>
  <conditionalFormatting sqref="B1:B2">
    <cfRule type="containsText" dxfId="9" priority="1" stopIfTrue="1" operator="containsText" text=",">
      <formula>NOT(ISERROR(SEARCH(",",B1)))</formula>
    </cfRule>
    <cfRule type="containsText" dxfId="8" priority="2" stopIfTrue="1" operator="containsText" text="&quot;">
      <formula>NOT(ISERROR(SEARCH("""",B1)))</formula>
    </cfRule>
    <cfRule type="containsText" dxfId="7" priority="3" stopIfTrue="1" operator="containsText" text=",">
      <formula>NOT(ISERROR(SEARCH(",",B1)))</formula>
    </cfRule>
    <cfRule type="containsText" dxfId="6" priority="4" stopIfTrue="1" operator="containsText" text="&quot;">
      <formula>NOT(ISERROR(SEARCH("""",B1)))</formula>
    </cfRule>
  </conditionalFormatting>
  <conditionalFormatting sqref="B3:B49">
    <cfRule type="containsText" dxfId="5" priority="17" stopIfTrue="1" operator="containsText" text=",">
      <formula>NOT(ISERROR(SEARCH(",",B3)))</formula>
    </cfRule>
    <cfRule type="containsText" dxfId="4" priority="18" stopIfTrue="1" operator="containsText" text="&quot;">
      <formula>NOT(ISERROR(SEARCH("""",B3)))</formula>
    </cfRule>
    <cfRule type="containsText" dxfId="3" priority="21" stopIfTrue="1" operator="containsText" text=",">
      <formula>NOT(ISERROR(SEARCH(",",B3)))</formula>
    </cfRule>
    <cfRule type="containsText" dxfId="2" priority="22" stopIfTrue="1" operator="containsText" text="&quot;">
      <formula>NOT(ISERROR(SEARCH("""",B3)))</formula>
    </cfRule>
  </conditionalFormatting>
  <conditionalFormatting sqref="B5:B6">
    <cfRule type="containsText" dxfId="1" priority="15" stopIfTrue="1" operator="containsText" text=",">
      <formula>NOT(ISERROR(SEARCH(",",B5)))</formula>
    </cfRule>
    <cfRule type="containsText" dxfId="0" priority="16" stopIfTrue="1" operator="containsText" text="&quot;">
      <formula>NOT(ISERROR(SEARCH("""",B5)))</formula>
    </cfRule>
  </conditionalFormatting>
  <pageMargins left="0.7" right="0.7" top="0.75" bottom="0.75" header="0.3" footer="0.3"/>
  <pageSetup paperSize="9" scale="87"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0000"/>
    <pageSetUpPr fitToPage="1"/>
  </sheetPr>
  <dimension ref="A1:AC123"/>
  <sheetViews>
    <sheetView view="pageBreakPreview" zoomScale="70" zoomScaleNormal="40" zoomScaleSheetLayoutView="70" zoomScalePageLayoutView="85" workbookViewId="0">
      <selection activeCell="F91" sqref="F91:X91"/>
    </sheetView>
  </sheetViews>
  <sheetFormatPr defaultColWidth="9" defaultRowHeight="13.5"/>
  <cols>
    <col min="1" max="1" width="3.75" style="1049" customWidth="1"/>
    <col min="2" max="2" width="6.375" style="1050" customWidth="1"/>
    <col min="3" max="3" width="18.625" style="1050" customWidth="1"/>
    <col min="4" max="4" width="27.375" style="1050" customWidth="1"/>
    <col min="5" max="5" width="5.125" style="1050" customWidth="1"/>
    <col min="6" max="6" width="11" style="1050" customWidth="1"/>
    <col min="7" max="10" width="5.375" style="1050" customWidth="1"/>
    <col min="11" max="11" width="5.125" style="1050" customWidth="1"/>
    <col min="12" max="12" width="6" style="1050" customWidth="1"/>
    <col min="13" max="13" width="11" style="1050" customWidth="1"/>
    <col min="14" max="15" width="5.75" style="1050" customWidth="1"/>
    <col min="16" max="17" width="5.375" style="1050" customWidth="1"/>
    <col min="18" max="18" width="11" style="1050" customWidth="1"/>
    <col min="19" max="19" width="1.625" style="1050" customWidth="1"/>
    <col min="20" max="20" width="10.125" style="1050" customWidth="1"/>
    <col min="21" max="23" width="5.375" style="1050" customWidth="1"/>
    <col min="24" max="24" width="11.125" style="1050" customWidth="1"/>
    <col min="25" max="25" width="16.5" style="1050" customWidth="1"/>
    <col min="26" max="16384" width="9" style="1050"/>
  </cols>
  <sheetData>
    <row r="1" spans="1:25" ht="24.75" customHeight="1">
      <c r="W1" s="1648" t="s">
        <v>341</v>
      </c>
      <c r="X1" s="1648"/>
      <c r="Y1" s="1648"/>
    </row>
    <row r="2" spans="1:25" s="1051" customFormat="1" ht="21">
      <c r="A2" s="1649" t="s">
        <v>80</v>
      </c>
      <c r="B2" s="1649"/>
      <c r="C2" s="1649"/>
      <c r="D2" s="1649"/>
      <c r="E2" s="1649"/>
      <c r="F2" s="1649"/>
      <c r="G2" s="1649"/>
      <c r="H2" s="1649"/>
      <c r="I2" s="1649"/>
      <c r="J2" s="1649"/>
      <c r="K2" s="1649"/>
      <c r="L2" s="1649"/>
      <c r="M2" s="1649"/>
      <c r="N2" s="1649"/>
      <c r="O2" s="1649"/>
      <c r="P2" s="1649"/>
      <c r="Q2" s="1649"/>
      <c r="R2" s="1649"/>
      <c r="S2" s="1649"/>
      <c r="T2" s="1649"/>
      <c r="U2" s="1649"/>
      <c r="V2" s="1649"/>
      <c r="W2" s="1649"/>
      <c r="X2" s="1649"/>
      <c r="Y2" s="1649"/>
    </row>
    <row r="3" spans="1:25" s="1051" customFormat="1" ht="35.1" customHeight="1">
      <c r="A3" s="1049"/>
      <c r="P3" s="1052"/>
      <c r="Q3" s="1052"/>
      <c r="R3" s="1053"/>
      <c r="S3" s="1053"/>
      <c r="T3" s="1054"/>
      <c r="U3" s="1054"/>
      <c r="V3" s="1054"/>
      <c r="W3" s="1054"/>
      <c r="X3" s="1054"/>
      <c r="Y3" s="1055"/>
    </row>
    <row r="4" spans="1:25" s="1051" customFormat="1" ht="35.1" customHeight="1">
      <c r="A4" s="1650" t="s">
        <v>81</v>
      </c>
      <c r="B4" s="1650"/>
      <c r="C4" s="1650"/>
      <c r="D4" s="1651" t="str">
        <f>IF(様式1!L11="","",様式1!L11)</f>
        <v/>
      </c>
      <c r="E4" s="1651"/>
      <c r="F4" s="1651"/>
      <c r="G4" s="1658" t="s">
        <v>82</v>
      </c>
      <c r="H4" s="1658"/>
      <c r="I4" s="1651" t="str">
        <f>IF(様式1!G36="","",様式1!G36)</f>
        <v/>
      </c>
      <c r="J4" s="1651"/>
      <c r="K4" s="1651"/>
      <c r="L4" s="1651"/>
      <c r="M4" s="1651"/>
      <c r="N4" s="1651"/>
      <c r="O4" s="1651"/>
      <c r="P4" s="1651"/>
      <c r="Q4" s="1056"/>
      <c r="R4" s="1652" t="s">
        <v>83</v>
      </c>
      <c r="S4" s="1652"/>
      <c r="T4" s="1653"/>
      <c r="U4" s="1653"/>
      <c r="V4" s="1653"/>
      <c r="W4" s="1653"/>
      <c r="X4" s="1653"/>
      <c r="Y4" s="1057"/>
    </row>
    <row r="5" spans="1:25" ht="10.5" customHeight="1">
      <c r="A5" s="1671"/>
      <c r="B5" s="1671"/>
      <c r="C5" s="1671"/>
      <c r="D5" s="1671"/>
    </row>
    <row r="6" spans="1:25" ht="35.1" customHeight="1">
      <c r="A6" s="1672"/>
      <c r="B6" s="1673"/>
      <c r="C6" s="1674" t="s">
        <v>84</v>
      </c>
      <c r="D6" s="1675"/>
      <c r="E6" s="1674" t="s">
        <v>85</v>
      </c>
      <c r="F6" s="1676"/>
      <c r="G6" s="1676"/>
      <c r="H6" s="1676"/>
      <c r="I6" s="1676"/>
      <c r="J6" s="1676"/>
      <c r="K6" s="1676"/>
      <c r="L6" s="1676"/>
      <c r="M6" s="1676"/>
      <c r="N6" s="1676"/>
      <c r="O6" s="1676"/>
      <c r="P6" s="1676"/>
      <c r="Q6" s="1676"/>
      <c r="R6" s="1676"/>
      <c r="S6" s="1676"/>
      <c r="T6" s="1676"/>
      <c r="U6" s="1676"/>
      <c r="V6" s="1676"/>
      <c r="W6" s="1676"/>
      <c r="X6" s="1676"/>
      <c r="Y6" s="1058"/>
    </row>
    <row r="7" spans="1:25" ht="35.1" customHeight="1">
      <c r="A7" s="1059">
        <v>1</v>
      </c>
      <c r="B7" s="1659" t="s">
        <v>824</v>
      </c>
      <c r="C7" s="1654" t="s">
        <v>1282</v>
      </c>
      <c r="D7" s="1655"/>
      <c r="E7" s="1656" t="s">
        <v>765</v>
      </c>
      <c r="F7" s="1657"/>
      <c r="G7" s="1657"/>
      <c r="H7" s="1657"/>
      <c r="I7" s="1657"/>
      <c r="J7" s="1657"/>
      <c r="K7" s="1657"/>
      <c r="L7" s="1657"/>
      <c r="M7" s="1657"/>
      <c r="N7" s="1657"/>
      <c r="O7" s="1657"/>
      <c r="P7" s="1657"/>
      <c r="Q7" s="1657"/>
      <c r="R7" s="1657"/>
      <c r="S7" s="1657"/>
      <c r="T7" s="1657"/>
      <c r="U7" s="1657"/>
      <c r="V7" s="1657"/>
      <c r="W7" s="1657"/>
      <c r="X7" s="1657"/>
      <c r="Y7" s="1060"/>
    </row>
    <row r="8" spans="1:25" ht="32.1" customHeight="1">
      <c r="A8" s="1609">
        <v>2</v>
      </c>
      <c r="B8" s="1660"/>
      <c r="C8" s="1677" t="s">
        <v>1283</v>
      </c>
      <c r="D8" s="1628"/>
      <c r="E8" s="1176"/>
      <c r="F8" s="1619" t="s">
        <v>669</v>
      </c>
      <c r="G8" s="1604"/>
      <c r="H8" s="1604"/>
      <c r="I8" s="1604"/>
      <c r="J8" s="1604"/>
      <c r="K8" s="1604"/>
      <c r="L8" s="1604"/>
      <c r="M8" s="1604"/>
      <c r="N8" s="1604"/>
      <c r="O8" s="1604"/>
      <c r="P8" s="1604"/>
      <c r="Q8" s="1604"/>
      <c r="R8" s="1604"/>
      <c r="S8" s="1604"/>
      <c r="T8" s="1604"/>
      <c r="U8" s="1604"/>
      <c r="V8" s="1604"/>
      <c r="W8" s="1604"/>
      <c r="X8" s="1604"/>
      <c r="Y8" s="1061"/>
    </row>
    <row r="9" spans="1:25" ht="32.1" customHeight="1">
      <c r="A9" s="1610"/>
      <c r="B9" s="1660"/>
      <c r="C9" s="1678"/>
      <c r="D9" s="1679"/>
      <c r="E9" s="1176"/>
      <c r="F9" s="1617" t="s">
        <v>934</v>
      </c>
      <c r="G9" s="1618"/>
      <c r="H9" s="1618"/>
      <c r="I9" s="1618"/>
      <c r="J9" s="1618"/>
      <c r="K9" s="1618"/>
      <c r="L9" s="1618"/>
      <c r="M9" s="1618"/>
      <c r="N9" s="1618"/>
      <c r="O9" s="1618"/>
      <c r="P9" s="1618"/>
      <c r="Q9" s="1618"/>
      <c r="R9" s="1618"/>
      <c r="S9" s="1618"/>
      <c r="T9" s="1618"/>
      <c r="U9" s="1618"/>
      <c r="V9" s="1618"/>
      <c r="W9" s="1618"/>
      <c r="X9" s="1618"/>
      <c r="Y9" s="1062"/>
    </row>
    <row r="10" spans="1:25" ht="32.1" customHeight="1">
      <c r="A10" s="1610"/>
      <c r="B10" s="1660"/>
      <c r="C10" s="1666" t="s">
        <v>1202</v>
      </c>
      <c r="D10" s="1667"/>
      <c r="E10" s="423"/>
      <c r="F10" s="1621" t="s">
        <v>935</v>
      </c>
      <c r="G10" s="1665"/>
      <c r="H10" s="1665"/>
      <c r="I10" s="1665"/>
      <c r="J10" s="1665"/>
      <c r="K10" s="1665"/>
      <c r="L10" s="1665"/>
      <c r="M10" s="1665"/>
      <c r="N10" s="1665"/>
      <c r="O10" s="1665"/>
      <c r="P10" s="1665"/>
      <c r="Q10" s="1665"/>
      <c r="R10" s="1665"/>
      <c r="S10" s="1665"/>
      <c r="T10" s="1665"/>
      <c r="U10" s="1665"/>
      <c r="V10" s="1665"/>
      <c r="W10" s="1665"/>
      <c r="X10" s="1665"/>
      <c r="Y10" s="1064"/>
    </row>
    <row r="11" spans="1:25" ht="32.1" customHeight="1">
      <c r="A11" s="1611"/>
      <c r="B11" s="1660"/>
      <c r="C11" s="1668"/>
      <c r="D11" s="1669"/>
      <c r="E11" s="423"/>
      <c r="F11" s="1617" t="s">
        <v>936</v>
      </c>
      <c r="G11" s="1618"/>
      <c r="H11" s="1618"/>
      <c r="I11" s="1618"/>
      <c r="J11" s="1618"/>
      <c r="K11" s="1618"/>
      <c r="L11" s="1618"/>
      <c r="M11" s="1618"/>
      <c r="N11" s="1618"/>
      <c r="O11" s="1618"/>
      <c r="P11" s="1618"/>
      <c r="Q11" s="1618"/>
      <c r="R11" s="1618"/>
      <c r="S11" s="1618"/>
      <c r="T11" s="1618"/>
      <c r="U11" s="1618"/>
      <c r="V11" s="1618"/>
      <c r="W11" s="1618"/>
      <c r="X11" s="1618"/>
      <c r="Y11" s="1064"/>
    </row>
    <row r="12" spans="1:25" ht="32.1" customHeight="1">
      <c r="A12" s="1670">
        <v>3</v>
      </c>
      <c r="B12" s="1660"/>
      <c r="C12" s="1627" t="s">
        <v>822</v>
      </c>
      <c r="D12" s="1628"/>
      <c r="E12" s="1063" t="s">
        <v>766</v>
      </c>
      <c r="F12" s="1065" t="s">
        <v>852</v>
      </c>
      <c r="G12" s="1066"/>
      <c r="H12" s="1066"/>
      <c r="I12" s="1066"/>
      <c r="J12" s="1066"/>
      <c r="K12" s="1066"/>
      <c r="L12" s="1065"/>
      <c r="M12" s="1065"/>
      <c r="N12" s="1067"/>
      <c r="O12" s="1067"/>
      <c r="P12" s="1067"/>
      <c r="Q12" s="1067"/>
      <c r="R12" s="1067"/>
      <c r="S12" s="1067"/>
      <c r="T12" s="1068"/>
      <c r="U12" s="1068"/>
      <c r="V12" s="1068"/>
      <c r="W12" s="1068"/>
      <c r="X12" s="1068"/>
      <c r="Y12" s="1069"/>
    </row>
    <row r="13" spans="1:25" ht="32.1" customHeight="1">
      <c r="A13" s="1670"/>
      <c r="B13" s="1660"/>
      <c r="C13" s="1629"/>
      <c r="D13" s="1630"/>
      <c r="E13" s="1070" t="s">
        <v>1265</v>
      </c>
      <c r="F13" s="1071"/>
      <c r="G13" s="1071"/>
      <c r="H13" s="1071"/>
      <c r="I13" s="1071"/>
      <c r="J13" s="1071"/>
      <c r="K13" s="1071"/>
      <c r="L13" s="1072"/>
      <c r="M13" s="1072"/>
      <c r="N13" s="1073"/>
      <c r="O13" s="1073"/>
      <c r="P13" s="1073"/>
      <c r="Q13" s="1073"/>
      <c r="R13" s="1073"/>
      <c r="S13" s="1073"/>
      <c r="T13" s="1074"/>
      <c r="U13" s="1074"/>
      <c r="V13" s="1074"/>
      <c r="W13" s="1074"/>
      <c r="X13" s="1074"/>
      <c r="Y13" s="1075"/>
    </row>
    <row r="14" spans="1:25" ht="3.75" customHeight="1">
      <c r="A14" s="1670"/>
      <c r="B14" s="1660"/>
      <c r="C14" s="1629"/>
      <c r="D14" s="1630"/>
      <c r="E14" s="1070"/>
      <c r="F14" s="1071"/>
      <c r="G14" s="1071"/>
      <c r="H14" s="1071"/>
      <c r="I14" s="1071"/>
      <c r="J14" s="1071"/>
      <c r="K14" s="1071"/>
      <c r="L14" s="1072"/>
      <c r="M14" s="1072"/>
      <c r="N14" s="1073"/>
      <c r="O14" s="1073"/>
      <c r="P14" s="1073"/>
      <c r="Q14" s="1073"/>
      <c r="R14" s="1073"/>
      <c r="S14" s="1073"/>
      <c r="T14" s="1074"/>
      <c r="U14" s="1074"/>
      <c r="V14" s="1074"/>
      <c r="W14" s="1074"/>
      <c r="X14" s="1074"/>
      <c r="Y14" s="1075"/>
    </row>
    <row r="15" spans="1:25" ht="32.1" customHeight="1">
      <c r="A15" s="1670"/>
      <c r="B15" s="1660"/>
      <c r="C15" s="1629"/>
      <c r="D15" s="1630"/>
      <c r="E15" s="1070" t="s">
        <v>767</v>
      </c>
      <c r="F15" s="1071"/>
      <c r="G15" s="1071"/>
      <c r="H15" s="1071"/>
      <c r="I15" s="1071"/>
      <c r="J15" s="1071"/>
      <c r="K15" s="1071"/>
      <c r="L15" s="1072"/>
      <c r="M15" s="1072"/>
      <c r="N15" s="1073"/>
      <c r="O15" s="1073"/>
      <c r="P15" s="1073"/>
      <c r="Q15" s="1073"/>
      <c r="R15" s="1073"/>
      <c r="S15" s="1073"/>
      <c r="T15" s="1074"/>
      <c r="U15" s="1074"/>
      <c r="V15" s="1074"/>
      <c r="W15" s="1074"/>
      <c r="X15" s="1074"/>
      <c r="Y15" s="1075"/>
    </row>
    <row r="16" spans="1:25" ht="32.1" customHeight="1">
      <c r="A16" s="1670"/>
      <c r="B16" s="1660"/>
      <c r="C16" s="1629"/>
      <c r="D16" s="1630"/>
      <c r="E16" s="1076" t="s">
        <v>768</v>
      </c>
      <c r="F16" s="1077"/>
      <c r="G16" s="1077"/>
      <c r="H16" s="1077"/>
      <c r="I16" s="1077"/>
      <c r="J16" s="1077"/>
      <c r="K16" s="1078" t="s">
        <v>823</v>
      </c>
      <c r="L16" s="1077"/>
      <c r="M16" s="1072"/>
      <c r="N16" s="1073"/>
      <c r="O16" s="1073"/>
      <c r="P16" s="1073"/>
      <c r="Q16" s="1073"/>
      <c r="R16" s="1072"/>
      <c r="S16" s="1072"/>
      <c r="T16" s="1079"/>
      <c r="U16" s="1074"/>
      <c r="V16" s="1074"/>
      <c r="W16" s="1074"/>
      <c r="X16" s="1074"/>
      <c r="Y16" s="1075"/>
    </row>
    <row r="17" spans="1:25" ht="32.1" customHeight="1">
      <c r="A17" s="1670"/>
      <c r="B17" s="1660"/>
      <c r="C17" s="1629"/>
      <c r="D17" s="1630"/>
      <c r="E17" s="1176"/>
      <c r="F17" s="1080" t="s">
        <v>769</v>
      </c>
      <c r="G17" s="1081"/>
      <c r="H17" s="1081"/>
      <c r="I17" s="1081"/>
      <c r="J17" s="1081"/>
      <c r="K17" s="1176"/>
      <c r="L17" s="1617" t="s">
        <v>770</v>
      </c>
      <c r="M17" s="1618"/>
      <c r="N17" s="1618"/>
      <c r="O17" s="1082"/>
      <c r="P17" s="1073"/>
      <c r="Q17" s="1073"/>
      <c r="R17" s="1073"/>
      <c r="S17" s="1073"/>
      <c r="T17" s="1074"/>
      <c r="U17" s="1074"/>
      <c r="V17" s="1074"/>
      <c r="W17" s="1074"/>
      <c r="X17" s="1074"/>
      <c r="Y17" s="1083"/>
    </row>
    <row r="18" spans="1:25" ht="32.1" customHeight="1">
      <c r="A18" s="1609">
        <v>4</v>
      </c>
      <c r="B18" s="1660"/>
      <c r="C18" s="1631" t="s">
        <v>672</v>
      </c>
      <c r="D18" s="1632"/>
      <c r="E18" s="1177"/>
      <c r="F18" s="1635" t="s">
        <v>670</v>
      </c>
      <c r="G18" s="1635"/>
      <c r="H18" s="1635"/>
      <c r="I18" s="1635"/>
      <c r="J18" s="1635"/>
      <c r="K18" s="1635"/>
      <c r="L18" s="1635"/>
      <c r="M18" s="1635"/>
      <c r="N18" s="1635"/>
      <c r="O18" s="1635"/>
      <c r="P18" s="1635"/>
      <c r="Q18" s="1635"/>
      <c r="R18" s="1635"/>
      <c r="S18" s="1635"/>
      <c r="T18" s="1635"/>
      <c r="U18" s="1635"/>
      <c r="V18" s="1635"/>
      <c r="W18" s="1635"/>
      <c r="X18" s="1635"/>
      <c r="Y18" s="1084"/>
    </row>
    <row r="19" spans="1:25" ht="32.1" customHeight="1">
      <c r="A19" s="1611"/>
      <c r="B19" s="1660"/>
      <c r="C19" s="1633"/>
      <c r="D19" s="1634"/>
      <c r="E19" s="1085"/>
      <c r="F19" s="1086" t="s">
        <v>671</v>
      </c>
      <c r="G19" s="1087"/>
      <c r="H19" s="1087"/>
      <c r="I19" s="1087"/>
      <c r="J19" s="1087"/>
      <c r="K19" s="1087"/>
      <c r="L19" s="1087"/>
      <c r="M19" s="1087"/>
      <c r="N19" s="1087"/>
      <c r="O19" s="1087"/>
      <c r="P19" s="1087"/>
      <c r="Q19" s="1087"/>
      <c r="R19" s="1087"/>
      <c r="S19" s="1087"/>
      <c r="T19" s="1087"/>
      <c r="U19" s="1087"/>
      <c r="V19" s="1087"/>
      <c r="W19" s="1087"/>
      <c r="X19" s="1087"/>
      <c r="Y19" s="1088"/>
    </row>
    <row r="20" spans="1:25" ht="31.5" customHeight="1">
      <c r="A20" s="1733">
        <v>5</v>
      </c>
      <c r="B20" s="1660"/>
      <c r="C20" s="1619" t="s">
        <v>726</v>
      </c>
      <c r="D20" s="1620"/>
      <c r="E20" s="707"/>
      <c r="F20" s="1624" t="s">
        <v>1551</v>
      </c>
      <c r="G20" s="1624"/>
      <c r="H20" s="1624"/>
      <c r="I20" s="1624"/>
      <c r="J20" s="1624"/>
      <c r="K20" s="1624"/>
      <c r="L20" s="1624"/>
      <c r="M20" s="1624"/>
      <c r="N20" s="1624"/>
      <c r="O20" s="1624"/>
      <c r="P20" s="1624"/>
      <c r="Q20" s="1624"/>
      <c r="R20" s="1624"/>
      <c r="S20" s="1624"/>
      <c r="T20" s="1624"/>
      <c r="U20" s="1624"/>
      <c r="V20" s="1624"/>
      <c r="W20" s="1624"/>
      <c r="X20" s="1624"/>
      <c r="Y20" s="1089"/>
    </row>
    <row r="21" spans="1:25" ht="30" customHeight="1">
      <c r="A21" s="1733"/>
      <c r="B21" s="1660"/>
      <c r="C21" s="1621"/>
      <c r="D21" s="1622"/>
      <c r="E21" s="1625" t="s">
        <v>666</v>
      </c>
      <c r="F21" s="1626"/>
      <c r="G21" s="1626"/>
      <c r="H21" s="1626"/>
      <c r="I21" s="1626"/>
      <c r="J21" s="1626"/>
      <c r="K21" s="1626"/>
      <c r="L21" s="1612"/>
      <c r="M21" s="1612"/>
      <c r="N21" s="1612"/>
      <c r="O21" s="1612"/>
      <c r="P21" s="1612"/>
      <c r="Q21" s="1612"/>
      <c r="R21" s="1612"/>
      <c r="S21" s="1612"/>
      <c r="T21" s="1072" t="s">
        <v>48</v>
      </c>
      <c r="U21" s="1071"/>
      <c r="V21" s="1071"/>
      <c r="W21" s="1071"/>
      <c r="X21" s="1090"/>
      <c r="Y21" s="1091"/>
    </row>
    <row r="22" spans="1:25" ht="42.75" customHeight="1">
      <c r="A22" s="1733"/>
      <c r="B22" s="1660"/>
      <c r="C22" s="1621"/>
      <c r="D22" s="1622"/>
      <c r="E22" s="423"/>
      <c r="F22" s="1642" t="s">
        <v>1552</v>
      </c>
      <c r="G22" s="1643"/>
      <c r="H22" s="1643"/>
      <c r="I22" s="1643"/>
      <c r="J22" s="1643"/>
      <c r="K22" s="1643"/>
      <c r="L22" s="1643"/>
      <c r="M22" s="1643"/>
      <c r="N22" s="1643"/>
      <c r="O22" s="1643"/>
      <c r="P22" s="1643"/>
      <c r="Q22" s="1643"/>
      <c r="R22" s="1643"/>
      <c r="S22" s="1643"/>
      <c r="T22" s="1643"/>
      <c r="U22" s="1643"/>
      <c r="V22" s="1643"/>
      <c r="W22" s="1643"/>
      <c r="X22" s="1643"/>
      <c r="Y22" s="1644"/>
    </row>
    <row r="23" spans="1:25" ht="42.75" customHeight="1">
      <c r="A23" s="1733"/>
      <c r="B23" s="1660"/>
      <c r="C23" s="1621"/>
      <c r="D23" s="1622"/>
      <c r="E23" s="423"/>
      <c r="F23" s="1713" t="s">
        <v>1553</v>
      </c>
      <c r="G23" s="1624"/>
      <c r="H23" s="1624"/>
      <c r="I23" s="1624"/>
      <c r="J23" s="1624"/>
      <c r="K23" s="1624"/>
      <c r="L23" s="1624"/>
      <c r="M23" s="1624"/>
      <c r="N23" s="1624"/>
      <c r="O23" s="1624"/>
      <c r="P23" s="1624"/>
      <c r="Q23" s="1624"/>
      <c r="R23" s="1624"/>
      <c r="S23" s="1624"/>
      <c r="T23" s="1624"/>
      <c r="U23" s="1624"/>
      <c r="V23" s="1624"/>
      <c r="W23" s="1624"/>
      <c r="X23" s="1624"/>
      <c r="Y23" s="1714"/>
    </row>
    <row r="24" spans="1:25" ht="29.25" customHeight="1">
      <c r="A24" s="1733"/>
      <c r="B24" s="1660"/>
      <c r="C24" s="1621"/>
      <c r="D24" s="1622"/>
      <c r="E24" s="423"/>
      <c r="F24" s="1080" t="s">
        <v>674</v>
      </c>
      <c r="G24" s="1081"/>
      <c r="H24" s="1081"/>
      <c r="I24" s="1081"/>
      <c r="J24" s="1081"/>
      <c r="K24" s="1081"/>
      <c r="L24" s="1092"/>
      <c r="M24" s="1093"/>
      <c r="N24" s="1092"/>
      <c r="O24" s="1092"/>
      <c r="P24" s="1092"/>
      <c r="Q24" s="1092"/>
      <c r="R24" s="1092"/>
      <c r="S24" s="1092"/>
      <c r="T24" s="1092"/>
      <c r="U24" s="1092"/>
      <c r="V24" s="1092"/>
      <c r="W24" s="1092"/>
      <c r="X24" s="1094"/>
      <c r="Y24" s="1095"/>
    </row>
    <row r="25" spans="1:25" ht="29.25" customHeight="1">
      <c r="A25" s="1733"/>
      <c r="B25" s="1660"/>
      <c r="C25" s="1621"/>
      <c r="D25" s="1622"/>
      <c r="E25" s="423"/>
      <c r="F25" s="1590" t="s">
        <v>675</v>
      </c>
      <c r="G25" s="1591"/>
      <c r="H25" s="1591"/>
      <c r="I25" s="1591"/>
      <c r="J25" s="1591"/>
      <c r="K25" s="1591"/>
      <c r="L25" s="1591"/>
      <c r="M25" s="1591"/>
      <c r="N25" s="1591"/>
      <c r="O25" s="1591"/>
      <c r="P25" s="1591"/>
      <c r="Q25" s="1591"/>
      <c r="R25" s="1591"/>
      <c r="S25" s="1591"/>
      <c r="T25" s="1591"/>
      <c r="U25" s="1591"/>
      <c r="V25" s="1092"/>
      <c r="W25" s="1092"/>
      <c r="X25" s="1094"/>
      <c r="Y25" s="1095"/>
    </row>
    <row r="26" spans="1:25" ht="29.25" customHeight="1">
      <c r="A26" s="1733"/>
      <c r="B26" s="1660"/>
      <c r="C26" s="1621"/>
      <c r="D26" s="1622"/>
      <c r="E26" s="423"/>
      <c r="F26" s="1080" t="s">
        <v>676</v>
      </c>
      <c r="G26" s="1096"/>
      <c r="H26" s="1096"/>
      <c r="I26" s="1096"/>
      <c r="J26" s="1096"/>
      <c r="K26" s="1096"/>
      <c r="L26" s="1096"/>
      <c r="M26" s="1096"/>
      <c r="N26" s="1096"/>
      <c r="O26" s="1096"/>
      <c r="P26" s="1096"/>
      <c r="Q26" s="1096"/>
      <c r="R26" s="1096"/>
      <c r="S26" s="1096"/>
      <c r="T26" s="1096"/>
      <c r="U26" s="1096"/>
      <c r="V26" s="1092"/>
      <c r="W26" s="1092"/>
      <c r="X26" s="1094"/>
      <c r="Y26" s="1095"/>
    </row>
    <row r="27" spans="1:25" ht="29.25" customHeight="1">
      <c r="A27" s="1733"/>
      <c r="B27" s="1660"/>
      <c r="C27" s="1617"/>
      <c r="D27" s="1623"/>
      <c r="E27" s="423"/>
      <c r="F27" s="1080" t="s">
        <v>679</v>
      </c>
      <c r="G27" s="1096"/>
      <c r="H27" s="1096"/>
      <c r="I27" s="1096"/>
      <c r="J27" s="1096"/>
      <c r="K27" s="1096"/>
      <c r="L27" s="1096"/>
      <c r="M27" s="1096"/>
      <c r="N27" s="1096"/>
      <c r="O27" s="1096"/>
      <c r="P27" s="1096"/>
      <c r="Q27" s="1096"/>
      <c r="R27" s="1096"/>
      <c r="S27" s="1096"/>
      <c r="T27" s="1096"/>
      <c r="U27" s="1096"/>
      <c r="V27" s="1092"/>
      <c r="W27" s="1092"/>
      <c r="X27" s="1094"/>
      <c r="Y27" s="1095"/>
    </row>
    <row r="28" spans="1:25" ht="29.25" customHeight="1">
      <c r="A28" s="1721">
        <v>6</v>
      </c>
      <c r="B28" s="1660"/>
      <c r="C28" s="1619" t="s">
        <v>910</v>
      </c>
      <c r="D28" s="1620"/>
      <c r="E28" s="423"/>
      <c r="F28" s="1662" t="s">
        <v>911</v>
      </c>
      <c r="G28" s="1663"/>
      <c r="H28" s="1663"/>
      <c r="I28" s="1663"/>
      <c r="J28" s="1663"/>
      <c r="K28" s="1663"/>
      <c r="L28" s="1663"/>
      <c r="M28" s="1663"/>
      <c r="N28" s="1663"/>
      <c r="O28" s="1663"/>
      <c r="P28" s="1663"/>
      <c r="Q28" s="1663"/>
      <c r="R28" s="1663"/>
      <c r="S28" s="1663"/>
      <c r="T28" s="1663"/>
      <c r="U28" s="1663"/>
      <c r="V28" s="1663"/>
      <c r="W28" s="1663"/>
      <c r="X28" s="1663"/>
      <c r="Y28" s="1664"/>
    </row>
    <row r="29" spans="1:25" ht="29.25" customHeight="1">
      <c r="A29" s="1722"/>
      <c r="B29" s="1660"/>
      <c r="C29" s="1621"/>
      <c r="D29" s="1622"/>
      <c r="E29" s="423"/>
      <c r="F29" s="1662" t="s">
        <v>1605</v>
      </c>
      <c r="G29" s="1663"/>
      <c r="H29" s="1663"/>
      <c r="I29" s="1663"/>
      <c r="J29" s="1663"/>
      <c r="K29" s="1663"/>
      <c r="L29" s="1663"/>
      <c r="M29" s="1663"/>
      <c r="N29" s="1663"/>
      <c r="O29" s="1663"/>
      <c r="P29" s="1663"/>
      <c r="Q29" s="1663"/>
      <c r="R29" s="1663"/>
      <c r="S29" s="1663"/>
      <c r="T29" s="1663"/>
      <c r="U29" s="1663"/>
      <c r="V29" s="1663"/>
      <c r="W29" s="1663"/>
      <c r="X29" s="1663"/>
      <c r="Y29" s="1664"/>
    </row>
    <row r="30" spans="1:25" ht="29.25" customHeight="1">
      <c r="A30" s="1722"/>
      <c r="B30" s="1660"/>
      <c r="C30" s="1621"/>
      <c r="D30" s="1622"/>
      <c r="E30" s="423"/>
      <c r="F30" s="1749" t="s">
        <v>1606</v>
      </c>
      <c r="G30" s="1750"/>
      <c r="H30" s="1750"/>
      <c r="I30" s="1750"/>
      <c r="J30" s="1750"/>
      <c r="K30" s="1750"/>
      <c r="L30" s="1750"/>
      <c r="M30" s="1750"/>
      <c r="N30" s="1750"/>
      <c r="O30" s="1750"/>
      <c r="P30" s="1750"/>
      <c r="Q30" s="1750"/>
      <c r="R30" s="1750"/>
      <c r="S30" s="1750"/>
      <c r="T30" s="1750"/>
      <c r="U30" s="1750"/>
      <c r="V30" s="1750"/>
      <c r="W30" s="1750"/>
      <c r="X30" s="1750"/>
      <c r="Y30" s="1751"/>
    </row>
    <row r="31" spans="1:25" ht="29.25" customHeight="1">
      <c r="A31" s="1723"/>
      <c r="B31" s="1661"/>
      <c r="C31" s="1617"/>
      <c r="D31" s="1623"/>
      <c r="E31" s="423"/>
      <c r="F31" s="1662" t="s">
        <v>1217</v>
      </c>
      <c r="G31" s="1663"/>
      <c r="H31" s="1663"/>
      <c r="I31" s="1663"/>
      <c r="J31" s="1663"/>
      <c r="K31" s="1663"/>
      <c r="L31" s="1663"/>
      <c r="M31" s="1663"/>
      <c r="N31" s="1663"/>
      <c r="O31" s="1663"/>
      <c r="P31" s="1663"/>
      <c r="Q31" s="1663"/>
      <c r="R31" s="1663"/>
      <c r="S31" s="1663"/>
      <c r="T31" s="1663"/>
      <c r="U31" s="1663"/>
      <c r="V31" s="1663"/>
      <c r="W31" s="1663"/>
      <c r="X31" s="1663"/>
      <c r="Y31" s="1664"/>
    </row>
    <row r="32" spans="1:25" ht="27" customHeight="1">
      <c r="A32" s="1670">
        <v>7</v>
      </c>
      <c r="B32" s="1587" t="s">
        <v>1200</v>
      </c>
      <c r="C32" s="1605" t="s">
        <v>1284</v>
      </c>
      <c r="D32" s="1606"/>
      <c r="E32" s="1590" t="s">
        <v>771</v>
      </c>
      <c r="F32" s="1591"/>
      <c r="G32" s="1743"/>
      <c r="H32" s="1743"/>
      <c r="I32" s="1603" t="s">
        <v>775</v>
      </c>
      <c r="J32" s="1603"/>
      <c r="K32" s="1615"/>
      <c r="L32" s="1097" t="s">
        <v>772</v>
      </c>
      <c r="M32" s="1098"/>
      <c r="N32" s="1098"/>
      <c r="O32" s="1098"/>
      <c r="P32" s="1098"/>
      <c r="Q32" s="1098"/>
      <c r="R32" s="1098"/>
      <c r="S32" s="1098"/>
      <c r="T32" s="1098"/>
      <c r="U32" s="1098"/>
      <c r="V32" s="1098"/>
      <c r="W32" s="1098"/>
      <c r="X32" s="1098"/>
      <c r="Y32" s="1099"/>
    </row>
    <row r="33" spans="1:25" ht="27" customHeight="1">
      <c r="A33" s="1670"/>
      <c r="B33" s="1587"/>
      <c r="C33" s="1607"/>
      <c r="D33" s="1608"/>
      <c r="E33" s="1602" t="s">
        <v>773</v>
      </c>
      <c r="F33" s="1603"/>
      <c r="G33" s="1748" t="str">
        <f>IF(G32="","",ROUNDDOWN(G32/様式1!F38,2))</f>
        <v/>
      </c>
      <c r="H33" s="1748"/>
      <c r="I33" s="1603" t="s">
        <v>775</v>
      </c>
      <c r="J33" s="1603"/>
      <c r="K33" s="1615"/>
      <c r="L33" s="1097" t="s">
        <v>774</v>
      </c>
      <c r="M33" s="1098"/>
      <c r="N33" s="1098"/>
      <c r="O33" s="1098"/>
      <c r="P33" s="1098"/>
      <c r="Q33" s="1098"/>
      <c r="R33" s="1098"/>
      <c r="S33" s="1098"/>
      <c r="T33" s="1098"/>
      <c r="U33" s="1098"/>
      <c r="V33" s="1098"/>
      <c r="W33" s="1098"/>
      <c r="X33" s="1098"/>
      <c r="Y33" s="1099"/>
    </row>
    <row r="34" spans="1:25" ht="27" customHeight="1">
      <c r="A34" s="1670"/>
      <c r="B34" s="1588"/>
      <c r="C34" s="1607"/>
      <c r="D34" s="1608"/>
      <c r="E34" s="1602" t="s">
        <v>1218</v>
      </c>
      <c r="F34" s="1603"/>
      <c r="G34" s="1743"/>
      <c r="H34" s="1743"/>
      <c r="I34" s="1603" t="s">
        <v>775</v>
      </c>
      <c r="J34" s="1603"/>
      <c r="K34" s="1615"/>
      <c r="L34" s="1640"/>
      <c r="M34" s="1640"/>
      <c r="N34" s="1640"/>
      <c r="O34" s="1640"/>
      <c r="P34" s="1640"/>
      <c r="Q34" s="1640"/>
      <c r="R34" s="1640"/>
      <c r="S34" s="1640"/>
      <c r="T34" s="1640"/>
      <c r="U34" s="1640"/>
      <c r="V34" s="1640"/>
      <c r="W34" s="1640"/>
      <c r="X34" s="1640"/>
      <c r="Y34" s="1100"/>
    </row>
    <row r="35" spans="1:25" s="1104" customFormat="1" ht="19.5" customHeight="1">
      <c r="A35" s="1724">
        <v>8</v>
      </c>
      <c r="B35" s="1589"/>
      <c r="C35" s="1762" t="s">
        <v>1270</v>
      </c>
      <c r="D35" s="1763"/>
      <c r="E35" s="1739" t="s">
        <v>1219</v>
      </c>
      <c r="F35" s="1740"/>
      <c r="G35" s="1742"/>
      <c r="H35" s="1742"/>
      <c r="I35" s="1742"/>
      <c r="J35" s="1742"/>
      <c r="K35" s="1742"/>
      <c r="L35" s="1742"/>
      <c r="M35" s="1742"/>
      <c r="N35" s="1742"/>
      <c r="O35" s="1742"/>
      <c r="P35" s="1768" t="s">
        <v>1220</v>
      </c>
      <c r="Q35" s="1768"/>
      <c r="R35" s="1769" t="s">
        <v>1221</v>
      </c>
      <c r="S35" s="1769"/>
      <c r="T35" s="704"/>
      <c r="U35" s="1768" t="s">
        <v>1222</v>
      </c>
      <c r="V35" s="1768"/>
      <c r="W35" s="1101"/>
      <c r="X35" s="1102"/>
      <c r="Y35" s="1103"/>
    </row>
    <row r="36" spans="1:25" s="1104" customFormat="1" ht="19.5" customHeight="1">
      <c r="A36" s="1760"/>
      <c r="B36" s="1588"/>
      <c r="C36" s="1764"/>
      <c r="D36" s="1765"/>
      <c r="E36" s="1082"/>
      <c r="F36" s="1082" t="s">
        <v>1223</v>
      </c>
      <c r="G36" s="1612"/>
      <c r="H36" s="1612"/>
      <c r="I36" s="1612"/>
      <c r="J36" s="1612"/>
      <c r="K36" s="1612"/>
      <c r="L36" s="1612"/>
      <c r="M36" s="1612"/>
      <c r="N36" s="1612"/>
      <c r="O36" s="1612"/>
      <c r="P36" s="1744" t="s">
        <v>1220</v>
      </c>
      <c r="Q36" s="1744"/>
      <c r="R36" s="1745" t="s">
        <v>1221</v>
      </c>
      <c r="S36" s="1745"/>
      <c r="T36" s="705"/>
      <c r="U36" s="1744" t="s">
        <v>1222</v>
      </c>
      <c r="V36" s="1744"/>
      <c r="W36" s="1105"/>
      <c r="X36" s="1106"/>
      <c r="Y36" s="1107"/>
    </row>
    <row r="37" spans="1:25" s="1104" customFormat="1" ht="19.5" customHeight="1">
      <c r="A37" s="1760"/>
      <c r="B37" s="1588"/>
      <c r="C37" s="1764"/>
      <c r="D37" s="1765"/>
      <c r="E37" s="1082"/>
      <c r="F37" s="1082" t="s">
        <v>1223</v>
      </c>
      <c r="G37" s="1612"/>
      <c r="H37" s="1612"/>
      <c r="I37" s="1612"/>
      <c r="J37" s="1612"/>
      <c r="K37" s="1612"/>
      <c r="L37" s="1612"/>
      <c r="M37" s="1612"/>
      <c r="N37" s="1612"/>
      <c r="O37" s="1612"/>
      <c r="P37" s="1744" t="s">
        <v>1220</v>
      </c>
      <c r="Q37" s="1744"/>
      <c r="R37" s="1745" t="s">
        <v>1221</v>
      </c>
      <c r="S37" s="1745"/>
      <c r="T37" s="705"/>
      <c r="U37" s="1744" t="s">
        <v>1222</v>
      </c>
      <c r="V37" s="1744"/>
      <c r="W37" s="1105"/>
      <c r="X37" s="1106"/>
      <c r="Y37" s="1107"/>
    </row>
    <row r="38" spans="1:25" s="1104" customFormat="1" ht="19.5" customHeight="1">
      <c r="A38" s="1760"/>
      <c r="B38" s="1588"/>
      <c r="C38" s="1764"/>
      <c r="D38" s="1765"/>
      <c r="E38" s="1082"/>
      <c r="F38" s="1082" t="s">
        <v>1223</v>
      </c>
      <c r="G38" s="1612"/>
      <c r="H38" s="1612"/>
      <c r="I38" s="1612"/>
      <c r="J38" s="1612"/>
      <c r="K38" s="1612"/>
      <c r="L38" s="1612"/>
      <c r="M38" s="1612"/>
      <c r="N38" s="1612"/>
      <c r="O38" s="1612"/>
      <c r="P38" s="1744" t="s">
        <v>1220</v>
      </c>
      <c r="Q38" s="1744"/>
      <c r="R38" s="1745" t="s">
        <v>1221</v>
      </c>
      <c r="S38" s="1745"/>
      <c r="T38" s="705"/>
      <c r="U38" s="1744" t="s">
        <v>1222</v>
      </c>
      <c r="V38" s="1744"/>
      <c r="W38" s="1105"/>
      <c r="X38" s="1106"/>
      <c r="Y38" s="1107"/>
    </row>
    <row r="39" spans="1:25" s="1104" customFormat="1" ht="19.5" customHeight="1">
      <c r="A39" s="1761"/>
      <c r="B39" s="1588"/>
      <c r="C39" s="1766"/>
      <c r="D39" s="1767"/>
      <c r="E39" s="1108"/>
      <c r="F39" s="1096" t="s">
        <v>1223</v>
      </c>
      <c r="G39" s="1746"/>
      <c r="H39" s="1746"/>
      <c r="I39" s="1746"/>
      <c r="J39" s="1746"/>
      <c r="K39" s="1746"/>
      <c r="L39" s="1746"/>
      <c r="M39" s="1746"/>
      <c r="N39" s="1746"/>
      <c r="O39" s="1746"/>
      <c r="P39" s="1747" t="s">
        <v>1220</v>
      </c>
      <c r="Q39" s="1747"/>
      <c r="R39" s="1758" t="s">
        <v>1221</v>
      </c>
      <c r="S39" s="1758"/>
      <c r="T39" s="706"/>
      <c r="U39" s="1747" t="s">
        <v>1222</v>
      </c>
      <c r="V39" s="1747"/>
      <c r="W39" s="1109"/>
      <c r="X39" s="1110"/>
      <c r="Y39" s="1111"/>
    </row>
    <row r="40" spans="1:25" ht="27" customHeight="1">
      <c r="A40" s="1112">
        <v>9</v>
      </c>
      <c r="B40" s="1588"/>
      <c r="C40" s="1113" t="s">
        <v>1285</v>
      </c>
      <c r="D40" s="1060"/>
      <c r="E40" s="1585" t="s">
        <v>760</v>
      </c>
      <c r="F40" s="1586"/>
      <c r="G40" s="423"/>
      <c r="H40" s="1114" t="s">
        <v>819</v>
      </c>
      <c r="I40" s="423"/>
      <c r="J40" s="1602" t="s">
        <v>86</v>
      </c>
      <c r="K40" s="1615"/>
      <c r="L40" s="1585" t="s">
        <v>761</v>
      </c>
      <c r="M40" s="1586"/>
      <c r="N40" s="423"/>
      <c r="O40" s="1114" t="s">
        <v>820</v>
      </c>
      <c r="P40" s="423"/>
      <c r="Q40" s="1114" t="s">
        <v>86</v>
      </c>
      <c r="R40" s="1585" t="s">
        <v>762</v>
      </c>
      <c r="S40" s="1616"/>
      <c r="T40" s="1586"/>
      <c r="U40" s="423"/>
      <c r="V40" s="1114" t="s">
        <v>821</v>
      </c>
      <c r="W40" s="423"/>
      <c r="X40" s="1115" t="s">
        <v>86</v>
      </c>
      <c r="Y40" s="1116"/>
    </row>
    <row r="41" spans="1:25" ht="27.75" customHeight="1">
      <c r="A41" s="1609">
        <v>10</v>
      </c>
      <c r="B41" s="1588"/>
      <c r="C41" s="1593" t="s">
        <v>1201</v>
      </c>
      <c r="D41" s="1117" t="s">
        <v>1286</v>
      </c>
      <c r="E41" s="1118" t="s">
        <v>807</v>
      </c>
      <c r="F41" s="1178"/>
      <c r="G41" s="1119" t="s">
        <v>828</v>
      </c>
      <c r="H41" s="1120"/>
      <c r="I41" s="1120"/>
      <c r="J41" s="1120"/>
      <c r="K41" s="1120"/>
      <c r="L41" s="1120"/>
      <c r="M41" s="1120"/>
      <c r="N41" s="1120"/>
      <c r="O41" s="1120"/>
      <c r="P41" s="1121"/>
      <c r="Q41" s="1121"/>
      <c r="R41" s="1121"/>
      <c r="S41" s="1121"/>
      <c r="T41" s="1121"/>
      <c r="U41" s="1122"/>
      <c r="V41" s="1122"/>
      <c r="W41" s="1122"/>
      <c r="X41" s="1122"/>
      <c r="Y41" s="1123"/>
    </row>
    <row r="42" spans="1:25" ht="27.75" customHeight="1">
      <c r="A42" s="1610"/>
      <c r="B42" s="1588"/>
      <c r="C42" s="1594"/>
      <c r="D42" s="1117" t="s">
        <v>1287</v>
      </c>
      <c r="E42" s="423"/>
      <c r="F42" s="1602" t="s">
        <v>808</v>
      </c>
      <c r="G42" s="1603"/>
      <c r="H42" s="1603"/>
      <c r="I42" s="1603"/>
      <c r="J42" s="1615"/>
      <c r="K42" s="423"/>
      <c r="L42" s="1597" t="s">
        <v>777</v>
      </c>
      <c r="M42" s="1598"/>
      <c r="N42" s="1598"/>
      <c r="O42" s="1598"/>
      <c r="P42" s="1598"/>
      <c r="Q42" s="423"/>
      <c r="R42" s="1590" t="s">
        <v>778</v>
      </c>
      <c r="S42" s="1591"/>
      <c r="T42" s="1591"/>
      <c r="U42" s="1591"/>
      <c r="V42" s="1591"/>
      <c r="W42" s="1591"/>
      <c r="X42" s="1591"/>
      <c r="Y42" s="1089"/>
    </row>
    <row r="43" spans="1:25" ht="27.75" customHeight="1">
      <c r="A43" s="1610"/>
      <c r="B43" s="1588"/>
      <c r="C43" s="1594"/>
      <c r="D43" s="1734" t="s">
        <v>1288</v>
      </c>
      <c r="E43" s="1710" t="s">
        <v>779</v>
      </c>
      <c r="F43" s="1711"/>
      <c r="G43" s="1711"/>
      <c r="H43" s="1711"/>
      <c r="I43" s="1736" t="s">
        <v>809</v>
      </c>
      <c r="J43" s="1736"/>
      <c r="K43" s="1736"/>
      <c r="L43" s="1736"/>
      <c r="M43" s="1180"/>
      <c r="N43" s="1124" t="s">
        <v>780</v>
      </c>
      <c r="O43" s="1125"/>
      <c r="P43" s="1636" t="s">
        <v>810</v>
      </c>
      <c r="Q43" s="1636"/>
      <c r="R43" s="1636"/>
      <c r="S43" s="1636"/>
      <c r="T43" s="1179"/>
      <c r="U43" s="1124" t="s">
        <v>780</v>
      </c>
      <c r="V43" s="1066"/>
      <c r="W43" s="1066"/>
      <c r="X43" s="1066"/>
      <c r="Y43" s="1126"/>
    </row>
    <row r="44" spans="1:25" ht="27.75" customHeight="1">
      <c r="A44" s="1610"/>
      <c r="B44" s="1588"/>
      <c r="C44" s="1594"/>
      <c r="D44" s="1735"/>
      <c r="E44" s="1637" t="s">
        <v>781</v>
      </c>
      <c r="F44" s="1638"/>
      <c r="G44" s="1638"/>
      <c r="H44" s="1638"/>
      <c r="I44" s="423"/>
      <c r="J44" s="1114"/>
      <c r="K44" s="1114"/>
      <c r="L44" s="1114"/>
      <c r="M44" s="1114"/>
      <c r="N44" s="1096"/>
      <c r="O44" s="1096"/>
      <c r="P44" s="1086"/>
      <c r="Q44" s="1096"/>
      <c r="R44" s="1114"/>
      <c r="S44" s="1114"/>
      <c r="T44" s="1114"/>
      <c r="U44" s="1114"/>
      <c r="V44" s="1072"/>
      <c r="W44" s="1072"/>
      <c r="X44" s="1072"/>
      <c r="Y44" s="1127"/>
    </row>
    <row r="45" spans="1:25" ht="51.75" customHeight="1">
      <c r="A45" s="1610"/>
      <c r="B45" s="1588"/>
      <c r="C45" s="1594"/>
      <c r="D45" s="1128" t="s">
        <v>1289</v>
      </c>
      <c r="E45" s="423"/>
      <c r="F45" s="1602" t="s">
        <v>811</v>
      </c>
      <c r="G45" s="1603"/>
      <c r="H45" s="1603"/>
      <c r="I45" s="423"/>
      <c r="J45" s="1639" t="s">
        <v>812</v>
      </c>
      <c r="K45" s="1640"/>
      <c r="L45" s="1640"/>
      <c r="M45" s="1641"/>
      <c r="N45" s="1641"/>
      <c r="O45" s="1641"/>
      <c r="P45" s="1641"/>
      <c r="Q45" s="1641"/>
      <c r="R45" s="1641"/>
      <c r="S45" s="1641"/>
      <c r="T45" s="1641"/>
      <c r="U45" s="1641"/>
      <c r="V45" s="1641"/>
      <c r="W45" s="1641"/>
      <c r="X45" s="1119" t="s">
        <v>813</v>
      </c>
      <c r="Y45" s="1129"/>
    </row>
    <row r="46" spans="1:25" ht="33" customHeight="1">
      <c r="A46" s="1610"/>
      <c r="B46" s="1588"/>
      <c r="C46" s="1594"/>
      <c r="D46" s="1117" t="s">
        <v>1290</v>
      </c>
      <c r="E46" s="423"/>
      <c r="F46" s="1602" t="s">
        <v>814</v>
      </c>
      <c r="G46" s="1603"/>
      <c r="H46" s="1603"/>
      <c r="I46" s="1603"/>
      <c r="J46" s="1615"/>
      <c r="K46" s="423"/>
      <c r="L46" s="1602" t="s">
        <v>782</v>
      </c>
      <c r="M46" s="1603"/>
      <c r="N46" s="1603"/>
      <c r="O46" s="1603"/>
      <c r="P46" s="1603"/>
      <c r="Q46" s="423"/>
      <c r="R46" s="1590" t="s">
        <v>783</v>
      </c>
      <c r="S46" s="1591"/>
      <c r="T46" s="1604"/>
      <c r="U46" s="1612"/>
      <c r="V46" s="1612"/>
      <c r="W46" s="1612"/>
      <c r="X46" s="1130" t="s">
        <v>815</v>
      </c>
      <c r="Y46" s="1131"/>
    </row>
    <row r="47" spans="1:25" ht="33" customHeight="1">
      <c r="A47" s="1611"/>
      <c r="B47" s="1588"/>
      <c r="C47" s="1599"/>
      <c r="D47" s="1128" t="s">
        <v>1291</v>
      </c>
      <c r="E47" s="707"/>
      <c r="F47" s="1130" t="s">
        <v>1161</v>
      </c>
      <c r="G47" s="1119"/>
      <c r="H47" s="1119"/>
      <c r="I47" s="1119"/>
      <c r="J47" s="1119"/>
      <c r="K47" s="1119"/>
      <c r="L47" s="1119"/>
      <c r="M47" s="1119"/>
      <c r="N47" s="1119"/>
      <c r="O47" s="1119"/>
      <c r="P47" s="1121"/>
      <c r="Q47" s="1121"/>
      <c r="R47" s="1121"/>
      <c r="S47" s="1121"/>
      <c r="T47" s="1121"/>
      <c r="U47" s="1132"/>
      <c r="V47" s="1132"/>
      <c r="W47" s="1132"/>
      <c r="X47" s="1130"/>
      <c r="Y47" s="1131"/>
    </row>
    <row r="48" spans="1:25" ht="35.25" customHeight="1">
      <c r="A48" s="1670">
        <v>11</v>
      </c>
      <c r="B48" s="1588"/>
      <c r="C48" s="1593" t="s">
        <v>1271</v>
      </c>
      <c r="D48" s="1089" t="s">
        <v>816</v>
      </c>
      <c r="E48" s="423"/>
      <c r="F48" s="1590" t="s">
        <v>817</v>
      </c>
      <c r="G48" s="1591"/>
      <c r="H48" s="1591"/>
      <c r="I48" s="1591"/>
      <c r="J48" s="1591"/>
      <c r="K48" s="1591"/>
      <c r="L48" s="1591"/>
      <c r="M48" s="1591"/>
      <c r="N48" s="1591"/>
      <c r="O48" s="1591"/>
      <c r="P48" s="1591"/>
      <c r="Q48" s="423"/>
      <c r="R48" s="1590" t="s">
        <v>818</v>
      </c>
      <c r="S48" s="1591"/>
      <c r="T48" s="1591"/>
      <c r="U48" s="1591"/>
      <c r="V48" s="1591"/>
      <c r="W48" s="1591"/>
      <c r="X48" s="1591"/>
      <c r="Y48" s="1089"/>
    </row>
    <row r="49" spans="1:26" ht="35.25" customHeight="1">
      <c r="A49" s="1670"/>
      <c r="B49" s="1588"/>
      <c r="C49" s="1594"/>
      <c r="D49" s="1613" t="s">
        <v>1159</v>
      </c>
      <c r="E49" s="1739" t="s">
        <v>1160</v>
      </c>
      <c r="F49" s="1740"/>
      <c r="G49" s="1740"/>
      <c r="H49" s="1740"/>
      <c r="I49" s="1740"/>
      <c r="J49" s="1740"/>
      <c r="K49" s="1741"/>
      <c r="L49" s="1741"/>
      <c r="M49" s="1741"/>
      <c r="N49" s="1741"/>
      <c r="O49" s="1741"/>
      <c r="P49" s="1741"/>
      <c r="Q49" s="1741"/>
      <c r="R49" s="1065" t="s">
        <v>48</v>
      </c>
      <c r="S49" s="1065"/>
      <c r="T49" s="1065"/>
      <c r="U49" s="1066"/>
      <c r="V49" s="1066"/>
      <c r="W49" s="1066"/>
      <c r="X49" s="1066"/>
      <c r="Y49" s="1061"/>
    </row>
    <row r="50" spans="1:26" ht="35.25" customHeight="1">
      <c r="A50" s="1670"/>
      <c r="B50" s="1588"/>
      <c r="C50" s="1594"/>
      <c r="D50" s="1614"/>
      <c r="E50" s="423"/>
      <c r="F50" s="1602" t="s">
        <v>1173</v>
      </c>
      <c r="G50" s="1603"/>
      <c r="H50" s="1603"/>
      <c r="I50" s="1603"/>
      <c r="J50" s="1603"/>
      <c r="K50" s="1603"/>
      <c r="L50" s="1603"/>
      <c r="M50" s="1603"/>
      <c r="N50" s="423"/>
      <c r="O50" s="1597" t="s">
        <v>829</v>
      </c>
      <c r="P50" s="1598"/>
      <c r="Q50" s="1598"/>
      <c r="R50" s="1598"/>
      <c r="S50" s="1598"/>
      <c r="T50" s="1598"/>
      <c r="U50" s="1598"/>
      <c r="V50" s="1598"/>
      <c r="W50" s="1598"/>
      <c r="X50" s="1686"/>
      <c r="Y50" s="1089"/>
    </row>
    <row r="51" spans="1:26" ht="35.25" customHeight="1">
      <c r="A51" s="1670"/>
      <c r="B51" s="1588"/>
      <c r="C51" s="1594"/>
      <c r="D51" s="1645" t="s">
        <v>826</v>
      </c>
      <c r="E51" s="1710" t="s">
        <v>1158</v>
      </c>
      <c r="F51" s="1711"/>
      <c r="G51" s="1711"/>
      <c r="H51" s="1711"/>
      <c r="I51" s="1711"/>
      <c r="J51" s="1711"/>
      <c r="K51" s="1711"/>
      <c r="L51" s="1742"/>
      <c r="M51" s="1742"/>
      <c r="N51" s="1742"/>
      <c r="O51" s="1742"/>
      <c r="P51" s="1742"/>
      <c r="Q51" s="1742"/>
      <c r="R51" s="1742"/>
      <c r="S51" s="1742"/>
      <c r="T51" s="1065" t="s">
        <v>48</v>
      </c>
      <c r="U51" s="1066"/>
      <c r="V51" s="1066"/>
      <c r="W51" s="1066"/>
      <c r="X51" s="1066"/>
      <c r="Y51" s="1126"/>
    </row>
    <row r="52" spans="1:26" ht="35.25" customHeight="1">
      <c r="A52" s="1670"/>
      <c r="B52" s="1588"/>
      <c r="C52" s="1594"/>
      <c r="D52" s="1646"/>
      <c r="E52" s="1625" t="s">
        <v>1158</v>
      </c>
      <c r="F52" s="1626"/>
      <c r="G52" s="1626"/>
      <c r="H52" s="1626"/>
      <c r="I52" s="1626"/>
      <c r="J52" s="1626"/>
      <c r="K52" s="1626"/>
      <c r="L52" s="1612"/>
      <c r="M52" s="1612"/>
      <c r="N52" s="1612"/>
      <c r="O52" s="1612"/>
      <c r="P52" s="1612"/>
      <c r="Q52" s="1612"/>
      <c r="R52" s="1612"/>
      <c r="S52" s="1612"/>
      <c r="T52" s="1072" t="s">
        <v>48</v>
      </c>
      <c r="U52" s="1071"/>
      <c r="V52" s="1071"/>
      <c r="W52" s="1071"/>
      <c r="X52" s="1071"/>
      <c r="Y52" s="1133"/>
    </row>
    <row r="53" spans="1:26" ht="35.25" customHeight="1">
      <c r="A53" s="1670"/>
      <c r="B53" s="1588"/>
      <c r="C53" s="1594"/>
      <c r="D53" s="1646"/>
      <c r="E53" s="1625" t="s">
        <v>1158</v>
      </c>
      <c r="F53" s="1626"/>
      <c r="G53" s="1626"/>
      <c r="H53" s="1626"/>
      <c r="I53" s="1626"/>
      <c r="J53" s="1626"/>
      <c r="K53" s="1626"/>
      <c r="L53" s="1612"/>
      <c r="M53" s="1612"/>
      <c r="N53" s="1612"/>
      <c r="O53" s="1612"/>
      <c r="P53" s="1612"/>
      <c r="Q53" s="1612"/>
      <c r="R53" s="1612"/>
      <c r="S53" s="1612"/>
      <c r="T53" s="1072" t="s">
        <v>48</v>
      </c>
      <c r="U53" s="1071"/>
      <c r="V53" s="1071"/>
      <c r="W53" s="1071"/>
      <c r="X53" s="1071"/>
      <c r="Y53" s="1133"/>
    </row>
    <row r="54" spans="1:26" ht="62.25" customHeight="1">
      <c r="A54" s="1670"/>
      <c r="B54" s="1588"/>
      <c r="C54" s="1595"/>
      <c r="D54" s="1647"/>
      <c r="E54" s="423"/>
      <c r="F54" s="1134" t="s">
        <v>827</v>
      </c>
      <c r="G54" s="1130"/>
      <c r="H54" s="1130"/>
      <c r="I54" s="1130"/>
      <c r="J54" s="1130"/>
      <c r="K54" s="1130"/>
      <c r="L54" s="1130"/>
      <c r="M54" s="1130"/>
      <c r="N54" s="1130"/>
      <c r="O54" s="423"/>
      <c r="P54" s="1597" t="s">
        <v>829</v>
      </c>
      <c r="Q54" s="1598"/>
      <c r="R54" s="1598"/>
      <c r="S54" s="1598"/>
      <c r="T54" s="1598"/>
      <c r="U54" s="1598"/>
      <c r="V54" s="1598"/>
      <c r="W54" s="1598"/>
      <c r="X54" s="1598"/>
      <c r="Y54" s="1686"/>
      <c r="Z54" s="1135"/>
    </row>
    <row r="55" spans="1:26" ht="36.75" customHeight="1">
      <c r="A55" s="1112">
        <v>12</v>
      </c>
      <c r="B55" s="1588"/>
      <c r="C55" s="1600" t="s">
        <v>1292</v>
      </c>
      <c r="D55" s="1601"/>
      <c r="E55" s="707"/>
      <c r="F55" s="1590" t="s">
        <v>1162</v>
      </c>
      <c r="G55" s="1591"/>
      <c r="H55" s="1591"/>
      <c r="I55" s="1591"/>
      <c r="J55" s="1592"/>
      <c r="K55" s="707"/>
      <c r="L55" s="1590" t="s">
        <v>1163</v>
      </c>
      <c r="M55" s="1591"/>
      <c r="N55" s="1591"/>
      <c r="O55" s="1591"/>
      <c r="P55" s="1591"/>
      <c r="Q55" s="707"/>
      <c r="R55" s="1590" t="s">
        <v>1164</v>
      </c>
      <c r="S55" s="1591"/>
      <c r="T55" s="1591"/>
      <c r="U55" s="1591"/>
      <c r="V55" s="1591"/>
      <c r="W55" s="1591"/>
      <c r="X55" s="1591"/>
      <c r="Y55" s="1136"/>
      <c r="Z55" s="1137"/>
    </row>
    <row r="56" spans="1:26" ht="27.75" customHeight="1">
      <c r="A56" s="1112">
        <v>13</v>
      </c>
      <c r="B56" s="1588"/>
      <c r="C56" s="1113" t="s">
        <v>1293</v>
      </c>
      <c r="D56" s="1060"/>
      <c r="E56" s="423"/>
      <c r="F56" s="1602" t="s">
        <v>1294</v>
      </c>
      <c r="G56" s="1603"/>
      <c r="H56" s="1603"/>
      <c r="I56" s="1603"/>
      <c r="J56" s="1603"/>
      <c r="K56" s="423"/>
      <c r="L56" s="1590" t="s">
        <v>1295</v>
      </c>
      <c r="M56" s="1591"/>
      <c r="N56" s="1591"/>
      <c r="O56" s="1591"/>
      <c r="P56" s="1591"/>
      <c r="Q56" s="1591"/>
      <c r="R56" s="1591"/>
      <c r="S56" s="1591"/>
      <c r="T56" s="1591"/>
      <c r="U56" s="1591"/>
      <c r="V56" s="1591"/>
      <c r="W56" s="1591"/>
      <c r="X56" s="1591"/>
      <c r="Y56" s="1089"/>
    </row>
    <row r="57" spans="1:26" ht="27.75" customHeight="1">
      <c r="A57" s="1112">
        <v>14</v>
      </c>
      <c r="B57" s="1588"/>
      <c r="C57" s="1113" t="s">
        <v>1296</v>
      </c>
      <c r="D57" s="1060"/>
      <c r="E57" s="423"/>
      <c r="F57" s="1590" t="s">
        <v>786</v>
      </c>
      <c r="G57" s="1591"/>
      <c r="H57" s="1591"/>
      <c r="I57" s="1591"/>
      <c r="J57" s="1592"/>
      <c r="K57" s="423"/>
      <c r="L57" s="1590" t="s">
        <v>784</v>
      </c>
      <c r="M57" s="1591"/>
      <c r="N57" s="1591"/>
      <c r="O57" s="1591"/>
      <c r="P57" s="1591"/>
      <c r="Q57" s="1591"/>
      <c r="R57" s="1591"/>
      <c r="S57" s="1591"/>
      <c r="T57" s="1591"/>
      <c r="U57" s="1591"/>
      <c r="V57" s="1591"/>
      <c r="W57" s="1591"/>
      <c r="X57" s="1591"/>
      <c r="Y57" s="1089"/>
    </row>
    <row r="58" spans="1:26" ht="27.75" customHeight="1">
      <c r="A58" s="1112">
        <v>15</v>
      </c>
      <c r="B58" s="1588"/>
      <c r="C58" s="1113" t="s">
        <v>1297</v>
      </c>
      <c r="D58" s="1060"/>
      <c r="E58" s="423"/>
      <c r="F58" s="1590" t="s">
        <v>786</v>
      </c>
      <c r="G58" s="1591"/>
      <c r="H58" s="1591"/>
      <c r="I58" s="1591"/>
      <c r="J58" s="1592"/>
      <c r="K58" s="423"/>
      <c r="L58" s="1590" t="s">
        <v>784</v>
      </c>
      <c r="M58" s="1591"/>
      <c r="N58" s="1591"/>
      <c r="O58" s="1591"/>
      <c r="P58" s="1591"/>
      <c r="Q58" s="1591"/>
      <c r="R58" s="1591"/>
      <c r="S58" s="1591"/>
      <c r="T58" s="1591"/>
      <c r="U58" s="1591"/>
      <c r="V58" s="1591"/>
      <c r="W58" s="1591"/>
      <c r="X58" s="1591"/>
      <c r="Y58" s="1089"/>
    </row>
    <row r="59" spans="1:26" ht="27.75" customHeight="1">
      <c r="A59" s="1112">
        <v>16</v>
      </c>
      <c r="B59" s="1588"/>
      <c r="C59" s="1656" t="s">
        <v>1298</v>
      </c>
      <c r="D59" s="1727"/>
      <c r="E59" s="423"/>
      <c r="F59" s="1602" t="s">
        <v>668</v>
      </c>
      <c r="G59" s="1603"/>
      <c r="H59" s="1603"/>
      <c r="I59" s="1603"/>
      <c r="J59" s="1615"/>
      <c r="K59" s="423"/>
      <c r="L59" s="1590" t="s">
        <v>784</v>
      </c>
      <c r="M59" s="1591"/>
      <c r="N59" s="1591"/>
      <c r="O59" s="1591"/>
      <c r="P59" s="1591"/>
      <c r="Q59" s="1591"/>
      <c r="R59" s="1591"/>
      <c r="S59" s="1591"/>
      <c r="T59" s="1591"/>
      <c r="U59" s="1591"/>
      <c r="V59" s="1591"/>
      <c r="W59" s="1591"/>
      <c r="X59" s="1591"/>
      <c r="Y59" s="1089"/>
    </row>
    <row r="60" spans="1:26" ht="27.75" customHeight="1">
      <c r="A60" s="1112">
        <v>17</v>
      </c>
      <c r="B60" s="1588"/>
      <c r="C60" s="1113" t="s">
        <v>1299</v>
      </c>
      <c r="D60" s="1060"/>
      <c r="E60" s="423"/>
      <c r="F60" s="1590" t="s">
        <v>786</v>
      </c>
      <c r="G60" s="1591"/>
      <c r="H60" s="1591"/>
      <c r="I60" s="1591"/>
      <c r="J60" s="1592"/>
      <c r="K60" s="423"/>
      <c r="L60" s="1590" t="s">
        <v>784</v>
      </c>
      <c r="M60" s="1591"/>
      <c r="N60" s="1591"/>
      <c r="O60" s="1591"/>
      <c r="P60" s="1591"/>
      <c r="Q60" s="1591"/>
      <c r="R60" s="1591"/>
      <c r="S60" s="1591"/>
      <c r="T60" s="1591"/>
      <c r="U60" s="1591"/>
      <c r="V60" s="1591"/>
      <c r="W60" s="1591"/>
      <c r="X60" s="1591"/>
      <c r="Y60" s="1089"/>
    </row>
    <row r="61" spans="1:26" ht="27.75" customHeight="1">
      <c r="A61" s="1112">
        <v>18</v>
      </c>
      <c r="B61" s="1588"/>
      <c r="C61" s="1732" t="s">
        <v>1300</v>
      </c>
      <c r="D61" s="1727"/>
      <c r="E61" s="423"/>
      <c r="F61" s="1597" t="s">
        <v>802</v>
      </c>
      <c r="G61" s="1598"/>
      <c r="H61" s="1598"/>
      <c r="I61" s="1598"/>
      <c r="J61" s="1598"/>
      <c r="K61" s="423"/>
      <c r="L61" s="1590" t="s">
        <v>787</v>
      </c>
      <c r="M61" s="1591"/>
      <c r="N61" s="1591"/>
      <c r="O61" s="1591"/>
      <c r="P61" s="1591"/>
      <c r="Q61" s="1591"/>
      <c r="R61" s="1591"/>
      <c r="S61" s="1591"/>
      <c r="T61" s="1591"/>
      <c r="U61" s="423"/>
      <c r="V61" s="1591" t="s">
        <v>784</v>
      </c>
      <c r="W61" s="1591"/>
      <c r="X61" s="1591"/>
      <c r="Y61" s="1089"/>
    </row>
    <row r="62" spans="1:26" ht="27.75" customHeight="1">
      <c r="A62" s="1670">
        <v>19</v>
      </c>
      <c r="B62" s="1588"/>
      <c r="C62" s="1737" t="s">
        <v>1301</v>
      </c>
      <c r="D62" s="1138" t="s">
        <v>788</v>
      </c>
      <c r="E62" s="423"/>
      <c r="F62" s="1590" t="s">
        <v>803</v>
      </c>
      <c r="G62" s="1591"/>
      <c r="H62" s="1591"/>
      <c r="I62" s="1591"/>
      <c r="J62" s="1592"/>
      <c r="K62" s="423"/>
      <c r="L62" s="1590" t="s">
        <v>804</v>
      </c>
      <c r="M62" s="1591"/>
      <c r="N62" s="1591"/>
      <c r="O62" s="1591"/>
      <c r="P62" s="1591"/>
      <c r="Q62" s="423"/>
      <c r="R62" s="1115" t="s">
        <v>88</v>
      </c>
      <c r="S62" s="1139" t="s">
        <v>776</v>
      </c>
      <c r="T62" s="1596"/>
      <c r="U62" s="1596"/>
      <c r="V62" s="1596"/>
      <c r="W62" s="1596"/>
      <c r="X62" s="1596"/>
      <c r="Y62" s="1140" t="s">
        <v>785</v>
      </c>
    </row>
    <row r="63" spans="1:26" ht="27.75" customHeight="1">
      <c r="A63" s="1670"/>
      <c r="B63" s="1588"/>
      <c r="C63" s="1738"/>
      <c r="D63" s="1141" t="s">
        <v>789</v>
      </c>
      <c r="E63" s="423"/>
      <c r="F63" s="1590" t="s">
        <v>803</v>
      </c>
      <c r="G63" s="1591"/>
      <c r="H63" s="1591"/>
      <c r="I63" s="1591"/>
      <c r="J63" s="1592"/>
      <c r="K63" s="423"/>
      <c r="L63" s="1597" t="s">
        <v>805</v>
      </c>
      <c r="M63" s="1598"/>
      <c r="N63" s="1598"/>
      <c r="O63" s="1598"/>
      <c r="P63" s="1598"/>
      <c r="Q63" s="423"/>
      <c r="R63" s="1115" t="s">
        <v>88</v>
      </c>
      <c r="S63" s="1139" t="s">
        <v>25</v>
      </c>
      <c r="T63" s="1596"/>
      <c r="U63" s="1596"/>
      <c r="V63" s="1596"/>
      <c r="W63" s="1596"/>
      <c r="X63" s="1596"/>
      <c r="Y63" s="1140" t="s">
        <v>48</v>
      </c>
    </row>
    <row r="64" spans="1:26" ht="27.75" customHeight="1">
      <c r="A64" s="1112">
        <v>20</v>
      </c>
      <c r="B64" s="1588"/>
      <c r="C64" s="1142" t="s">
        <v>1596</v>
      </c>
      <c r="D64" s="1060"/>
      <c r="E64" s="423"/>
      <c r="F64" s="1590" t="s">
        <v>806</v>
      </c>
      <c r="G64" s="1591"/>
      <c r="H64" s="1591"/>
      <c r="I64" s="1591"/>
      <c r="J64" s="1592"/>
      <c r="K64" s="423"/>
      <c r="L64" s="1597" t="s">
        <v>790</v>
      </c>
      <c r="M64" s="1598"/>
      <c r="N64" s="1598"/>
      <c r="O64" s="1598"/>
      <c r="P64" s="1598"/>
      <c r="Q64" s="1598"/>
      <c r="R64" s="1598"/>
      <c r="S64" s="1598"/>
      <c r="T64" s="1598"/>
      <c r="U64" s="423"/>
      <c r="V64" s="1591" t="s">
        <v>87</v>
      </c>
      <c r="W64" s="1591"/>
      <c r="X64" s="1591"/>
      <c r="Y64" s="1089"/>
    </row>
    <row r="65" spans="1:25" ht="27.75" customHeight="1">
      <c r="A65" s="1112">
        <v>21</v>
      </c>
      <c r="B65" s="1696" t="s">
        <v>825</v>
      </c>
      <c r="C65" s="1654" t="s">
        <v>89</v>
      </c>
      <c r="D65" s="1701"/>
      <c r="E65" s="1590" t="s">
        <v>590</v>
      </c>
      <c r="F65" s="1591"/>
      <c r="G65" s="1591"/>
      <c r="H65" s="1591"/>
      <c r="I65" s="1591"/>
      <c r="J65" s="1591"/>
      <c r="K65" s="1591"/>
      <c r="L65" s="1591"/>
      <c r="M65" s="1591"/>
      <c r="N65" s="1591"/>
      <c r="O65" s="1591"/>
      <c r="P65" s="1591"/>
      <c r="Q65" s="1591"/>
      <c r="R65" s="1591"/>
      <c r="S65" s="1591"/>
      <c r="T65" s="1591"/>
      <c r="U65" s="1591"/>
      <c r="V65" s="1591"/>
      <c r="W65" s="1591"/>
      <c r="X65" s="1591"/>
      <c r="Y65" s="1089"/>
    </row>
    <row r="66" spans="1:25" ht="27.75" customHeight="1">
      <c r="A66" s="1112">
        <v>22</v>
      </c>
      <c r="B66" s="1697"/>
      <c r="C66" s="1654" t="s">
        <v>90</v>
      </c>
      <c r="D66" s="1701"/>
      <c r="E66" s="1590" t="s">
        <v>590</v>
      </c>
      <c r="F66" s="1591"/>
      <c r="G66" s="1591"/>
      <c r="H66" s="1591"/>
      <c r="I66" s="1591"/>
      <c r="J66" s="1591"/>
      <c r="K66" s="1591"/>
      <c r="L66" s="1591"/>
      <c r="M66" s="1591"/>
      <c r="N66" s="1591"/>
      <c r="O66" s="1591"/>
      <c r="P66" s="1591"/>
      <c r="Q66" s="1591"/>
      <c r="R66" s="1591"/>
      <c r="S66" s="1591"/>
      <c r="T66" s="1591"/>
      <c r="U66" s="1591"/>
      <c r="V66" s="1591"/>
      <c r="W66" s="1591"/>
      <c r="X66" s="1591"/>
      <c r="Y66" s="1089"/>
    </row>
    <row r="67" spans="1:25" s="1104" customFormat="1" ht="32.25" customHeight="1">
      <c r="A67" s="1685">
        <v>23</v>
      </c>
      <c r="B67" s="1697"/>
      <c r="C67" s="1759" t="s">
        <v>1302</v>
      </c>
      <c r="D67" s="1143" t="s">
        <v>1224</v>
      </c>
      <c r="E67" s="707"/>
      <c r="F67" s="1715" t="s">
        <v>1602</v>
      </c>
      <c r="G67" s="1716"/>
      <c r="H67" s="1716"/>
      <c r="I67" s="1716"/>
      <c r="J67" s="1716"/>
      <c r="K67" s="1716"/>
      <c r="L67" s="1716"/>
      <c r="M67" s="1716"/>
      <c r="N67" s="1716"/>
      <c r="O67" s="1716"/>
      <c r="P67" s="1716"/>
      <c r="Q67" s="1716"/>
      <c r="R67" s="1716"/>
      <c r="S67" s="1716"/>
      <c r="T67" s="1716"/>
      <c r="U67" s="1716"/>
      <c r="V67" s="1716"/>
      <c r="W67" s="1716"/>
      <c r="X67" s="1716"/>
      <c r="Y67" s="1717"/>
    </row>
    <row r="68" spans="1:25" s="1104" customFormat="1" ht="32.25" customHeight="1">
      <c r="A68" s="1685"/>
      <c r="B68" s="1697"/>
      <c r="C68" s="1738"/>
      <c r="D68" s="1144" t="s">
        <v>1225</v>
      </c>
      <c r="E68" s="707"/>
      <c r="F68" s="1718"/>
      <c r="G68" s="1719"/>
      <c r="H68" s="1719"/>
      <c r="I68" s="1719"/>
      <c r="J68" s="1719"/>
      <c r="K68" s="1719"/>
      <c r="L68" s="1719"/>
      <c r="M68" s="1719"/>
      <c r="N68" s="1719"/>
      <c r="O68" s="1719"/>
      <c r="P68" s="1719"/>
      <c r="Q68" s="1719"/>
      <c r="R68" s="1719"/>
      <c r="S68" s="1719"/>
      <c r="T68" s="1719"/>
      <c r="U68" s="1719"/>
      <c r="V68" s="1719"/>
      <c r="W68" s="1719"/>
      <c r="X68" s="1719"/>
      <c r="Y68" s="1720"/>
    </row>
    <row r="69" spans="1:25" s="1104" customFormat="1" ht="37.5" customHeight="1">
      <c r="A69" s="1145">
        <v>24</v>
      </c>
      <c r="B69" s="1697"/>
      <c r="C69" s="1600" t="s">
        <v>91</v>
      </c>
      <c r="D69" s="1601"/>
      <c r="E69" s="707"/>
      <c r="F69" s="1713" t="s">
        <v>1554</v>
      </c>
      <c r="G69" s="1624"/>
      <c r="H69" s="1624"/>
      <c r="I69" s="1624"/>
      <c r="J69" s="1624"/>
      <c r="K69" s="1624"/>
      <c r="L69" s="1624"/>
      <c r="M69" s="1624"/>
      <c r="N69" s="1624"/>
      <c r="O69" s="1624"/>
      <c r="P69" s="1624"/>
      <c r="Q69" s="1624"/>
      <c r="R69" s="1624"/>
      <c r="S69" s="1624"/>
      <c r="T69" s="1624"/>
      <c r="U69" s="1624"/>
      <c r="V69" s="1624"/>
      <c r="W69" s="1624"/>
      <c r="X69" s="1624"/>
      <c r="Y69" s="1714"/>
    </row>
    <row r="70" spans="1:25" s="1104" customFormat="1" ht="90" customHeight="1">
      <c r="A70" s="1145">
        <v>25</v>
      </c>
      <c r="B70" s="1697"/>
      <c r="C70" s="1600" t="s">
        <v>1226</v>
      </c>
      <c r="D70" s="1601"/>
      <c r="E70" s="423"/>
      <c r="F70" s="1597" t="s">
        <v>1314</v>
      </c>
      <c r="G70" s="1598"/>
      <c r="H70" s="1598"/>
      <c r="I70" s="1598"/>
      <c r="J70" s="1598"/>
      <c r="K70" s="1598"/>
      <c r="L70" s="1598"/>
      <c r="M70" s="1598"/>
      <c r="N70" s="1598"/>
      <c r="O70" s="1598"/>
      <c r="P70" s="1598"/>
      <c r="Q70" s="1598"/>
      <c r="R70" s="1598"/>
      <c r="S70" s="1598"/>
      <c r="T70" s="1598"/>
      <c r="U70" s="1686"/>
      <c r="V70" s="1"/>
      <c r="W70" s="1597" t="s">
        <v>1304</v>
      </c>
      <c r="X70" s="1598"/>
      <c r="Y70" s="1686"/>
    </row>
    <row r="71" spans="1:25" s="1104" customFormat="1" ht="114.75" customHeight="1">
      <c r="A71" s="1145">
        <v>26</v>
      </c>
      <c r="B71" s="1697"/>
      <c r="C71" s="1654" t="s">
        <v>92</v>
      </c>
      <c r="D71" s="1701"/>
      <c r="E71" s="423"/>
      <c r="F71" s="1713" t="s">
        <v>1645</v>
      </c>
      <c r="G71" s="1624"/>
      <c r="H71" s="1624"/>
      <c r="I71" s="1624"/>
      <c r="J71" s="1624"/>
      <c r="K71" s="1624"/>
      <c r="L71" s="1624"/>
      <c r="M71" s="1624"/>
      <c r="N71" s="1624"/>
      <c r="O71" s="1624"/>
      <c r="P71" s="1624"/>
      <c r="Q71" s="1624"/>
      <c r="R71" s="1624"/>
      <c r="S71" s="1624"/>
      <c r="T71" s="1624"/>
      <c r="U71" s="1624"/>
      <c r="V71" s="1624"/>
      <c r="W71" s="1624"/>
      <c r="X71" s="1624"/>
      <c r="Y71" s="1714"/>
    </row>
    <row r="72" spans="1:25" ht="38.25" customHeight="1">
      <c r="A72" s="1146">
        <v>27</v>
      </c>
      <c r="B72" s="1697"/>
      <c r="C72" s="1654" t="s">
        <v>677</v>
      </c>
      <c r="D72" s="1702"/>
      <c r="E72" s="707"/>
      <c r="F72" s="1662" t="s">
        <v>678</v>
      </c>
      <c r="G72" s="1663"/>
      <c r="H72" s="1663"/>
      <c r="I72" s="1663"/>
      <c r="J72" s="1663"/>
      <c r="K72" s="1663"/>
      <c r="L72" s="1663"/>
      <c r="M72" s="1663"/>
      <c r="N72" s="1663"/>
      <c r="O72" s="1663"/>
      <c r="P72" s="1663"/>
      <c r="Q72" s="1663"/>
      <c r="R72" s="1663"/>
      <c r="S72" s="1663"/>
      <c r="T72" s="1663"/>
      <c r="U72" s="1663"/>
      <c r="V72" s="1663"/>
      <c r="W72" s="1663"/>
      <c r="X72" s="1663"/>
      <c r="Y72" s="1147"/>
    </row>
    <row r="73" spans="1:25" ht="38.25" customHeight="1">
      <c r="A73" s="1146">
        <v>28</v>
      </c>
      <c r="B73" s="1697"/>
      <c r="C73" s="1148" t="s">
        <v>93</v>
      </c>
      <c r="D73" s="1149"/>
      <c r="E73" s="423"/>
      <c r="F73" s="1602" t="s">
        <v>94</v>
      </c>
      <c r="G73" s="1603"/>
      <c r="H73" s="1603"/>
      <c r="I73" s="1603"/>
      <c r="J73" s="1615"/>
      <c r="K73" s="423"/>
      <c r="L73" s="1590" t="s">
        <v>95</v>
      </c>
      <c r="M73" s="1591"/>
      <c r="N73" s="1591"/>
      <c r="O73" s="1591"/>
      <c r="P73" s="1592"/>
      <c r="Q73" s="423"/>
      <c r="R73" s="1115" t="s">
        <v>88</v>
      </c>
      <c r="S73" s="1139" t="s">
        <v>25</v>
      </c>
      <c r="T73" s="1703"/>
      <c r="U73" s="1703"/>
      <c r="V73" s="1703"/>
      <c r="W73" s="1703"/>
      <c r="X73" s="1703"/>
      <c r="Y73" s="1140" t="s">
        <v>48</v>
      </c>
    </row>
    <row r="74" spans="1:25" ht="38.25" customHeight="1">
      <c r="A74" s="1146">
        <v>29</v>
      </c>
      <c r="B74" s="1697"/>
      <c r="C74" s="1148" t="s">
        <v>344</v>
      </c>
      <c r="D74" s="1149"/>
      <c r="E74" s="707"/>
      <c r="F74" s="1602" t="s">
        <v>348</v>
      </c>
      <c r="G74" s="1603"/>
      <c r="H74" s="1603"/>
      <c r="I74" s="1603"/>
      <c r="J74" s="1603"/>
      <c r="K74" s="1603"/>
      <c r="L74" s="1603"/>
      <c r="M74" s="1603"/>
      <c r="N74" s="1603"/>
      <c r="O74" s="1603"/>
      <c r="P74" s="1615"/>
      <c r="Q74" s="423"/>
      <c r="R74" s="1115" t="s">
        <v>88</v>
      </c>
      <c r="S74" s="1139" t="s">
        <v>25</v>
      </c>
      <c r="T74" s="1596"/>
      <c r="U74" s="1596"/>
      <c r="V74" s="1596"/>
      <c r="W74" s="1596"/>
      <c r="X74" s="1596"/>
      <c r="Y74" s="1140" t="s">
        <v>48</v>
      </c>
    </row>
    <row r="75" spans="1:25" ht="38.25" customHeight="1">
      <c r="A75" s="1146">
        <v>30</v>
      </c>
      <c r="B75" s="1697"/>
      <c r="C75" s="1699" t="s">
        <v>346</v>
      </c>
      <c r="D75" s="1700"/>
      <c r="E75" s="707"/>
      <c r="F75" s="1597" t="s">
        <v>652</v>
      </c>
      <c r="G75" s="1591"/>
      <c r="H75" s="1591"/>
      <c r="I75" s="1591"/>
      <c r="J75" s="1591"/>
      <c r="K75" s="1591"/>
      <c r="L75" s="1591"/>
      <c r="M75" s="1591"/>
      <c r="N75" s="1591"/>
      <c r="O75" s="1591"/>
      <c r="P75" s="1591"/>
      <c r="Q75" s="1591"/>
      <c r="R75" s="1591"/>
      <c r="S75" s="1591"/>
      <c r="T75" s="1592"/>
      <c r="U75" s="707"/>
      <c r="V75" s="1590" t="s">
        <v>656</v>
      </c>
      <c r="W75" s="1591"/>
      <c r="X75" s="1591"/>
      <c r="Y75" s="1089"/>
    </row>
    <row r="76" spans="1:25" ht="38.25" customHeight="1">
      <c r="A76" s="1146">
        <v>31</v>
      </c>
      <c r="B76" s="1698"/>
      <c r="C76" s="1699" t="s">
        <v>849</v>
      </c>
      <c r="D76" s="1700"/>
      <c r="E76" s="707"/>
      <c r="F76" s="1590" t="s">
        <v>850</v>
      </c>
      <c r="G76" s="1591"/>
      <c r="H76" s="1591"/>
      <c r="I76" s="1591"/>
      <c r="J76" s="1592"/>
      <c r="K76" s="707"/>
      <c r="L76" s="1590" t="s">
        <v>851</v>
      </c>
      <c r="M76" s="1591"/>
      <c r="N76" s="1591"/>
      <c r="O76" s="1591"/>
      <c r="P76" s="1591"/>
      <c r="Q76" s="1591"/>
      <c r="R76" s="1591"/>
      <c r="S76" s="1591"/>
      <c r="T76" s="1591"/>
      <c r="U76" s="1591"/>
      <c r="V76" s="1591"/>
      <c r="W76" s="1591"/>
      <c r="X76" s="1591"/>
      <c r="Y76" s="1089"/>
    </row>
    <row r="77" spans="1:25" ht="53.25" customHeight="1">
      <c r="A77" s="1731">
        <v>32</v>
      </c>
      <c r="B77" s="1589" t="s">
        <v>96</v>
      </c>
      <c r="C77" s="1631" t="s">
        <v>885</v>
      </c>
      <c r="D77" s="1632"/>
      <c r="E77" s="707"/>
      <c r="F77" s="1597" t="s">
        <v>651</v>
      </c>
      <c r="G77" s="1598"/>
      <c r="H77" s="1598"/>
      <c r="I77" s="1598"/>
      <c r="J77" s="1598"/>
      <c r="K77" s="1598"/>
      <c r="L77" s="1598"/>
      <c r="M77" s="1598"/>
      <c r="N77" s="1598"/>
      <c r="O77" s="1598"/>
      <c r="P77" s="1598"/>
      <c r="Q77" s="1598"/>
      <c r="R77" s="1598"/>
      <c r="S77" s="1598"/>
      <c r="T77" s="1686"/>
      <c r="U77" s="707"/>
      <c r="V77" s="1121" t="s">
        <v>784</v>
      </c>
      <c r="W77" s="1121"/>
      <c r="X77" s="1121"/>
      <c r="Y77" s="1089"/>
    </row>
    <row r="78" spans="1:25" ht="53.25" customHeight="1">
      <c r="A78" s="1731"/>
      <c r="B78" s="1589"/>
      <c r="C78" s="1633"/>
      <c r="D78" s="1634"/>
      <c r="E78" s="707"/>
      <c r="F78" s="1597" t="s">
        <v>886</v>
      </c>
      <c r="G78" s="1598"/>
      <c r="H78" s="1598"/>
      <c r="I78" s="1598"/>
      <c r="J78" s="1598"/>
      <c r="K78" s="1598"/>
      <c r="L78" s="1598"/>
      <c r="M78" s="1598"/>
      <c r="N78" s="1598"/>
      <c r="O78" s="1598"/>
      <c r="P78" s="1598"/>
      <c r="Q78" s="1598"/>
      <c r="R78" s="1598"/>
      <c r="S78" s="1598"/>
      <c r="T78" s="1686"/>
      <c r="U78" s="707"/>
      <c r="V78" s="1121" t="s">
        <v>784</v>
      </c>
      <c r="W78" s="1104"/>
      <c r="X78" s="1121"/>
      <c r="Y78" s="1089"/>
    </row>
    <row r="79" spans="1:25" ht="30" customHeight="1">
      <c r="A79" s="1685">
        <v>33</v>
      </c>
      <c r="B79" s="1589"/>
      <c r="C79" s="1627" t="s">
        <v>97</v>
      </c>
      <c r="D79" s="1628"/>
      <c r="E79" s="707"/>
      <c r="F79" s="1590" t="s">
        <v>650</v>
      </c>
      <c r="G79" s="1591"/>
      <c r="H79" s="1591"/>
      <c r="I79" s="1591"/>
      <c r="J79" s="1591"/>
      <c r="K79" s="1591"/>
      <c r="L79" s="1591"/>
      <c r="M79" s="1591"/>
      <c r="N79" s="1591"/>
      <c r="O79" s="1591"/>
      <c r="P79" s="1591"/>
      <c r="Q79" s="1591"/>
      <c r="R79" s="1591"/>
      <c r="S79" s="1591"/>
      <c r="T79" s="1591"/>
      <c r="U79" s="1591"/>
      <c r="V79" s="1591"/>
      <c r="W79" s="1591"/>
      <c r="X79" s="1591"/>
      <c r="Y79" s="1089"/>
    </row>
    <row r="80" spans="1:25" ht="31.5" customHeight="1">
      <c r="A80" s="1685"/>
      <c r="B80" s="1589"/>
      <c r="C80" s="1629"/>
      <c r="D80" s="1630"/>
      <c r="E80" s="707"/>
      <c r="F80" s="1590" t="s">
        <v>649</v>
      </c>
      <c r="G80" s="1591"/>
      <c r="H80" s="1591"/>
      <c r="I80" s="1591"/>
      <c r="J80" s="1591"/>
      <c r="K80" s="1591"/>
      <c r="L80" s="1591"/>
      <c r="M80" s="1591"/>
      <c r="N80" s="1591"/>
      <c r="O80" s="1591"/>
      <c r="P80" s="1591"/>
      <c r="Q80" s="1591"/>
      <c r="R80" s="1591"/>
      <c r="S80" s="1591"/>
      <c r="T80" s="1591"/>
      <c r="U80" s="1591"/>
      <c r="V80" s="1591"/>
      <c r="W80" s="1591"/>
      <c r="X80" s="1591"/>
      <c r="Y80" s="1089"/>
    </row>
    <row r="81" spans="1:25" ht="31.5" customHeight="1">
      <c r="A81" s="1685"/>
      <c r="B81" s="1589"/>
      <c r="C81" s="1629"/>
      <c r="D81" s="1630"/>
      <c r="E81" s="707"/>
      <c r="F81" s="1590" t="s">
        <v>648</v>
      </c>
      <c r="G81" s="1591"/>
      <c r="H81" s="1591"/>
      <c r="I81" s="1591"/>
      <c r="J81" s="1591"/>
      <c r="K81" s="1591"/>
      <c r="L81" s="1591"/>
      <c r="M81" s="1591"/>
      <c r="N81" s="1591"/>
      <c r="O81" s="1591"/>
      <c r="P81" s="1591"/>
      <c r="Q81" s="1591"/>
      <c r="R81" s="1591"/>
      <c r="S81" s="1591"/>
      <c r="T81" s="1591"/>
      <c r="U81" s="1591"/>
      <c r="V81" s="1591"/>
      <c r="W81" s="1591"/>
      <c r="X81" s="1591"/>
      <c r="Y81" s="1089"/>
    </row>
    <row r="82" spans="1:25" ht="31.5" customHeight="1">
      <c r="A82" s="1685"/>
      <c r="B82" s="1589"/>
      <c r="C82" s="1629"/>
      <c r="D82" s="1630"/>
      <c r="E82" s="707"/>
      <c r="F82" s="1590" t="s">
        <v>673</v>
      </c>
      <c r="G82" s="1591"/>
      <c r="H82" s="1591"/>
      <c r="I82" s="1591"/>
      <c r="J82" s="1591"/>
      <c r="K82" s="1591"/>
      <c r="L82" s="1591"/>
      <c r="M82" s="1591"/>
      <c r="N82" s="1591"/>
      <c r="O82" s="1591"/>
      <c r="P82" s="1591"/>
      <c r="Q82" s="1591"/>
      <c r="R82" s="1591"/>
      <c r="S82" s="1591"/>
      <c r="T82" s="1591"/>
      <c r="U82" s="1591"/>
      <c r="V82" s="1591"/>
      <c r="W82" s="1591"/>
      <c r="X82" s="1591"/>
      <c r="Y82" s="1089"/>
    </row>
    <row r="83" spans="1:25" ht="32.1" customHeight="1">
      <c r="A83" s="1685"/>
      <c r="B83" s="1589"/>
      <c r="C83" s="1629"/>
      <c r="D83" s="1630"/>
      <c r="E83" s="707"/>
      <c r="F83" s="1590" t="s">
        <v>647</v>
      </c>
      <c r="G83" s="1591"/>
      <c r="H83" s="1591"/>
      <c r="I83" s="1591"/>
      <c r="J83" s="1591"/>
      <c r="K83" s="1591"/>
      <c r="L83" s="1591"/>
      <c r="M83" s="1591"/>
      <c r="N83" s="1591"/>
      <c r="O83" s="1591"/>
      <c r="P83" s="1591"/>
      <c r="Q83" s="1591"/>
      <c r="R83" s="1591"/>
      <c r="S83" s="1591"/>
      <c r="T83" s="1591"/>
      <c r="U83" s="1591"/>
      <c r="V83" s="1591"/>
      <c r="W83" s="1591"/>
      <c r="X83" s="1591"/>
      <c r="Y83" s="1089"/>
    </row>
    <row r="84" spans="1:25" ht="32.1" customHeight="1">
      <c r="A84" s="1685"/>
      <c r="B84" s="1589"/>
      <c r="C84" s="1629"/>
      <c r="D84" s="1630"/>
      <c r="E84" s="707"/>
      <c r="F84" s="1590" t="s">
        <v>646</v>
      </c>
      <c r="G84" s="1591"/>
      <c r="H84" s="1591"/>
      <c r="I84" s="1591"/>
      <c r="J84" s="1591"/>
      <c r="K84" s="1591"/>
      <c r="L84" s="1591"/>
      <c r="M84" s="1591"/>
      <c r="N84" s="1591"/>
      <c r="O84" s="1591"/>
      <c r="P84" s="1591"/>
      <c r="Q84" s="1591"/>
      <c r="R84" s="1591"/>
      <c r="S84" s="1591"/>
      <c r="T84" s="1591"/>
      <c r="U84" s="1591"/>
      <c r="V84" s="1591"/>
      <c r="W84" s="1591"/>
      <c r="X84" s="1591"/>
      <c r="Y84" s="1089"/>
    </row>
    <row r="85" spans="1:25" ht="32.1" customHeight="1">
      <c r="A85" s="1685"/>
      <c r="B85" s="1589"/>
      <c r="C85" s="1629"/>
      <c r="D85" s="1630"/>
      <c r="E85" s="707"/>
      <c r="F85" s="1590" t="s">
        <v>657</v>
      </c>
      <c r="G85" s="1591"/>
      <c r="H85" s="1591"/>
      <c r="I85" s="1591"/>
      <c r="J85" s="1591"/>
      <c r="K85" s="1591"/>
      <c r="L85" s="1591"/>
      <c r="M85" s="1591"/>
      <c r="N85" s="1591"/>
      <c r="O85" s="1591"/>
      <c r="P85" s="1591"/>
      <c r="Q85" s="1591"/>
      <c r="R85" s="1591"/>
      <c r="S85" s="1591"/>
      <c r="T85" s="1591"/>
      <c r="U85" s="1591"/>
      <c r="V85" s="1591"/>
      <c r="W85" s="1591"/>
      <c r="X85" s="1591"/>
      <c r="Y85" s="1089"/>
    </row>
    <row r="86" spans="1:25" ht="32.1" customHeight="1">
      <c r="A86" s="1685"/>
      <c r="B86" s="1589"/>
      <c r="C86" s="1678"/>
      <c r="D86" s="1679"/>
      <c r="E86" s="707"/>
      <c r="F86" s="1590" t="s">
        <v>645</v>
      </c>
      <c r="G86" s="1591"/>
      <c r="H86" s="1591"/>
      <c r="I86" s="1591"/>
      <c r="J86" s="1591"/>
      <c r="K86" s="1591"/>
      <c r="L86" s="1591"/>
      <c r="M86" s="1591"/>
      <c r="N86" s="1591"/>
      <c r="O86" s="1591"/>
      <c r="P86" s="1591"/>
      <c r="Q86" s="1591"/>
      <c r="R86" s="1591"/>
      <c r="S86" s="1591"/>
      <c r="T86" s="1591"/>
      <c r="U86" s="1591"/>
      <c r="V86" s="1591"/>
      <c r="W86" s="1591"/>
      <c r="X86" s="1591"/>
      <c r="Y86" s="1089"/>
    </row>
    <row r="87" spans="1:25" ht="32.1" customHeight="1">
      <c r="A87" s="1728">
        <v>34</v>
      </c>
      <c r="B87" s="1589"/>
      <c r="C87" s="1704" t="s">
        <v>653</v>
      </c>
      <c r="D87" s="1705"/>
      <c r="E87" s="707"/>
      <c r="F87" s="1690" t="s">
        <v>658</v>
      </c>
      <c r="G87" s="1691"/>
      <c r="H87" s="1691"/>
      <c r="I87" s="1691"/>
      <c r="J87" s="1655"/>
      <c r="K87" s="707"/>
      <c r="L87" s="1690" t="s">
        <v>659</v>
      </c>
      <c r="M87" s="1691"/>
      <c r="N87" s="1691"/>
      <c r="O87" s="1691"/>
      <c r="P87" s="1655"/>
      <c r="Q87" s="707"/>
      <c r="R87" s="1690" t="s">
        <v>87</v>
      </c>
      <c r="S87" s="1691"/>
      <c r="T87" s="1691"/>
      <c r="U87" s="1691"/>
      <c r="V87" s="1080"/>
      <c r="W87" s="1080"/>
      <c r="X87" s="1080"/>
      <c r="Y87" s="1150"/>
    </row>
    <row r="88" spans="1:25" ht="32.1" customHeight="1">
      <c r="A88" s="1729"/>
      <c r="B88" s="1589"/>
      <c r="C88" s="1706"/>
      <c r="D88" s="1707"/>
      <c r="E88" s="1151" t="s">
        <v>660</v>
      </c>
      <c r="F88" s="1152"/>
      <c r="G88" s="1152"/>
      <c r="H88" s="1152"/>
      <c r="I88" s="1152"/>
      <c r="J88" s="1152"/>
      <c r="K88" s="1152"/>
      <c r="L88" s="1152"/>
      <c r="M88" s="1152"/>
      <c r="N88" s="1152"/>
      <c r="O88" s="1152"/>
      <c r="P88" s="1152"/>
      <c r="Q88" s="1152"/>
      <c r="R88" s="1152"/>
      <c r="S88" s="1152"/>
      <c r="T88" s="1152"/>
      <c r="U88" s="1152"/>
      <c r="V88" s="1152"/>
      <c r="W88" s="1152"/>
      <c r="X88" s="1152"/>
      <c r="Y88" s="1153"/>
    </row>
    <row r="89" spans="1:25" ht="32.1" customHeight="1">
      <c r="A89" s="1729"/>
      <c r="B89" s="1589"/>
      <c r="C89" s="1706"/>
      <c r="D89" s="1707"/>
      <c r="E89" s="1692" t="s">
        <v>661</v>
      </c>
      <c r="F89" s="1693"/>
      <c r="G89" s="1693"/>
      <c r="H89" s="423"/>
      <c r="I89" s="1687" t="s">
        <v>664</v>
      </c>
      <c r="J89" s="1688"/>
      <c r="K89" s="1688"/>
      <c r="L89" s="1688"/>
      <c r="M89" s="1688"/>
      <c r="N89" s="1688"/>
      <c r="O89" s="1688"/>
      <c r="P89" s="1689"/>
      <c r="Q89" s="423"/>
      <c r="R89" s="1687" t="s">
        <v>663</v>
      </c>
      <c r="S89" s="1688"/>
      <c r="T89" s="1688"/>
      <c r="U89" s="1688"/>
      <c r="V89" s="1688"/>
      <c r="W89" s="1688"/>
      <c r="X89" s="1688"/>
      <c r="Y89" s="1689"/>
    </row>
    <row r="90" spans="1:25" ht="32.1" customHeight="1">
      <c r="A90" s="1730"/>
      <c r="B90" s="1589"/>
      <c r="C90" s="1708"/>
      <c r="D90" s="1709"/>
      <c r="E90" s="1692" t="s">
        <v>662</v>
      </c>
      <c r="F90" s="1693"/>
      <c r="G90" s="1693"/>
      <c r="H90" s="423"/>
      <c r="I90" s="1687" t="s">
        <v>664</v>
      </c>
      <c r="J90" s="1688"/>
      <c r="K90" s="1688"/>
      <c r="L90" s="1688"/>
      <c r="M90" s="1688"/>
      <c r="N90" s="1688"/>
      <c r="O90" s="1688"/>
      <c r="P90" s="1689"/>
      <c r="Q90" s="423"/>
      <c r="R90" s="1687" t="s">
        <v>663</v>
      </c>
      <c r="S90" s="1688"/>
      <c r="T90" s="1688"/>
      <c r="U90" s="1688"/>
      <c r="V90" s="1688"/>
      <c r="W90" s="1688"/>
      <c r="X90" s="1688"/>
      <c r="Y90" s="1689"/>
    </row>
    <row r="91" spans="1:25" ht="51.75" customHeight="1">
      <c r="A91" s="1685">
        <v>35</v>
      </c>
      <c r="B91" s="1589"/>
      <c r="C91" s="1593" t="s">
        <v>841</v>
      </c>
      <c r="D91" s="1681" t="s">
        <v>791</v>
      </c>
      <c r="E91" s="1181"/>
      <c r="F91" s="1602" t="s">
        <v>799</v>
      </c>
      <c r="G91" s="1603"/>
      <c r="H91" s="1603"/>
      <c r="I91" s="1603"/>
      <c r="J91" s="1603"/>
      <c r="K91" s="1603"/>
      <c r="L91" s="1603"/>
      <c r="M91" s="1603"/>
      <c r="N91" s="1603"/>
      <c r="O91" s="1603"/>
      <c r="P91" s="1603"/>
      <c r="Q91" s="1603"/>
      <c r="R91" s="1603"/>
      <c r="S91" s="1603"/>
      <c r="T91" s="1603"/>
      <c r="U91" s="1603"/>
      <c r="V91" s="1603"/>
      <c r="W91" s="1603"/>
      <c r="X91" s="1603"/>
      <c r="Y91" s="1089"/>
    </row>
    <row r="92" spans="1:25" ht="52.5" customHeight="1">
      <c r="A92" s="1685"/>
      <c r="B92" s="1589"/>
      <c r="C92" s="1594"/>
      <c r="D92" s="1682"/>
      <c r="E92" s="1181"/>
      <c r="F92" s="1662" t="s">
        <v>792</v>
      </c>
      <c r="G92" s="1663"/>
      <c r="H92" s="1663"/>
      <c r="I92" s="1663"/>
      <c r="J92" s="1663"/>
      <c r="K92" s="1663"/>
      <c r="L92" s="1663"/>
      <c r="M92" s="1663"/>
      <c r="N92" s="1663"/>
      <c r="O92" s="1663"/>
      <c r="P92" s="1663"/>
      <c r="Q92" s="1663"/>
      <c r="R92" s="1663"/>
      <c r="S92" s="1663"/>
      <c r="T92" s="1663"/>
      <c r="U92" s="1663"/>
      <c r="V92" s="1663"/>
      <c r="W92" s="1663"/>
      <c r="X92" s="1663"/>
      <c r="Y92" s="1664"/>
    </row>
    <row r="93" spans="1:25" ht="32.1" customHeight="1">
      <c r="A93" s="1685"/>
      <c r="B93" s="1589"/>
      <c r="C93" s="1594"/>
      <c r="D93" s="1595"/>
      <c r="E93" s="1181"/>
      <c r="F93" s="1683" t="s">
        <v>800</v>
      </c>
      <c r="G93" s="1684"/>
      <c r="H93" s="1684"/>
      <c r="I93" s="1684"/>
      <c r="J93" s="1684"/>
      <c r="K93" s="1684"/>
      <c r="L93" s="1684"/>
      <c r="M93" s="1684"/>
      <c r="N93" s="1684"/>
      <c r="O93" s="1684"/>
      <c r="P93" s="1684"/>
      <c r="Q93" s="1684"/>
      <c r="R93" s="1684"/>
      <c r="S93" s="1684"/>
      <c r="T93" s="1684"/>
      <c r="U93" s="1684"/>
      <c r="V93" s="1684"/>
      <c r="W93" s="1684"/>
      <c r="X93" s="1684"/>
      <c r="Y93" s="1089"/>
    </row>
    <row r="94" spans="1:25" ht="32.1" customHeight="1">
      <c r="A94" s="1685"/>
      <c r="B94" s="1589"/>
      <c r="C94" s="1594"/>
      <c r="D94" s="1154" t="s">
        <v>793</v>
      </c>
      <c r="E94" s="1181"/>
      <c r="F94" s="1602" t="s">
        <v>1303</v>
      </c>
      <c r="G94" s="1603"/>
      <c r="H94" s="1603"/>
      <c r="I94" s="1603"/>
      <c r="J94" s="1603"/>
      <c r="K94" s="1603"/>
      <c r="L94" s="1603"/>
      <c r="M94" s="1603"/>
      <c r="N94" s="1603"/>
      <c r="O94" s="1603"/>
      <c r="P94" s="1603"/>
      <c r="Q94" s="1603"/>
      <c r="R94" s="1603"/>
      <c r="S94" s="1603"/>
      <c r="T94" s="1603"/>
      <c r="U94" s="1603"/>
      <c r="V94" s="1603"/>
      <c r="W94" s="1603"/>
      <c r="X94" s="1603"/>
      <c r="Y94" s="1089"/>
    </row>
    <row r="95" spans="1:25" ht="32.1" customHeight="1">
      <c r="A95" s="1685"/>
      <c r="B95" s="1589"/>
      <c r="C95" s="1594"/>
      <c r="D95" s="1724" t="s">
        <v>794</v>
      </c>
      <c r="E95" s="1181"/>
      <c r="F95" s="1590" t="s">
        <v>795</v>
      </c>
      <c r="G95" s="1591"/>
      <c r="H95" s="1591"/>
      <c r="I95" s="1591"/>
      <c r="J95" s="1591"/>
      <c r="K95" s="1591"/>
      <c r="L95" s="1591"/>
      <c r="M95" s="1591"/>
      <c r="N95" s="1591"/>
      <c r="O95" s="1591"/>
      <c r="P95" s="1591"/>
      <c r="Q95" s="707"/>
      <c r="R95" s="1590" t="s">
        <v>796</v>
      </c>
      <c r="S95" s="1591"/>
      <c r="T95" s="1591"/>
      <c r="U95" s="1591"/>
      <c r="V95" s="1591"/>
      <c r="W95" s="1591"/>
      <c r="X95" s="1591"/>
      <c r="Y95" s="1089"/>
    </row>
    <row r="96" spans="1:25" ht="32.1" customHeight="1">
      <c r="A96" s="1685"/>
      <c r="B96" s="1589"/>
      <c r="C96" s="1594"/>
      <c r="D96" s="1725"/>
      <c r="E96" s="1710" t="s">
        <v>1158</v>
      </c>
      <c r="F96" s="1711"/>
      <c r="G96" s="1711"/>
      <c r="H96" s="1711"/>
      <c r="I96" s="1711"/>
      <c r="J96" s="1711"/>
      <c r="K96" s="1711"/>
      <c r="L96" s="1712"/>
      <c r="M96" s="1712"/>
      <c r="N96" s="1712"/>
      <c r="O96" s="1712"/>
      <c r="P96" s="1712"/>
      <c r="Q96" s="1712"/>
      <c r="R96" s="1712"/>
      <c r="S96" s="1712"/>
      <c r="T96" s="1065" t="s">
        <v>48</v>
      </c>
      <c r="U96" s="1066"/>
      <c r="V96" s="1066"/>
      <c r="W96" s="1066"/>
      <c r="X96" s="1155"/>
      <c r="Y96" s="1061"/>
    </row>
    <row r="97" spans="1:29" ht="32.1" customHeight="1">
      <c r="A97" s="1685"/>
      <c r="B97" s="1589"/>
      <c r="C97" s="1594"/>
      <c r="D97" s="1725"/>
      <c r="E97" s="1625" t="s">
        <v>1158</v>
      </c>
      <c r="F97" s="1626"/>
      <c r="G97" s="1626"/>
      <c r="H97" s="1626"/>
      <c r="I97" s="1626"/>
      <c r="J97" s="1626"/>
      <c r="K97" s="1626"/>
      <c r="L97" s="1612"/>
      <c r="M97" s="1612"/>
      <c r="N97" s="1612"/>
      <c r="O97" s="1612"/>
      <c r="P97" s="1612"/>
      <c r="Q97" s="1612"/>
      <c r="R97" s="1612"/>
      <c r="S97" s="1612"/>
      <c r="T97" s="1072" t="s">
        <v>48</v>
      </c>
      <c r="U97" s="1071"/>
      <c r="V97" s="1071"/>
      <c r="W97" s="1071"/>
      <c r="X97" s="1096"/>
      <c r="Y97" s="1150"/>
    </row>
    <row r="98" spans="1:29" ht="44.25" customHeight="1">
      <c r="A98" s="1685"/>
      <c r="B98" s="1589"/>
      <c r="C98" s="1594"/>
      <c r="D98" s="1726"/>
      <c r="E98" s="423"/>
      <c r="F98" s="1134" t="s">
        <v>827</v>
      </c>
      <c r="G98" s="1122"/>
      <c r="H98" s="1122"/>
      <c r="I98" s="1122"/>
      <c r="J98" s="1122"/>
      <c r="K98" s="1122"/>
      <c r="L98" s="1156"/>
      <c r="M98" s="1157"/>
      <c r="N98" s="1158"/>
      <c r="O98" s="423"/>
      <c r="P98" s="1597" t="s">
        <v>829</v>
      </c>
      <c r="Q98" s="1598"/>
      <c r="R98" s="1598"/>
      <c r="S98" s="1598"/>
      <c r="T98" s="1598"/>
      <c r="U98" s="1598"/>
      <c r="V98" s="1598"/>
      <c r="W98" s="1598"/>
      <c r="X98" s="1598"/>
      <c r="Y98" s="1686"/>
      <c r="Z98" s="1135"/>
    </row>
    <row r="99" spans="1:29" ht="32.1" customHeight="1">
      <c r="A99" s="1685"/>
      <c r="B99" s="1589"/>
      <c r="C99" s="1594"/>
      <c r="D99" s="1681" t="s">
        <v>797</v>
      </c>
      <c r="E99" s="1182"/>
      <c r="F99" s="1082" t="s">
        <v>801</v>
      </c>
      <c r="G99" s="1082"/>
      <c r="H99" s="1082"/>
      <c r="I99" s="1082"/>
      <c r="J99" s="1082"/>
      <c r="K99" s="1082"/>
      <c r="L99" s="1082"/>
      <c r="M99" s="1082"/>
      <c r="N99" s="1082"/>
      <c r="O99" s="1082"/>
      <c r="P99" s="1082"/>
      <c r="Q99" s="1159"/>
      <c r="R99" s="1082"/>
      <c r="S99" s="1082"/>
      <c r="T99" s="1082"/>
      <c r="U99" s="1082"/>
      <c r="V99" s="1082"/>
      <c r="W99" s="1082"/>
      <c r="X99" s="1082"/>
      <c r="Y99" s="1160"/>
    </row>
    <row r="100" spans="1:29" ht="32.1" customHeight="1">
      <c r="A100" s="1685"/>
      <c r="B100" s="1589"/>
      <c r="C100" s="1599"/>
      <c r="D100" s="1682"/>
      <c r="E100" s="707"/>
      <c r="F100" s="1121" t="s">
        <v>798</v>
      </c>
      <c r="G100" s="1121"/>
      <c r="H100" s="1121"/>
      <c r="I100" s="1121"/>
      <c r="J100" s="1121"/>
      <c r="K100" s="1121"/>
      <c r="L100" s="1121"/>
      <c r="M100" s="1121"/>
      <c r="N100" s="1121"/>
      <c r="O100" s="1121"/>
      <c r="P100" s="1121"/>
      <c r="Q100" s="1152"/>
      <c r="R100" s="1121"/>
      <c r="S100" s="1121"/>
      <c r="T100" s="1121"/>
      <c r="U100" s="1121"/>
      <c r="V100" s="1121"/>
      <c r="W100" s="1121"/>
      <c r="X100" s="1121"/>
      <c r="Y100" s="1089"/>
    </row>
    <row r="101" spans="1:29" ht="20.100000000000001" customHeight="1">
      <c r="A101" s="1161"/>
      <c r="B101" s="1162"/>
      <c r="C101" s="1695" t="s">
        <v>98</v>
      </c>
      <c r="D101" s="1695"/>
      <c r="E101" s="1695"/>
      <c r="F101" s="1695"/>
      <c r="G101" s="1695"/>
      <c r="H101" s="1695"/>
      <c r="I101" s="1695"/>
      <c r="J101" s="1695"/>
      <c r="K101" s="1695"/>
      <c r="L101" s="1695"/>
      <c r="M101" s="1695"/>
      <c r="N101" s="1695"/>
      <c r="O101" s="1695"/>
      <c r="P101" s="1695"/>
      <c r="Q101" s="1695"/>
      <c r="R101" s="1695"/>
      <c r="S101" s="1695"/>
      <c r="T101" s="1695"/>
      <c r="U101" s="1695"/>
      <c r="V101" s="1695"/>
      <c r="W101" s="1695"/>
      <c r="X101" s="1695"/>
      <c r="Y101" s="1163"/>
      <c r="Z101" s="1104"/>
      <c r="AA101" s="1104"/>
      <c r="AB101" s="1104"/>
      <c r="AC101" s="1104"/>
    </row>
    <row r="102" spans="1:29" ht="20.100000000000001" customHeight="1">
      <c r="A102" s="1164"/>
      <c r="B102" s="1165"/>
      <c r="C102" s="1694" t="s">
        <v>1279</v>
      </c>
      <c r="D102" s="1694"/>
      <c r="E102" s="1694"/>
      <c r="F102" s="1694"/>
      <c r="G102" s="1694"/>
      <c r="H102" s="1694"/>
      <c r="I102" s="1694"/>
      <c r="J102" s="1694"/>
      <c r="K102" s="1694"/>
      <c r="L102" s="1694"/>
      <c r="M102" s="1694"/>
      <c r="N102" s="1694"/>
      <c r="O102" s="1694"/>
      <c r="P102" s="1694"/>
      <c r="Q102" s="1694"/>
      <c r="R102" s="1694"/>
      <c r="S102" s="1694"/>
      <c r="T102" s="1694"/>
      <c r="U102" s="1694"/>
      <c r="V102" s="1694"/>
      <c r="W102" s="1694"/>
      <c r="X102" s="1694"/>
      <c r="Y102" s="1166"/>
      <c r="Z102" s="1104"/>
      <c r="AA102" s="1104"/>
      <c r="AB102" s="1104"/>
      <c r="AC102" s="1104"/>
    </row>
    <row r="103" spans="1:29" ht="23.25" customHeight="1">
      <c r="A103" s="1680" t="s">
        <v>764</v>
      </c>
      <c r="B103" s="1680"/>
      <c r="C103" s="1680"/>
      <c r="D103" s="1680"/>
      <c r="E103" s="1167"/>
      <c r="F103" s="1168"/>
      <c r="G103" s="1168"/>
      <c r="H103" s="1168"/>
      <c r="I103" s="1168"/>
      <c r="J103" s="1168"/>
      <c r="K103" s="1168"/>
      <c r="L103" s="1169"/>
      <c r="M103" s="1169"/>
      <c r="N103" s="1169"/>
      <c r="O103" s="1169"/>
      <c r="P103" s="1169"/>
      <c r="Q103" s="1169"/>
      <c r="R103" s="1169"/>
      <c r="S103" s="1169"/>
      <c r="T103" s="1169"/>
      <c r="U103" s="1168"/>
      <c r="V103" s="1168"/>
      <c r="W103" s="1168"/>
      <c r="X103" s="1168"/>
      <c r="Y103" s="1168"/>
      <c r="Z103" s="1104"/>
      <c r="AA103" s="1104"/>
      <c r="AB103" s="1104"/>
      <c r="AC103" s="1104"/>
    </row>
    <row r="104" spans="1:29" ht="30" customHeight="1">
      <c r="A104" s="1752" t="s">
        <v>763</v>
      </c>
      <c r="B104" s="1753"/>
      <c r="C104" s="1753"/>
      <c r="D104" s="1753"/>
      <c r="E104" s="1753"/>
      <c r="F104" s="1753"/>
      <c r="G104" s="1753"/>
      <c r="H104" s="1753"/>
      <c r="I104" s="1753"/>
      <c r="J104" s="1753"/>
      <c r="K104" s="1753"/>
      <c r="L104" s="1753"/>
      <c r="M104" s="1753"/>
      <c r="N104" s="1753"/>
      <c r="O104" s="1753"/>
      <c r="P104" s="1753"/>
      <c r="Q104" s="1753"/>
      <c r="R104" s="1753"/>
      <c r="S104" s="1753"/>
      <c r="T104" s="1753"/>
      <c r="U104" s="1753"/>
      <c r="V104" s="1753"/>
      <c r="W104" s="1753"/>
      <c r="X104" s="1753"/>
      <c r="Y104" s="1170"/>
      <c r="Z104" s="1104"/>
      <c r="AA104" s="1104"/>
      <c r="AB104" s="1104"/>
      <c r="AC104" s="1104"/>
    </row>
    <row r="105" spans="1:29" ht="30" customHeight="1">
      <c r="A105" s="1754"/>
      <c r="B105" s="1755"/>
      <c r="C105" s="1755"/>
      <c r="D105" s="1755"/>
      <c r="E105" s="1755"/>
      <c r="F105" s="1755"/>
      <c r="G105" s="1755"/>
      <c r="H105" s="1755"/>
      <c r="I105" s="1755"/>
      <c r="J105" s="1755"/>
      <c r="K105" s="1755"/>
      <c r="L105" s="1755"/>
      <c r="M105" s="1755"/>
      <c r="N105" s="1755"/>
      <c r="O105" s="1755"/>
      <c r="P105" s="1755"/>
      <c r="Q105" s="1755"/>
      <c r="R105" s="1755"/>
      <c r="S105" s="1755"/>
      <c r="T105" s="1755"/>
      <c r="U105" s="1755"/>
      <c r="V105" s="1755"/>
      <c r="W105" s="1755"/>
      <c r="X105" s="1755"/>
      <c r="Y105" s="1171"/>
      <c r="Z105" s="1104"/>
      <c r="AA105" s="1104"/>
      <c r="AB105" s="1104"/>
      <c r="AC105" s="1104"/>
    </row>
    <row r="106" spans="1:29" ht="30" customHeight="1">
      <c r="A106" s="1756"/>
      <c r="B106" s="1757"/>
      <c r="C106" s="1757"/>
      <c r="D106" s="1757"/>
      <c r="E106" s="1757"/>
      <c r="F106" s="1757"/>
      <c r="G106" s="1757"/>
      <c r="H106" s="1757"/>
      <c r="I106" s="1757"/>
      <c r="J106" s="1757"/>
      <c r="K106" s="1757"/>
      <c r="L106" s="1757"/>
      <c r="M106" s="1757"/>
      <c r="N106" s="1757"/>
      <c r="O106" s="1757"/>
      <c r="P106" s="1757"/>
      <c r="Q106" s="1757"/>
      <c r="R106" s="1757"/>
      <c r="S106" s="1757"/>
      <c r="T106" s="1757"/>
      <c r="U106" s="1757"/>
      <c r="V106" s="1757"/>
      <c r="W106" s="1757"/>
      <c r="X106" s="1757"/>
      <c r="Y106" s="1172"/>
      <c r="Z106" s="1104"/>
      <c r="AA106" s="1104"/>
      <c r="AB106" s="1104"/>
      <c r="AC106" s="1104"/>
    </row>
    <row r="107" spans="1:29" ht="22.5" hidden="1" customHeight="1">
      <c r="A107" s="1164"/>
      <c r="B107" s="1164"/>
      <c r="C107" s="1164"/>
      <c r="D107" s="1163"/>
      <c r="E107" s="1104"/>
      <c r="F107" s="1104"/>
      <c r="G107" s="1104"/>
      <c r="H107" s="1104"/>
      <c r="I107" s="1104"/>
      <c r="J107" s="1104"/>
      <c r="K107" s="1104"/>
      <c r="L107" s="1104"/>
      <c r="M107" s="1104"/>
      <c r="N107" s="1104"/>
      <c r="O107" s="1104"/>
      <c r="P107" s="1104"/>
      <c r="Q107" s="1104"/>
      <c r="R107" s="1104"/>
      <c r="S107" s="1104"/>
      <c r="T107" s="1104"/>
      <c r="U107" s="1104"/>
      <c r="V107" s="1104"/>
      <c r="W107" s="1104"/>
      <c r="X107" s="1104"/>
      <c r="Y107" s="1104"/>
      <c r="Z107" s="1104"/>
      <c r="AA107" s="1104"/>
      <c r="AB107" s="1104"/>
      <c r="AC107" s="1104"/>
    </row>
    <row r="108" spans="1:29" ht="15" customHeight="1">
      <c r="A108" s="1164"/>
      <c r="B108" s="1163"/>
      <c r="C108" s="1164"/>
      <c r="D108" s="1163"/>
      <c r="E108" s="1104"/>
      <c r="F108" s="1104"/>
      <c r="G108" s="1104"/>
      <c r="H108" s="1104"/>
      <c r="I108" s="1104"/>
      <c r="J108" s="1104"/>
      <c r="K108" s="1104"/>
      <c r="L108" s="1104"/>
      <c r="M108" s="1104"/>
      <c r="N108" s="1104"/>
      <c r="O108" s="1104"/>
      <c r="P108" s="1104"/>
      <c r="Q108" s="1104"/>
      <c r="R108" s="1104"/>
      <c r="S108" s="1104"/>
      <c r="T108" s="1104"/>
      <c r="U108" s="1104"/>
      <c r="V108" s="1104"/>
      <c r="W108" s="1104"/>
      <c r="X108" s="1104"/>
      <c r="Y108" s="1104"/>
      <c r="Z108" s="1104"/>
      <c r="AA108" s="1104"/>
      <c r="AB108" s="1104"/>
      <c r="AC108" s="1104"/>
    </row>
    <row r="109" spans="1:29" ht="35.1" customHeight="1">
      <c r="A109" s="1164"/>
      <c r="B109" s="1163"/>
      <c r="C109" s="1164"/>
      <c r="D109" s="1163"/>
      <c r="E109" s="1104"/>
      <c r="F109" s="1104"/>
      <c r="G109" s="1104"/>
      <c r="H109" s="1104"/>
      <c r="I109" s="1104"/>
      <c r="J109" s="1104"/>
      <c r="K109" s="1104"/>
      <c r="L109" s="1104"/>
      <c r="M109" s="1104"/>
      <c r="N109" s="1104"/>
      <c r="O109" s="1104"/>
      <c r="P109" s="1104"/>
      <c r="Q109" s="1104"/>
      <c r="R109" s="1104"/>
      <c r="S109" s="1104"/>
      <c r="T109" s="1104"/>
      <c r="U109" s="1104"/>
      <c r="V109" s="1104"/>
      <c r="W109" s="1104"/>
      <c r="X109" s="1104"/>
      <c r="Y109" s="1104"/>
      <c r="Z109" s="1104"/>
      <c r="AA109" s="1104"/>
      <c r="AB109" s="1104"/>
      <c r="AC109" s="1104"/>
    </row>
    <row r="110" spans="1:29" ht="35.1" customHeight="1">
      <c r="A110" s="1164"/>
      <c r="B110" s="1173"/>
      <c r="C110" s="1173"/>
      <c r="D110" s="1163"/>
      <c r="E110" s="1104"/>
      <c r="F110" s="1104"/>
      <c r="G110" s="1104"/>
      <c r="H110" s="1104"/>
      <c r="I110" s="1104"/>
      <c r="J110" s="1104"/>
      <c r="K110" s="1104"/>
      <c r="L110" s="1104"/>
      <c r="M110" s="1104"/>
      <c r="N110" s="1104"/>
      <c r="O110" s="1104"/>
      <c r="P110" s="1104"/>
      <c r="Q110" s="1104"/>
      <c r="R110" s="1104"/>
      <c r="S110" s="1104"/>
      <c r="T110" s="1104"/>
      <c r="U110" s="1104"/>
      <c r="V110" s="1104"/>
      <c r="W110" s="1104"/>
      <c r="X110" s="1104"/>
      <c r="Y110" s="1104"/>
      <c r="Z110" s="1104"/>
      <c r="AA110" s="1104"/>
      <c r="AB110" s="1104"/>
      <c r="AC110" s="1104"/>
    </row>
    <row r="111" spans="1:29" ht="35.1" customHeight="1">
      <c r="A111" s="1174"/>
      <c r="B111" s="1174"/>
      <c r="C111" s="1174"/>
      <c r="D111" s="1175"/>
    </row>
    <row r="112" spans="1:29" ht="35.1" customHeight="1">
      <c r="A112" s="1174"/>
      <c r="B112" s="1175"/>
      <c r="C112" s="1174"/>
      <c r="D112" s="1175"/>
    </row>
    <row r="113" spans="1:4" ht="35.1" customHeight="1">
      <c r="A113" s="1174"/>
      <c r="B113" s="1175"/>
      <c r="C113" s="1174"/>
      <c r="D113" s="1175"/>
    </row>
    <row r="114" spans="1:4" ht="35.1" customHeight="1">
      <c r="A114" s="1174"/>
      <c r="B114" s="1175"/>
      <c r="C114" s="1174"/>
      <c r="D114" s="1175"/>
    </row>
    <row r="115" spans="1:4" ht="35.1" customHeight="1">
      <c r="A115" s="1174"/>
      <c r="B115" s="1175"/>
      <c r="C115" s="1174"/>
      <c r="D115" s="1175"/>
    </row>
    <row r="116" spans="1:4" ht="35.1" customHeight="1"/>
    <row r="117" spans="1:4" ht="35.1" customHeight="1"/>
    <row r="118" spans="1:4" ht="35.1" customHeight="1"/>
    <row r="119" spans="1:4" ht="35.1" customHeight="1"/>
    <row r="120" spans="1:4" ht="35.1" customHeight="1"/>
    <row r="121" spans="1:4" ht="35.1" customHeight="1"/>
    <row r="122" spans="1:4" ht="20.100000000000001" customHeight="1"/>
    <row r="123" spans="1:4" ht="20.100000000000001" customHeight="1"/>
  </sheetData>
  <sheetProtection sheet="1" objects="1" scenarios="1" formatCells="0" formatRows="0" insertRows="0" deleteRows="0"/>
  <mergeCells count="220">
    <mergeCell ref="F23:Y23"/>
    <mergeCell ref="F69:Y69"/>
    <mergeCell ref="A104:X106"/>
    <mergeCell ref="C70:D70"/>
    <mergeCell ref="R39:S39"/>
    <mergeCell ref="U39:V39"/>
    <mergeCell ref="A67:A68"/>
    <mergeCell ref="C67:C68"/>
    <mergeCell ref="A35:A39"/>
    <mergeCell ref="C35:D39"/>
    <mergeCell ref="E35:F35"/>
    <mergeCell ref="G35:O35"/>
    <mergeCell ref="P35:Q35"/>
    <mergeCell ref="R35:S35"/>
    <mergeCell ref="U35:V35"/>
    <mergeCell ref="G36:O36"/>
    <mergeCell ref="P36:Q36"/>
    <mergeCell ref="R36:S36"/>
    <mergeCell ref="U36:V36"/>
    <mergeCell ref="G37:O37"/>
    <mergeCell ref="P37:Q37"/>
    <mergeCell ref="R37:S37"/>
    <mergeCell ref="U37:V37"/>
    <mergeCell ref="G38:O38"/>
    <mergeCell ref="P38:Q38"/>
    <mergeCell ref="R38:S38"/>
    <mergeCell ref="U38:V38"/>
    <mergeCell ref="G39:O39"/>
    <mergeCell ref="P39:Q39"/>
    <mergeCell ref="F29:Y29"/>
    <mergeCell ref="E33:F33"/>
    <mergeCell ref="G33:H33"/>
    <mergeCell ref="I33:K33"/>
    <mergeCell ref="L34:X34"/>
    <mergeCell ref="G34:H34"/>
    <mergeCell ref="I34:K34"/>
    <mergeCell ref="E32:F32"/>
    <mergeCell ref="F30:Y30"/>
    <mergeCell ref="A18:A19"/>
    <mergeCell ref="A20:A27"/>
    <mergeCell ref="U46:W46"/>
    <mergeCell ref="V64:X64"/>
    <mergeCell ref="F42:J42"/>
    <mergeCell ref="L42:P42"/>
    <mergeCell ref="R42:X42"/>
    <mergeCell ref="D43:D44"/>
    <mergeCell ref="E43:H43"/>
    <mergeCell ref="I43:L43"/>
    <mergeCell ref="C62:C63"/>
    <mergeCell ref="E49:J49"/>
    <mergeCell ref="K49:Q49"/>
    <mergeCell ref="F50:M50"/>
    <mergeCell ref="O50:X50"/>
    <mergeCell ref="I32:K32"/>
    <mergeCell ref="E34:F34"/>
    <mergeCell ref="L51:S51"/>
    <mergeCell ref="E52:K52"/>
    <mergeCell ref="L52:S52"/>
    <mergeCell ref="E53:K53"/>
    <mergeCell ref="R48:X48"/>
    <mergeCell ref="P54:Y54"/>
    <mergeCell ref="G32:H32"/>
    <mergeCell ref="A28:A31"/>
    <mergeCell ref="F28:Y28"/>
    <mergeCell ref="C28:D31"/>
    <mergeCell ref="D95:D98"/>
    <mergeCell ref="C59:D59"/>
    <mergeCell ref="A32:A34"/>
    <mergeCell ref="F59:J59"/>
    <mergeCell ref="L59:X59"/>
    <mergeCell ref="T62:X62"/>
    <mergeCell ref="A87:A90"/>
    <mergeCell ref="A48:A54"/>
    <mergeCell ref="A62:A63"/>
    <mergeCell ref="A77:A78"/>
    <mergeCell ref="A79:A86"/>
    <mergeCell ref="C61:D61"/>
    <mergeCell ref="F73:J73"/>
    <mergeCell ref="E65:X65"/>
    <mergeCell ref="C66:D66"/>
    <mergeCell ref="E66:X66"/>
    <mergeCell ref="C77:D78"/>
    <mergeCell ref="F77:T77"/>
    <mergeCell ref="F78:T78"/>
    <mergeCell ref="F64:J64"/>
    <mergeCell ref="E51:K51"/>
    <mergeCell ref="L57:X57"/>
    <mergeCell ref="F61:J61"/>
    <mergeCell ref="F56:J56"/>
    <mergeCell ref="B77:B100"/>
    <mergeCell ref="F87:J87"/>
    <mergeCell ref="V75:X75"/>
    <mergeCell ref="C87:D90"/>
    <mergeCell ref="C91:C100"/>
    <mergeCell ref="L61:T61"/>
    <mergeCell ref="E96:K96"/>
    <mergeCell ref="L96:S96"/>
    <mergeCell ref="E97:K97"/>
    <mergeCell ref="L97:S97"/>
    <mergeCell ref="C76:D76"/>
    <mergeCell ref="W70:Y70"/>
    <mergeCell ref="F70:U70"/>
    <mergeCell ref="E89:G89"/>
    <mergeCell ref="I89:P89"/>
    <mergeCell ref="C69:D69"/>
    <mergeCell ref="F71:Y71"/>
    <mergeCell ref="F67:Y68"/>
    <mergeCell ref="C101:X101"/>
    <mergeCell ref="B65:B76"/>
    <mergeCell ref="F76:J76"/>
    <mergeCell ref="L76:X76"/>
    <mergeCell ref="C75:D75"/>
    <mergeCell ref="F75:T75"/>
    <mergeCell ref="C65:D65"/>
    <mergeCell ref="F94:X94"/>
    <mergeCell ref="C72:D72"/>
    <mergeCell ref="F72:X72"/>
    <mergeCell ref="R90:Y90"/>
    <mergeCell ref="L73:P73"/>
    <mergeCell ref="T73:X73"/>
    <mergeCell ref="F74:P74"/>
    <mergeCell ref="T74:X74"/>
    <mergeCell ref="L87:P87"/>
    <mergeCell ref="C71:D71"/>
    <mergeCell ref="A103:D103"/>
    <mergeCell ref="D91:D93"/>
    <mergeCell ref="F91:X91"/>
    <mergeCell ref="F92:Y92"/>
    <mergeCell ref="F93:X93"/>
    <mergeCell ref="F80:X80"/>
    <mergeCell ref="F81:X81"/>
    <mergeCell ref="F82:X82"/>
    <mergeCell ref="F83:X83"/>
    <mergeCell ref="F84:X84"/>
    <mergeCell ref="F85:X85"/>
    <mergeCell ref="C79:D86"/>
    <mergeCell ref="F79:X79"/>
    <mergeCell ref="D99:D100"/>
    <mergeCell ref="A91:A100"/>
    <mergeCell ref="F95:P95"/>
    <mergeCell ref="R95:X95"/>
    <mergeCell ref="F86:X86"/>
    <mergeCell ref="P98:Y98"/>
    <mergeCell ref="R89:Y89"/>
    <mergeCell ref="R87:U87"/>
    <mergeCell ref="E90:G90"/>
    <mergeCell ref="I90:P90"/>
    <mergeCell ref="C102:X102"/>
    <mergeCell ref="W1:Y1"/>
    <mergeCell ref="A2:Y2"/>
    <mergeCell ref="A4:C4"/>
    <mergeCell ref="D4:F4"/>
    <mergeCell ref="I4:P4"/>
    <mergeCell ref="R4:S4"/>
    <mergeCell ref="T4:X4"/>
    <mergeCell ref="C7:D7"/>
    <mergeCell ref="E7:X7"/>
    <mergeCell ref="G4:H4"/>
    <mergeCell ref="B7:B31"/>
    <mergeCell ref="F31:Y31"/>
    <mergeCell ref="F10:X10"/>
    <mergeCell ref="F11:X11"/>
    <mergeCell ref="C10:D11"/>
    <mergeCell ref="A12:A17"/>
    <mergeCell ref="A5:D5"/>
    <mergeCell ref="A6:B6"/>
    <mergeCell ref="C6:D6"/>
    <mergeCell ref="E6:X6"/>
    <mergeCell ref="C8:D9"/>
    <mergeCell ref="F8:X8"/>
    <mergeCell ref="F9:X9"/>
    <mergeCell ref="A8:A11"/>
    <mergeCell ref="A41:A47"/>
    <mergeCell ref="L53:S53"/>
    <mergeCell ref="D49:D50"/>
    <mergeCell ref="J40:K40"/>
    <mergeCell ref="L40:M40"/>
    <mergeCell ref="R40:T40"/>
    <mergeCell ref="L17:N17"/>
    <mergeCell ref="C20:D27"/>
    <mergeCell ref="F20:X20"/>
    <mergeCell ref="E21:K21"/>
    <mergeCell ref="L21:S21"/>
    <mergeCell ref="C12:D17"/>
    <mergeCell ref="F25:U25"/>
    <mergeCell ref="C18:D19"/>
    <mergeCell ref="F18:X18"/>
    <mergeCell ref="F48:P48"/>
    <mergeCell ref="P43:S43"/>
    <mergeCell ref="E44:H44"/>
    <mergeCell ref="F45:H45"/>
    <mergeCell ref="J45:L45"/>
    <mergeCell ref="M45:W45"/>
    <mergeCell ref="F46:J46"/>
    <mergeCell ref="F22:Y22"/>
    <mergeCell ref="D51:D54"/>
    <mergeCell ref="E40:F40"/>
    <mergeCell ref="B32:B64"/>
    <mergeCell ref="F58:J58"/>
    <mergeCell ref="C48:C54"/>
    <mergeCell ref="T63:X63"/>
    <mergeCell ref="F60:J60"/>
    <mergeCell ref="L60:X60"/>
    <mergeCell ref="L58:X58"/>
    <mergeCell ref="L64:T64"/>
    <mergeCell ref="C41:C47"/>
    <mergeCell ref="F55:J55"/>
    <mergeCell ref="L55:P55"/>
    <mergeCell ref="R55:X55"/>
    <mergeCell ref="C55:D55"/>
    <mergeCell ref="L46:P46"/>
    <mergeCell ref="F62:J62"/>
    <mergeCell ref="L62:P62"/>
    <mergeCell ref="V61:X61"/>
    <mergeCell ref="F57:J57"/>
    <mergeCell ref="F63:J63"/>
    <mergeCell ref="L63:P63"/>
    <mergeCell ref="L56:X56"/>
    <mergeCell ref="R46:T46"/>
    <mergeCell ref="C32:D34"/>
  </mergeCells>
  <phoneticPr fontId="14"/>
  <conditionalFormatting sqref="E8:E9">
    <cfRule type="cellIs" dxfId="502" priority="243" stopIfTrue="1" operator="equal">
      <formula>(COUNTIF($E$8:$E$9,"○")=1)</formula>
    </cfRule>
  </conditionalFormatting>
  <conditionalFormatting sqref="E10:E11">
    <cfRule type="expression" dxfId="501" priority="24" stopIfTrue="1">
      <formula>($E$45="")*($I$45="")</formula>
    </cfRule>
  </conditionalFormatting>
  <conditionalFormatting sqref="E12">
    <cfRule type="expression" dxfId="500" priority="89" stopIfTrue="1">
      <formula>(#REF!="")*(#REF!="")</formula>
    </cfRule>
  </conditionalFormatting>
  <conditionalFormatting sqref="E17 K17">
    <cfRule type="expression" dxfId="499" priority="59" stopIfTrue="1">
      <formula>($E$12&lt;&gt;"")*($E$17="")*($K$17="")</formula>
    </cfRule>
  </conditionalFormatting>
  <conditionalFormatting sqref="E18">
    <cfRule type="cellIs" dxfId="498" priority="80" stopIfTrue="1" operator="equal">
      <formula>""</formula>
    </cfRule>
  </conditionalFormatting>
  <conditionalFormatting sqref="E20">
    <cfRule type="cellIs" dxfId="497" priority="150" stopIfTrue="1" operator="equal">
      <formula>""</formula>
    </cfRule>
  </conditionalFormatting>
  <conditionalFormatting sqref="E22:E31">
    <cfRule type="cellIs" dxfId="496" priority="152" stopIfTrue="1" operator="equal">
      <formula>""</formula>
    </cfRule>
  </conditionalFormatting>
  <conditionalFormatting sqref="E42 K42 Q42">
    <cfRule type="expression" dxfId="495" priority="104" stopIfTrue="1">
      <formula>($E$42="")*($K$42="")*($Q$42="")</formula>
    </cfRule>
  </conditionalFormatting>
  <conditionalFormatting sqref="E45">
    <cfRule type="expression" dxfId="494" priority="57" stopIfTrue="1">
      <formula>($E$45="")*($I$45="")</formula>
    </cfRule>
  </conditionalFormatting>
  <conditionalFormatting sqref="E46">
    <cfRule type="expression" dxfId="493" priority="55" stopIfTrue="1">
      <formula>($E$46="")*($K$46="")*($Q$46="")</formula>
    </cfRule>
  </conditionalFormatting>
  <conditionalFormatting sqref="E47">
    <cfRule type="cellIs" dxfId="492" priority="17" stopIfTrue="1" operator="equal">
      <formula>""</formula>
    </cfRule>
  </conditionalFormatting>
  <conditionalFormatting sqref="E48">
    <cfRule type="expression" dxfId="491" priority="51" stopIfTrue="1">
      <formula>($E$48="")*($Q$48="")</formula>
    </cfRule>
  </conditionalFormatting>
  <conditionalFormatting sqref="E50">
    <cfRule type="expression" dxfId="490" priority="19" stopIfTrue="1">
      <formula>($E$48="")*($Q$48="")</formula>
    </cfRule>
  </conditionalFormatting>
  <conditionalFormatting sqref="E54">
    <cfRule type="expression" dxfId="489" priority="49" stopIfTrue="1">
      <formula>($E$54="")*($O$54="")</formula>
    </cfRule>
  </conditionalFormatting>
  <conditionalFormatting sqref="E55">
    <cfRule type="cellIs" dxfId="488" priority="14" stopIfTrue="1" operator="equal">
      <formula>""</formula>
    </cfRule>
  </conditionalFormatting>
  <conditionalFormatting sqref="E56 K56">
    <cfRule type="expression" dxfId="487" priority="116" stopIfTrue="1">
      <formula>($E$56="")*($K$56="")</formula>
    </cfRule>
  </conditionalFormatting>
  <conditionalFormatting sqref="E57 K57">
    <cfRule type="expression" dxfId="486" priority="115" stopIfTrue="1">
      <formula>($E$57="")*($K$57="")</formula>
    </cfRule>
  </conditionalFormatting>
  <conditionalFormatting sqref="E58 K58">
    <cfRule type="expression" dxfId="485" priority="114" stopIfTrue="1">
      <formula>($E$58="")*($K$58="")</formula>
    </cfRule>
  </conditionalFormatting>
  <conditionalFormatting sqref="E59 K59">
    <cfRule type="expression" dxfId="484" priority="113" stopIfTrue="1">
      <formula>($E$59="")*($K$59="")</formula>
    </cfRule>
  </conditionalFormatting>
  <conditionalFormatting sqref="E60 K60">
    <cfRule type="expression" dxfId="483" priority="112" stopIfTrue="1">
      <formula>($E$60="")*($K$60="")</formula>
    </cfRule>
  </conditionalFormatting>
  <conditionalFormatting sqref="E61">
    <cfRule type="expression" dxfId="482" priority="73" stopIfTrue="1">
      <formula>($E$61="")*($K$61="")*($Q$61="")</formula>
    </cfRule>
  </conditionalFormatting>
  <conditionalFormatting sqref="E62">
    <cfRule type="expression" dxfId="481" priority="74" stopIfTrue="1">
      <formula>($E$62="")*($K$62="")*($Q$62="")</formula>
    </cfRule>
  </conditionalFormatting>
  <conditionalFormatting sqref="E63 K63 Q63">
    <cfRule type="expression" dxfId="480" priority="109" stopIfTrue="1">
      <formula>($E$63="")*($K$63="")*($Q$63="")</formula>
    </cfRule>
  </conditionalFormatting>
  <conditionalFormatting sqref="E64">
    <cfRule type="expression" dxfId="479" priority="66" stopIfTrue="1">
      <formula>($E$64="")*($K$64="")*($U$64="")</formula>
    </cfRule>
  </conditionalFormatting>
  <conditionalFormatting sqref="E69">
    <cfRule type="cellIs" dxfId="478" priority="1" stopIfTrue="1" operator="equal">
      <formula>""</formula>
    </cfRule>
  </conditionalFormatting>
  <conditionalFormatting sqref="E70:E71">
    <cfRule type="expression" dxfId="477" priority="3" stopIfTrue="1">
      <formula>($E70="")*($V70="")</formula>
    </cfRule>
  </conditionalFormatting>
  <conditionalFormatting sqref="E72">
    <cfRule type="cellIs" dxfId="476" priority="118" stopIfTrue="1" operator="equal">
      <formula>""</formula>
    </cfRule>
  </conditionalFormatting>
  <conditionalFormatting sqref="E73">
    <cfRule type="expression" dxfId="475" priority="32" stopIfTrue="1">
      <formula>($E$73="")*($K$73="")*($Q$73="")</formula>
    </cfRule>
  </conditionalFormatting>
  <conditionalFormatting sqref="E74">
    <cfRule type="expression" dxfId="474" priority="60" stopIfTrue="1">
      <formula>($E$74="")*($Q$74="")</formula>
    </cfRule>
  </conditionalFormatting>
  <conditionalFormatting sqref="E75">
    <cfRule type="expression" dxfId="473" priority="43" stopIfTrue="1">
      <formula>($E$75="")*($U$75="")</formula>
    </cfRule>
  </conditionalFormatting>
  <conditionalFormatting sqref="E76">
    <cfRule type="expression" dxfId="472" priority="76" stopIfTrue="1">
      <formula>($E$76="")*($K$76="")</formula>
    </cfRule>
  </conditionalFormatting>
  <conditionalFormatting sqref="E77">
    <cfRule type="expression" dxfId="471" priority="41" stopIfTrue="1">
      <formula>($E$77="")*($U$77="")</formula>
    </cfRule>
  </conditionalFormatting>
  <conditionalFormatting sqref="E78">
    <cfRule type="expression" dxfId="470" priority="40" stopIfTrue="1">
      <formula>($E$78="")*($U$78="")</formula>
    </cfRule>
  </conditionalFormatting>
  <conditionalFormatting sqref="E79:E86">
    <cfRule type="cellIs" dxfId="469" priority="173" stopIfTrue="1" operator="equal">
      <formula>""</formula>
    </cfRule>
  </conditionalFormatting>
  <conditionalFormatting sqref="E87">
    <cfRule type="expression" dxfId="468" priority="86" stopIfTrue="1">
      <formula>($E$87="")*($K$87="")*($Q$87="")</formula>
    </cfRule>
  </conditionalFormatting>
  <conditionalFormatting sqref="E91:E94">
    <cfRule type="cellIs" dxfId="467" priority="142" stopIfTrue="1" operator="equal">
      <formula>""</formula>
    </cfRule>
  </conditionalFormatting>
  <conditionalFormatting sqref="E95">
    <cfRule type="expression" dxfId="466" priority="140" stopIfTrue="1">
      <formula>($E$95="")*($Q$95="")</formula>
    </cfRule>
  </conditionalFormatting>
  <conditionalFormatting sqref="E98">
    <cfRule type="expression" dxfId="465" priority="143" stopIfTrue="1">
      <formula>($E$98="")*($O$98="")</formula>
    </cfRule>
  </conditionalFormatting>
  <conditionalFormatting sqref="E99:E100">
    <cfRule type="cellIs" dxfId="464" priority="135" stopIfTrue="1" operator="equal">
      <formula>""</formula>
    </cfRule>
  </conditionalFormatting>
  <conditionalFormatting sqref="F41">
    <cfRule type="cellIs" dxfId="463" priority="105" stopIfTrue="1" operator="equal">
      <formula>""</formula>
    </cfRule>
  </conditionalFormatting>
  <conditionalFormatting sqref="G35:G39 T35:T39">
    <cfRule type="cellIs" dxfId="462" priority="5" stopIfTrue="1" operator="equal">
      <formula>""</formula>
    </cfRule>
  </conditionalFormatting>
  <conditionalFormatting sqref="G40 I40">
    <cfRule type="expression" dxfId="461" priority="92" stopIfTrue="1">
      <formula>($G$40="")*($I$40="")</formula>
    </cfRule>
  </conditionalFormatting>
  <conditionalFormatting sqref="G32:H32">
    <cfRule type="cellIs" dxfId="460" priority="93" stopIfTrue="1" operator="equal">
      <formula>""</formula>
    </cfRule>
  </conditionalFormatting>
  <conditionalFormatting sqref="G34:H34">
    <cfRule type="cellIs" dxfId="459" priority="6" stopIfTrue="1" operator="equal">
      <formula>""</formula>
    </cfRule>
  </conditionalFormatting>
  <conditionalFormatting sqref="H89">
    <cfRule type="expression" dxfId="458" priority="87" stopIfTrue="1">
      <formula>($H$89="")*($Q$89="")</formula>
    </cfRule>
  </conditionalFormatting>
  <conditionalFormatting sqref="H90">
    <cfRule type="expression" dxfId="457" priority="83" stopIfTrue="1">
      <formula>($H$90="")*($Q$90="")</formula>
    </cfRule>
  </conditionalFormatting>
  <conditionalFormatting sqref="I44">
    <cfRule type="cellIs" dxfId="456" priority="94" stopIfTrue="1" operator="equal">
      <formula>""</formula>
    </cfRule>
  </conditionalFormatting>
  <conditionalFormatting sqref="I45">
    <cfRule type="expression" dxfId="455" priority="56" stopIfTrue="1">
      <formula>($E$45="")*($I$45="")</formula>
    </cfRule>
  </conditionalFormatting>
  <conditionalFormatting sqref="K46">
    <cfRule type="expression" dxfId="454" priority="54" stopIfTrue="1">
      <formula>($E$46="")*($K$46="")*($Q$46="")</formula>
    </cfRule>
  </conditionalFormatting>
  <conditionalFormatting sqref="K55">
    <cfRule type="cellIs" dxfId="453" priority="13" stopIfTrue="1" operator="equal">
      <formula>""</formula>
    </cfRule>
  </conditionalFormatting>
  <conditionalFormatting sqref="K61">
    <cfRule type="expression" dxfId="452" priority="71" stopIfTrue="1">
      <formula>($E$61="")*($K$61="")*($U$61="")</formula>
    </cfRule>
  </conditionalFormatting>
  <conditionalFormatting sqref="K62">
    <cfRule type="expression" dxfId="451" priority="72" stopIfTrue="1">
      <formula>($E$62="")*($K$62="")*($Q$62="")</formula>
    </cfRule>
  </conditionalFormatting>
  <conditionalFormatting sqref="K64">
    <cfRule type="expression" dxfId="450" priority="68" stopIfTrue="1">
      <formula>($E$64="")*($K$64="")*($U$64="")</formula>
    </cfRule>
  </conditionalFormatting>
  <conditionalFormatting sqref="K73">
    <cfRule type="expression" dxfId="449" priority="31" stopIfTrue="1">
      <formula>($E$73="")*($K$73="")*($Q$73="")</formula>
    </cfRule>
  </conditionalFormatting>
  <conditionalFormatting sqref="K76">
    <cfRule type="expression" dxfId="448" priority="75" stopIfTrue="1">
      <formula>($E$76="")*($U$76="")</formula>
    </cfRule>
  </conditionalFormatting>
  <conditionalFormatting sqref="K87">
    <cfRule type="expression" dxfId="447" priority="85" stopIfTrue="1">
      <formula>($E$87="")*($K$87="")*($Q$87="")</formula>
    </cfRule>
  </conditionalFormatting>
  <conditionalFormatting sqref="K49:Q49">
    <cfRule type="cellIs" dxfId="446" priority="22" stopIfTrue="1" operator="equal">
      <formula>""</formula>
    </cfRule>
  </conditionalFormatting>
  <conditionalFormatting sqref="L21:R21">
    <cfRule type="cellIs" dxfId="445" priority="153" stopIfTrue="1" operator="equal">
      <formula>""</formula>
    </cfRule>
  </conditionalFormatting>
  <conditionalFormatting sqref="L51:R53">
    <cfRule type="cellIs" dxfId="444" priority="23" stopIfTrue="1" operator="equal">
      <formula>""</formula>
    </cfRule>
  </conditionalFormatting>
  <conditionalFormatting sqref="L96:R97">
    <cfRule type="cellIs" dxfId="443" priority="18" stopIfTrue="1" operator="equal">
      <formula>""</formula>
    </cfRule>
  </conditionalFormatting>
  <conditionalFormatting sqref="M43">
    <cfRule type="cellIs" dxfId="442" priority="96" stopIfTrue="1" operator="equal">
      <formula>""</formula>
    </cfRule>
  </conditionalFormatting>
  <conditionalFormatting sqref="M45:W45">
    <cfRule type="cellIs" dxfId="441" priority="97" stopIfTrue="1" operator="equal">
      <formula>(COUNTIF($I$45,"○")&lt;1)</formula>
    </cfRule>
  </conditionalFormatting>
  <conditionalFormatting sqref="N40 P40">
    <cfRule type="expression" dxfId="440" priority="91" stopIfTrue="1">
      <formula>($N$40="")*($P$40="")</formula>
    </cfRule>
  </conditionalFormatting>
  <conditionalFormatting sqref="N50">
    <cfRule type="expression" dxfId="439" priority="20" stopIfTrue="1">
      <formula>($E$48="")*($Q$48="")</formula>
    </cfRule>
  </conditionalFormatting>
  <conditionalFormatting sqref="O54">
    <cfRule type="expression" dxfId="438" priority="79" stopIfTrue="1">
      <formula>($E$54="")*($O$54="")</formula>
    </cfRule>
  </conditionalFormatting>
  <conditionalFormatting sqref="O98">
    <cfRule type="expression" dxfId="437" priority="78" stopIfTrue="1">
      <formula>($E$98="")*($O$98="")</formula>
    </cfRule>
  </conditionalFormatting>
  <conditionalFormatting sqref="Q46">
    <cfRule type="expression" dxfId="436" priority="53" stopIfTrue="1">
      <formula>($E$46="")*($K$46="")*($Q$46="")</formula>
    </cfRule>
  </conditionalFormatting>
  <conditionalFormatting sqref="Q48">
    <cfRule type="expression" dxfId="435" priority="50" stopIfTrue="1">
      <formula>($E$48="")*($Q$48="")</formula>
    </cfRule>
  </conditionalFormatting>
  <conditionalFormatting sqref="Q55">
    <cfRule type="cellIs" dxfId="434" priority="12" stopIfTrue="1" operator="equal">
      <formula>""</formula>
    </cfRule>
  </conditionalFormatting>
  <conditionalFormatting sqref="Q62">
    <cfRule type="expression" dxfId="433" priority="70" stopIfTrue="1">
      <formula>($E$62="")*($K$62="")*($Q$62="")</formula>
    </cfRule>
  </conditionalFormatting>
  <conditionalFormatting sqref="Q73">
    <cfRule type="expression" dxfId="432" priority="30" stopIfTrue="1">
      <formula>($E$73="")*($K$73="")*($Q$73="")</formula>
    </cfRule>
  </conditionalFormatting>
  <conditionalFormatting sqref="Q74">
    <cfRule type="expression" dxfId="431" priority="44" stopIfTrue="1">
      <formula>($E$74="")*($Q$74="")</formula>
    </cfRule>
  </conditionalFormatting>
  <conditionalFormatting sqref="Q87">
    <cfRule type="expression" dxfId="430" priority="84" stopIfTrue="1">
      <formula>($E$87="")*($K$87="")*($Q$87="")</formula>
    </cfRule>
  </conditionalFormatting>
  <conditionalFormatting sqref="Q89">
    <cfRule type="expression" dxfId="429" priority="82" stopIfTrue="1">
      <formula>($H$89="")*($Q$89="")</formula>
    </cfRule>
  </conditionalFormatting>
  <conditionalFormatting sqref="Q90">
    <cfRule type="expression" dxfId="428" priority="81" stopIfTrue="1">
      <formula>($H$90="")*($Q$90="")</formula>
    </cfRule>
  </conditionalFormatting>
  <conditionalFormatting sqref="Q95">
    <cfRule type="expression" dxfId="427" priority="136" stopIfTrue="1">
      <formula>($E$95="")*($Q$95="")</formula>
    </cfRule>
  </conditionalFormatting>
  <conditionalFormatting sqref="T43">
    <cfRule type="cellIs" dxfId="426" priority="95" stopIfTrue="1" operator="equal">
      <formula>""</formula>
    </cfRule>
  </conditionalFormatting>
  <conditionalFormatting sqref="T62">
    <cfRule type="cellIs" dxfId="425" priority="48" stopIfTrue="1" operator="equal">
      <formula>(COUNTIF($Q$62,"○")&lt;1)</formula>
    </cfRule>
  </conditionalFormatting>
  <conditionalFormatting sqref="T63">
    <cfRule type="cellIs" dxfId="424" priority="47" stopIfTrue="1" operator="equal">
      <formula>(COUNTIF($Q$63,"○")&lt;1)</formula>
    </cfRule>
  </conditionalFormatting>
  <conditionalFormatting sqref="T73">
    <cfRule type="cellIs" dxfId="423" priority="35" stopIfTrue="1" operator="equal">
      <formula>(COUNTIF($Q$73,"○")&lt;1)</formula>
    </cfRule>
  </conditionalFormatting>
  <conditionalFormatting sqref="T74">
    <cfRule type="cellIs" dxfId="422" priority="36" stopIfTrue="1" operator="equal">
      <formula>(COUNTIF($Q$74,"○")&lt;1)</formula>
    </cfRule>
  </conditionalFormatting>
  <conditionalFormatting sqref="T75 V75:X75">
    <cfRule type="cellIs" dxfId="421" priority="121" stopIfTrue="1" operator="equal">
      <formula>(COUNTIF(#REF!,"○")&lt;1)</formula>
    </cfRule>
  </conditionalFormatting>
  <conditionalFormatting sqref="T4:X4 E67:E68">
    <cfRule type="cellIs" dxfId="420" priority="174" stopIfTrue="1" operator="equal">
      <formula>""</formula>
    </cfRule>
  </conditionalFormatting>
  <conditionalFormatting sqref="U40 W40">
    <cfRule type="expression" dxfId="419" priority="90" stopIfTrue="1">
      <formula>($U$40="")*($W$40="")</formula>
    </cfRule>
  </conditionalFormatting>
  <conditionalFormatting sqref="U61">
    <cfRule type="expression" dxfId="418" priority="69" stopIfTrue="1">
      <formula>($E$61="")*($K$61="")*($U$61="")</formula>
    </cfRule>
  </conditionalFormatting>
  <conditionalFormatting sqref="U64">
    <cfRule type="expression" dxfId="417" priority="67" stopIfTrue="1">
      <formula>($E$64="")*($K$64="")*($U$64="")</formula>
    </cfRule>
  </conditionalFormatting>
  <conditionalFormatting sqref="U75">
    <cfRule type="expression" dxfId="416" priority="42" stopIfTrue="1">
      <formula>($E$75="")*($U$75="")</formula>
    </cfRule>
  </conditionalFormatting>
  <conditionalFormatting sqref="U77">
    <cfRule type="expression" dxfId="415" priority="38" stopIfTrue="1">
      <formula>($E$77="")*($U$77="")</formula>
    </cfRule>
  </conditionalFormatting>
  <conditionalFormatting sqref="U78">
    <cfRule type="expression" dxfId="414" priority="39" stopIfTrue="1">
      <formula>($E$78="")*($U$78="")</formula>
    </cfRule>
  </conditionalFormatting>
  <conditionalFormatting sqref="U46:W47">
    <cfRule type="cellIs" dxfId="413" priority="52" stopIfTrue="1" operator="equal">
      <formula>(COUNTIF($Q$46,"○")&lt;1)</formula>
    </cfRule>
  </conditionalFormatting>
  <conditionalFormatting sqref="V70">
    <cfRule type="expression" dxfId="412" priority="2" stopIfTrue="1">
      <formula>($E70="")*($V70="")</formula>
    </cfRule>
  </conditionalFormatting>
  <dataValidations count="4">
    <dataValidation imeMode="off" allowBlank="1" showInputMessage="1" showErrorMessage="1" sqref="L21:S21 F41 N44:O44 T43 V44:W44 M43 L96:S97 L51:S53 K49:Q49 G32:H34 T35:T39" xr:uid="{00000000-0002-0000-0300-000000000000}"/>
    <dataValidation imeMode="hiragana" allowBlank="1" showInputMessage="1" showErrorMessage="1" sqref="T4:Y4 U46:W47 Y62:Y63 M45:W45 T73:T74 Y73:Y74 T62:T63 G35:O39" xr:uid="{00000000-0002-0000-0300-000001000000}"/>
    <dataValidation type="list" allowBlank="1" showInputMessage="1" showErrorMessage="1" sqref="E22:E31 E20 E98:E100 K73 Q73:Q74 U64 U61 Q62:Q63 E42 K42 Q42 I44:I45 Q48 O54 K17 G40 I40 N40 P40 U40 W40 Q89:Q90 K55:K64 N50 Q87 H89:H90 K87 E17:E18 K46 O98 E8:E11 E72:E87 U75 U77:U78 K76 Q95 E50 E91:E95 E45:E48 Q46 E54:E64 Q55 E67:E71 V70" xr:uid="{00000000-0002-0000-0300-000002000000}">
      <formula1>"○"</formula1>
    </dataValidation>
    <dataValidation type="list" allowBlank="1" showInputMessage="1" showErrorMessage="1" sqref="E12" xr:uid="{00000000-0002-0000-0300-000003000000}">
      <formula1>"✔"</formula1>
    </dataValidation>
  </dataValidations>
  <printOptions horizontalCentered="1"/>
  <pageMargins left="0.62992125984251968" right="0.62992125984251968" top="0.39370078740157483" bottom="0.39370078740157483" header="0" footer="0.19685039370078741"/>
  <pageSetup paperSize="9" scale="44" fitToHeight="0" orientation="portrait" r:id="rId1"/>
  <headerFooter scaleWithDoc="0">
    <oddFooter>&amp;R令和８年４月１日以降に申請する訓練科から適用</oddFooter>
  </headerFooter>
  <rowBreaks count="1" manualBreakCount="1">
    <brk id="64" max="24" man="1"/>
  </rowBreaks>
  <colBreaks count="1" manualBreakCount="1">
    <brk id="12" max="81"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C000"/>
    <pageSetUpPr fitToPage="1"/>
  </sheetPr>
  <dimension ref="A1:S54"/>
  <sheetViews>
    <sheetView view="pageBreakPreview" zoomScaleNormal="85" zoomScaleSheetLayoutView="100" workbookViewId="0">
      <selection activeCell="D12" sqref="D12"/>
    </sheetView>
  </sheetViews>
  <sheetFormatPr defaultColWidth="9" defaultRowHeight="13.5"/>
  <cols>
    <col min="1" max="1" width="23.25" style="6" customWidth="1"/>
    <col min="2" max="3" width="4.25" style="6" customWidth="1"/>
    <col min="4" max="4" width="8.5" style="6" customWidth="1"/>
    <col min="5" max="6" width="4.25" style="6" customWidth="1"/>
    <col min="7" max="7" width="8.5" style="6" customWidth="1"/>
    <col min="8" max="9" width="4.25" style="6" customWidth="1"/>
    <col min="10" max="10" width="8.5" style="6" customWidth="1"/>
    <col min="11" max="12" width="4.375" style="6" customWidth="1"/>
    <col min="13" max="13" width="8.5" style="6" customWidth="1"/>
    <col min="14" max="17" width="4.25" style="6" customWidth="1"/>
    <col min="18" max="19" width="8.5" style="6" customWidth="1"/>
    <col min="20" max="16384" width="9" style="6"/>
  </cols>
  <sheetData>
    <row r="1" spans="1:19" ht="20.100000000000001" customHeight="1">
      <c r="S1" s="14" t="s">
        <v>99</v>
      </c>
    </row>
    <row r="2" spans="1:19" ht="20.100000000000001" customHeight="1">
      <c r="A2" s="1770" t="s">
        <v>100</v>
      </c>
      <c r="B2" s="1770"/>
      <c r="C2" s="1770"/>
      <c r="D2" s="1770"/>
      <c r="E2" s="1770"/>
      <c r="F2" s="1770"/>
      <c r="G2" s="1770"/>
      <c r="H2" s="1770"/>
      <c r="I2" s="1770"/>
      <c r="J2" s="1770"/>
      <c r="K2" s="1770"/>
      <c r="L2" s="1770"/>
      <c r="M2" s="1770"/>
      <c r="N2" s="1770"/>
      <c r="O2" s="1770"/>
      <c r="P2" s="1770"/>
      <c r="Q2" s="1770"/>
      <c r="R2" s="1770"/>
      <c r="S2" s="1770"/>
    </row>
    <row r="3" spans="1:19" ht="21.75" customHeight="1">
      <c r="A3" s="15" t="s">
        <v>101</v>
      </c>
      <c r="S3" s="16"/>
    </row>
    <row r="4" spans="1:19" ht="25.5" customHeight="1">
      <c r="A4" s="17" t="s">
        <v>102</v>
      </c>
      <c r="B4" s="1771" t="str">
        <f>IF(様式1!F44="","",様式1!F44)</f>
        <v/>
      </c>
      <c r="C4" s="1772"/>
      <c r="D4" s="1772"/>
      <c r="E4" s="1772"/>
      <c r="F4" s="1772"/>
      <c r="G4" s="1772"/>
      <c r="H4" s="1772"/>
      <c r="I4" s="1772"/>
      <c r="J4" s="1772"/>
      <c r="K4" s="18" t="str">
        <f>IF(B4="初回","✔","")</f>
        <v/>
      </c>
      <c r="L4" s="1773" t="s">
        <v>103</v>
      </c>
      <c r="M4" s="1773"/>
      <c r="N4" s="1773"/>
      <c r="O4" s="1773"/>
      <c r="P4" s="1773"/>
      <c r="Q4" s="1773"/>
      <c r="R4" s="1773"/>
      <c r="S4" s="1774"/>
    </row>
    <row r="5" spans="1:19" ht="23.1" customHeight="1">
      <c r="A5" s="17" t="s">
        <v>104</v>
      </c>
      <c r="B5" s="1775" t="str">
        <f>IF(様式1!L10="","",様式1!L10)</f>
        <v/>
      </c>
      <c r="C5" s="1773"/>
      <c r="D5" s="1773"/>
      <c r="E5" s="1773"/>
      <c r="F5" s="1773"/>
      <c r="G5" s="1773"/>
      <c r="H5" s="1773"/>
      <c r="I5" s="1773"/>
      <c r="J5" s="1773"/>
      <c r="K5" s="1773"/>
      <c r="L5" s="1773"/>
      <c r="M5" s="1773"/>
      <c r="N5" s="1773"/>
      <c r="O5" s="1773"/>
      <c r="P5" s="1773"/>
      <c r="Q5" s="1773"/>
      <c r="R5" s="1773"/>
      <c r="S5" s="1774"/>
    </row>
    <row r="6" spans="1:19" ht="23.1" customHeight="1">
      <c r="A6" s="17" t="s">
        <v>105</v>
      </c>
      <c r="B6" s="1775" t="str">
        <f>IF(様式1!L11="","",様式1!L11)</f>
        <v/>
      </c>
      <c r="C6" s="1773"/>
      <c r="D6" s="1773"/>
      <c r="E6" s="1773"/>
      <c r="F6" s="1773"/>
      <c r="G6" s="1773"/>
      <c r="H6" s="1773"/>
      <c r="I6" s="1773"/>
      <c r="J6" s="1773"/>
      <c r="K6" s="1773"/>
      <c r="L6" s="1773"/>
      <c r="M6" s="1773"/>
      <c r="N6" s="1773"/>
      <c r="O6" s="1773"/>
      <c r="P6" s="1773"/>
      <c r="Q6" s="1773"/>
      <c r="R6" s="1773"/>
      <c r="S6" s="1774"/>
    </row>
    <row r="7" spans="1:19" ht="23.1" customHeight="1">
      <c r="A7" s="276" t="s">
        <v>410</v>
      </c>
      <c r="B7" s="1781" t="str">
        <f>IF(様式1!F46="","",様式1!F46)</f>
        <v/>
      </c>
      <c r="C7" s="1782"/>
      <c r="D7" s="1782"/>
      <c r="E7" s="1782"/>
      <c r="F7" s="1782"/>
      <c r="G7" s="1782"/>
      <c r="H7" s="1782"/>
      <c r="I7" s="1782"/>
      <c r="J7" s="1782"/>
      <c r="K7" s="1782"/>
      <c r="L7" s="1782"/>
      <c r="M7" s="1782"/>
      <c r="N7" s="1782"/>
      <c r="O7" s="1782"/>
      <c r="P7" s="1782"/>
      <c r="Q7" s="1782"/>
      <c r="R7" s="1782"/>
      <c r="S7" s="1783"/>
    </row>
    <row r="8" spans="1:19" ht="23.25" customHeight="1">
      <c r="A8" s="19" t="s">
        <v>106</v>
      </c>
      <c r="B8" s="1776"/>
      <c r="C8" s="1777"/>
      <c r="D8" s="20" t="s">
        <v>107</v>
      </c>
      <c r="E8" s="1777"/>
      <c r="F8" s="1777"/>
      <c r="G8" s="1777"/>
      <c r="H8" s="1778" t="s">
        <v>107</v>
      </c>
      <c r="I8" s="1778"/>
      <c r="J8" s="1183"/>
      <c r="K8" s="1779"/>
      <c r="L8" s="1779"/>
      <c r="M8" s="1779"/>
      <c r="N8" s="1779"/>
      <c r="O8" s="1779"/>
      <c r="P8" s="1779"/>
      <c r="Q8" s="1779"/>
      <c r="R8" s="1779"/>
      <c r="S8" s="1780"/>
    </row>
    <row r="9" spans="1:19" ht="23.1" customHeight="1">
      <c r="A9" s="21" t="s">
        <v>108</v>
      </c>
      <c r="B9" s="22" t="s">
        <v>109</v>
      </c>
      <c r="C9" s="1792" t="str">
        <f>IF(様式1!$J$9="","",様式1!$J$9)</f>
        <v/>
      </c>
      <c r="D9" s="1792"/>
      <c r="E9" s="1792" t="str">
        <f>IF(様式1!$L$9="","",様式1!$L$9)</f>
        <v/>
      </c>
      <c r="F9" s="1792"/>
      <c r="G9" s="1792"/>
      <c r="H9" s="1792"/>
      <c r="I9" s="1792"/>
      <c r="J9" s="1792"/>
      <c r="K9" s="1792"/>
      <c r="L9" s="1792"/>
      <c r="M9" s="1792"/>
      <c r="N9" s="1792"/>
      <c r="O9" s="1792"/>
      <c r="P9" s="1792"/>
      <c r="Q9" s="1792"/>
      <c r="R9" s="1792"/>
      <c r="S9" s="1793"/>
    </row>
    <row r="10" spans="1:19" ht="23.1" customHeight="1">
      <c r="A10" s="23"/>
      <c r="B10" s="1794"/>
      <c r="C10" s="1795"/>
      <c r="D10" s="1795"/>
      <c r="E10" s="1795" t="s">
        <v>110</v>
      </c>
      <c r="F10" s="1795"/>
      <c r="G10" s="1796"/>
      <c r="H10" s="1796"/>
      <c r="I10" s="1796"/>
      <c r="J10" s="11" t="s">
        <v>111</v>
      </c>
      <c r="K10" s="1795" t="s">
        <v>112</v>
      </c>
      <c r="L10" s="1795"/>
      <c r="M10" s="1797"/>
      <c r="N10" s="1797"/>
      <c r="O10" s="1797"/>
      <c r="P10" s="1797"/>
      <c r="Q10" s="1797"/>
      <c r="R10" s="1797"/>
      <c r="S10" s="1798"/>
    </row>
    <row r="11" spans="1:19" ht="30.75" customHeight="1">
      <c r="A11" s="24" t="s">
        <v>546</v>
      </c>
      <c r="B11" s="1775" t="s">
        <v>113</v>
      </c>
      <c r="C11" s="1773"/>
      <c r="D11" s="1773"/>
      <c r="E11" s="1773" t="str">
        <f>IF(様式1!M13="","",様式1!M13)</f>
        <v/>
      </c>
      <c r="F11" s="1773"/>
      <c r="G11" s="1773"/>
      <c r="H11" s="1773"/>
      <c r="I11" s="1773"/>
      <c r="J11" s="1773"/>
      <c r="K11" s="1773"/>
      <c r="L11" s="1773"/>
      <c r="M11" s="318"/>
      <c r="N11" s="1784"/>
      <c r="O11" s="1784"/>
      <c r="P11" s="1784"/>
      <c r="Q11" s="1784"/>
      <c r="R11" s="1784"/>
      <c r="S11" s="1785"/>
    </row>
    <row r="12" spans="1:19" ht="23.1" customHeight="1">
      <c r="A12" s="17" t="s">
        <v>114</v>
      </c>
      <c r="B12" s="1786"/>
      <c r="C12" s="1787"/>
      <c r="D12" s="1493"/>
      <c r="E12" s="1788" t="s">
        <v>115</v>
      </c>
      <c r="F12" s="1788"/>
      <c r="G12" s="1493"/>
      <c r="H12" s="1788" t="s">
        <v>116</v>
      </c>
      <c r="I12" s="1788"/>
      <c r="J12" s="1493"/>
      <c r="K12" s="1789" t="s">
        <v>117</v>
      </c>
      <c r="L12" s="1789"/>
      <c r="M12" s="1790"/>
      <c r="N12" s="1790"/>
      <c r="O12" s="1790"/>
      <c r="P12" s="1790"/>
      <c r="Q12" s="1790"/>
      <c r="R12" s="1790"/>
      <c r="S12" s="1791"/>
    </row>
    <row r="13" spans="1:19" ht="15" customHeight="1">
      <c r="A13" s="1808" t="s">
        <v>118</v>
      </c>
      <c r="B13" s="1"/>
      <c r="C13" s="1801" t="s">
        <v>119</v>
      </c>
      <c r="D13" s="1799"/>
      <c r="E13" s="1"/>
      <c r="F13" s="1801" t="s">
        <v>478</v>
      </c>
      <c r="G13" s="1799"/>
      <c r="H13" s="1"/>
      <c r="I13" s="1801" t="s">
        <v>479</v>
      </c>
      <c r="J13" s="1799"/>
      <c r="K13" s="1"/>
      <c r="L13" s="1801" t="s">
        <v>480</v>
      </c>
      <c r="M13" s="1799"/>
      <c r="N13" s="1"/>
      <c r="O13" s="1801" t="s">
        <v>481</v>
      </c>
      <c r="P13" s="1799"/>
      <c r="Q13" s="1799"/>
      <c r="R13" s="1799"/>
      <c r="S13" s="1800"/>
    </row>
    <row r="14" spans="1:19" ht="15" customHeight="1">
      <c r="A14" s="1809"/>
      <c r="B14" s="1"/>
      <c r="C14" s="1801" t="s">
        <v>482</v>
      </c>
      <c r="D14" s="1799"/>
      <c r="E14" s="1"/>
      <c r="F14" s="1802" t="s">
        <v>483</v>
      </c>
      <c r="G14" s="1803"/>
      <c r="H14" s="1"/>
      <c r="I14" s="1801" t="s">
        <v>484</v>
      </c>
      <c r="J14" s="1799"/>
      <c r="K14" s="1"/>
      <c r="L14" s="1803" t="s">
        <v>485</v>
      </c>
      <c r="M14" s="1803"/>
      <c r="N14" s="1803"/>
      <c r="O14" s="1"/>
      <c r="P14" s="1799" t="s">
        <v>486</v>
      </c>
      <c r="Q14" s="1799"/>
      <c r="R14" s="1799"/>
      <c r="S14" s="1800"/>
    </row>
    <row r="15" spans="1:19" ht="15" customHeight="1">
      <c r="A15" s="1810"/>
      <c r="B15" s="1"/>
      <c r="C15" s="1801" t="s">
        <v>487</v>
      </c>
      <c r="D15" s="1799"/>
      <c r="E15" s="1"/>
      <c r="F15" s="1802" t="s">
        <v>488</v>
      </c>
      <c r="G15" s="1803"/>
      <c r="H15" s="1"/>
      <c r="I15" s="1799" t="s">
        <v>489</v>
      </c>
      <c r="J15" s="1799"/>
      <c r="K15" s="1804"/>
      <c r="L15" s="1804"/>
      <c r="M15" s="1804"/>
      <c r="N15" s="1804"/>
      <c r="O15" s="1804"/>
      <c r="P15" s="1804"/>
      <c r="Q15" s="1804"/>
      <c r="R15" s="1804"/>
      <c r="S15" s="275" t="s">
        <v>490</v>
      </c>
    </row>
    <row r="16" spans="1:19" ht="23.1" customHeight="1">
      <c r="A16" s="17" t="s">
        <v>120</v>
      </c>
      <c r="B16" s="1805"/>
      <c r="C16" s="1806"/>
      <c r="D16" s="1806"/>
      <c r="E16" s="1806"/>
      <c r="F16" s="1806"/>
      <c r="G16" s="1806"/>
      <c r="H16" s="1806"/>
      <c r="I16" s="1806"/>
      <c r="J16" s="1806"/>
      <c r="K16" s="1806"/>
      <c r="L16" s="1806"/>
      <c r="M16" s="1806"/>
      <c r="N16" s="1806"/>
      <c r="O16" s="1806"/>
      <c r="P16" s="1806"/>
      <c r="Q16" s="1806"/>
      <c r="R16" s="1806"/>
      <c r="S16" s="1807"/>
    </row>
    <row r="17" spans="1:19" s="25" customFormat="1" ht="51" customHeight="1">
      <c r="A17" s="1811" t="s">
        <v>121</v>
      </c>
      <c r="B17" s="1811"/>
      <c r="C17" s="1811"/>
      <c r="D17" s="1811"/>
      <c r="E17" s="1812" t="s">
        <v>122</v>
      </c>
      <c r="F17" s="1812"/>
      <c r="G17" s="1813"/>
      <c r="H17" s="1813"/>
      <c r="I17" s="1813"/>
      <c r="J17" s="1813"/>
      <c r="K17" s="1813"/>
      <c r="L17" s="1813"/>
      <c r="M17" s="1813"/>
      <c r="N17" s="1813"/>
      <c r="O17" s="1813"/>
      <c r="P17" s="1813"/>
      <c r="Q17" s="1813"/>
      <c r="R17" s="1813"/>
      <c r="S17" s="1813"/>
    </row>
    <row r="18" spans="1:19" s="25" customFormat="1" ht="12" customHeight="1">
      <c r="A18" s="26"/>
      <c r="D18" s="27"/>
      <c r="E18" s="28" t="s">
        <v>123</v>
      </c>
      <c r="F18" s="28"/>
      <c r="H18" s="29"/>
      <c r="I18" s="29"/>
      <c r="J18" s="29"/>
      <c r="K18" s="29"/>
      <c r="L18" s="29"/>
      <c r="M18" s="29"/>
      <c r="N18" s="29"/>
      <c r="O18" s="29"/>
      <c r="P18" s="29"/>
      <c r="Q18" s="29"/>
      <c r="R18" s="29"/>
      <c r="S18" s="29"/>
    </row>
    <row r="19" spans="1:19" ht="12" customHeight="1">
      <c r="A19" s="30"/>
      <c r="B19" s="31"/>
      <c r="C19" s="31"/>
      <c r="D19" s="31"/>
      <c r="E19" s="31"/>
      <c r="F19" s="31"/>
      <c r="G19" s="31"/>
      <c r="H19" s="31"/>
      <c r="I19" s="31"/>
      <c r="J19" s="31"/>
      <c r="K19" s="31"/>
      <c r="L19" s="31"/>
      <c r="M19" s="31"/>
      <c r="N19" s="31"/>
      <c r="O19" s="31"/>
      <c r="P19" s="31"/>
      <c r="Q19" s="31"/>
      <c r="R19" s="31"/>
      <c r="S19" s="31"/>
    </row>
    <row r="20" spans="1:19">
      <c r="A20" s="15" t="s">
        <v>124</v>
      </c>
      <c r="E20" s="32"/>
      <c r="F20" s="32"/>
    </row>
    <row r="21" spans="1:19" ht="23.1" customHeight="1">
      <c r="A21" s="17" t="s">
        <v>125</v>
      </c>
      <c r="B21" s="1775" t="str">
        <f>IF(様式1!F40="","",様式1!F40)</f>
        <v/>
      </c>
      <c r="C21" s="1773"/>
      <c r="D21" s="1773"/>
      <c r="E21" s="1773"/>
      <c r="F21" s="1773"/>
      <c r="G21" s="1773"/>
      <c r="H21" s="1773"/>
      <c r="I21" s="1773"/>
      <c r="J21" s="1773"/>
      <c r="K21" s="1773"/>
      <c r="L21" s="1773"/>
      <c r="M21" s="1773"/>
      <c r="N21" s="1773"/>
      <c r="O21" s="1773"/>
      <c r="P21" s="1773"/>
      <c r="Q21" s="1773"/>
      <c r="R21" s="1773"/>
      <c r="S21" s="1774"/>
    </row>
    <row r="22" spans="1:19" ht="23.1" customHeight="1">
      <c r="A22" s="33" t="s">
        <v>126</v>
      </c>
      <c r="B22" s="22" t="s">
        <v>109</v>
      </c>
      <c r="C22" s="1792" t="str">
        <f>IF(様式1!F41="","",様式1!F41)</f>
        <v/>
      </c>
      <c r="D22" s="1792"/>
      <c r="E22" s="1792" t="str">
        <f>様式1!H41&amp;"　"&amp;様式1!H42</f>
        <v>　</v>
      </c>
      <c r="F22" s="1792"/>
      <c r="G22" s="1792"/>
      <c r="H22" s="1792"/>
      <c r="I22" s="1792"/>
      <c r="J22" s="1792"/>
      <c r="K22" s="1792"/>
      <c r="L22" s="1792"/>
      <c r="M22" s="1792"/>
      <c r="N22" s="1792"/>
      <c r="O22" s="1792"/>
      <c r="P22" s="1792"/>
      <c r="Q22" s="1792"/>
      <c r="R22" s="1792"/>
      <c r="S22" s="1793"/>
    </row>
    <row r="23" spans="1:19" ht="23.1" customHeight="1">
      <c r="A23" s="34" t="s">
        <v>108</v>
      </c>
      <c r="B23" s="35"/>
      <c r="C23" s="11"/>
      <c r="D23" s="11"/>
      <c r="E23" s="1814" t="s">
        <v>110</v>
      </c>
      <c r="F23" s="1814"/>
      <c r="G23" s="1796"/>
      <c r="H23" s="1796"/>
      <c r="I23" s="1796"/>
      <c r="J23" s="11" t="s">
        <v>111</v>
      </c>
      <c r="K23" s="1795" t="s">
        <v>112</v>
      </c>
      <c r="L23" s="1795"/>
      <c r="M23" s="1797"/>
      <c r="N23" s="1797"/>
      <c r="O23" s="1797"/>
      <c r="P23" s="1797"/>
      <c r="Q23" s="1797"/>
      <c r="R23" s="1797"/>
      <c r="S23" s="1798"/>
    </row>
    <row r="24" spans="1:19" ht="23.1" customHeight="1">
      <c r="A24" s="17" t="s">
        <v>127</v>
      </c>
      <c r="B24" s="1815"/>
      <c r="C24" s="1816"/>
      <c r="D24" s="1816"/>
      <c r="E24" s="1816"/>
      <c r="F24" s="1816"/>
      <c r="G24" s="1816"/>
      <c r="H24" s="1816"/>
      <c r="I24" s="1816"/>
      <c r="J24" s="1816"/>
      <c r="K24" s="1816"/>
      <c r="L24" s="1816"/>
      <c r="M24" s="1816"/>
      <c r="N24" s="1816"/>
      <c r="O24" s="1816"/>
      <c r="P24" s="1816"/>
      <c r="Q24" s="1816"/>
      <c r="R24" s="1816"/>
      <c r="S24" s="1817"/>
    </row>
    <row r="25" spans="1:19" ht="20.100000000000001" customHeight="1"/>
    <row r="26" spans="1:19" ht="20.100000000000001" customHeight="1"/>
    <row r="27" spans="1:19" ht="20.100000000000001" customHeight="1">
      <c r="A27" s="1818" t="s">
        <v>128</v>
      </c>
      <c r="B27" s="1819"/>
      <c r="C27" s="1819"/>
      <c r="D27" s="1819"/>
      <c r="E27" s="1819"/>
      <c r="F27" s="1819"/>
      <c r="G27" s="1819"/>
      <c r="H27" s="1819"/>
      <c r="I27" s="1819"/>
      <c r="J27" s="1819"/>
      <c r="K27" s="1819"/>
      <c r="L27" s="1819"/>
      <c r="M27" s="1819"/>
      <c r="N27" s="1819"/>
      <c r="O27" s="1819"/>
      <c r="P27" s="1819"/>
      <c r="Q27" s="1819"/>
      <c r="R27" s="1819"/>
      <c r="S27" s="1819"/>
    </row>
    <row r="28" spans="1:19" ht="20.100000000000001" customHeight="1">
      <c r="A28" s="1820" t="s">
        <v>129</v>
      </c>
      <c r="B28" s="1821"/>
      <c r="C28" s="1822"/>
      <c r="D28" s="1820" t="s">
        <v>130</v>
      </c>
      <c r="E28" s="1821"/>
      <c r="F28" s="1821"/>
      <c r="G28" s="1821"/>
      <c r="H28" s="1821"/>
      <c r="I28" s="1821"/>
      <c r="J28" s="1821"/>
      <c r="K28" s="1821"/>
      <c r="L28" s="1822"/>
      <c r="M28" s="1826" t="s">
        <v>131</v>
      </c>
      <c r="N28" s="1826"/>
      <c r="O28" s="1826"/>
      <c r="P28" s="1827" t="s">
        <v>132</v>
      </c>
      <c r="Q28" s="1828"/>
      <c r="R28" s="1808" t="s">
        <v>133</v>
      </c>
      <c r="S28" s="1808" t="s">
        <v>134</v>
      </c>
    </row>
    <row r="29" spans="1:19" ht="20.100000000000001" customHeight="1">
      <c r="A29" s="1823"/>
      <c r="B29" s="1824"/>
      <c r="C29" s="1825"/>
      <c r="D29" s="1823"/>
      <c r="E29" s="1824"/>
      <c r="F29" s="1824"/>
      <c r="G29" s="1824"/>
      <c r="H29" s="1824"/>
      <c r="I29" s="1824"/>
      <c r="J29" s="1824"/>
      <c r="K29" s="1824"/>
      <c r="L29" s="1825"/>
      <c r="M29" s="36" t="s">
        <v>135</v>
      </c>
      <c r="N29" s="1835" t="s">
        <v>136</v>
      </c>
      <c r="O29" s="1835"/>
      <c r="P29" s="1829"/>
      <c r="Q29" s="1830"/>
      <c r="R29" s="1810"/>
      <c r="S29" s="1810"/>
    </row>
    <row r="30" spans="1:19" ht="20.100000000000001" customHeight="1">
      <c r="A30" s="1836"/>
      <c r="B30" s="1837"/>
      <c r="C30" s="1838"/>
      <c r="D30" s="1836"/>
      <c r="E30" s="1837"/>
      <c r="F30" s="1837"/>
      <c r="G30" s="1837"/>
      <c r="H30" s="1837"/>
      <c r="I30" s="1837"/>
      <c r="J30" s="1837"/>
      <c r="K30" s="1837"/>
      <c r="L30" s="1838"/>
      <c r="M30" s="1184"/>
      <c r="N30" s="1839"/>
      <c r="O30" s="1840"/>
      <c r="P30" s="1841"/>
      <c r="Q30" s="1842"/>
      <c r="R30" s="1185"/>
      <c r="S30" s="1185"/>
    </row>
    <row r="31" spans="1:19" ht="19.5" customHeight="1">
      <c r="A31" s="1812" t="s">
        <v>137</v>
      </c>
      <c r="B31" s="1831"/>
      <c r="C31" s="1831"/>
      <c r="D31" s="1831"/>
      <c r="E31" s="1831"/>
      <c r="F31" s="1831"/>
      <c r="G31" s="1831"/>
      <c r="H31" s="1831"/>
      <c r="I31" s="1831"/>
      <c r="J31" s="1831"/>
      <c r="K31" s="1831"/>
      <c r="L31" s="1831"/>
      <c r="M31" s="1831"/>
      <c r="N31" s="1831"/>
      <c r="O31" s="1831"/>
      <c r="P31" s="1831"/>
      <c r="Q31" s="1831"/>
      <c r="R31" s="1831"/>
      <c r="S31" s="1831"/>
    </row>
    <row r="32" spans="1:19" ht="19.5" customHeight="1">
      <c r="A32" s="1832" t="s">
        <v>138</v>
      </c>
      <c r="B32" s="1833"/>
      <c r="C32" s="1833"/>
      <c r="D32" s="1833"/>
      <c r="E32" s="1833"/>
      <c r="F32" s="1833"/>
      <c r="G32" s="1833"/>
      <c r="H32" s="1833"/>
      <c r="I32" s="1833"/>
      <c r="J32" s="1833"/>
      <c r="K32" s="1833"/>
      <c r="L32" s="1833"/>
      <c r="M32" s="1833"/>
      <c r="N32" s="1833"/>
      <c r="O32" s="1833"/>
      <c r="P32" s="1833"/>
      <c r="Q32" s="1833"/>
      <c r="R32" s="1833"/>
      <c r="S32" s="1833"/>
    </row>
    <row r="33" spans="1:19" ht="16.5" customHeight="1">
      <c r="A33" s="435"/>
      <c r="B33" s="435"/>
      <c r="C33" s="435"/>
      <c r="D33" s="435" t="s">
        <v>1490</v>
      </c>
      <c r="E33" s="435"/>
      <c r="F33" s="435"/>
      <c r="G33" s="435"/>
      <c r="H33" s="435"/>
      <c r="I33" s="435"/>
      <c r="J33" s="435"/>
      <c r="K33" s="435"/>
      <c r="L33" s="435"/>
      <c r="M33" s="435"/>
      <c r="N33" s="435"/>
      <c r="O33" s="435"/>
      <c r="P33" s="435"/>
      <c r="Q33" s="435"/>
      <c r="R33" s="435"/>
      <c r="S33" s="435"/>
    </row>
    <row r="34" spans="1:19" s="8" customFormat="1" ht="16.5" customHeight="1">
      <c r="A34" s="37" t="s">
        <v>139</v>
      </c>
      <c r="B34" s="38"/>
      <c r="C34" s="38"/>
      <c r="D34" s="39"/>
      <c r="E34" s="39"/>
      <c r="F34" s="39"/>
      <c r="G34" s="39"/>
      <c r="H34" s="39"/>
      <c r="I34" s="39"/>
      <c r="J34" s="39"/>
      <c r="K34" s="40"/>
      <c r="L34" s="40"/>
      <c r="M34" s="11"/>
      <c r="N34" s="38"/>
      <c r="O34" s="38"/>
      <c r="P34" s="38"/>
      <c r="Q34" s="38"/>
      <c r="R34" s="38"/>
      <c r="S34" s="11"/>
    </row>
    <row r="35" spans="1:19" ht="22.5" customHeight="1">
      <c r="A35" s="41" t="s">
        <v>140</v>
      </c>
      <c r="B35" s="1805"/>
      <c r="C35" s="1806"/>
      <c r="D35" s="1806"/>
      <c r="E35" s="1806"/>
      <c r="F35" s="1806"/>
      <c r="G35" s="1806"/>
      <c r="H35" s="1806"/>
      <c r="I35" s="1806"/>
      <c r="J35" s="1806"/>
      <c r="K35" s="1806"/>
      <c r="L35" s="1806"/>
      <c r="M35" s="1806"/>
      <c r="N35" s="1806"/>
      <c r="O35" s="1806"/>
      <c r="P35" s="1806"/>
      <c r="Q35" s="1806"/>
      <c r="R35" s="1806"/>
      <c r="S35" s="1807"/>
    </row>
    <row r="36" spans="1:19" ht="22.5" customHeight="1">
      <c r="A36" s="41" t="s">
        <v>141</v>
      </c>
      <c r="B36" s="1805"/>
      <c r="C36" s="1806"/>
      <c r="D36" s="1806"/>
      <c r="E36" s="1806"/>
      <c r="F36" s="1806"/>
      <c r="G36" s="1806"/>
      <c r="H36" s="1806"/>
      <c r="I36" s="1806"/>
      <c r="J36" s="1806"/>
      <c r="K36" s="1806"/>
      <c r="L36" s="1806"/>
      <c r="M36" s="1806"/>
      <c r="N36" s="1806"/>
      <c r="O36" s="1806"/>
      <c r="P36" s="1806"/>
      <c r="Q36" s="1806"/>
      <c r="R36" s="1806"/>
      <c r="S36" s="1807"/>
    </row>
    <row r="37" spans="1:19" ht="15.75" customHeight="1">
      <c r="A37" s="12"/>
      <c r="B37" s="12"/>
      <c r="C37" s="12"/>
      <c r="D37" s="12"/>
      <c r="E37" s="12"/>
      <c r="F37" s="12"/>
      <c r="G37" s="12"/>
      <c r="H37" s="12"/>
      <c r="I37" s="12"/>
      <c r="J37" s="12"/>
      <c r="K37" s="12"/>
      <c r="L37" s="12"/>
      <c r="M37" s="12"/>
      <c r="N37" s="12"/>
      <c r="O37" s="12"/>
      <c r="P37" s="12"/>
      <c r="Q37" s="12"/>
      <c r="R37" s="12"/>
      <c r="S37" s="12"/>
    </row>
    <row r="38" spans="1:19" ht="19.5" customHeight="1">
      <c r="A38" s="6" t="s">
        <v>142</v>
      </c>
    </row>
    <row r="39" spans="1:19" ht="19.5" customHeight="1">
      <c r="A39" s="868" t="s">
        <v>1537</v>
      </c>
      <c r="B39" s="1805"/>
      <c r="C39" s="1806"/>
      <c r="D39" s="1806"/>
      <c r="E39" s="1806"/>
      <c r="F39" s="1806"/>
      <c r="G39" s="1806"/>
      <c r="H39" s="1806"/>
      <c r="I39" s="1806"/>
      <c r="J39" s="1806"/>
      <c r="K39" s="1834" t="s">
        <v>144</v>
      </c>
      <c r="L39" s="1779"/>
      <c r="M39" s="1779"/>
      <c r="N39" s="1779"/>
      <c r="O39" s="1779"/>
      <c r="P39" s="1805"/>
      <c r="Q39" s="1806"/>
      <c r="R39" s="1806"/>
      <c r="S39" s="42" t="s">
        <v>145</v>
      </c>
    </row>
    <row r="40" spans="1:19" ht="20.100000000000001" customHeight="1">
      <c r="A40" s="1854" t="s">
        <v>146</v>
      </c>
      <c r="B40" s="43" t="s">
        <v>147</v>
      </c>
      <c r="C40" s="44"/>
      <c r="D40" s="45"/>
      <c r="E40" s="1850"/>
      <c r="F40" s="1852"/>
      <c r="G40" s="1852"/>
      <c r="H40" s="1852"/>
      <c r="I40" s="1852"/>
      <c r="J40" s="1852"/>
      <c r="K40" s="1852"/>
      <c r="L40" s="1852"/>
      <c r="M40" s="1857" t="s">
        <v>148</v>
      </c>
      <c r="N40" s="1858"/>
      <c r="O40" s="1859"/>
      <c r="P40" s="1860"/>
      <c r="Q40" s="1861"/>
      <c r="R40" s="1861"/>
      <c r="S40" s="1862"/>
    </row>
    <row r="41" spans="1:19" ht="20.100000000000001" customHeight="1">
      <c r="A41" s="1855"/>
      <c r="B41" s="46" t="s">
        <v>149</v>
      </c>
      <c r="C41" s="47"/>
      <c r="D41" s="48"/>
      <c r="E41" s="1863"/>
      <c r="F41" s="1848"/>
      <c r="G41" s="1848"/>
      <c r="H41" s="1848"/>
      <c r="I41" s="1848"/>
      <c r="J41" s="1848"/>
      <c r="K41" s="1848"/>
      <c r="L41" s="1849"/>
      <c r="M41" s="1864" t="s">
        <v>150</v>
      </c>
      <c r="N41" s="1865"/>
      <c r="O41" s="1866"/>
      <c r="P41" s="1867"/>
      <c r="Q41" s="1847"/>
      <c r="R41" s="1848"/>
      <c r="S41" s="1849"/>
    </row>
    <row r="42" spans="1:19" ht="20.100000000000001" customHeight="1">
      <c r="A42" s="1856"/>
      <c r="B42" s="49" t="s">
        <v>151</v>
      </c>
      <c r="C42" s="50"/>
      <c r="D42" s="51"/>
      <c r="E42" s="1186"/>
      <c r="F42" s="52" t="s">
        <v>152</v>
      </c>
      <c r="G42" s="10"/>
      <c r="H42" s="10"/>
      <c r="I42" s="10"/>
      <c r="J42" s="11"/>
      <c r="K42" s="11"/>
      <c r="L42" s="11"/>
      <c r="M42" s="1834" t="s">
        <v>153</v>
      </c>
      <c r="N42" s="1779"/>
      <c r="O42" s="1780"/>
      <c r="P42" s="1186"/>
      <c r="Q42" s="52" t="s">
        <v>154</v>
      </c>
      <c r="S42" s="53"/>
    </row>
    <row r="43" spans="1:19" ht="20.100000000000001" customHeight="1">
      <c r="A43" s="1876" t="s">
        <v>155</v>
      </c>
      <c r="B43" s="1486" t="s">
        <v>147</v>
      </c>
      <c r="C43" s="1487"/>
      <c r="D43" s="1488"/>
      <c r="E43" s="1850"/>
      <c r="F43" s="1851"/>
      <c r="G43" s="1851"/>
      <c r="H43" s="1851"/>
      <c r="I43" s="1851"/>
      <c r="J43" s="1852"/>
      <c r="K43" s="1852"/>
      <c r="L43" s="1852"/>
      <c r="M43" s="1871" t="s">
        <v>148</v>
      </c>
      <c r="N43" s="1872"/>
      <c r="O43" s="1873"/>
      <c r="P43" s="1874"/>
      <c r="Q43" s="1861"/>
      <c r="R43" s="1861"/>
      <c r="S43" s="1862"/>
    </row>
    <row r="44" spans="1:19" ht="20.100000000000001" customHeight="1">
      <c r="A44" s="1877"/>
      <c r="B44" s="1489" t="s">
        <v>149</v>
      </c>
      <c r="C44" s="1490"/>
      <c r="D44" s="1491"/>
      <c r="E44" s="1863"/>
      <c r="F44" s="1848"/>
      <c r="G44" s="1848"/>
      <c r="H44" s="1848"/>
      <c r="I44" s="1848"/>
      <c r="J44" s="1848"/>
      <c r="K44" s="1848"/>
      <c r="L44" s="1849"/>
      <c r="M44" s="1843" t="s">
        <v>150</v>
      </c>
      <c r="N44" s="1844"/>
      <c r="O44" s="1845"/>
      <c r="P44" s="1846"/>
      <c r="Q44" s="1847"/>
      <c r="R44" s="1848"/>
      <c r="S44" s="1849"/>
    </row>
    <row r="45" spans="1:19" ht="20.100000000000001" customHeight="1">
      <c r="A45" s="1877"/>
      <c r="B45" s="1486" t="s">
        <v>147</v>
      </c>
      <c r="C45" s="1487"/>
      <c r="D45" s="1488"/>
      <c r="E45" s="1850"/>
      <c r="F45" s="1851"/>
      <c r="G45" s="1851"/>
      <c r="H45" s="1851"/>
      <c r="I45" s="1851"/>
      <c r="J45" s="1852"/>
      <c r="K45" s="1851"/>
      <c r="L45" s="1853"/>
      <c r="M45" s="1871" t="s">
        <v>148</v>
      </c>
      <c r="N45" s="1872"/>
      <c r="O45" s="1873"/>
      <c r="P45" s="1874"/>
      <c r="Q45" s="1861"/>
      <c r="R45" s="1861"/>
      <c r="S45" s="1862"/>
    </row>
    <row r="46" spans="1:19" ht="20.100000000000001" customHeight="1">
      <c r="A46" s="1877"/>
      <c r="B46" s="1489" t="s">
        <v>149</v>
      </c>
      <c r="C46" s="1490"/>
      <c r="D46" s="1491"/>
      <c r="E46" s="1863"/>
      <c r="F46" s="1848"/>
      <c r="G46" s="1848"/>
      <c r="H46" s="1848"/>
      <c r="I46" s="1848"/>
      <c r="J46" s="1848"/>
      <c r="K46" s="1848"/>
      <c r="L46" s="1849"/>
      <c r="M46" s="1843" t="s">
        <v>150</v>
      </c>
      <c r="N46" s="1844"/>
      <c r="O46" s="1845"/>
      <c r="P46" s="1846"/>
      <c r="Q46" s="1847"/>
      <c r="R46" s="1848"/>
      <c r="S46" s="1849"/>
    </row>
    <row r="47" spans="1:19" ht="20.100000000000001" customHeight="1">
      <c r="A47" s="1854" t="s">
        <v>156</v>
      </c>
      <c r="B47" s="43" t="s">
        <v>147</v>
      </c>
      <c r="C47" s="44"/>
      <c r="D47" s="45"/>
      <c r="E47" s="1875"/>
      <c r="F47" s="1851"/>
      <c r="G47" s="1851"/>
      <c r="H47" s="1851"/>
      <c r="I47" s="1851"/>
      <c r="J47" s="1851"/>
      <c r="K47" s="1851"/>
      <c r="L47" s="1853"/>
      <c r="M47" s="1857" t="s">
        <v>148</v>
      </c>
      <c r="N47" s="1858"/>
      <c r="O47" s="1859"/>
      <c r="P47" s="1874"/>
      <c r="Q47" s="1861"/>
      <c r="R47" s="1861"/>
      <c r="S47" s="1862"/>
    </row>
    <row r="48" spans="1:19" ht="20.100000000000001" customHeight="1">
      <c r="A48" s="1855"/>
      <c r="B48" s="46" t="s">
        <v>149</v>
      </c>
      <c r="C48" s="47"/>
      <c r="D48" s="48"/>
      <c r="E48" s="1863"/>
      <c r="F48" s="1848"/>
      <c r="G48" s="1848"/>
      <c r="H48" s="1848"/>
      <c r="I48" s="1848"/>
      <c r="J48" s="1848"/>
      <c r="K48" s="1848"/>
      <c r="L48" s="1849"/>
      <c r="M48" s="1864" t="s">
        <v>150</v>
      </c>
      <c r="N48" s="1865"/>
      <c r="O48" s="1866"/>
      <c r="P48" s="1846"/>
      <c r="Q48" s="1847"/>
      <c r="R48" s="1848"/>
      <c r="S48" s="1849"/>
    </row>
    <row r="49" spans="1:19" ht="20.100000000000001" customHeight="1">
      <c r="A49" s="1856"/>
      <c r="B49" s="54" t="s">
        <v>151</v>
      </c>
      <c r="C49" s="55"/>
      <c r="D49" s="56"/>
      <c r="E49" s="1186"/>
      <c r="F49" s="57" t="s">
        <v>157</v>
      </c>
      <c r="G49" s="58"/>
      <c r="H49" s="58"/>
      <c r="I49" s="58"/>
      <c r="J49" s="59"/>
      <c r="K49" s="59"/>
      <c r="L49" s="59"/>
      <c r="M49" s="1834" t="s">
        <v>153</v>
      </c>
      <c r="N49" s="1779"/>
      <c r="O49" s="1780"/>
      <c r="P49" s="1186"/>
      <c r="Q49" s="52" t="s">
        <v>154</v>
      </c>
      <c r="S49" s="42"/>
    </row>
    <row r="50" spans="1:19" ht="26.25" customHeight="1">
      <c r="A50" s="1870" t="s">
        <v>830</v>
      </c>
      <c r="B50" s="1870"/>
      <c r="C50" s="1870"/>
      <c r="D50" s="1870"/>
      <c r="E50" s="1870"/>
      <c r="F50" s="1870"/>
      <c r="G50" s="1870"/>
      <c r="H50" s="1870"/>
      <c r="I50" s="1870"/>
      <c r="J50" s="1870"/>
      <c r="K50" s="1870"/>
      <c r="L50" s="1870"/>
      <c r="M50" s="1870"/>
      <c r="N50" s="1870"/>
      <c r="O50" s="1870"/>
      <c r="P50" s="1870"/>
      <c r="Q50" s="1870"/>
      <c r="R50" s="1870"/>
      <c r="S50" s="1870"/>
    </row>
    <row r="51" spans="1:19">
      <c r="A51" s="1868" t="s">
        <v>895</v>
      </c>
      <c r="B51" s="1868"/>
      <c r="C51" s="1868"/>
      <c r="D51" s="1868"/>
      <c r="E51" s="1868"/>
      <c r="F51" s="1868"/>
      <c r="G51" s="1868"/>
      <c r="H51" s="1868"/>
      <c r="I51" s="1868"/>
      <c r="J51" s="1868"/>
      <c r="K51" s="1868"/>
      <c r="L51" s="1868"/>
      <c r="M51" s="1868"/>
      <c r="N51" s="1868"/>
      <c r="O51" s="1868"/>
      <c r="P51" s="1868"/>
      <c r="Q51" s="1868"/>
      <c r="R51" s="1868"/>
      <c r="S51" s="1868"/>
    </row>
    <row r="52" spans="1:19" ht="27" customHeight="1">
      <c r="A52" s="1868" t="s">
        <v>831</v>
      </c>
      <c r="B52" s="1868"/>
      <c r="C52" s="1868"/>
      <c r="D52" s="1868"/>
      <c r="E52" s="1868"/>
      <c r="F52" s="1868"/>
      <c r="G52" s="1868"/>
      <c r="H52" s="1868"/>
      <c r="I52" s="1868"/>
      <c r="J52" s="1868"/>
      <c r="K52" s="1868"/>
      <c r="L52" s="1868"/>
      <c r="M52" s="1868"/>
      <c r="N52" s="1869"/>
      <c r="O52" s="1869"/>
      <c r="P52" s="1869"/>
      <c r="Q52" s="1869"/>
      <c r="R52" s="1869"/>
      <c r="S52" s="1869"/>
    </row>
    <row r="53" spans="1:19">
      <c r="A53" s="60" t="s">
        <v>158</v>
      </c>
      <c r="B53" s="61"/>
      <c r="C53" s="61"/>
      <c r="D53" s="61"/>
      <c r="E53" s="61"/>
      <c r="F53" s="61"/>
      <c r="G53" s="61"/>
      <c r="H53" s="61"/>
      <c r="I53" s="61"/>
      <c r="J53" s="61"/>
      <c r="K53" s="61"/>
      <c r="L53" s="61"/>
      <c r="M53" s="61"/>
      <c r="N53" s="61"/>
      <c r="O53" s="61"/>
      <c r="P53" s="61"/>
      <c r="Q53" s="61"/>
      <c r="R53" s="61"/>
      <c r="S53" s="61"/>
    </row>
    <row r="54" spans="1:19" ht="25.5" customHeight="1">
      <c r="A54" s="1868" t="s">
        <v>159</v>
      </c>
      <c r="B54" s="1868"/>
      <c r="C54" s="1868"/>
      <c r="D54" s="1868"/>
      <c r="E54" s="1868"/>
      <c r="F54" s="1868"/>
      <c r="G54" s="1868"/>
      <c r="H54" s="1868"/>
      <c r="I54" s="1868"/>
      <c r="J54" s="1868"/>
      <c r="K54" s="1868"/>
      <c r="L54" s="1868"/>
      <c r="M54" s="1868"/>
      <c r="N54" s="1868"/>
      <c r="O54" s="1868"/>
      <c r="P54" s="1868"/>
      <c r="Q54" s="1868"/>
      <c r="R54" s="1868"/>
      <c r="S54" s="1868"/>
    </row>
  </sheetData>
  <sheetProtection sheet="1" objects="1" scenarios="1" formatCells="0" formatRows="0" insertRows="0" deleteRows="0"/>
  <mergeCells count="107">
    <mergeCell ref="A52:S52"/>
    <mergeCell ref="A54:S54"/>
    <mergeCell ref="E48:L48"/>
    <mergeCell ref="M48:O48"/>
    <mergeCell ref="P48:S48"/>
    <mergeCell ref="M49:O49"/>
    <mergeCell ref="A50:S50"/>
    <mergeCell ref="A51:S51"/>
    <mergeCell ref="M45:O45"/>
    <mergeCell ref="P45:S45"/>
    <mergeCell ref="E46:L46"/>
    <mergeCell ref="M46:O46"/>
    <mergeCell ref="P46:S46"/>
    <mergeCell ref="A47:A49"/>
    <mergeCell ref="E47:I47"/>
    <mergeCell ref="J47:L47"/>
    <mergeCell ref="M47:O47"/>
    <mergeCell ref="P47:S47"/>
    <mergeCell ref="A43:A46"/>
    <mergeCell ref="E43:I43"/>
    <mergeCell ref="J43:L43"/>
    <mergeCell ref="M43:O43"/>
    <mergeCell ref="P43:S43"/>
    <mergeCell ref="E44:L44"/>
    <mergeCell ref="M44:O44"/>
    <mergeCell ref="P44:S44"/>
    <mergeCell ref="E45:I45"/>
    <mergeCell ref="J45:L45"/>
    <mergeCell ref="A40:A42"/>
    <mergeCell ref="E40:I40"/>
    <mergeCell ref="J40:L40"/>
    <mergeCell ref="M40:O40"/>
    <mergeCell ref="P40:S40"/>
    <mergeCell ref="E41:L41"/>
    <mergeCell ref="M41:O41"/>
    <mergeCell ref="P41:S41"/>
    <mergeCell ref="M42:O42"/>
    <mergeCell ref="B35:S35"/>
    <mergeCell ref="B36:S36"/>
    <mergeCell ref="B39:J39"/>
    <mergeCell ref="K39:O39"/>
    <mergeCell ref="P39:R39"/>
    <mergeCell ref="S28:S29"/>
    <mergeCell ref="N29:O29"/>
    <mergeCell ref="A30:C30"/>
    <mergeCell ref="D30:L30"/>
    <mergeCell ref="N30:O30"/>
    <mergeCell ref="P30:Q30"/>
    <mergeCell ref="B24:S24"/>
    <mergeCell ref="A27:S27"/>
    <mergeCell ref="A28:C29"/>
    <mergeCell ref="D28:L29"/>
    <mergeCell ref="M28:O28"/>
    <mergeCell ref="P28:Q29"/>
    <mergeCell ref="R28:R29"/>
    <mergeCell ref="A31:S31"/>
    <mergeCell ref="A32:S32"/>
    <mergeCell ref="A17:D17"/>
    <mergeCell ref="E17:S17"/>
    <mergeCell ref="B21:S21"/>
    <mergeCell ref="C22:D22"/>
    <mergeCell ref="E22:S22"/>
    <mergeCell ref="E23:F23"/>
    <mergeCell ref="G23:I23"/>
    <mergeCell ref="K23:L23"/>
    <mergeCell ref="M23:S23"/>
    <mergeCell ref="P14:S14"/>
    <mergeCell ref="C15:D15"/>
    <mergeCell ref="F15:G15"/>
    <mergeCell ref="I15:J15"/>
    <mergeCell ref="K15:R15"/>
    <mergeCell ref="B16:S16"/>
    <mergeCell ref="A13:A15"/>
    <mergeCell ref="C13:D13"/>
    <mergeCell ref="F13:G13"/>
    <mergeCell ref="I13:J13"/>
    <mergeCell ref="L13:M13"/>
    <mergeCell ref="O13:S13"/>
    <mergeCell ref="C14:D14"/>
    <mergeCell ref="F14:G14"/>
    <mergeCell ref="I14:J14"/>
    <mergeCell ref="L14:N14"/>
    <mergeCell ref="B11:D11"/>
    <mergeCell ref="E11:L11"/>
    <mergeCell ref="N11:S11"/>
    <mergeCell ref="B12:C12"/>
    <mergeCell ref="E12:F12"/>
    <mergeCell ref="H12:I12"/>
    <mergeCell ref="K12:L12"/>
    <mergeCell ref="M12:S12"/>
    <mergeCell ref="C9:D9"/>
    <mergeCell ref="E9:S9"/>
    <mergeCell ref="B10:D10"/>
    <mergeCell ref="E10:F10"/>
    <mergeCell ref="G10:I10"/>
    <mergeCell ref="K10:L10"/>
    <mergeCell ref="M10:S10"/>
    <mergeCell ref="A2:S2"/>
    <mergeCell ref="B4:J4"/>
    <mergeCell ref="L4:S4"/>
    <mergeCell ref="B5:S5"/>
    <mergeCell ref="B6:S6"/>
    <mergeCell ref="B8:C8"/>
    <mergeCell ref="E8:G8"/>
    <mergeCell ref="H8:I8"/>
    <mergeCell ref="K8:S8"/>
    <mergeCell ref="B7:S7"/>
  </mergeCells>
  <phoneticPr fontId="14"/>
  <conditionalFormatting sqref="B8:C8 E8:G8 J8 B35:S36">
    <cfRule type="cellIs" dxfId="411" priority="18" stopIfTrue="1" operator="equal">
      <formula>""</formula>
    </cfRule>
  </conditionalFormatting>
  <conditionalFormatting sqref="B39:J39">
    <cfRule type="cellIs" dxfId="410" priority="4" stopIfTrue="1" operator="equal">
      <formula>""</formula>
    </cfRule>
  </conditionalFormatting>
  <conditionalFormatting sqref="B16:S16">
    <cfRule type="cellIs" dxfId="409" priority="16" stopIfTrue="1" operator="equal">
      <formula>""</formula>
    </cfRule>
  </conditionalFormatting>
  <conditionalFormatting sqref="E40:E49">
    <cfRule type="cellIs" dxfId="408" priority="11" stopIfTrue="1" operator="equal">
      <formula>""</formula>
    </cfRule>
  </conditionalFormatting>
  <conditionalFormatting sqref="G10:I10 M10:S10 B12:D12 G12 J12 G23:I23 M23:S23 B24:S24 A30 D30 M30:S30 P40:S41 P42 P43:S48 P49">
    <cfRule type="cellIs" dxfId="407" priority="1" stopIfTrue="1" operator="equal">
      <formula>""</formula>
    </cfRule>
  </conditionalFormatting>
  <conditionalFormatting sqref="J40">
    <cfRule type="cellIs" dxfId="406" priority="10" stopIfTrue="1" operator="equal">
      <formula>""</formula>
    </cfRule>
  </conditionalFormatting>
  <conditionalFormatting sqref="J43">
    <cfRule type="cellIs" dxfId="405" priority="9" stopIfTrue="1" operator="equal">
      <formula>""</formula>
    </cfRule>
  </conditionalFormatting>
  <conditionalFormatting sqref="J45:L45">
    <cfRule type="cellIs" dxfId="404" priority="8" stopIfTrue="1" operator="equal">
      <formula>""</formula>
    </cfRule>
  </conditionalFormatting>
  <conditionalFormatting sqref="J47:L47">
    <cfRule type="cellIs" dxfId="403" priority="7" stopIfTrue="1" operator="equal">
      <formula>""</formula>
    </cfRule>
  </conditionalFormatting>
  <conditionalFormatting sqref="K15:R15">
    <cfRule type="cellIs" dxfId="402" priority="14" stopIfTrue="1" operator="equal">
      <formula>(COUNTIF($H$15,"✔")&lt;1)</formula>
    </cfRule>
  </conditionalFormatting>
  <conditionalFormatting sqref="N13 K13:K14 B13:B15 E13:E15 H13:H15 O14">
    <cfRule type="expression" dxfId="400" priority="15" stopIfTrue="1">
      <formula>($B$13="")*($B$14="")*($B$15="")*($E$13="")*($E$14="")*($E$15="")*($H$13="")*($H$14="")*($H$15="")*($K$13="")*($K$14="")*($N$13="")*($O$14="")</formula>
    </cfRule>
  </conditionalFormatting>
  <conditionalFormatting sqref="P39:R39">
    <cfRule type="cellIs" dxfId="398" priority="3" stopIfTrue="1" operator="equal">
      <formula>""</formula>
    </cfRule>
  </conditionalFormatting>
  <dataValidations count="10">
    <dataValidation imeMode="off" allowBlank="1" showInputMessage="1" showErrorMessage="1" sqref="M10:S10 E41:L41 N11:S11 P39:R39 E44:L44 E46:L46 E48:L48 M30:S30 M23:S23 J12 G12 D12" xr:uid="{00000000-0002-0000-0400-000000000000}"/>
    <dataValidation imeMode="hiragana" allowBlank="1" showInputMessage="1" showErrorMessage="1" sqref="B35:S36 B39:J39 J40 J43 J45 J47 A30:C30 E43 E45 E47 K15:R15 G23:I23 B16:S16 G10:I10" xr:uid="{00000000-0002-0000-0400-000001000000}"/>
    <dataValidation type="list" allowBlank="1" showInputMessage="1" showErrorMessage="1" sqref="E49 P49 E42 P42 B13:B15 O14 N13 K13:K14 H13:H15 E13:E15" xr:uid="{00000000-0002-0000-0400-000002000000}">
      <formula1>"✔"</formula1>
    </dataValidation>
    <dataValidation type="list" allowBlank="1" showInputMessage="1" showErrorMessage="1" sqref="B12:C12" xr:uid="{00000000-0002-0000-0400-000003000000}">
      <formula1>"令和,平成,昭和,大正,明治"</formula1>
    </dataValidation>
    <dataValidation type="textLength" imeMode="off" operator="equal" allowBlank="1" showInputMessage="1" showErrorMessage="1" sqref="J8" xr:uid="{00000000-0002-0000-0400-000004000000}">
      <formula1>1</formula1>
    </dataValidation>
    <dataValidation type="textLength" imeMode="off" operator="equal" allowBlank="1" showInputMessage="1" showErrorMessage="1" sqref="E8:G8" xr:uid="{00000000-0002-0000-0400-000005000000}">
      <formula1>6</formula1>
    </dataValidation>
    <dataValidation type="textLength" imeMode="off" operator="equal" allowBlank="1" showInputMessage="1" showErrorMessage="1" sqref="B8:C8" xr:uid="{00000000-0002-0000-0400-000006000000}">
      <formula1>4</formula1>
    </dataValidation>
    <dataValidation type="custom" imeMode="off" allowBlank="1" showInputMessage="1" showErrorMessage="1" error="半角で入力してください。" sqref="P44:S44 P41:S41 P48:S48 P46:S46 P40:S40" xr:uid="{583EBDAE-EB32-41D1-9B09-8D1A0B1030AC}">
      <formula1>LEN(P40)=LENB(P40)</formula1>
    </dataValidation>
    <dataValidation type="custom" imeMode="hiragana" allowBlank="1" showInputMessage="1" showErrorMessage="1" error="全角で入力してください。" sqref="E40:I40" xr:uid="{10348FD2-A2A7-4D2F-9BAC-B9D20DA0A0B2}">
      <formula1>LENB(E40)=LEN(E40)*2</formula1>
    </dataValidation>
    <dataValidation imeMode="off" allowBlank="1" showInputMessage="1" showErrorMessage="1" error="半角で入力してください。" sqref="P43:S43 P45:S45 P47:S47" xr:uid="{B4E3928C-92D0-4390-A470-DBC6BFF27092}"/>
  </dataValidations>
  <printOptions horizontalCentered="1"/>
  <pageMargins left="0.62992125984251968" right="0.62992125984251968" top="0.39370078740157483" bottom="0.39370078740157483" header="0" footer="0.19685039370078741"/>
  <pageSetup paperSize="9" scale="72" orientation="portrait" r:id="rId1"/>
  <headerFooter scaleWithDoc="0">
    <oddFooter>&amp;R令和６年４月１日以降に申請する訓練科から適用</oddFooter>
  </headerFooter>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9" id="{11CAB0F0-5FE8-401E-9CB3-07DBDF06E68C}">
            <xm:f>OR(M30&lt;EDATE(様式1!$F$37, -36), M30&gt;=様式1!$F$37)</xm:f>
            <x14:dxf>
              <fill>
                <patternFill>
                  <bgColor rgb="FFFF0000"/>
                </patternFill>
              </fill>
            </x14:dxf>
          </x14:cfRule>
          <xm:sqref>M30:O30</xm:sqref>
        </x14:conditionalFormatting>
        <x14:conditionalFormatting xmlns:xm="http://schemas.microsoft.com/office/excel/2006/main">
          <x14:cfRule type="expression" priority="2" id="{F0A56854-DBD2-4517-85F7-809D69C9DB4B}">
            <xm:f>P30&lt;ROUNDUP(様式5!$G$56*0.7,0)</xm:f>
            <x14:dxf>
              <fill>
                <patternFill>
                  <bgColor rgb="FFFF0000"/>
                </patternFill>
              </fill>
            </x14:dxf>
          </x14:cfRule>
          <xm:sqref>P30:Q30</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C000"/>
    <pageSetUpPr fitToPage="1"/>
  </sheetPr>
  <dimension ref="A1:AU72"/>
  <sheetViews>
    <sheetView view="pageBreakPreview" topLeftCell="A34" zoomScaleNormal="85" zoomScaleSheetLayoutView="100" zoomScalePageLayoutView="70" workbookViewId="0">
      <selection activeCell="M14" sqref="M14:X14"/>
    </sheetView>
  </sheetViews>
  <sheetFormatPr defaultColWidth="2.875" defaultRowHeight="18" customHeight="1"/>
  <cols>
    <col min="1" max="37" width="3.625" style="324" customWidth="1"/>
    <col min="38" max="38" width="22.125" style="329" customWidth="1"/>
    <col min="39" max="39" width="30.625" style="324" customWidth="1"/>
    <col min="40" max="40" width="28.25" style="324" customWidth="1"/>
    <col min="41" max="41" width="0.5" style="324" hidden="1" customWidth="1"/>
    <col min="42" max="16384" width="2.875" style="324"/>
  </cols>
  <sheetData>
    <row r="1" spans="1:47" ht="18" customHeight="1">
      <c r="A1" s="322"/>
      <c r="B1" s="322"/>
      <c r="C1" s="322"/>
      <c r="D1" s="323"/>
      <c r="E1" s="323"/>
      <c r="F1" s="323"/>
      <c r="G1" s="323"/>
      <c r="P1" s="322"/>
      <c r="Q1" s="322"/>
      <c r="R1" s="322"/>
      <c r="S1" s="323"/>
      <c r="T1" s="323"/>
      <c r="U1" s="323"/>
      <c r="V1" s="323"/>
      <c r="AB1" s="325"/>
      <c r="AI1" s="256"/>
      <c r="AJ1" s="257"/>
      <c r="AK1" s="258" t="s">
        <v>680</v>
      </c>
      <c r="AL1" s="326"/>
      <c r="AO1" s="327"/>
    </row>
    <row r="2" spans="1:47" ht="20.100000000000001" customHeight="1">
      <c r="A2" s="1919" t="s">
        <v>8</v>
      </c>
      <c r="B2" s="1919"/>
      <c r="C2" s="1919"/>
      <c r="D2" s="1919"/>
      <c r="E2" s="1919"/>
      <c r="F2" s="1919"/>
      <c r="G2" s="1919"/>
      <c r="H2" s="1919"/>
      <c r="I2" s="1919"/>
      <c r="J2" s="1919"/>
      <c r="K2" s="1919"/>
      <c r="L2" s="1919"/>
      <c r="M2" s="1919"/>
      <c r="N2" s="1919"/>
      <c r="O2" s="1919"/>
      <c r="P2" s="1919"/>
      <c r="Q2" s="1919"/>
      <c r="R2" s="1919"/>
      <c r="S2" s="1919"/>
      <c r="T2" s="1919"/>
      <c r="U2" s="1919"/>
      <c r="V2" s="1919"/>
      <c r="W2" s="1919"/>
      <c r="X2" s="1919"/>
      <c r="Y2" s="1919"/>
      <c r="Z2" s="1919"/>
      <c r="AA2" s="1919"/>
      <c r="AB2" s="1919"/>
      <c r="AC2" s="1919"/>
      <c r="AD2" s="1919"/>
      <c r="AE2" s="1919"/>
      <c r="AF2" s="1919"/>
      <c r="AG2" s="1919"/>
      <c r="AH2" s="1919"/>
      <c r="AI2" s="1919"/>
      <c r="AJ2" s="1919"/>
      <c r="AK2" s="1919"/>
      <c r="AL2" s="328"/>
      <c r="AO2" s="327" t="s">
        <v>428</v>
      </c>
    </row>
    <row r="3" spans="1:47" ht="18" customHeight="1">
      <c r="A3" s="1920" t="s">
        <v>160</v>
      </c>
      <c r="B3" s="1920"/>
      <c r="C3" s="1920"/>
      <c r="D3" s="1920"/>
      <c r="E3" s="1920"/>
      <c r="F3" s="1921" t="str">
        <f>IF(様式1!L11="","",様式1!L11)</f>
        <v/>
      </c>
      <c r="G3" s="1921"/>
      <c r="H3" s="1921"/>
      <c r="I3" s="1921"/>
      <c r="J3" s="1921"/>
      <c r="K3" s="1921"/>
      <c r="L3" s="1921"/>
      <c r="M3" s="1921"/>
      <c r="N3" s="1921"/>
      <c r="O3" s="1921"/>
      <c r="P3" s="1921"/>
      <c r="Q3" s="1921"/>
      <c r="R3" s="1921"/>
      <c r="S3" s="322"/>
      <c r="T3" s="322"/>
      <c r="U3" s="322"/>
      <c r="V3" s="322"/>
      <c r="W3" s="322"/>
      <c r="X3" s="322"/>
      <c r="Y3" s="323"/>
      <c r="Z3" s="323"/>
      <c r="AA3" s="323"/>
      <c r="AB3" s="323"/>
      <c r="AK3" s="545" t="s">
        <v>844</v>
      </c>
      <c r="AO3" s="327" t="s">
        <v>429</v>
      </c>
    </row>
    <row r="4" spans="1:47" ht="9" customHeight="1" thickBot="1">
      <c r="A4" s="330"/>
      <c r="B4" s="330"/>
      <c r="C4" s="330"/>
      <c r="D4" s="330"/>
      <c r="E4" s="330"/>
      <c r="F4" s="323"/>
      <c r="G4" s="323"/>
      <c r="H4" s="323"/>
      <c r="I4" s="323"/>
      <c r="J4" s="323"/>
      <c r="K4" s="323"/>
      <c r="L4" s="323"/>
      <c r="M4" s="323"/>
      <c r="N4" s="323"/>
      <c r="O4" s="323"/>
      <c r="P4" s="323"/>
      <c r="Q4" s="323"/>
      <c r="R4" s="323"/>
      <c r="S4" s="323"/>
      <c r="T4" s="323"/>
      <c r="U4" s="323"/>
      <c r="V4" s="323"/>
      <c r="W4" s="323"/>
      <c r="X4" s="323"/>
      <c r="Y4" s="323"/>
      <c r="Z4" s="323"/>
      <c r="AA4" s="323"/>
      <c r="AB4" s="323"/>
      <c r="AO4" s="327" t="s">
        <v>430</v>
      </c>
    </row>
    <row r="5" spans="1:47" ht="15" customHeight="1">
      <c r="A5" s="1922" t="s">
        <v>368</v>
      </c>
      <c r="B5" s="1923"/>
      <c r="C5" s="1923"/>
      <c r="D5" s="1923"/>
      <c r="E5" s="1923"/>
      <c r="F5" s="331" t="str">
        <f>IF(様式1!E20="○","✔","")</f>
        <v/>
      </c>
      <c r="G5" s="1928" t="s">
        <v>681</v>
      </c>
      <c r="H5" s="1929"/>
      <c r="I5" s="1929"/>
      <c r="J5" s="1929"/>
      <c r="K5" s="442" t="s">
        <v>682</v>
      </c>
      <c r="L5" s="1930"/>
      <c r="M5" s="1930"/>
      <c r="N5" s="1930"/>
      <c r="O5" s="1930"/>
      <c r="P5" s="1930"/>
      <c r="Q5" s="1930"/>
      <c r="R5" s="1930"/>
      <c r="S5" s="1930"/>
      <c r="T5" s="1930"/>
      <c r="U5" s="441" t="s">
        <v>683</v>
      </c>
      <c r="V5" s="332"/>
      <c r="W5" s="443"/>
      <c r="X5" s="443"/>
      <c r="Y5" s="1883" t="s">
        <v>491</v>
      </c>
      <c r="Z5" s="1884"/>
      <c r="AA5" s="1884"/>
      <c r="AB5" s="1884"/>
      <c r="AC5" s="1884"/>
      <c r="AD5" s="1884"/>
      <c r="AE5" s="1884"/>
      <c r="AF5" s="1884"/>
      <c r="AG5" s="1884"/>
      <c r="AH5" s="1884"/>
      <c r="AI5" s="1884"/>
      <c r="AJ5" s="1884"/>
      <c r="AK5" s="1885"/>
      <c r="AL5" s="333"/>
      <c r="AM5" s="334"/>
      <c r="AO5" s="327" t="s">
        <v>684</v>
      </c>
    </row>
    <row r="6" spans="1:47" ht="15" customHeight="1" thickBot="1">
      <c r="A6" s="1924"/>
      <c r="B6" s="1925"/>
      <c r="C6" s="1925"/>
      <c r="D6" s="1925"/>
      <c r="E6" s="1925"/>
      <c r="F6" s="335" t="str">
        <f>IF(様式1!E21="○","✔","")</f>
        <v>✔</v>
      </c>
      <c r="G6" s="1931" t="s">
        <v>685</v>
      </c>
      <c r="H6" s="1932"/>
      <c r="I6" s="1932"/>
      <c r="J6" s="1932"/>
      <c r="K6" s="440" t="s">
        <v>682</v>
      </c>
      <c r="L6" s="1933" t="str">
        <f>IF(様式1!V23="未入力","",様式1!V23)</f>
        <v/>
      </c>
      <c r="M6" s="1933"/>
      <c r="N6" s="1933"/>
      <c r="O6" s="1933"/>
      <c r="P6" s="1933"/>
      <c r="Q6" s="1933"/>
      <c r="R6" s="1933"/>
      <c r="S6" s="1933"/>
      <c r="T6" s="1933"/>
      <c r="U6" s="438" t="s">
        <v>683</v>
      </c>
      <c r="V6" s="438"/>
      <c r="W6" s="438"/>
      <c r="X6" s="438"/>
      <c r="Y6" s="1886"/>
      <c r="Z6" s="1887"/>
      <c r="AA6" s="1887"/>
      <c r="AB6" s="1887"/>
      <c r="AC6" s="1887"/>
      <c r="AD6" s="1887"/>
      <c r="AE6" s="1887"/>
      <c r="AF6" s="1887"/>
      <c r="AG6" s="1887"/>
      <c r="AH6" s="1887"/>
      <c r="AI6" s="1887"/>
      <c r="AJ6" s="1887"/>
      <c r="AK6" s="1888"/>
      <c r="AL6" s="333"/>
      <c r="AM6" s="334"/>
      <c r="AO6" s="327" t="s">
        <v>431</v>
      </c>
    </row>
    <row r="7" spans="1:47" ht="26.25" customHeight="1" thickBot="1">
      <c r="A7" s="1924"/>
      <c r="B7" s="1925"/>
      <c r="C7" s="1925"/>
      <c r="D7" s="1925"/>
      <c r="E7" s="1925"/>
      <c r="F7" s="650" t="str">
        <f>IF(様式1!E22="○","✔","")</f>
        <v/>
      </c>
      <c r="G7" s="1892" t="s">
        <v>520</v>
      </c>
      <c r="H7" s="1893"/>
      <c r="I7" s="1893"/>
      <c r="J7" s="1893"/>
      <c r="K7" s="1893"/>
      <c r="L7" s="1894"/>
      <c r="M7" s="945"/>
      <c r="N7" s="1895" t="s">
        <v>1264</v>
      </c>
      <c r="O7" s="1896"/>
      <c r="P7" s="1896"/>
      <c r="Q7" s="1896"/>
      <c r="R7" s="1897"/>
      <c r="S7" s="650" t="str">
        <f>IF(様式1!R22="○","✔","")</f>
        <v/>
      </c>
      <c r="T7" s="1898" t="s">
        <v>369</v>
      </c>
      <c r="U7" s="1899"/>
      <c r="V7" s="1899"/>
      <c r="W7" s="1899"/>
      <c r="X7" s="1900"/>
      <c r="Y7" s="1889"/>
      <c r="Z7" s="1890"/>
      <c r="AA7" s="1890"/>
      <c r="AB7" s="1890"/>
      <c r="AC7" s="1890"/>
      <c r="AD7" s="1890"/>
      <c r="AE7" s="1890"/>
      <c r="AF7" s="1890"/>
      <c r="AG7" s="1890"/>
      <c r="AH7" s="1890"/>
      <c r="AI7" s="1890"/>
      <c r="AJ7" s="1890"/>
      <c r="AK7" s="1891"/>
      <c r="AL7" s="333"/>
      <c r="AM7" s="334"/>
      <c r="AO7" s="327"/>
    </row>
    <row r="8" spans="1:47" ht="41.25" customHeight="1" thickBot="1">
      <c r="A8" s="1926"/>
      <c r="B8" s="1927"/>
      <c r="C8" s="1927"/>
      <c r="D8" s="1927"/>
      <c r="E8" s="1927"/>
      <c r="F8" s="945"/>
      <c r="G8" s="1934" t="s">
        <v>919</v>
      </c>
      <c r="H8" s="1935"/>
      <c r="I8" s="1935"/>
      <c r="J8" s="1935"/>
      <c r="K8" s="1935"/>
      <c r="L8" s="1936"/>
      <c r="M8" s="945"/>
      <c r="N8" s="1937" t="s">
        <v>920</v>
      </c>
      <c r="O8" s="1938"/>
      <c r="P8" s="1938"/>
      <c r="Q8" s="1938"/>
      <c r="R8" s="1939"/>
      <c r="S8" s="945"/>
      <c r="T8" s="1937" t="s">
        <v>1045</v>
      </c>
      <c r="U8" s="1938"/>
      <c r="V8" s="1938"/>
      <c r="W8" s="1938"/>
      <c r="X8" s="1938"/>
      <c r="Y8" s="1940"/>
      <c r="Z8" s="1941"/>
      <c r="AA8" s="1941"/>
      <c r="AB8" s="1941"/>
      <c r="AC8" s="1941"/>
      <c r="AD8" s="1941"/>
      <c r="AE8" s="1941"/>
      <c r="AF8" s="1941"/>
      <c r="AG8" s="1941"/>
      <c r="AH8" s="1941"/>
      <c r="AI8" s="1941"/>
      <c r="AJ8" s="1941"/>
      <c r="AK8" s="1942"/>
      <c r="AL8" s="933" t="str">
        <f>LEN(SUBSTITUTE(Y8,CHAR(10),""))&amp;" 文字(全角で最大100文字)"</f>
        <v>0 文字(全角で最大100文字)</v>
      </c>
      <c r="AM8" s="334"/>
      <c r="AO8" s="327" t="s">
        <v>432</v>
      </c>
    </row>
    <row r="9" spans="1:47" ht="18" customHeight="1">
      <c r="A9" s="1952" t="s">
        <v>161</v>
      </c>
      <c r="B9" s="1953"/>
      <c r="C9" s="1953"/>
      <c r="D9" s="1953"/>
      <c r="E9" s="1953"/>
      <c r="F9" s="1956" t="str">
        <f>IF(様式1!G36="","",様式1!G36)</f>
        <v/>
      </c>
      <c r="G9" s="1957"/>
      <c r="H9" s="1957"/>
      <c r="I9" s="1957"/>
      <c r="J9" s="1957"/>
      <c r="K9" s="1957"/>
      <c r="L9" s="1957"/>
      <c r="M9" s="1957"/>
      <c r="N9" s="1957"/>
      <c r="O9" s="1957"/>
      <c r="P9" s="1957"/>
      <c r="Q9" s="1957"/>
      <c r="R9" s="1957"/>
      <c r="S9" s="1957"/>
      <c r="T9" s="1957"/>
      <c r="U9" s="1957"/>
      <c r="V9" s="1957"/>
      <c r="W9" s="1957"/>
      <c r="X9" s="1957"/>
      <c r="Y9" s="1943"/>
      <c r="Z9" s="1944"/>
      <c r="AA9" s="1944"/>
      <c r="AB9" s="1944"/>
      <c r="AC9" s="1944"/>
      <c r="AD9" s="1944"/>
      <c r="AE9" s="1944"/>
      <c r="AF9" s="1944"/>
      <c r="AG9" s="1944"/>
      <c r="AH9" s="1944"/>
      <c r="AI9" s="1944"/>
      <c r="AJ9" s="1944"/>
      <c r="AK9" s="1945"/>
      <c r="AL9" s="933" t="str">
        <f>IF(AND($F$8="○",ISERROR(SEARCH("企業実習促進",$F$29))),"訓練概要欄に【企業実習促進】と記入してください",IF(COUNTIFS($F$8,"",$F$29,"*企業実習促進*")&gt;0,"「企業実習促進奨励金」の○が漏れていないかご確認ください。","特例チェック欄１"))</f>
        <v>特例チェック欄１</v>
      </c>
      <c r="AM9" s="334"/>
      <c r="AO9" s="327" t="s">
        <v>433</v>
      </c>
    </row>
    <row r="10" spans="1:47" ht="12" customHeight="1" thickBot="1">
      <c r="A10" s="1954"/>
      <c r="B10" s="1955"/>
      <c r="C10" s="1955"/>
      <c r="D10" s="1955"/>
      <c r="E10" s="1955"/>
      <c r="F10" s="336"/>
      <c r="G10" s="337"/>
      <c r="H10" s="337"/>
      <c r="I10" s="337"/>
      <c r="J10" s="337"/>
      <c r="K10" s="337"/>
      <c r="L10" s="337"/>
      <c r="M10" s="337"/>
      <c r="N10" s="337"/>
      <c r="O10" s="337"/>
      <c r="P10" s="337"/>
      <c r="Q10" s="337"/>
      <c r="R10" s="337"/>
      <c r="S10" s="337"/>
      <c r="T10" s="337"/>
      <c r="U10" s="337"/>
      <c r="V10" s="337"/>
      <c r="W10" s="337"/>
      <c r="X10" s="337" t="s">
        <v>686</v>
      </c>
      <c r="Y10" s="1946"/>
      <c r="Z10" s="1947"/>
      <c r="AA10" s="1947"/>
      <c r="AB10" s="1947"/>
      <c r="AC10" s="1947"/>
      <c r="AD10" s="1947"/>
      <c r="AE10" s="1947"/>
      <c r="AF10" s="1947"/>
      <c r="AG10" s="1947"/>
      <c r="AH10" s="1947"/>
      <c r="AI10" s="1947"/>
      <c r="AJ10" s="1947"/>
      <c r="AK10" s="1948"/>
      <c r="AL10" s="933" t="str">
        <f>IF(AND($S$8="○",ISERROR(SEARCH("職場見学等推進",$F$29))),"訓練概要欄に【職場見学等推進】と記入してください",IF(COUNTIFS($S$8,"",$F$29,"*職場見学等推進*")&gt;0,"「職場見学等促進奨励金」の○が漏れていないかご確認ください。","特例チェック欄２"))</f>
        <v>特例チェック欄２</v>
      </c>
      <c r="AM10" s="334"/>
      <c r="AO10" s="327" t="s">
        <v>434</v>
      </c>
    </row>
    <row r="11" spans="1:47" ht="20.25" customHeight="1" thickBot="1">
      <c r="A11" s="1901" t="s">
        <v>162</v>
      </c>
      <c r="B11" s="1958"/>
      <c r="C11" s="1958"/>
      <c r="D11" s="1958"/>
      <c r="E11" s="1958"/>
      <c r="F11" s="1916" t="s">
        <v>592</v>
      </c>
      <c r="G11" s="1917"/>
      <c r="H11" s="1917"/>
      <c r="I11" s="1917"/>
      <c r="J11" s="1917"/>
      <c r="K11" s="1917"/>
      <c r="L11" s="447" t="s">
        <v>687</v>
      </c>
      <c r="M11" s="1917" t="s">
        <v>592</v>
      </c>
      <c r="N11" s="1917"/>
      <c r="O11" s="1917"/>
      <c r="P11" s="1917"/>
      <c r="Q11" s="1917"/>
      <c r="R11" s="1917"/>
      <c r="S11" s="446"/>
      <c r="T11" s="446"/>
      <c r="U11" s="447"/>
      <c r="V11" s="447"/>
      <c r="W11" s="447"/>
      <c r="X11" s="703"/>
      <c r="Y11" s="1946"/>
      <c r="Z11" s="1947"/>
      <c r="AA11" s="1947"/>
      <c r="AB11" s="1947"/>
      <c r="AC11" s="1947"/>
      <c r="AD11" s="1947"/>
      <c r="AE11" s="1947"/>
      <c r="AF11" s="1947"/>
      <c r="AG11" s="1947"/>
      <c r="AH11" s="1947"/>
      <c r="AI11" s="1947"/>
      <c r="AJ11" s="1947"/>
      <c r="AK11" s="1948"/>
      <c r="AL11" s="933"/>
      <c r="AM11" s="334"/>
      <c r="AO11" s="327" t="s">
        <v>435</v>
      </c>
    </row>
    <row r="12" spans="1:47" ht="24" customHeight="1" thickBot="1">
      <c r="A12" s="1901" t="s">
        <v>163</v>
      </c>
      <c r="B12" s="1902"/>
      <c r="C12" s="1902"/>
      <c r="D12" s="1902"/>
      <c r="E12" s="1902"/>
      <c r="F12" s="1916" t="s">
        <v>592</v>
      </c>
      <c r="G12" s="1917"/>
      <c r="H12" s="1917"/>
      <c r="I12" s="1917"/>
      <c r="J12" s="1917"/>
      <c r="K12" s="1917"/>
      <c r="L12" s="1914"/>
      <c r="M12" s="1914"/>
      <c r="N12" s="1914"/>
      <c r="O12" s="1914"/>
      <c r="P12" s="1914"/>
      <c r="Q12" s="1914"/>
      <c r="R12" s="1914"/>
      <c r="S12" s="1914"/>
      <c r="T12" s="1914"/>
      <c r="U12" s="1914"/>
      <c r="V12" s="1914"/>
      <c r="W12" s="1914"/>
      <c r="X12" s="1914"/>
      <c r="Y12" s="1949"/>
      <c r="Z12" s="1950"/>
      <c r="AA12" s="1950"/>
      <c r="AB12" s="1950"/>
      <c r="AC12" s="1950"/>
      <c r="AD12" s="1950"/>
      <c r="AE12" s="1950"/>
      <c r="AF12" s="1950"/>
      <c r="AG12" s="1950"/>
      <c r="AH12" s="1950"/>
      <c r="AI12" s="1950"/>
      <c r="AJ12" s="1950"/>
      <c r="AK12" s="1951"/>
      <c r="AL12" s="933"/>
      <c r="AM12" s="334"/>
      <c r="AO12" s="327" t="s">
        <v>436</v>
      </c>
    </row>
    <row r="13" spans="1:47" ht="20.25" customHeight="1" thickBot="1">
      <c r="A13" s="1901" t="s">
        <v>164</v>
      </c>
      <c r="B13" s="1902"/>
      <c r="C13" s="1902"/>
      <c r="D13" s="1902"/>
      <c r="E13" s="1903"/>
      <c r="F13" s="946"/>
      <c r="G13" s="1904" t="s">
        <v>370</v>
      </c>
      <c r="H13" s="1905"/>
      <c r="I13" s="1905"/>
      <c r="J13" s="1905"/>
      <c r="K13" s="1906"/>
      <c r="L13" s="946"/>
      <c r="M13" s="1904" t="s">
        <v>688</v>
      </c>
      <c r="N13" s="1905"/>
      <c r="O13" s="1905"/>
      <c r="P13" s="1905"/>
      <c r="Q13" s="1906"/>
      <c r="R13" s="946"/>
      <c r="S13" s="1907" t="s">
        <v>689</v>
      </c>
      <c r="T13" s="1908"/>
      <c r="U13" s="1908"/>
      <c r="V13" s="1909"/>
      <c r="W13" s="1909"/>
      <c r="X13" s="1909"/>
      <c r="Y13" s="1909"/>
      <c r="Z13" s="1909"/>
      <c r="AA13" s="1909"/>
      <c r="AB13" s="1909"/>
      <c r="AC13" s="1909"/>
      <c r="AD13" s="1909"/>
      <c r="AE13" s="1909"/>
      <c r="AF13" s="1909"/>
      <c r="AG13" s="445" t="s">
        <v>683</v>
      </c>
      <c r="AH13" s="338"/>
      <c r="AI13" s="338"/>
      <c r="AJ13" s="338"/>
      <c r="AK13" s="339"/>
      <c r="AL13" s="930"/>
      <c r="AM13" s="334"/>
      <c r="AO13" s="327" t="s">
        <v>437</v>
      </c>
    </row>
    <row r="14" spans="1:47" ht="20.25" customHeight="1" thickBot="1">
      <c r="A14" s="1913" t="s">
        <v>165</v>
      </c>
      <c r="B14" s="1914"/>
      <c r="C14" s="1914"/>
      <c r="D14" s="1914"/>
      <c r="E14" s="1915"/>
      <c r="F14" s="1916" t="s">
        <v>592</v>
      </c>
      <c r="G14" s="1917"/>
      <c r="H14" s="1917"/>
      <c r="I14" s="1917"/>
      <c r="J14" s="1917"/>
      <c r="K14" s="1917"/>
      <c r="L14" s="446"/>
      <c r="M14" s="1918"/>
      <c r="N14" s="1918"/>
      <c r="O14" s="1918"/>
      <c r="P14" s="1918"/>
      <c r="Q14" s="1918"/>
      <c r="R14" s="1918"/>
      <c r="S14" s="1918"/>
      <c r="T14" s="1918"/>
      <c r="U14" s="1918"/>
      <c r="V14" s="1918"/>
      <c r="W14" s="1918"/>
      <c r="X14" s="1918"/>
      <c r="Y14" s="444"/>
      <c r="Z14" s="444"/>
      <c r="AA14" s="444"/>
      <c r="AB14" s="444"/>
      <c r="AC14" s="338"/>
      <c r="AD14" s="338"/>
      <c r="AE14" s="338"/>
      <c r="AF14" s="338"/>
      <c r="AG14" s="338"/>
      <c r="AH14" s="338"/>
      <c r="AI14" s="338"/>
      <c r="AJ14" s="338"/>
      <c r="AK14" s="339"/>
      <c r="AL14" s="930"/>
      <c r="AM14" s="334"/>
      <c r="AO14" s="327" t="s">
        <v>438</v>
      </c>
    </row>
    <row r="15" spans="1:47" ht="20.25" customHeight="1" thickBot="1">
      <c r="A15" s="1959" t="s">
        <v>131</v>
      </c>
      <c r="B15" s="1881"/>
      <c r="C15" s="1881"/>
      <c r="D15" s="1881"/>
      <c r="E15" s="1881"/>
      <c r="F15" s="1960" t="str">
        <f>IF(様式1!F37="","",様式1!F37)</f>
        <v/>
      </c>
      <c r="G15" s="1961"/>
      <c r="H15" s="1961"/>
      <c r="I15" s="1961"/>
      <c r="J15" s="1961"/>
      <c r="K15" s="1961"/>
      <c r="L15" s="447" t="s">
        <v>687</v>
      </c>
      <c r="M15" s="1961" t="str">
        <f>IF(様式1!K37="","",様式1!K37)</f>
        <v/>
      </c>
      <c r="N15" s="1961"/>
      <c r="O15" s="1961"/>
      <c r="P15" s="1961"/>
      <c r="Q15" s="1961"/>
      <c r="R15" s="1961"/>
      <c r="S15" s="447"/>
      <c r="T15" s="341" t="s">
        <v>690</v>
      </c>
      <c r="U15" s="444" t="str">
        <f>IF(様式1!P37="","",様式1!P37)</f>
        <v/>
      </c>
      <c r="V15" s="1910" t="s">
        <v>691</v>
      </c>
      <c r="W15" s="1910"/>
      <c r="X15" s="447"/>
      <c r="Y15" s="342"/>
      <c r="AC15" s="1910" t="s">
        <v>552</v>
      </c>
      <c r="AD15" s="1910"/>
      <c r="AE15" s="1910"/>
      <c r="AF15" s="1911"/>
      <c r="AG15" s="1911"/>
      <c r="AH15" s="1910" t="s">
        <v>692</v>
      </c>
      <c r="AI15" s="1910"/>
      <c r="AJ15" s="342"/>
      <c r="AK15" s="343"/>
      <c r="AL15" s="930"/>
      <c r="AM15" s="334"/>
      <c r="AO15" s="327" t="s">
        <v>439</v>
      </c>
    </row>
    <row r="16" spans="1:47" ht="20.25" customHeight="1" thickBot="1">
      <c r="A16" s="1901" t="s">
        <v>166</v>
      </c>
      <c r="B16" s="1902"/>
      <c r="C16" s="1902"/>
      <c r="D16" s="1902"/>
      <c r="E16" s="1902"/>
      <c r="F16" s="871"/>
      <c r="G16" s="872"/>
      <c r="H16" s="870" t="s">
        <v>1541</v>
      </c>
      <c r="I16" s="873"/>
      <c r="J16" s="870" t="s">
        <v>1542</v>
      </c>
      <c r="K16" s="869" t="s">
        <v>1511</v>
      </c>
      <c r="L16" s="872"/>
      <c r="M16" s="870" t="s">
        <v>1541</v>
      </c>
      <c r="N16" s="873"/>
      <c r="O16" s="870" t="s">
        <v>1542</v>
      </c>
      <c r="P16" s="871"/>
      <c r="Q16" s="871"/>
      <c r="R16" s="871"/>
      <c r="S16" s="871"/>
      <c r="T16" s="871"/>
      <c r="U16" s="871"/>
      <c r="V16" s="871"/>
      <c r="W16" s="871"/>
      <c r="X16" s="874"/>
      <c r="Y16" s="1903" t="s">
        <v>371</v>
      </c>
      <c r="Z16" s="1881"/>
      <c r="AA16" s="1912"/>
      <c r="AB16" s="1903" t="str">
        <f>IF(様式1!F38="","",様式1!F38)</f>
        <v/>
      </c>
      <c r="AC16" s="1881"/>
      <c r="AD16" s="1881"/>
      <c r="AE16" s="338" t="s">
        <v>372</v>
      </c>
      <c r="AF16" s="338"/>
      <c r="AG16" s="338"/>
      <c r="AH16" s="338"/>
      <c r="AI16" s="338"/>
      <c r="AJ16" s="338"/>
      <c r="AK16" s="339"/>
      <c r="AL16" s="930"/>
      <c r="AM16" s="334"/>
      <c r="AO16" s="327" t="s">
        <v>440</v>
      </c>
      <c r="AR16" s="321"/>
      <c r="AS16" s="210"/>
      <c r="AT16" s="448"/>
      <c r="AU16" s="448"/>
    </row>
    <row r="17" spans="1:41" ht="26.25" customHeight="1" thickBot="1">
      <c r="A17" s="1962" t="s">
        <v>413</v>
      </c>
      <c r="B17" s="1963"/>
      <c r="C17" s="1963"/>
      <c r="D17" s="1963"/>
      <c r="E17" s="1964"/>
      <c r="F17" s="1965" t="s">
        <v>1632</v>
      </c>
      <c r="G17" s="1966"/>
      <c r="H17" s="1966"/>
      <c r="I17" s="1966"/>
      <c r="J17" s="1966"/>
      <c r="K17" s="1966"/>
      <c r="L17" s="1966"/>
      <c r="M17" s="1966"/>
      <c r="N17" s="1966"/>
      <c r="O17" s="1966"/>
      <c r="P17" s="1966"/>
      <c r="Q17" s="1966"/>
      <c r="R17" s="1966"/>
      <c r="S17" s="1966"/>
      <c r="T17" s="1966"/>
      <c r="U17" s="1966"/>
      <c r="V17" s="1966"/>
      <c r="W17" s="1966"/>
      <c r="X17" s="1966"/>
      <c r="Y17" s="1966"/>
      <c r="Z17" s="1966"/>
      <c r="AA17" s="1966"/>
      <c r="AB17" s="1966"/>
      <c r="AC17" s="1966"/>
      <c r="AD17" s="1966"/>
      <c r="AE17" s="1966"/>
      <c r="AF17" s="1966"/>
      <c r="AG17" s="1966"/>
      <c r="AH17" s="1966"/>
      <c r="AI17" s="1966"/>
      <c r="AJ17" s="1966"/>
      <c r="AK17" s="1967"/>
      <c r="AL17" s="933" t="str">
        <f>LEN(SUBSTITUTE(F17,CHAR(10),""))&amp;" 文字(全角で最大120文字)"</f>
        <v>52 文字(全角で最大120文字)</v>
      </c>
      <c r="AM17" s="334"/>
      <c r="AO17" s="327" t="s">
        <v>441</v>
      </c>
    </row>
    <row r="18" spans="1:41" ht="15" customHeight="1">
      <c r="A18" s="1968" t="s">
        <v>693</v>
      </c>
      <c r="B18" s="1969"/>
      <c r="C18" s="1969"/>
      <c r="D18" s="1969"/>
      <c r="E18" s="1969"/>
      <c r="F18" s="947"/>
      <c r="G18" s="1972" t="s">
        <v>694</v>
      </c>
      <c r="H18" s="1972"/>
      <c r="I18" s="1972"/>
      <c r="J18" s="1972"/>
      <c r="K18" s="1972"/>
      <c r="L18" s="947"/>
      <c r="M18" s="1972" t="s">
        <v>554</v>
      </c>
      <c r="N18" s="1972"/>
      <c r="O18" s="1972"/>
      <c r="P18" s="1972"/>
      <c r="Q18" s="1972"/>
      <c r="R18" s="1972"/>
      <c r="S18" s="1972"/>
      <c r="T18" s="947"/>
      <c r="U18" s="1973" t="s">
        <v>373</v>
      </c>
      <c r="V18" s="1973"/>
      <c r="W18" s="1973"/>
      <c r="X18" s="1973"/>
      <c r="Y18" s="1973"/>
      <c r="Z18" s="1973"/>
      <c r="AA18" s="947"/>
      <c r="AB18" s="1973" t="s">
        <v>695</v>
      </c>
      <c r="AC18" s="1973"/>
      <c r="AD18" s="1973"/>
      <c r="AE18" s="1973"/>
      <c r="AF18" s="1973"/>
      <c r="AG18" s="1973"/>
      <c r="AH18" s="441"/>
      <c r="AI18" s="441"/>
      <c r="AJ18" s="332"/>
      <c r="AK18" s="344"/>
      <c r="AL18" s="930"/>
      <c r="AM18" s="334"/>
      <c r="AO18" s="327" t="s">
        <v>442</v>
      </c>
    </row>
    <row r="19" spans="1:41" ht="15" customHeight="1" thickBot="1">
      <c r="A19" s="1970"/>
      <c r="B19" s="1971"/>
      <c r="C19" s="1971"/>
      <c r="D19" s="1971"/>
      <c r="E19" s="1971"/>
      <c r="F19" s="948"/>
      <c r="G19" s="1974" t="s">
        <v>696</v>
      </c>
      <c r="H19" s="1974"/>
      <c r="I19" s="1974"/>
      <c r="J19" s="1974"/>
      <c r="K19" s="1974"/>
      <c r="L19" s="948"/>
      <c r="M19" s="1975" t="s">
        <v>697</v>
      </c>
      <c r="N19" s="1975"/>
      <c r="O19" s="1975"/>
      <c r="P19" s="1975"/>
      <c r="Q19" s="1975"/>
      <c r="R19" s="1975"/>
      <c r="S19" s="1975"/>
      <c r="T19" s="948"/>
      <c r="U19" s="345" t="s">
        <v>698</v>
      </c>
      <c r="V19" s="346"/>
      <c r="W19" s="347" t="s">
        <v>699</v>
      </c>
      <c r="X19" s="1976"/>
      <c r="Y19" s="1976"/>
      <c r="Z19" s="1976"/>
      <c r="AA19" s="1976"/>
      <c r="AB19" s="1976"/>
      <c r="AC19" s="1976"/>
      <c r="AD19" s="1976"/>
      <c r="AE19" s="1976"/>
      <c r="AF19" s="1976"/>
      <c r="AG19" s="1976"/>
      <c r="AH19" s="439" t="s">
        <v>700</v>
      </c>
      <c r="AI19" s="348"/>
      <c r="AJ19" s="346"/>
      <c r="AK19" s="349"/>
      <c r="AL19" s="930"/>
      <c r="AM19" s="334"/>
      <c r="AO19" s="327" t="s">
        <v>443</v>
      </c>
    </row>
    <row r="20" spans="1:41" ht="35.1" customHeight="1" thickBot="1">
      <c r="A20" s="1977" t="s">
        <v>168</v>
      </c>
      <c r="B20" s="1978"/>
      <c r="C20" s="1978"/>
      <c r="D20" s="1978"/>
      <c r="E20" s="1978"/>
      <c r="F20" s="1979"/>
      <c r="G20" s="1980"/>
      <c r="H20" s="1980"/>
      <c r="I20" s="1980"/>
      <c r="J20" s="1980"/>
      <c r="K20" s="1980"/>
      <c r="L20" s="1980"/>
      <c r="M20" s="1980"/>
      <c r="N20" s="1980"/>
      <c r="O20" s="1980"/>
      <c r="P20" s="1980"/>
      <c r="Q20" s="1980"/>
      <c r="R20" s="1980"/>
      <c r="S20" s="1980"/>
      <c r="T20" s="1980"/>
      <c r="U20" s="1980"/>
      <c r="V20" s="1980"/>
      <c r="W20" s="1980"/>
      <c r="X20" s="1980"/>
      <c r="Y20" s="1980"/>
      <c r="Z20" s="1980"/>
      <c r="AA20" s="1980"/>
      <c r="AB20" s="1980"/>
      <c r="AC20" s="1980"/>
      <c r="AD20" s="1980"/>
      <c r="AE20" s="1980"/>
      <c r="AF20" s="1980"/>
      <c r="AG20" s="1980"/>
      <c r="AH20" s="1980"/>
      <c r="AI20" s="1980"/>
      <c r="AJ20" s="1980"/>
      <c r="AK20" s="1981"/>
      <c r="AL20" s="934" t="str">
        <f>LEN(SUBSTITUTE(F20,CHAR(10),""))&amp;" 文字(全角で最大200文字)"</f>
        <v>0 文字(全角で最大200文字)</v>
      </c>
      <c r="AM20" s="350" t="s">
        <v>445</v>
      </c>
      <c r="AN20" s="351" t="s">
        <v>446</v>
      </c>
      <c r="AO20" s="327" t="s">
        <v>444</v>
      </c>
    </row>
    <row r="21" spans="1:41" ht="15" customHeight="1">
      <c r="A21" s="1968" t="s">
        <v>169</v>
      </c>
      <c r="B21" s="1969"/>
      <c r="C21" s="1969"/>
      <c r="D21" s="1969"/>
      <c r="E21" s="1969"/>
      <c r="F21" s="1923" t="s">
        <v>374</v>
      </c>
      <c r="G21" s="1923"/>
      <c r="H21" s="1984"/>
      <c r="I21" s="1984"/>
      <c r="J21" s="1984"/>
      <c r="K21" s="1984"/>
      <c r="L21" s="1984"/>
      <c r="M21" s="1984"/>
      <c r="N21" s="1984"/>
      <c r="O21" s="1984"/>
      <c r="P21" s="1984"/>
      <c r="Q21" s="1984"/>
      <c r="R21" s="1984"/>
      <c r="S21" s="1984"/>
      <c r="T21" s="1984"/>
      <c r="U21" s="1985" t="s">
        <v>701</v>
      </c>
      <c r="V21" s="1985"/>
      <c r="W21" s="1985"/>
      <c r="X21" s="1985"/>
      <c r="Y21" s="1984"/>
      <c r="Z21" s="1984"/>
      <c r="AA21" s="1984"/>
      <c r="AB21" s="1984"/>
      <c r="AC21" s="1984"/>
      <c r="AD21" s="1984"/>
      <c r="AE21" s="1984"/>
      <c r="AF21" s="1984"/>
      <c r="AG21" s="442" t="s">
        <v>702</v>
      </c>
      <c r="AH21" s="945"/>
      <c r="AI21" s="352" t="s">
        <v>170</v>
      </c>
      <c r="AJ21" s="332"/>
      <c r="AK21" s="344"/>
      <c r="AL21" s="1988" t="str">
        <f>LEN(AN21)&amp;" 文字(全角で最大100文字)"</f>
        <v>0 文字(全角で最大100文字)</v>
      </c>
      <c r="AM21" s="272" t="str">
        <f>IF(H21="","",IF(AH21="✔",DBCS(CONCATENATE(H21,"　",Y21,"（任意）")),DBCS(CONCATENATE(H21,"　",Y21))))</f>
        <v/>
      </c>
      <c r="AN21" s="1989" t="str">
        <f>SUBSTITUTE(TRIM(CONCATENATE(AM21," ",AM22," ",AM23," ",AM24," ",AM25))," ","、")</f>
        <v/>
      </c>
      <c r="AO21" s="327" t="s">
        <v>703</v>
      </c>
    </row>
    <row r="22" spans="1:41" ht="15" customHeight="1">
      <c r="A22" s="1982"/>
      <c r="B22" s="1983"/>
      <c r="C22" s="1983"/>
      <c r="D22" s="1983"/>
      <c r="E22" s="1983"/>
      <c r="F22" s="1925" t="s">
        <v>374</v>
      </c>
      <c r="G22" s="1925"/>
      <c r="H22" s="1986"/>
      <c r="I22" s="1986"/>
      <c r="J22" s="1986"/>
      <c r="K22" s="1986"/>
      <c r="L22" s="1986"/>
      <c r="M22" s="1986"/>
      <c r="N22" s="1986"/>
      <c r="O22" s="1986"/>
      <c r="P22" s="1986"/>
      <c r="Q22" s="1986"/>
      <c r="R22" s="1986"/>
      <c r="S22" s="1986"/>
      <c r="T22" s="1986"/>
      <c r="U22" s="1987" t="s">
        <v>704</v>
      </c>
      <c r="V22" s="1987"/>
      <c r="W22" s="1987"/>
      <c r="X22" s="1987"/>
      <c r="Y22" s="1986"/>
      <c r="Z22" s="1986"/>
      <c r="AA22" s="1986"/>
      <c r="AB22" s="1986"/>
      <c r="AC22" s="1986"/>
      <c r="AD22" s="1986"/>
      <c r="AE22" s="1986"/>
      <c r="AF22" s="1986"/>
      <c r="AG22" s="436" t="s">
        <v>700</v>
      </c>
      <c r="AH22" s="949"/>
      <c r="AI22" s="353" t="s">
        <v>170</v>
      </c>
      <c r="AJ22" s="354"/>
      <c r="AK22" s="355"/>
      <c r="AL22" s="1988"/>
      <c r="AM22" s="356" t="str">
        <f t="shared" ref="AM22:AM24" si="0">IF(H22="","",IF(AH22="✔",DBCS(CONCATENATE(H22,"　",Y22,"（任意）")),DBCS(CONCATENATE(H22,"　",Y22))))</f>
        <v/>
      </c>
      <c r="AN22" s="1990"/>
    </row>
    <row r="23" spans="1:41" ht="15" customHeight="1">
      <c r="A23" s="1982"/>
      <c r="B23" s="1983"/>
      <c r="C23" s="1983"/>
      <c r="D23" s="1983"/>
      <c r="E23" s="1983"/>
      <c r="F23" s="1925" t="s">
        <v>374</v>
      </c>
      <c r="G23" s="1925"/>
      <c r="H23" s="1986"/>
      <c r="I23" s="1986"/>
      <c r="J23" s="1986"/>
      <c r="K23" s="1986"/>
      <c r="L23" s="1986"/>
      <c r="M23" s="1986"/>
      <c r="N23" s="1986"/>
      <c r="O23" s="1986"/>
      <c r="P23" s="1986"/>
      <c r="Q23" s="1986"/>
      <c r="R23" s="1986"/>
      <c r="S23" s="1986"/>
      <c r="T23" s="1986"/>
      <c r="U23" s="1987" t="s">
        <v>705</v>
      </c>
      <c r="V23" s="1987"/>
      <c r="W23" s="1987"/>
      <c r="X23" s="1987"/>
      <c r="Y23" s="1986"/>
      <c r="Z23" s="1986"/>
      <c r="AA23" s="1986"/>
      <c r="AB23" s="1986"/>
      <c r="AC23" s="1986"/>
      <c r="AD23" s="1986"/>
      <c r="AE23" s="1986"/>
      <c r="AF23" s="1986"/>
      <c r="AG23" s="436" t="s">
        <v>700</v>
      </c>
      <c r="AH23" s="949"/>
      <c r="AI23" s="353" t="s">
        <v>170</v>
      </c>
      <c r="AJ23" s="354"/>
      <c r="AK23" s="355"/>
      <c r="AL23" s="1988"/>
      <c r="AM23" s="356" t="str">
        <f t="shared" si="0"/>
        <v/>
      </c>
      <c r="AN23" s="1990"/>
    </row>
    <row r="24" spans="1:41" ht="15" customHeight="1">
      <c r="A24" s="1982"/>
      <c r="B24" s="1983"/>
      <c r="C24" s="1983"/>
      <c r="D24" s="1983"/>
      <c r="E24" s="1983"/>
      <c r="F24" s="1925" t="s">
        <v>374</v>
      </c>
      <c r="G24" s="1925"/>
      <c r="H24" s="1986"/>
      <c r="I24" s="1986"/>
      <c r="J24" s="1986"/>
      <c r="K24" s="1986"/>
      <c r="L24" s="1986"/>
      <c r="M24" s="1986"/>
      <c r="N24" s="1986"/>
      <c r="O24" s="1986"/>
      <c r="P24" s="1986"/>
      <c r="Q24" s="1986"/>
      <c r="R24" s="1986"/>
      <c r="S24" s="1986"/>
      <c r="T24" s="1986"/>
      <c r="U24" s="1987" t="s">
        <v>704</v>
      </c>
      <c r="V24" s="1987"/>
      <c r="W24" s="1987"/>
      <c r="X24" s="1987"/>
      <c r="Y24" s="1986"/>
      <c r="Z24" s="1986"/>
      <c r="AA24" s="1986"/>
      <c r="AB24" s="1986"/>
      <c r="AC24" s="1986"/>
      <c r="AD24" s="1986"/>
      <c r="AE24" s="1986"/>
      <c r="AF24" s="1986"/>
      <c r="AG24" s="436" t="s">
        <v>706</v>
      </c>
      <c r="AH24" s="949"/>
      <c r="AI24" s="353" t="s">
        <v>170</v>
      </c>
      <c r="AJ24" s="354"/>
      <c r="AK24" s="355"/>
      <c r="AL24" s="1988"/>
      <c r="AM24" s="356" t="str">
        <f t="shared" si="0"/>
        <v/>
      </c>
      <c r="AN24" s="1990"/>
    </row>
    <row r="25" spans="1:41" ht="15" customHeight="1" thickBot="1">
      <c r="A25" s="1970"/>
      <c r="B25" s="1971"/>
      <c r="C25" s="1971"/>
      <c r="D25" s="1971"/>
      <c r="E25" s="1971"/>
      <c r="F25" s="1927" t="s">
        <v>374</v>
      </c>
      <c r="G25" s="1927"/>
      <c r="H25" s="1992"/>
      <c r="I25" s="1992"/>
      <c r="J25" s="1992"/>
      <c r="K25" s="1992"/>
      <c r="L25" s="1992"/>
      <c r="M25" s="1992"/>
      <c r="N25" s="1992"/>
      <c r="O25" s="1992"/>
      <c r="P25" s="1992"/>
      <c r="Q25" s="1992"/>
      <c r="R25" s="1992"/>
      <c r="S25" s="1992"/>
      <c r="T25" s="1992"/>
      <c r="U25" s="1993" t="s">
        <v>701</v>
      </c>
      <c r="V25" s="1993"/>
      <c r="W25" s="1993"/>
      <c r="X25" s="1993"/>
      <c r="Y25" s="1992"/>
      <c r="Z25" s="1992"/>
      <c r="AA25" s="1992"/>
      <c r="AB25" s="1992"/>
      <c r="AC25" s="1992"/>
      <c r="AD25" s="1992"/>
      <c r="AE25" s="1992"/>
      <c r="AF25" s="1992"/>
      <c r="AG25" s="440" t="s">
        <v>707</v>
      </c>
      <c r="AH25" s="950"/>
      <c r="AI25" s="345" t="s">
        <v>170</v>
      </c>
      <c r="AJ25" s="346"/>
      <c r="AK25" s="349"/>
      <c r="AL25" s="1988"/>
      <c r="AM25" s="357" t="str">
        <f>IF(H25="","",IF(AH25="✔",DBCS(CONCATENATE(H25,"　",Y25,"（任意）")),DBCS(CONCATENATE(H25,"　",Y25))))</f>
        <v/>
      </c>
      <c r="AN25" s="1991"/>
    </row>
    <row r="26" spans="1:41" ht="21" customHeight="1" thickBot="1">
      <c r="A26" s="1878" t="s">
        <v>1238</v>
      </c>
      <c r="B26" s="1879"/>
      <c r="C26" s="1879"/>
      <c r="D26" s="1879"/>
      <c r="E26" s="1879"/>
      <c r="F26" s="1879"/>
      <c r="G26" s="1879"/>
      <c r="H26" s="1879"/>
      <c r="I26" s="1879"/>
      <c r="J26" s="1879"/>
      <c r="K26" s="1879"/>
      <c r="L26" s="1879"/>
      <c r="M26" s="1879"/>
      <c r="N26" s="1879"/>
      <c r="O26" s="1879"/>
      <c r="P26" s="1879"/>
      <c r="Q26" s="1879"/>
      <c r="R26" s="1879"/>
      <c r="S26" s="1879"/>
      <c r="T26" s="1879"/>
      <c r="U26" s="1879"/>
      <c r="V26" s="1879"/>
      <c r="W26" s="1879"/>
      <c r="X26" s="1879"/>
      <c r="Y26" s="1879"/>
      <c r="Z26" s="1879"/>
      <c r="AA26" s="1879"/>
      <c r="AB26" s="1879"/>
      <c r="AC26" s="1879"/>
      <c r="AD26" s="1879"/>
      <c r="AE26" s="1879"/>
      <c r="AF26" s="1879"/>
      <c r="AG26" s="1879"/>
      <c r="AH26" s="945"/>
      <c r="AI26" s="1881"/>
      <c r="AJ26" s="1881"/>
      <c r="AK26" s="1882"/>
      <c r="AL26" s="654" t="str">
        <f>IF(AND(AH26="○",ISERROR(SEARCH("ＩＴ資格",$F$29))),"訓練概要欄に【ＩＴ資格】と記入してください",IF(COUNTIFS($AH26,"",$F$29,"*ＩＴ資格*")&gt;0,"○が漏れていないかご確認ください。","特例チェック欄３"))</f>
        <v>特例チェック欄３</v>
      </c>
      <c r="AM26" s="543"/>
      <c r="AN26" s="544"/>
    </row>
    <row r="27" spans="1:41" ht="21" customHeight="1" thickBot="1">
      <c r="A27" s="1878" t="s">
        <v>1239</v>
      </c>
      <c r="B27" s="1879"/>
      <c r="C27" s="1879"/>
      <c r="D27" s="1879"/>
      <c r="E27" s="1879"/>
      <c r="F27" s="1879"/>
      <c r="G27" s="1879"/>
      <c r="H27" s="1879"/>
      <c r="I27" s="1879"/>
      <c r="J27" s="1879"/>
      <c r="K27" s="1879"/>
      <c r="L27" s="1879"/>
      <c r="M27" s="1879"/>
      <c r="N27" s="1879"/>
      <c r="O27" s="1879"/>
      <c r="P27" s="1879"/>
      <c r="Q27" s="1879"/>
      <c r="R27" s="1879"/>
      <c r="S27" s="1879"/>
      <c r="T27" s="1879"/>
      <c r="U27" s="1879"/>
      <c r="V27" s="1879"/>
      <c r="W27" s="1879"/>
      <c r="X27" s="1879"/>
      <c r="Y27" s="1879"/>
      <c r="Z27" s="1879"/>
      <c r="AA27" s="1879"/>
      <c r="AB27" s="1879"/>
      <c r="AC27" s="1879"/>
      <c r="AD27" s="1879"/>
      <c r="AE27" s="1879"/>
      <c r="AF27" s="1879"/>
      <c r="AG27" s="1880"/>
      <c r="AH27" s="951"/>
      <c r="AI27" s="1881"/>
      <c r="AJ27" s="1881"/>
      <c r="AK27" s="1882"/>
      <c r="AL27" s="654" t="str">
        <f>IF(AND(AH27="○",ISERROR(SEARCH("ＷＥＢデザイン資格",$F$29))),"訓練概要欄に【ＷＥＢデザイン資格】と記入してください",IF(COUNTIFS($AH27,"",$F$29,"*ＷＥＢデザイン資格*")&gt;0,"○が漏れていないかご確認ください。","特例チェック欄４"))</f>
        <v>特例チェック欄４</v>
      </c>
      <c r="AM27" s="543"/>
      <c r="AN27" s="544"/>
    </row>
    <row r="28" spans="1:41" s="334" customFormat="1" ht="21" customHeight="1" thickBot="1">
      <c r="A28" s="1878" t="s">
        <v>1174</v>
      </c>
      <c r="B28" s="1879"/>
      <c r="C28" s="1879"/>
      <c r="D28" s="1879"/>
      <c r="E28" s="1879"/>
      <c r="F28" s="1879"/>
      <c r="G28" s="1879"/>
      <c r="H28" s="1879"/>
      <c r="I28" s="1879"/>
      <c r="J28" s="1879"/>
      <c r="K28" s="1879"/>
      <c r="L28" s="1879"/>
      <c r="M28" s="1879"/>
      <c r="N28" s="1879"/>
      <c r="O28" s="1879"/>
      <c r="P28" s="1879"/>
      <c r="Q28" s="1879"/>
      <c r="R28" s="1879"/>
      <c r="S28" s="1879"/>
      <c r="T28" s="1879"/>
      <c r="U28" s="1879"/>
      <c r="V28" s="1879"/>
      <c r="W28" s="1879"/>
      <c r="X28" s="1879"/>
      <c r="Y28" s="1879"/>
      <c r="Z28" s="1879"/>
      <c r="AA28" s="1879"/>
      <c r="AB28" s="1879"/>
      <c r="AC28" s="1879"/>
      <c r="AD28" s="1879"/>
      <c r="AE28" s="1879"/>
      <c r="AF28" s="1879"/>
      <c r="AG28" s="1880"/>
      <c r="AH28" s="952"/>
      <c r="AI28" s="1881"/>
      <c r="AJ28" s="1881"/>
      <c r="AK28" s="1882"/>
      <c r="AL28" s="654" t="str">
        <f>IF(AND(AH28="○",ISERROR(SEARCH("ＤＳＳ対応",$F$29))),"訓練概要欄に【ＤＳＳ対応】と記入してください",IF(COUNTIFS($AH28,"",$F$29,"*ＤＳＳ対応*")&gt;0,"○が漏れていないかご確認ください。","特例チェック欄５"))</f>
        <v>特例チェック欄５</v>
      </c>
      <c r="AM28" s="543"/>
      <c r="AN28" s="655"/>
    </row>
    <row r="29" spans="1:41" ht="24" customHeight="1">
      <c r="A29" s="2086" t="s">
        <v>387</v>
      </c>
      <c r="B29" s="2083" t="s">
        <v>708</v>
      </c>
      <c r="C29" s="2084"/>
      <c r="D29" s="2084"/>
      <c r="E29" s="2085"/>
      <c r="F29" s="1994"/>
      <c r="G29" s="1995"/>
      <c r="H29" s="1995"/>
      <c r="I29" s="1995"/>
      <c r="J29" s="1995"/>
      <c r="K29" s="1995"/>
      <c r="L29" s="1995"/>
      <c r="M29" s="1995"/>
      <c r="N29" s="1995"/>
      <c r="O29" s="1995"/>
      <c r="P29" s="1995"/>
      <c r="Q29" s="1995"/>
      <c r="R29" s="1995"/>
      <c r="S29" s="1995"/>
      <c r="T29" s="1995"/>
      <c r="U29" s="1995"/>
      <c r="V29" s="1995"/>
      <c r="W29" s="1995"/>
      <c r="X29" s="1995"/>
      <c r="Y29" s="1995"/>
      <c r="Z29" s="1995"/>
      <c r="AA29" s="1995"/>
      <c r="AB29" s="1995"/>
      <c r="AC29" s="1995"/>
      <c r="AD29" s="1995"/>
      <c r="AE29" s="1995"/>
      <c r="AF29" s="1995"/>
      <c r="AG29" s="1995"/>
      <c r="AH29" s="1995"/>
      <c r="AI29" s="1995"/>
      <c r="AJ29" s="1995"/>
      <c r="AK29" s="1996"/>
      <c r="AL29" s="934" t="str">
        <f>LEN(SUBSTITUTE(F29,CHAR(10),""))&amp;" 文字(全角で最大250文字)"</f>
        <v>0 文字(全角で最大250文字)</v>
      </c>
      <c r="AM29" s="944"/>
    </row>
    <row r="30" spans="1:41" ht="15" customHeight="1">
      <c r="A30" s="2086"/>
      <c r="B30" s="1997" t="s">
        <v>171</v>
      </c>
      <c r="C30" s="1998"/>
      <c r="D30" s="1998"/>
      <c r="E30" s="1998"/>
      <c r="F30" s="1998"/>
      <c r="G30" s="1998"/>
      <c r="H30" s="1998"/>
      <c r="I30" s="1998"/>
      <c r="J30" s="1999"/>
      <c r="K30" s="1998" t="s">
        <v>375</v>
      </c>
      <c r="L30" s="1998"/>
      <c r="M30" s="1998"/>
      <c r="N30" s="1998"/>
      <c r="O30" s="1998"/>
      <c r="P30" s="1998"/>
      <c r="Q30" s="1998"/>
      <c r="R30" s="1998"/>
      <c r="S30" s="1998"/>
      <c r="T30" s="1998"/>
      <c r="U30" s="1998"/>
      <c r="V30" s="1998"/>
      <c r="W30" s="1998"/>
      <c r="X30" s="1998"/>
      <c r="Y30" s="1998"/>
      <c r="Z30" s="1998"/>
      <c r="AA30" s="1998"/>
      <c r="AB30" s="1998"/>
      <c r="AC30" s="1998"/>
      <c r="AD30" s="1998"/>
      <c r="AE30" s="1998"/>
      <c r="AF30" s="1998"/>
      <c r="AG30" s="1998"/>
      <c r="AH30" s="1998"/>
      <c r="AI30" s="2000" t="s">
        <v>166</v>
      </c>
      <c r="AJ30" s="2000"/>
      <c r="AK30" s="2001"/>
      <c r="AL30" s="929"/>
      <c r="AM30" s="334"/>
    </row>
    <row r="31" spans="1:41" ht="20.100000000000001" customHeight="1">
      <c r="A31" s="2086"/>
      <c r="B31" s="2002" t="s">
        <v>376</v>
      </c>
      <c r="C31" s="2004"/>
      <c r="D31" s="2005"/>
      <c r="E31" s="2005"/>
      <c r="F31" s="2005"/>
      <c r="G31" s="2005"/>
      <c r="H31" s="2005"/>
      <c r="I31" s="2005"/>
      <c r="J31" s="2006"/>
      <c r="K31" s="2007"/>
      <c r="L31" s="2007"/>
      <c r="M31" s="2007"/>
      <c r="N31" s="2007"/>
      <c r="O31" s="2007"/>
      <c r="P31" s="2007"/>
      <c r="Q31" s="2007"/>
      <c r="R31" s="2007"/>
      <c r="S31" s="2007"/>
      <c r="T31" s="2007"/>
      <c r="U31" s="2007"/>
      <c r="V31" s="2007"/>
      <c r="W31" s="2007"/>
      <c r="X31" s="2007"/>
      <c r="Y31" s="2007"/>
      <c r="Z31" s="2007"/>
      <c r="AA31" s="2007"/>
      <c r="AB31" s="2007"/>
      <c r="AC31" s="2007"/>
      <c r="AD31" s="2007"/>
      <c r="AE31" s="2007"/>
      <c r="AF31" s="2007"/>
      <c r="AG31" s="2007"/>
      <c r="AH31" s="2008"/>
      <c r="AI31" s="2009"/>
      <c r="AJ31" s="2010"/>
      <c r="AK31" s="2011"/>
      <c r="AL31" s="935"/>
      <c r="AM31" s="334"/>
    </row>
    <row r="32" spans="1:41" ht="19.5" customHeight="1">
      <c r="A32" s="2086"/>
      <c r="B32" s="2003"/>
      <c r="C32" s="2012"/>
      <c r="D32" s="2013"/>
      <c r="E32" s="2013"/>
      <c r="F32" s="2013"/>
      <c r="G32" s="2013"/>
      <c r="H32" s="2013"/>
      <c r="I32" s="2013"/>
      <c r="J32" s="2014"/>
      <c r="K32" s="2015"/>
      <c r="L32" s="2015"/>
      <c r="M32" s="2015"/>
      <c r="N32" s="2015"/>
      <c r="O32" s="2015"/>
      <c r="P32" s="2015"/>
      <c r="Q32" s="2015"/>
      <c r="R32" s="2015"/>
      <c r="S32" s="2015"/>
      <c r="T32" s="2015"/>
      <c r="U32" s="2015"/>
      <c r="V32" s="2015"/>
      <c r="W32" s="2015"/>
      <c r="X32" s="2015"/>
      <c r="Y32" s="2015"/>
      <c r="Z32" s="2015"/>
      <c r="AA32" s="2015"/>
      <c r="AB32" s="2015"/>
      <c r="AC32" s="2015"/>
      <c r="AD32" s="2015"/>
      <c r="AE32" s="2015"/>
      <c r="AF32" s="2015"/>
      <c r="AG32" s="2015"/>
      <c r="AH32" s="2016"/>
      <c r="AI32" s="2017"/>
      <c r="AJ32" s="2018"/>
      <c r="AK32" s="2019"/>
      <c r="AL32" s="358"/>
      <c r="AM32" s="334"/>
    </row>
    <row r="33" spans="1:39" ht="20.100000000000001" customHeight="1">
      <c r="A33" s="2086"/>
      <c r="B33" s="2003"/>
      <c r="C33" s="2012"/>
      <c r="D33" s="2013"/>
      <c r="E33" s="2013"/>
      <c r="F33" s="2013"/>
      <c r="G33" s="2013"/>
      <c r="H33" s="2013"/>
      <c r="I33" s="2013"/>
      <c r="J33" s="2014"/>
      <c r="K33" s="2015"/>
      <c r="L33" s="2015"/>
      <c r="M33" s="2015"/>
      <c r="N33" s="2015"/>
      <c r="O33" s="2015"/>
      <c r="P33" s="2015"/>
      <c r="Q33" s="2015"/>
      <c r="R33" s="2015"/>
      <c r="S33" s="2015"/>
      <c r="T33" s="2015"/>
      <c r="U33" s="2015"/>
      <c r="V33" s="2015"/>
      <c r="W33" s="2015"/>
      <c r="X33" s="2015"/>
      <c r="Y33" s="2015"/>
      <c r="Z33" s="2015"/>
      <c r="AA33" s="2015"/>
      <c r="AB33" s="2015"/>
      <c r="AC33" s="2015"/>
      <c r="AD33" s="2015"/>
      <c r="AE33" s="2015"/>
      <c r="AF33" s="2015"/>
      <c r="AG33" s="2015"/>
      <c r="AH33" s="2016"/>
      <c r="AI33" s="2017"/>
      <c r="AJ33" s="2018"/>
      <c r="AK33" s="2019"/>
      <c r="AL33" s="358"/>
      <c r="AM33" s="334"/>
    </row>
    <row r="34" spans="1:39" ht="20.100000000000001" customHeight="1">
      <c r="A34" s="2086"/>
      <c r="B34" s="2003"/>
      <c r="C34" s="2012"/>
      <c r="D34" s="2013"/>
      <c r="E34" s="2013"/>
      <c r="F34" s="2013"/>
      <c r="G34" s="2013"/>
      <c r="H34" s="2013"/>
      <c r="I34" s="2013"/>
      <c r="J34" s="2014"/>
      <c r="K34" s="2015"/>
      <c r="L34" s="2015"/>
      <c r="M34" s="2015"/>
      <c r="N34" s="2015"/>
      <c r="O34" s="2015"/>
      <c r="P34" s="2015"/>
      <c r="Q34" s="2015"/>
      <c r="R34" s="2015"/>
      <c r="S34" s="2015"/>
      <c r="T34" s="2015"/>
      <c r="U34" s="2015"/>
      <c r="V34" s="2015"/>
      <c r="W34" s="2015"/>
      <c r="X34" s="2015"/>
      <c r="Y34" s="2015"/>
      <c r="Z34" s="2015"/>
      <c r="AA34" s="2015"/>
      <c r="AB34" s="2015"/>
      <c r="AC34" s="2015"/>
      <c r="AD34" s="2015"/>
      <c r="AE34" s="2015"/>
      <c r="AF34" s="2015"/>
      <c r="AG34" s="2015"/>
      <c r="AH34" s="2016"/>
      <c r="AI34" s="2017"/>
      <c r="AJ34" s="2018"/>
      <c r="AK34" s="2019"/>
      <c r="AL34" s="358"/>
      <c r="AM34" s="334"/>
    </row>
    <row r="35" spans="1:39" ht="20.100000000000001" customHeight="1">
      <c r="A35" s="2086"/>
      <c r="B35" s="2003"/>
      <c r="C35" s="2012"/>
      <c r="D35" s="2013"/>
      <c r="E35" s="2013"/>
      <c r="F35" s="2013"/>
      <c r="G35" s="2013"/>
      <c r="H35" s="2013"/>
      <c r="I35" s="2013"/>
      <c r="J35" s="2014"/>
      <c r="K35" s="2015"/>
      <c r="L35" s="2015"/>
      <c r="M35" s="2015"/>
      <c r="N35" s="2015"/>
      <c r="O35" s="2015"/>
      <c r="P35" s="2015"/>
      <c r="Q35" s="2015"/>
      <c r="R35" s="2015"/>
      <c r="S35" s="2015"/>
      <c r="T35" s="2015"/>
      <c r="U35" s="2015"/>
      <c r="V35" s="2015"/>
      <c r="W35" s="2015"/>
      <c r="X35" s="2015"/>
      <c r="Y35" s="2015"/>
      <c r="Z35" s="2015"/>
      <c r="AA35" s="2015"/>
      <c r="AB35" s="2015"/>
      <c r="AC35" s="2015"/>
      <c r="AD35" s="2015"/>
      <c r="AE35" s="2015"/>
      <c r="AF35" s="2015"/>
      <c r="AG35" s="2015"/>
      <c r="AH35" s="2016"/>
      <c r="AI35" s="2017"/>
      <c r="AJ35" s="2018"/>
      <c r="AK35" s="2019"/>
      <c r="AL35" s="358"/>
      <c r="AM35" s="334"/>
    </row>
    <row r="36" spans="1:39" ht="19.5" customHeight="1">
      <c r="A36" s="2086"/>
      <c r="B36" s="2003"/>
      <c r="C36" s="2012"/>
      <c r="D36" s="2013"/>
      <c r="E36" s="2013"/>
      <c r="F36" s="2013"/>
      <c r="G36" s="2013"/>
      <c r="H36" s="2013"/>
      <c r="I36" s="2013"/>
      <c r="J36" s="2014"/>
      <c r="K36" s="2015"/>
      <c r="L36" s="2015"/>
      <c r="M36" s="2015"/>
      <c r="N36" s="2015"/>
      <c r="O36" s="2015"/>
      <c r="P36" s="2015"/>
      <c r="Q36" s="2015"/>
      <c r="R36" s="2015"/>
      <c r="S36" s="2015"/>
      <c r="T36" s="2015"/>
      <c r="U36" s="2015"/>
      <c r="V36" s="2015"/>
      <c r="W36" s="2015"/>
      <c r="X36" s="2015"/>
      <c r="Y36" s="2015"/>
      <c r="Z36" s="2015"/>
      <c r="AA36" s="2015"/>
      <c r="AB36" s="2015"/>
      <c r="AC36" s="2015"/>
      <c r="AD36" s="2015"/>
      <c r="AE36" s="2015"/>
      <c r="AF36" s="2015"/>
      <c r="AG36" s="2015"/>
      <c r="AH36" s="2016"/>
      <c r="AI36" s="2017"/>
      <c r="AJ36" s="2018"/>
      <c r="AK36" s="2019"/>
      <c r="AL36" s="358"/>
      <c r="AM36" s="334"/>
    </row>
    <row r="37" spans="1:39" ht="20.100000000000001" customHeight="1">
      <c r="A37" s="2086"/>
      <c r="B37" s="2003"/>
      <c r="C37" s="955"/>
      <c r="D37" s="956"/>
      <c r="E37" s="956"/>
      <c r="F37" s="956"/>
      <c r="G37" s="956"/>
      <c r="H37" s="956"/>
      <c r="I37" s="956"/>
      <c r="J37" s="957"/>
      <c r="K37" s="2015"/>
      <c r="L37" s="2015"/>
      <c r="M37" s="2015"/>
      <c r="N37" s="2015"/>
      <c r="O37" s="2015"/>
      <c r="P37" s="2015"/>
      <c r="Q37" s="2015"/>
      <c r="R37" s="2015"/>
      <c r="S37" s="2015"/>
      <c r="T37" s="2015"/>
      <c r="U37" s="2015"/>
      <c r="V37" s="2015"/>
      <c r="W37" s="2015"/>
      <c r="X37" s="2015"/>
      <c r="Y37" s="2015"/>
      <c r="Z37" s="2015"/>
      <c r="AA37" s="2015"/>
      <c r="AB37" s="2015"/>
      <c r="AC37" s="2015"/>
      <c r="AD37" s="2015"/>
      <c r="AE37" s="2015"/>
      <c r="AF37" s="2015"/>
      <c r="AG37" s="2015"/>
      <c r="AH37" s="2016"/>
      <c r="AI37" s="2017"/>
      <c r="AJ37" s="2018"/>
      <c r="AK37" s="2019"/>
      <c r="AL37" s="358"/>
      <c r="AM37" s="334"/>
    </row>
    <row r="38" spans="1:39" ht="20.100000000000001" customHeight="1">
      <c r="A38" s="2086"/>
      <c r="B38" s="2003"/>
      <c r="C38" s="2012"/>
      <c r="D38" s="2013"/>
      <c r="E38" s="2013"/>
      <c r="F38" s="2013"/>
      <c r="G38" s="2013"/>
      <c r="H38" s="2013"/>
      <c r="I38" s="2013"/>
      <c r="J38" s="2014"/>
      <c r="K38" s="2015"/>
      <c r="L38" s="2015"/>
      <c r="M38" s="2015"/>
      <c r="N38" s="2015"/>
      <c r="O38" s="2015"/>
      <c r="P38" s="2015"/>
      <c r="Q38" s="2015"/>
      <c r="R38" s="2015"/>
      <c r="S38" s="2015"/>
      <c r="T38" s="2015"/>
      <c r="U38" s="2015"/>
      <c r="V38" s="2015"/>
      <c r="W38" s="2015"/>
      <c r="X38" s="2015"/>
      <c r="Y38" s="2015"/>
      <c r="Z38" s="2015"/>
      <c r="AA38" s="2015"/>
      <c r="AB38" s="2015"/>
      <c r="AC38" s="2015"/>
      <c r="AD38" s="2015"/>
      <c r="AE38" s="2015"/>
      <c r="AF38" s="2015"/>
      <c r="AG38" s="2015"/>
      <c r="AH38" s="2016"/>
      <c r="AI38" s="2017"/>
      <c r="AJ38" s="2018"/>
      <c r="AK38" s="2019"/>
      <c r="AL38" s="358"/>
      <c r="AM38" s="334"/>
    </row>
    <row r="39" spans="1:39" ht="20.100000000000001" customHeight="1">
      <c r="A39" s="2086"/>
      <c r="B39" s="2003"/>
      <c r="C39" s="2012"/>
      <c r="D39" s="2013"/>
      <c r="E39" s="2013"/>
      <c r="F39" s="2013"/>
      <c r="G39" s="2013"/>
      <c r="H39" s="2013"/>
      <c r="I39" s="2013"/>
      <c r="J39" s="2014"/>
      <c r="K39" s="2015"/>
      <c r="L39" s="2015"/>
      <c r="M39" s="2015"/>
      <c r="N39" s="2015"/>
      <c r="O39" s="2015"/>
      <c r="P39" s="2015"/>
      <c r="Q39" s="2015"/>
      <c r="R39" s="2015"/>
      <c r="S39" s="2015"/>
      <c r="T39" s="2015"/>
      <c r="U39" s="2015"/>
      <c r="V39" s="2015"/>
      <c r="W39" s="2015"/>
      <c r="X39" s="2015"/>
      <c r="Y39" s="2015"/>
      <c r="Z39" s="2015"/>
      <c r="AA39" s="2015"/>
      <c r="AB39" s="2015"/>
      <c r="AC39" s="2015"/>
      <c r="AD39" s="2015"/>
      <c r="AE39" s="2015"/>
      <c r="AF39" s="2015"/>
      <c r="AG39" s="2015"/>
      <c r="AH39" s="2016"/>
      <c r="AI39" s="2017"/>
      <c r="AJ39" s="2018"/>
      <c r="AK39" s="2019"/>
      <c r="AL39" s="358"/>
      <c r="AM39" s="334"/>
    </row>
    <row r="40" spans="1:39" ht="20.100000000000001" customHeight="1">
      <c r="A40" s="2086"/>
      <c r="B40" s="2003"/>
      <c r="C40" s="2021"/>
      <c r="D40" s="2022"/>
      <c r="E40" s="2022"/>
      <c r="F40" s="2022"/>
      <c r="G40" s="2022"/>
      <c r="H40" s="2022"/>
      <c r="I40" s="2022"/>
      <c r="J40" s="2023"/>
      <c r="K40" s="2024"/>
      <c r="L40" s="2024"/>
      <c r="M40" s="2024"/>
      <c r="N40" s="2024"/>
      <c r="O40" s="2024"/>
      <c r="P40" s="2024"/>
      <c r="Q40" s="2024"/>
      <c r="R40" s="2024"/>
      <c r="S40" s="2024"/>
      <c r="T40" s="2024"/>
      <c r="U40" s="2024"/>
      <c r="V40" s="2024"/>
      <c r="W40" s="2024"/>
      <c r="X40" s="2024"/>
      <c r="Y40" s="2024"/>
      <c r="Z40" s="2024"/>
      <c r="AA40" s="2024"/>
      <c r="AB40" s="2024"/>
      <c r="AC40" s="2024"/>
      <c r="AD40" s="2024"/>
      <c r="AE40" s="2024"/>
      <c r="AF40" s="2024"/>
      <c r="AG40" s="2024"/>
      <c r="AH40" s="2025"/>
      <c r="AI40" s="2026"/>
      <c r="AJ40" s="2027"/>
      <c r="AK40" s="2028"/>
      <c r="AL40" s="358"/>
      <c r="AM40" s="334"/>
    </row>
    <row r="41" spans="1:39" ht="20.100000000000001" customHeight="1">
      <c r="A41" s="2086"/>
      <c r="B41" s="2002" t="s">
        <v>377</v>
      </c>
      <c r="C41" s="2004"/>
      <c r="D41" s="2005"/>
      <c r="E41" s="2005"/>
      <c r="F41" s="2005"/>
      <c r="G41" s="2005"/>
      <c r="H41" s="2005"/>
      <c r="I41" s="2005"/>
      <c r="J41" s="2006"/>
      <c r="K41" s="2007"/>
      <c r="L41" s="2007"/>
      <c r="M41" s="2007"/>
      <c r="N41" s="2007"/>
      <c r="O41" s="2007"/>
      <c r="P41" s="2007"/>
      <c r="Q41" s="2007"/>
      <c r="R41" s="2007"/>
      <c r="S41" s="2007"/>
      <c r="T41" s="2007"/>
      <c r="U41" s="2007"/>
      <c r="V41" s="2007"/>
      <c r="W41" s="2007"/>
      <c r="X41" s="2007"/>
      <c r="Y41" s="2007"/>
      <c r="Z41" s="2007"/>
      <c r="AA41" s="2007"/>
      <c r="AB41" s="2007"/>
      <c r="AC41" s="2007"/>
      <c r="AD41" s="2007"/>
      <c r="AE41" s="2007"/>
      <c r="AF41" s="2007"/>
      <c r="AG41" s="2007"/>
      <c r="AH41" s="2008"/>
      <c r="AI41" s="2009"/>
      <c r="AJ41" s="2010"/>
      <c r="AK41" s="2011"/>
      <c r="AL41" s="358"/>
      <c r="AM41" s="334"/>
    </row>
    <row r="42" spans="1:39" ht="20.100000000000001" customHeight="1">
      <c r="A42" s="2086"/>
      <c r="B42" s="2003"/>
      <c r="C42" s="2012"/>
      <c r="D42" s="2013"/>
      <c r="E42" s="2013"/>
      <c r="F42" s="2013"/>
      <c r="G42" s="2013"/>
      <c r="H42" s="2013"/>
      <c r="I42" s="2013"/>
      <c r="J42" s="2014"/>
      <c r="K42" s="2015"/>
      <c r="L42" s="2015"/>
      <c r="M42" s="2015"/>
      <c r="N42" s="2015"/>
      <c r="O42" s="2015"/>
      <c r="P42" s="2015"/>
      <c r="Q42" s="2015"/>
      <c r="R42" s="2015"/>
      <c r="S42" s="2015"/>
      <c r="T42" s="2015"/>
      <c r="U42" s="2015"/>
      <c r="V42" s="2015"/>
      <c r="W42" s="2015"/>
      <c r="X42" s="2015"/>
      <c r="Y42" s="2015"/>
      <c r="Z42" s="2015"/>
      <c r="AA42" s="2015"/>
      <c r="AB42" s="2015"/>
      <c r="AC42" s="2015"/>
      <c r="AD42" s="2015"/>
      <c r="AE42" s="2015"/>
      <c r="AF42" s="2015"/>
      <c r="AG42" s="2015"/>
      <c r="AH42" s="2016"/>
      <c r="AI42" s="2017"/>
      <c r="AJ42" s="2018"/>
      <c r="AK42" s="2019"/>
      <c r="AL42" s="358"/>
      <c r="AM42" s="334"/>
    </row>
    <row r="43" spans="1:39" ht="20.100000000000001" customHeight="1">
      <c r="A43" s="2086"/>
      <c r="B43" s="2003"/>
      <c r="C43" s="2012"/>
      <c r="D43" s="2013"/>
      <c r="E43" s="2013"/>
      <c r="F43" s="2013"/>
      <c r="G43" s="2013"/>
      <c r="H43" s="2013"/>
      <c r="I43" s="2013"/>
      <c r="J43" s="2014"/>
      <c r="K43" s="2015"/>
      <c r="L43" s="2015"/>
      <c r="M43" s="2015"/>
      <c r="N43" s="2015"/>
      <c r="O43" s="2015"/>
      <c r="P43" s="2015"/>
      <c r="Q43" s="2015"/>
      <c r="R43" s="2015"/>
      <c r="S43" s="2015"/>
      <c r="T43" s="2015"/>
      <c r="U43" s="2015"/>
      <c r="V43" s="2015"/>
      <c r="W43" s="2015"/>
      <c r="X43" s="2015"/>
      <c r="Y43" s="2015"/>
      <c r="Z43" s="2015"/>
      <c r="AA43" s="2015"/>
      <c r="AB43" s="2015"/>
      <c r="AC43" s="2015"/>
      <c r="AD43" s="2015"/>
      <c r="AE43" s="2015"/>
      <c r="AF43" s="2015"/>
      <c r="AG43" s="2015"/>
      <c r="AH43" s="2016"/>
      <c r="AI43" s="2017"/>
      <c r="AJ43" s="2018"/>
      <c r="AK43" s="2019"/>
      <c r="AL43" s="358"/>
      <c r="AM43" s="334"/>
    </row>
    <row r="44" spans="1:39" ht="20.100000000000001" customHeight="1">
      <c r="A44" s="2086"/>
      <c r="B44" s="2003"/>
      <c r="C44" s="2012"/>
      <c r="D44" s="2013"/>
      <c r="E44" s="2013"/>
      <c r="F44" s="2013"/>
      <c r="G44" s="2013"/>
      <c r="H44" s="2013"/>
      <c r="I44" s="2013"/>
      <c r="J44" s="2014"/>
      <c r="K44" s="2015"/>
      <c r="L44" s="2015"/>
      <c r="M44" s="2015"/>
      <c r="N44" s="2015"/>
      <c r="O44" s="2015"/>
      <c r="P44" s="2015"/>
      <c r="Q44" s="2015"/>
      <c r="R44" s="2015"/>
      <c r="S44" s="2015"/>
      <c r="T44" s="2015"/>
      <c r="U44" s="2015"/>
      <c r="V44" s="2015"/>
      <c r="W44" s="2015"/>
      <c r="X44" s="2015"/>
      <c r="Y44" s="2015"/>
      <c r="Z44" s="2015"/>
      <c r="AA44" s="2015"/>
      <c r="AB44" s="2015"/>
      <c r="AC44" s="2015"/>
      <c r="AD44" s="2015"/>
      <c r="AE44" s="2015"/>
      <c r="AF44" s="2015"/>
      <c r="AG44" s="2015"/>
      <c r="AH44" s="2016"/>
      <c r="AI44" s="2017"/>
      <c r="AJ44" s="2018"/>
      <c r="AK44" s="2019"/>
      <c r="AL44" s="358"/>
      <c r="AM44" s="334"/>
    </row>
    <row r="45" spans="1:39" ht="20.100000000000001" customHeight="1">
      <c r="A45" s="2086"/>
      <c r="B45" s="2003"/>
      <c r="C45" s="2012"/>
      <c r="D45" s="2013"/>
      <c r="E45" s="2013"/>
      <c r="F45" s="2013"/>
      <c r="G45" s="2013"/>
      <c r="H45" s="2013"/>
      <c r="I45" s="2013"/>
      <c r="J45" s="2014"/>
      <c r="K45" s="2015"/>
      <c r="L45" s="2015"/>
      <c r="M45" s="2015"/>
      <c r="N45" s="2015"/>
      <c r="O45" s="2015"/>
      <c r="P45" s="2015"/>
      <c r="Q45" s="2015"/>
      <c r="R45" s="2015"/>
      <c r="S45" s="2015"/>
      <c r="T45" s="2015"/>
      <c r="U45" s="2015"/>
      <c r="V45" s="2015"/>
      <c r="W45" s="2015"/>
      <c r="X45" s="2015"/>
      <c r="Y45" s="2015"/>
      <c r="Z45" s="2015"/>
      <c r="AA45" s="2015"/>
      <c r="AB45" s="2015"/>
      <c r="AC45" s="2015"/>
      <c r="AD45" s="2015"/>
      <c r="AE45" s="2015"/>
      <c r="AF45" s="2015"/>
      <c r="AG45" s="2015"/>
      <c r="AH45" s="2016"/>
      <c r="AI45" s="2017"/>
      <c r="AJ45" s="2018"/>
      <c r="AK45" s="2019"/>
      <c r="AL45" s="358"/>
      <c r="AM45" s="334"/>
    </row>
    <row r="46" spans="1:39" ht="20.100000000000001" customHeight="1">
      <c r="A46" s="2086"/>
      <c r="B46" s="2003"/>
      <c r="C46" s="2012"/>
      <c r="D46" s="2013"/>
      <c r="E46" s="2013"/>
      <c r="F46" s="2013"/>
      <c r="G46" s="2013"/>
      <c r="H46" s="2013"/>
      <c r="I46" s="2013"/>
      <c r="J46" s="2014"/>
      <c r="K46" s="2015"/>
      <c r="L46" s="2015"/>
      <c r="M46" s="2015"/>
      <c r="N46" s="2015"/>
      <c r="O46" s="2015"/>
      <c r="P46" s="2015"/>
      <c r="Q46" s="2015"/>
      <c r="R46" s="2015"/>
      <c r="S46" s="2015"/>
      <c r="T46" s="2015"/>
      <c r="U46" s="2015"/>
      <c r="V46" s="2015"/>
      <c r="W46" s="2015"/>
      <c r="X46" s="2015"/>
      <c r="Y46" s="2015"/>
      <c r="Z46" s="2015"/>
      <c r="AA46" s="2015"/>
      <c r="AB46" s="2015"/>
      <c r="AC46" s="2015"/>
      <c r="AD46" s="2015"/>
      <c r="AE46" s="2015"/>
      <c r="AF46" s="2015"/>
      <c r="AG46" s="2015"/>
      <c r="AH46" s="2016"/>
      <c r="AI46" s="2017"/>
      <c r="AJ46" s="2018"/>
      <c r="AK46" s="2019"/>
      <c r="AL46" s="358"/>
      <c r="AM46" s="334"/>
    </row>
    <row r="47" spans="1:39" ht="20.100000000000001" customHeight="1">
      <c r="A47" s="2086"/>
      <c r="B47" s="2003"/>
      <c r="C47" s="2012"/>
      <c r="D47" s="2013"/>
      <c r="E47" s="2013"/>
      <c r="F47" s="2013"/>
      <c r="G47" s="2013"/>
      <c r="H47" s="2013"/>
      <c r="I47" s="2013"/>
      <c r="J47" s="2014"/>
      <c r="K47" s="2015"/>
      <c r="L47" s="2015"/>
      <c r="M47" s="2015"/>
      <c r="N47" s="2015"/>
      <c r="O47" s="2015"/>
      <c r="P47" s="2015"/>
      <c r="Q47" s="2015"/>
      <c r="R47" s="2015"/>
      <c r="S47" s="2015"/>
      <c r="T47" s="2015"/>
      <c r="U47" s="2015"/>
      <c r="V47" s="2015"/>
      <c r="W47" s="2015"/>
      <c r="X47" s="2015"/>
      <c r="Y47" s="2015"/>
      <c r="Z47" s="2015"/>
      <c r="AA47" s="2015"/>
      <c r="AB47" s="2015"/>
      <c r="AC47" s="2015"/>
      <c r="AD47" s="2015"/>
      <c r="AE47" s="2015"/>
      <c r="AF47" s="2015"/>
      <c r="AG47" s="2015"/>
      <c r="AH47" s="2016"/>
      <c r="AI47" s="2017"/>
      <c r="AJ47" s="2018"/>
      <c r="AK47" s="2019"/>
      <c r="AL47" s="358"/>
      <c r="AM47" s="334"/>
    </row>
    <row r="48" spans="1:39" ht="20.100000000000001" customHeight="1">
      <c r="A48" s="2086"/>
      <c r="B48" s="2003"/>
      <c r="C48" s="2012"/>
      <c r="D48" s="2013"/>
      <c r="E48" s="2013"/>
      <c r="F48" s="2013"/>
      <c r="G48" s="2013"/>
      <c r="H48" s="2013"/>
      <c r="I48" s="2013"/>
      <c r="J48" s="2014"/>
      <c r="K48" s="2015"/>
      <c r="L48" s="2015"/>
      <c r="M48" s="2015"/>
      <c r="N48" s="2015"/>
      <c r="O48" s="2015"/>
      <c r="P48" s="2015"/>
      <c r="Q48" s="2015"/>
      <c r="R48" s="2015"/>
      <c r="S48" s="2015"/>
      <c r="T48" s="2015"/>
      <c r="U48" s="2015"/>
      <c r="V48" s="2015"/>
      <c r="W48" s="2015"/>
      <c r="X48" s="2015"/>
      <c r="Y48" s="2015"/>
      <c r="Z48" s="2015"/>
      <c r="AA48" s="2015"/>
      <c r="AB48" s="2015"/>
      <c r="AC48" s="2015"/>
      <c r="AD48" s="2015"/>
      <c r="AE48" s="2015"/>
      <c r="AF48" s="2015"/>
      <c r="AG48" s="2015"/>
      <c r="AH48" s="2016"/>
      <c r="AI48" s="2017"/>
      <c r="AJ48" s="2018"/>
      <c r="AK48" s="2019"/>
      <c r="AL48" s="358"/>
      <c r="AM48" s="334"/>
    </row>
    <row r="49" spans="1:39" ht="20.100000000000001" customHeight="1">
      <c r="A49" s="2086"/>
      <c r="B49" s="2003"/>
      <c r="C49" s="2012"/>
      <c r="D49" s="2013"/>
      <c r="E49" s="2013"/>
      <c r="F49" s="2013"/>
      <c r="G49" s="2013"/>
      <c r="H49" s="2013"/>
      <c r="I49" s="2013"/>
      <c r="J49" s="2014"/>
      <c r="K49" s="2015"/>
      <c r="L49" s="2015"/>
      <c r="M49" s="2015"/>
      <c r="N49" s="2015"/>
      <c r="O49" s="2015"/>
      <c r="P49" s="2015"/>
      <c r="Q49" s="2015"/>
      <c r="R49" s="2015"/>
      <c r="S49" s="2015"/>
      <c r="T49" s="2015"/>
      <c r="U49" s="2015"/>
      <c r="V49" s="2015"/>
      <c r="W49" s="2015"/>
      <c r="X49" s="2015"/>
      <c r="Y49" s="2015"/>
      <c r="Z49" s="2015"/>
      <c r="AA49" s="2015"/>
      <c r="AB49" s="2015"/>
      <c r="AC49" s="2015"/>
      <c r="AD49" s="2015"/>
      <c r="AE49" s="2015"/>
      <c r="AF49" s="2015"/>
      <c r="AG49" s="2015"/>
      <c r="AH49" s="2016"/>
      <c r="AI49" s="2017"/>
      <c r="AJ49" s="2018"/>
      <c r="AK49" s="2019"/>
      <c r="AL49" s="358"/>
      <c r="AM49" s="334"/>
    </row>
    <row r="50" spans="1:39" ht="20.100000000000001" customHeight="1">
      <c r="A50" s="2086"/>
      <c r="B50" s="2020"/>
      <c r="C50" s="2021"/>
      <c r="D50" s="2022"/>
      <c r="E50" s="2022"/>
      <c r="F50" s="2022"/>
      <c r="G50" s="2022"/>
      <c r="H50" s="2022"/>
      <c r="I50" s="2022"/>
      <c r="J50" s="2023"/>
      <c r="K50" s="2024"/>
      <c r="L50" s="2024"/>
      <c r="M50" s="2024"/>
      <c r="N50" s="2024"/>
      <c r="O50" s="2024"/>
      <c r="P50" s="2024"/>
      <c r="Q50" s="2024"/>
      <c r="R50" s="2024"/>
      <c r="S50" s="2024"/>
      <c r="T50" s="2024"/>
      <c r="U50" s="2024"/>
      <c r="V50" s="2024"/>
      <c r="W50" s="2024"/>
      <c r="X50" s="2024"/>
      <c r="Y50" s="2024"/>
      <c r="Z50" s="2024"/>
      <c r="AA50" s="2024"/>
      <c r="AB50" s="2024"/>
      <c r="AC50" s="2024"/>
      <c r="AD50" s="2024"/>
      <c r="AE50" s="2024"/>
      <c r="AF50" s="2024"/>
      <c r="AG50" s="2024"/>
      <c r="AH50" s="2025"/>
      <c r="AI50" s="2026"/>
      <c r="AJ50" s="2027"/>
      <c r="AK50" s="2028"/>
      <c r="AL50" s="358"/>
      <c r="AM50" s="334"/>
    </row>
    <row r="51" spans="1:39" ht="18" customHeight="1">
      <c r="A51" s="2086"/>
      <c r="B51" s="2090" t="s">
        <v>174</v>
      </c>
      <c r="C51" s="2091"/>
      <c r="D51" s="2091"/>
      <c r="E51" s="2091"/>
      <c r="F51" s="2091"/>
      <c r="G51" s="2091"/>
      <c r="H51" s="2091"/>
      <c r="I51" s="2091"/>
      <c r="J51" s="2140"/>
      <c r="K51" s="953"/>
      <c r="L51" s="2088" t="s">
        <v>709</v>
      </c>
      <c r="M51" s="2089"/>
      <c r="N51" s="2089"/>
      <c r="O51" s="2089"/>
      <c r="P51" s="953"/>
      <c r="Q51" s="2090" t="s">
        <v>378</v>
      </c>
      <c r="R51" s="2091"/>
      <c r="S51" s="2091"/>
      <c r="T51" s="2091"/>
      <c r="U51" s="2092" t="s">
        <v>710</v>
      </c>
      <c r="V51" s="2092"/>
      <c r="W51" s="2092"/>
      <c r="X51" s="2092"/>
      <c r="Y51" s="2092"/>
      <c r="Z51" s="2092"/>
      <c r="AA51" s="2092"/>
      <c r="AB51" s="2092"/>
      <c r="AC51" s="2092"/>
      <c r="AD51" s="2092"/>
      <c r="AE51" s="2092"/>
      <c r="AF51" s="2092"/>
      <c r="AG51" s="2092"/>
      <c r="AH51" s="2092"/>
      <c r="AI51" s="2093"/>
      <c r="AJ51" s="2094"/>
      <c r="AK51" s="2095"/>
      <c r="AL51" s="358"/>
      <c r="AM51" s="334"/>
    </row>
    <row r="52" spans="1:39" ht="18" customHeight="1">
      <c r="A52" s="2086"/>
      <c r="B52" s="2096" t="s">
        <v>379</v>
      </c>
      <c r="C52" s="2035"/>
      <c r="D52" s="2035"/>
      <c r="E52" s="2035"/>
      <c r="F52" s="2035"/>
      <c r="G52" s="2035"/>
      <c r="H52" s="2035"/>
      <c r="I52" s="2035"/>
      <c r="J52" s="2036"/>
      <c r="K52" s="2099"/>
      <c r="L52" s="2100"/>
      <c r="M52" s="2101"/>
      <c r="N52" s="2102"/>
      <c r="O52" s="2103"/>
      <c r="P52" s="2103"/>
      <c r="Q52" s="2103"/>
      <c r="R52" s="2103"/>
      <c r="S52" s="2103"/>
      <c r="T52" s="2103"/>
      <c r="U52" s="2103"/>
      <c r="V52" s="2103"/>
      <c r="W52" s="2103"/>
      <c r="X52" s="2103"/>
      <c r="Y52" s="2103"/>
      <c r="Z52" s="2103"/>
      <c r="AA52" s="2103"/>
      <c r="AB52" s="2103"/>
      <c r="AC52" s="2103"/>
      <c r="AD52" s="2103"/>
      <c r="AE52" s="2103"/>
      <c r="AF52" s="2103"/>
      <c r="AG52" s="2103"/>
      <c r="AH52" s="2104"/>
      <c r="AI52" s="2009"/>
      <c r="AJ52" s="2010"/>
      <c r="AK52" s="2011"/>
      <c r="AL52" s="358"/>
      <c r="AM52" s="334"/>
    </row>
    <row r="53" spans="1:39" ht="18" customHeight="1">
      <c r="A53" s="2086"/>
      <c r="B53" s="2097"/>
      <c r="C53" s="1987"/>
      <c r="D53" s="1987"/>
      <c r="E53" s="1987"/>
      <c r="F53" s="1987"/>
      <c r="G53" s="1987"/>
      <c r="H53" s="1987"/>
      <c r="I53" s="1987"/>
      <c r="J53" s="2037"/>
      <c r="K53" s="2105"/>
      <c r="L53" s="2106"/>
      <c r="M53" s="2107"/>
      <c r="N53" s="2131"/>
      <c r="O53" s="2132"/>
      <c r="P53" s="2132"/>
      <c r="Q53" s="2132"/>
      <c r="R53" s="2132"/>
      <c r="S53" s="2132"/>
      <c r="T53" s="2132"/>
      <c r="U53" s="2132"/>
      <c r="V53" s="2132"/>
      <c r="W53" s="2132"/>
      <c r="X53" s="2132"/>
      <c r="Y53" s="2132"/>
      <c r="Z53" s="2132"/>
      <c r="AA53" s="2132"/>
      <c r="AB53" s="2132"/>
      <c r="AC53" s="2132"/>
      <c r="AD53" s="2132"/>
      <c r="AE53" s="2132"/>
      <c r="AF53" s="2132"/>
      <c r="AG53" s="2132"/>
      <c r="AH53" s="2133"/>
      <c r="AI53" s="2017"/>
      <c r="AJ53" s="2018"/>
      <c r="AK53" s="2019"/>
      <c r="AL53" s="358"/>
      <c r="AM53" s="334"/>
    </row>
    <row r="54" spans="1:39" ht="18" customHeight="1">
      <c r="A54" s="2086"/>
      <c r="B54" s="2097"/>
      <c r="C54" s="1987"/>
      <c r="D54" s="1987"/>
      <c r="E54" s="1987"/>
      <c r="F54" s="1987"/>
      <c r="G54" s="1987"/>
      <c r="H54" s="1987"/>
      <c r="I54" s="1987"/>
      <c r="J54" s="2037"/>
      <c r="K54" s="2105"/>
      <c r="L54" s="2106"/>
      <c r="M54" s="2107"/>
      <c r="N54" s="2131"/>
      <c r="O54" s="2132"/>
      <c r="P54" s="2132"/>
      <c r="Q54" s="2132"/>
      <c r="R54" s="2132"/>
      <c r="S54" s="2132"/>
      <c r="T54" s="2132"/>
      <c r="U54" s="2132"/>
      <c r="V54" s="2132"/>
      <c r="W54" s="2132"/>
      <c r="X54" s="2132"/>
      <c r="Y54" s="2132"/>
      <c r="Z54" s="2132"/>
      <c r="AA54" s="2132"/>
      <c r="AB54" s="2132"/>
      <c r="AC54" s="2132"/>
      <c r="AD54" s="2132"/>
      <c r="AE54" s="2132"/>
      <c r="AF54" s="2132"/>
      <c r="AG54" s="2132"/>
      <c r="AH54" s="2133"/>
      <c r="AI54" s="2017"/>
      <c r="AJ54" s="2018"/>
      <c r="AK54" s="2019"/>
      <c r="AL54" s="358"/>
      <c r="AM54" s="334"/>
    </row>
    <row r="55" spans="1:39" ht="18" customHeight="1">
      <c r="A55" s="2086"/>
      <c r="B55" s="2098"/>
      <c r="C55" s="2038"/>
      <c r="D55" s="2038"/>
      <c r="E55" s="2038"/>
      <c r="F55" s="2038"/>
      <c r="G55" s="2038"/>
      <c r="H55" s="2038"/>
      <c r="I55" s="2038"/>
      <c r="J55" s="2039"/>
      <c r="K55" s="2134"/>
      <c r="L55" s="2135"/>
      <c r="M55" s="2136"/>
      <c r="N55" s="2137"/>
      <c r="O55" s="2138"/>
      <c r="P55" s="2138"/>
      <c r="Q55" s="2138"/>
      <c r="R55" s="2138"/>
      <c r="S55" s="2138"/>
      <c r="T55" s="2138"/>
      <c r="U55" s="2138"/>
      <c r="V55" s="2138"/>
      <c r="W55" s="2138"/>
      <c r="X55" s="2138"/>
      <c r="Y55" s="2138"/>
      <c r="Z55" s="2138"/>
      <c r="AA55" s="2138"/>
      <c r="AB55" s="2138"/>
      <c r="AC55" s="2138"/>
      <c r="AD55" s="2138"/>
      <c r="AE55" s="2138"/>
      <c r="AF55" s="2138"/>
      <c r="AG55" s="2138"/>
      <c r="AH55" s="2139"/>
      <c r="AI55" s="2026"/>
      <c r="AJ55" s="2027"/>
      <c r="AK55" s="2028"/>
      <c r="AL55" s="358"/>
      <c r="AM55" s="334"/>
    </row>
    <row r="56" spans="1:39" ht="18" customHeight="1">
      <c r="A56" s="2086"/>
      <c r="B56" s="2096" t="s">
        <v>556</v>
      </c>
      <c r="C56" s="2035"/>
      <c r="D56" s="2035"/>
      <c r="E56" s="2035"/>
      <c r="F56" s="2035"/>
      <c r="G56" s="2126">
        <f>SUM(N56,T56,Z56,AF56)</f>
        <v>0</v>
      </c>
      <c r="H56" s="2126"/>
      <c r="I56" s="2126"/>
      <c r="J56" s="2127"/>
      <c r="K56" s="2044" t="s">
        <v>376</v>
      </c>
      <c r="L56" s="1998"/>
      <c r="M56" s="1998"/>
      <c r="N56" s="2108">
        <f>SUM(AI31:AK40)</f>
        <v>0</v>
      </c>
      <c r="O56" s="2108"/>
      <c r="P56" s="2109"/>
      <c r="Q56" s="2044" t="s">
        <v>377</v>
      </c>
      <c r="R56" s="1998"/>
      <c r="S56" s="1998"/>
      <c r="T56" s="2108">
        <f>SUM(AI41:AK50)</f>
        <v>0</v>
      </c>
      <c r="U56" s="2108"/>
      <c r="V56" s="2109"/>
      <c r="W56" s="2044" t="s">
        <v>380</v>
      </c>
      <c r="X56" s="1998"/>
      <c r="Y56" s="1998"/>
      <c r="Z56" s="2108">
        <f>AI51</f>
        <v>0</v>
      </c>
      <c r="AA56" s="2108"/>
      <c r="AB56" s="2109"/>
      <c r="AC56" s="2044" t="s">
        <v>500</v>
      </c>
      <c r="AD56" s="1998"/>
      <c r="AE56" s="1998"/>
      <c r="AF56" s="2108">
        <f>SUM(AI52:AK55)</f>
        <v>0</v>
      </c>
      <c r="AG56" s="2108"/>
      <c r="AH56" s="2109"/>
      <c r="AI56" s="2114"/>
      <c r="AJ56" s="2115"/>
      <c r="AK56" s="2116"/>
      <c r="AL56" s="340"/>
      <c r="AM56" s="334"/>
    </row>
    <row r="57" spans="1:39" ht="18" customHeight="1">
      <c r="A57" s="2086"/>
      <c r="B57" s="2129" t="s">
        <v>1209</v>
      </c>
      <c r="C57" s="2130"/>
      <c r="D57" s="2130"/>
      <c r="E57" s="2130"/>
      <c r="F57" s="2130"/>
      <c r="G57" s="2128">
        <v>0</v>
      </c>
      <c r="H57" s="2128"/>
      <c r="I57" s="2128"/>
      <c r="J57" s="721" t="s">
        <v>1210</v>
      </c>
      <c r="K57" s="2045"/>
      <c r="L57" s="1925"/>
      <c r="M57" s="1925"/>
      <c r="N57" s="2110"/>
      <c r="O57" s="2110"/>
      <c r="P57" s="2111"/>
      <c r="Q57" s="2045"/>
      <c r="R57" s="1925"/>
      <c r="S57" s="1925"/>
      <c r="T57" s="2110"/>
      <c r="U57" s="2110"/>
      <c r="V57" s="2111"/>
      <c r="W57" s="2045"/>
      <c r="X57" s="1925"/>
      <c r="Y57" s="1925"/>
      <c r="Z57" s="2110"/>
      <c r="AA57" s="2110"/>
      <c r="AB57" s="2111"/>
      <c r="AC57" s="2045"/>
      <c r="AD57" s="1925"/>
      <c r="AE57" s="1925"/>
      <c r="AF57" s="2110"/>
      <c r="AG57" s="2110"/>
      <c r="AH57" s="2111"/>
      <c r="AI57" s="2117"/>
      <c r="AJ57" s="2118"/>
      <c r="AK57" s="2119"/>
      <c r="AL57" s="340"/>
      <c r="AM57" s="334"/>
    </row>
    <row r="58" spans="1:39" ht="18" customHeight="1">
      <c r="A58" s="2086"/>
      <c r="B58" s="2123" t="s">
        <v>1205</v>
      </c>
      <c r="C58" s="2124"/>
      <c r="D58" s="2124"/>
      <c r="E58" s="2124"/>
      <c r="F58" s="2124"/>
      <c r="G58" s="2124"/>
      <c r="H58" s="2124"/>
      <c r="I58" s="2124"/>
      <c r="J58" s="2125"/>
      <c r="K58" s="2046"/>
      <c r="L58" s="2047"/>
      <c r="M58" s="2047"/>
      <c r="N58" s="2112"/>
      <c r="O58" s="2112"/>
      <c r="P58" s="2113"/>
      <c r="Q58" s="2046"/>
      <c r="R58" s="2047"/>
      <c r="S58" s="2047"/>
      <c r="T58" s="2112"/>
      <c r="U58" s="2112"/>
      <c r="V58" s="2113"/>
      <c r="W58" s="2046"/>
      <c r="X58" s="2047"/>
      <c r="Y58" s="2047"/>
      <c r="Z58" s="2112"/>
      <c r="AA58" s="2112"/>
      <c r="AB58" s="2113"/>
      <c r="AC58" s="2046"/>
      <c r="AD58" s="2047"/>
      <c r="AE58" s="2047"/>
      <c r="AF58" s="2112"/>
      <c r="AG58" s="2112"/>
      <c r="AH58" s="2113"/>
      <c r="AI58" s="2120"/>
      <c r="AJ58" s="2121"/>
      <c r="AK58" s="2122"/>
      <c r="AL58" s="340"/>
      <c r="AM58" s="334"/>
    </row>
    <row r="59" spans="1:39" ht="18" customHeight="1">
      <c r="A59" s="2086"/>
      <c r="B59" s="2035" t="s">
        <v>381</v>
      </c>
      <c r="C59" s="2035"/>
      <c r="D59" s="2035"/>
      <c r="E59" s="2035"/>
      <c r="F59" s="2035"/>
      <c r="G59" s="2035"/>
      <c r="H59" s="2035"/>
      <c r="I59" s="2035"/>
      <c r="J59" s="2036"/>
      <c r="K59" s="2040" t="s">
        <v>711</v>
      </c>
      <c r="L59" s="2041"/>
      <c r="M59" s="2041"/>
      <c r="N59" s="437"/>
      <c r="O59" s="359"/>
      <c r="P59" s="360"/>
      <c r="Q59" s="360"/>
      <c r="R59" s="360"/>
      <c r="S59" s="360"/>
      <c r="T59" s="360"/>
      <c r="U59" s="360"/>
      <c r="V59" s="361"/>
      <c r="W59" s="361"/>
      <c r="X59" s="361"/>
      <c r="Y59" s="2042"/>
      <c r="Z59" s="2042"/>
      <c r="AA59" s="2042"/>
      <c r="AB59" s="2043"/>
      <c r="AC59" s="2044" t="s">
        <v>175</v>
      </c>
      <c r="AD59" s="1998"/>
      <c r="AE59" s="1998"/>
      <c r="AF59" s="1998"/>
      <c r="AG59" s="2048">
        <f>Y59+Y60</f>
        <v>0</v>
      </c>
      <c r="AH59" s="2048"/>
      <c r="AI59" s="2048"/>
      <c r="AJ59" s="2048"/>
      <c r="AK59" s="2049"/>
      <c r="AL59" s="362"/>
      <c r="AM59" s="334"/>
    </row>
    <row r="60" spans="1:39" ht="18" customHeight="1">
      <c r="A60" s="2086"/>
      <c r="B60" s="1987"/>
      <c r="C60" s="1987"/>
      <c r="D60" s="1987"/>
      <c r="E60" s="1987"/>
      <c r="F60" s="1987"/>
      <c r="G60" s="1987"/>
      <c r="H60" s="1987"/>
      <c r="I60" s="1987"/>
      <c r="J60" s="2037"/>
      <c r="K60" s="2054" t="s">
        <v>382</v>
      </c>
      <c r="L60" s="2055"/>
      <c r="M60" s="2055"/>
      <c r="N60" s="2068"/>
      <c r="O60" s="2068"/>
      <c r="P60" s="2068"/>
      <c r="Q60" s="2068"/>
      <c r="R60" s="2068"/>
      <c r="S60" s="2068"/>
      <c r="T60" s="2068"/>
      <c r="U60" s="2068"/>
      <c r="V60" s="2068"/>
      <c r="W60" s="2068"/>
      <c r="X60" s="363" t="s">
        <v>712</v>
      </c>
      <c r="Y60" s="2069"/>
      <c r="Z60" s="2069"/>
      <c r="AA60" s="2069"/>
      <c r="AB60" s="2070"/>
      <c r="AC60" s="2045"/>
      <c r="AD60" s="1925"/>
      <c r="AE60" s="1925"/>
      <c r="AF60" s="1925"/>
      <c r="AG60" s="2050"/>
      <c r="AH60" s="2050"/>
      <c r="AI60" s="2050"/>
      <c r="AJ60" s="2050"/>
      <c r="AK60" s="2051"/>
      <c r="AL60" s="362"/>
      <c r="AM60" s="334"/>
    </row>
    <row r="61" spans="1:39" ht="18" customHeight="1">
      <c r="A61" s="2087"/>
      <c r="B61" s="2038"/>
      <c r="C61" s="2038"/>
      <c r="D61" s="2038"/>
      <c r="E61" s="2038"/>
      <c r="F61" s="2038"/>
      <c r="G61" s="2038"/>
      <c r="H61" s="2038"/>
      <c r="I61" s="2038"/>
      <c r="J61" s="2039"/>
      <c r="K61" s="364" t="s">
        <v>383</v>
      </c>
      <c r="L61" s="365"/>
      <c r="M61" s="365"/>
      <c r="N61" s="2071"/>
      <c r="O61" s="2071"/>
      <c r="P61" s="2071"/>
      <c r="Q61" s="2071"/>
      <c r="R61" s="2071"/>
      <c r="S61" s="2071"/>
      <c r="T61" s="2071"/>
      <c r="U61" s="2071"/>
      <c r="V61" s="2071"/>
      <c r="W61" s="2071"/>
      <c r="X61" s="2071"/>
      <c r="Y61" s="2071"/>
      <c r="Z61" s="2071"/>
      <c r="AA61" s="2071"/>
      <c r="AB61" s="366" t="s">
        <v>713</v>
      </c>
      <c r="AC61" s="2046"/>
      <c r="AD61" s="2047"/>
      <c r="AE61" s="2047"/>
      <c r="AF61" s="2047"/>
      <c r="AG61" s="2052"/>
      <c r="AH61" s="2052"/>
      <c r="AI61" s="2052"/>
      <c r="AJ61" s="2052"/>
      <c r="AK61" s="2053"/>
      <c r="AL61" s="362"/>
      <c r="AM61" s="334"/>
    </row>
    <row r="62" spans="1:39" ht="18" customHeight="1">
      <c r="A62" s="2029" t="s">
        <v>714</v>
      </c>
      <c r="B62" s="2080" t="s">
        <v>384</v>
      </c>
      <c r="C62" s="2081"/>
      <c r="D62" s="2081"/>
      <c r="E62" s="2081"/>
      <c r="F62" s="2081"/>
      <c r="G62" s="2081"/>
      <c r="H62" s="2081"/>
      <c r="I62" s="2081"/>
      <c r="J62" s="2082"/>
      <c r="K62" s="954"/>
      <c r="L62" s="2032" t="s">
        <v>715</v>
      </c>
      <c r="M62" s="2033"/>
      <c r="N62" s="2033"/>
      <c r="O62" s="2033"/>
      <c r="P62" s="2033"/>
      <c r="Q62" s="2033"/>
      <c r="R62" s="2033"/>
      <c r="S62" s="2033"/>
      <c r="T62" s="2033"/>
      <c r="U62" s="2034"/>
      <c r="V62" s="449" t="s">
        <v>717</v>
      </c>
      <c r="W62" s="2032" t="s">
        <v>716</v>
      </c>
      <c r="X62" s="2033"/>
      <c r="Y62" s="2033"/>
      <c r="Z62" s="2033"/>
      <c r="AA62" s="2033"/>
      <c r="AB62" s="2033"/>
      <c r="AC62" s="2033"/>
      <c r="AD62" s="2033"/>
      <c r="AE62" s="2033"/>
      <c r="AF62" s="2033"/>
      <c r="AG62" s="2033"/>
      <c r="AH62" s="2033"/>
      <c r="AI62" s="2033"/>
      <c r="AJ62" s="2033"/>
      <c r="AK62" s="2034"/>
      <c r="AL62" s="362"/>
      <c r="AM62" s="334"/>
    </row>
    <row r="63" spans="1:39" ht="18" customHeight="1">
      <c r="A63" s="2030"/>
      <c r="B63" s="2083"/>
      <c r="C63" s="2084"/>
      <c r="D63" s="2084"/>
      <c r="E63" s="2084"/>
      <c r="F63" s="2084"/>
      <c r="G63" s="2084"/>
      <c r="H63" s="2084"/>
      <c r="I63" s="2084"/>
      <c r="J63" s="2085"/>
      <c r="K63" s="702"/>
      <c r="L63" s="2072" t="s">
        <v>1206</v>
      </c>
      <c r="M63" s="2073"/>
      <c r="N63" s="2073"/>
      <c r="O63" s="2073"/>
      <c r="P63" s="2073"/>
      <c r="Q63" s="2073"/>
      <c r="R63" s="2073"/>
      <c r="S63" s="2073"/>
      <c r="T63" s="2073"/>
      <c r="U63" s="2073"/>
      <c r="V63" s="702"/>
      <c r="W63" s="2072" t="s">
        <v>1207</v>
      </c>
      <c r="X63" s="2073"/>
      <c r="Y63" s="2073"/>
      <c r="Z63" s="2073"/>
      <c r="AA63" s="2073"/>
      <c r="AB63" s="2073"/>
      <c r="AC63" s="2073"/>
      <c r="AD63" s="2073"/>
      <c r="AE63" s="2073"/>
      <c r="AF63" s="2074"/>
      <c r="AG63" s="2075" t="s">
        <v>1208</v>
      </c>
      <c r="AH63" s="2076"/>
      <c r="AI63" s="2077">
        <v>0</v>
      </c>
      <c r="AJ63" s="2078"/>
      <c r="AK63" s="2079"/>
      <c r="AL63" s="362"/>
      <c r="AM63" s="334"/>
    </row>
    <row r="64" spans="1:39" ht="27.95" customHeight="1">
      <c r="A64" s="2030"/>
      <c r="B64" s="2056" t="s">
        <v>385</v>
      </c>
      <c r="C64" s="2057"/>
      <c r="D64" s="2057"/>
      <c r="E64" s="2057"/>
      <c r="F64" s="2057"/>
      <c r="G64" s="2057"/>
      <c r="H64" s="2057"/>
      <c r="I64" s="2057"/>
      <c r="J64" s="2058"/>
      <c r="K64" s="2059"/>
      <c r="L64" s="2060"/>
      <c r="M64" s="2060"/>
      <c r="N64" s="2060"/>
      <c r="O64" s="2060"/>
      <c r="P64" s="2060"/>
      <c r="Q64" s="2060"/>
      <c r="R64" s="2060"/>
      <c r="S64" s="2060"/>
      <c r="T64" s="2060"/>
      <c r="U64" s="2060"/>
      <c r="V64" s="2060"/>
      <c r="W64" s="2060"/>
      <c r="X64" s="2060"/>
      <c r="Y64" s="2060"/>
      <c r="Z64" s="2060"/>
      <c r="AA64" s="2060"/>
      <c r="AB64" s="2060"/>
      <c r="AC64" s="2060"/>
      <c r="AD64" s="2060"/>
      <c r="AE64" s="2060"/>
      <c r="AF64" s="2060"/>
      <c r="AG64" s="2060"/>
      <c r="AH64" s="2060"/>
      <c r="AI64" s="2060"/>
      <c r="AJ64" s="2060"/>
      <c r="AK64" s="2061"/>
      <c r="AL64" s="367"/>
      <c r="AM64" s="334"/>
    </row>
    <row r="65" spans="1:39" ht="27.95" customHeight="1" thickBot="1">
      <c r="A65" s="2031"/>
      <c r="B65" s="2062" t="s">
        <v>386</v>
      </c>
      <c r="C65" s="2063"/>
      <c r="D65" s="2063"/>
      <c r="E65" s="2063"/>
      <c r="F65" s="2063"/>
      <c r="G65" s="2063"/>
      <c r="H65" s="2063"/>
      <c r="I65" s="2063"/>
      <c r="J65" s="2064"/>
      <c r="K65" s="2065"/>
      <c r="L65" s="2066"/>
      <c r="M65" s="2066"/>
      <c r="N65" s="2066"/>
      <c r="O65" s="2066"/>
      <c r="P65" s="2066"/>
      <c r="Q65" s="2066"/>
      <c r="R65" s="2066"/>
      <c r="S65" s="2066"/>
      <c r="T65" s="2066"/>
      <c r="U65" s="2066"/>
      <c r="V65" s="2066"/>
      <c r="W65" s="2066"/>
      <c r="X65" s="2066"/>
      <c r="Y65" s="2066"/>
      <c r="Z65" s="2066"/>
      <c r="AA65" s="2066"/>
      <c r="AB65" s="2066"/>
      <c r="AC65" s="2066"/>
      <c r="AD65" s="2066"/>
      <c r="AE65" s="2066"/>
      <c r="AF65" s="2066"/>
      <c r="AG65" s="2066"/>
      <c r="AH65" s="2066"/>
      <c r="AI65" s="2066"/>
      <c r="AJ65" s="2066"/>
      <c r="AK65" s="2067"/>
      <c r="AL65" s="367"/>
      <c r="AM65" s="334"/>
    </row>
    <row r="66" spans="1:39" ht="12" customHeight="1">
      <c r="A66" s="368" t="s">
        <v>557</v>
      </c>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34"/>
      <c r="AC66" s="334"/>
      <c r="AD66" s="334"/>
      <c r="AE66" s="334"/>
      <c r="AF66" s="334"/>
      <c r="AG66" s="334"/>
      <c r="AH66" s="334"/>
      <c r="AI66" s="334"/>
      <c r="AJ66" s="334"/>
      <c r="AK66" s="334"/>
      <c r="AL66" s="369"/>
      <c r="AM66" s="334"/>
    </row>
    <row r="67" spans="1:39" ht="12" customHeight="1">
      <c r="A67" s="368" t="s">
        <v>833</v>
      </c>
      <c r="B67" s="353"/>
      <c r="C67" s="353"/>
      <c r="D67" s="353"/>
      <c r="E67" s="353"/>
      <c r="F67" s="353"/>
      <c r="G67" s="353"/>
      <c r="H67" s="353"/>
      <c r="I67" s="353"/>
      <c r="J67" s="353"/>
      <c r="K67" s="353"/>
      <c r="L67" s="353"/>
      <c r="M67" s="353"/>
      <c r="N67" s="353"/>
      <c r="O67" s="353"/>
      <c r="P67" s="353"/>
      <c r="Q67" s="353"/>
      <c r="R67" s="353"/>
      <c r="S67" s="353"/>
      <c r="T67" s="353"/>
      <c r="U67" s="353"/>
      <c r="V67" s="353"/>
      <c r="W67" s="353"/>
      <c r="X67" s="353"/>
      <c r="Y67" s="353"/>
      <c r="Z67" s="353"/>
      <c r="AA67" s="353"/>
      <c r="AB67" s="334"/>
      <c r="AC67" s="334"/>
      <c r="AD67" s="334"/>
      <c r="AE67" s="334"/>
      <c r="AF67" s="334"/>
      <c r="AG67" s="334"/>
      <c r="AH67" s="334"/>
      <c r="AI67" s="334"/>
      <c r="AJ67" s="334"/>
      <c r="AK67" s="334"/>
      <c r="AL67" s="369"/>
      <c r="AM67" s="334"/>
    </row>
    <row r="68" spans="1:39" ht="12" customHeight="1">
      <c r="A68" s="368" t="s">
        <v>834</v>
      </c>
      <c r="B68" s="353"/>
      <c r="C68" s="353"/>
      <c r="D68" s="353"/>
      <c r="E68" s="353"/>
      <c r="F68" s="353"/>
      <c r="G68" s="353"/>
      <c r="H68" s="353"/>
      <c r="I68" s="353"/>
      <c r="J68" s="353"/>
      <c r="K68" s="353"/>
      <c r="L68" s="353"/>
      <c r="M68" s="353"/>
      <c r="N68" s="353"/>
      <c r="O68" s="353"/>
      <c r="P68" s="353"/>
      <c r="Q68" s="353"/>
      <c r="R68" s="353"/>
      <c r="S68" s="353"/>
      <c r="T68" s="353"/>
      <c r="U68" s="353"/>
      <c r="V68" s="353"/>
      <c r="W68" s="353"/>
      <c r="X68" s="353"/>
      <c r="Y68" s="353"/>
      <c r="Z68" s="353"/>
      <c r="AA68" s="353"/>
      <c r="AB68" s="334"/>
      <c r="AC68" s="334"/>
      <c r="AD68" s="334"/>
      <c r="AE68" s="334"/>
      <c r="AF68" s="334"/>
      <c r="AG68" s="334"/>
      <c r="AH68" s="334"/>
      <c r="AI68" s="334"/>
      <c r="AJ68" s="334"/>
      <c r="AK68" s="334"/>
      <c r="AL68" s="369"/>
      <c r="AM68" s="334"/>
    </row>
    <row r="69" spans="1:39" ht="12" customHeight="1">
      <c r="A69" s="842" t="s">
        <v>176</v>
      </c>
      <c r="B69" s="323"/>
      <c r="C69" s="323"/>
      <c r="D69" s="323"/>
      <c r="E69" s="323"/>
      <c r="F69" s="323"/>
      <c r="G69" s="323"/>
      <c r="H69" s="323"/>
      <c r="I69" s="323"/>
      <c r="J69" s="323"/>
      <c r="K69" s="323"/>
      <c r="L69" s="353"/>
      <c r="M69" s="353"/>
      <c r="N69" s="353"/>
      <c r="O69" s="353"/>
      <c r="P69" s="353"/>
      <c r="Q69" s="353"/>
      <c r="R69" s="353"/>
      <c r="S69" s="353"/>
      <c r="T69" s="353"/>
      <c r="U69" s="353"/>
      <c r="V69" s="353"/>
      <c r="W69" s="353"/>
      <c r="X69" s="353"/>
      <c r="Y69" s="353"/>
      <c r="Z69" s="353"/>
      <c r="AA69" s="353"/>
      <c r="AB69" s="334"/>
      <c r="AC69" s="334"/>
      <c r="AD69" s="334"/>
      <c r="AE69" s="334"/>
      <c r="AF69" s="334"/>
      <c r="AG69" s="334"/>
      <c r="AH69" s="334"/>
      <c r="AI69" s="334"/>
      <c r="AJ69" s="334"/>
      <c r="AK69" s="334"/>
      <c r="AL69" s="369"/>
      <c r="AM69" s="334"/>
    </row>
    <row r="70" spans="1:39" ht="12" customHeight="1">
      <c r="A70" s="842" t="s">
        <v>835</v>
      </c>
      <c r="B70" s="323"/>
      <c r="C70" s="323"/>
      <c r="D70" s="323"/>
      <c r="E70" s="323"/>
      <c r="F70" s="323"/>
      <c r="G70" s="323"/>
      <c r="H70" s="323"/>
      <c r="I70" s="323"/>
      <c r="J70" s="323"/>
      <c r="K70" s="323"/>
      <c r="L70" s="353"/>
      <c r="M70" s="353"/>
      <c r="N70" s="353"/>
      <c r="O70" s="353"/>
      <c r="P70" s="353"/>
      <c r="Q70" s="353"/>
      <c r="R70" s="353"/>
      <c r="S70" s="353"/>
      <c r="T70" s="353"/>
      <c r="U70" s="353"/>
      <c r="V70" s="353"/>
      <c r="W70" s="353"/>
      <c r="X70" s="353"/>
      <c r="Y70" s="353"/>
      <c r="Z70" s="353"/>
      <c r="AA70" s="353"/>
      <c r="AB70" s="334"/>
      <c r="AC70" s="334"/>
      <c r="AD70" s="334"/>
      <c r="AE70" s="334"/>
      <c r="AF70" s="334"/>
      <c r="AG70" s="334"/>
      <c r="AH70" s="334"/>
      <c r="AI70" s="334"/>
      <c r="AJ70" s="334"/>
      <c r="AK70" s="334"/>
      <c r="AL70" s="369"/>
      <c r="AM70" s="334"/>
    </row>
    <row r="71" spans="1:39" ht="12" customHeight="1">
      <c r="A71" s="842" t="s">
        <v>832</v>
      </c>
      <c r="B71" s="323"/>
      <c r="C71" s="323"/>
      <c r="D71" s="323"/>
      <c r="E71" s="323"/>
      <c r="F71" s="323"/>
      <c r="G71" s="323"/>
      <c r="H71" s="323"/>
      <c r="I71" s="323"/>
      <c r="J71" s="323"/>
      <c r="K71" s="323"/>
      <c r="L71" s="353"/>
      <c r="M71" s="353"/>
      <c r="N71" s="353"/>
      <c r="O71" s="353"/>
      <c r="P71" s="353"/>
      <c r="Q71" s="353"/>
      <c r="R71" s="353"/>
      <c r="S71" s="353"/>
      <c r="T71" s="353"/>
      <c r="U71" s="353"/>
      <c r="V71" s="353"/>
      <c r="W71" s="353"/>
      <c r="X71" s="353"/>
      <c r="Y71" s="353"/>
      <c r="Z71" s="353"/>
      <c r="AA71" s="353"/>
      <c r="AB71" s="334"/>
      <c r="AC71" s="334"/>
      <c r="AD71" s="334"/>
      <c r="AE71" s="334"/>
      <c r="AF71" s="334"/>
      <c r="AG71" s="334"/>
      <c r="AH71" s="334"/>
      <c r="AI71" s="334"/>
      <c r="AJ71" s="334"/>
      <c r="AK71" s="334"/>
      <c r="AL71" s="369"/>
      <c r="AM71" s="334"/>
    </row>
    <row r="72" spans="1:39" ht="12" customHeight="1">
      <c r="A72" s="842" t="s">
        <v>1338</v>
      </c>
      <c r="B72" s="323"/>
      <c r="C72" s="323"/>
      <c r="D72" s="323"/>
      <c r="E72" s="323"/>
      <c r="F72" s="323"/>
      <c r="G72" s="323"/>
      <c r="H72" s="323"/>
      <c r="I72" s="323"/>
      <c r="J72" s="323"/>
      <c r="K72" s="323"/>
      <c r="L72" s="353"/>
      <c r="M72" s="353"/>
      <c r="N72" s="353"/>
      <c r="O72" s="353"/>
      <c r="P72" s="353"/>
      <c r="Q72" s="353"/>
      <c r="R72" s="353"/>
      <c r="S72" s="353"/>
      <c r="T72" s="353"/>
      <c r="U72" s="353"/>
      <c r="V72" s="353"/>
      <c r="W72" s="353"/>
      <c r="X72" s="353"/>
      <c r="Y72" s="353"/>
      <c r="Z72" s="353"/>
      <c r="AA72" s="353"/>
      <c r="AB72" s="334"/>
      <c r="AC72" s="334"/>
      <c r="AD72" s="334"/>
      <c r="AE72" s="334"/>
      <c r="AF72" s="334"/>
      <c r="AG72" s="334"/>
      <c r="AH72" s="334"/>
      <c r="AI72" s="334"/>
      <c r="AJ72" s="334"/>
      <c r="AK72" s="334"/>
      <c r="AL72" s="369"/>
      <c r="AM72" s="334"/>
    </row>
  </sheetData>
  <sheetProtection sheet="1" formatCells="0" formatRows="0" insertRows="0" deleteRows="0"/>
  <dataConsolidate/>
  <mergeCells count="203">
    <mergeCell ref="AI37:AK37"/>
    <mergeCell ref="W56:Y58"/>
    <mergeCell ref="Z56:AB58"/>
    <mergeCell ref="AC56:AE58"/>
    <mergeCell ref="AF56:AH58"/>
    <mergeCell ref="AI56:AK58"/>
    <mergeCell ref="B58:J58"/>
    <mergeCell ref="K56:M58"/>
    <mergeCell ref="N56:P58"/>
    <mergeCell ref="Q56:S58"/>
    <mergeCell ref="T56:V58"/>
    <mergeCell ref="B56:F56"/>
    <mergeCell ref="G56:J56"/>
    <mergeCell ref="G57:I57"/>
    <mergeCell ref="B57:F57"/>
    <mergeCell ref="N53:AH53"/>
    <mergeCell ref="AI53:AK53"/>
    <mergeCell ref="K54:M54"/>
    <mergeCell ref="N54:AH54"/>
    <mergeCell ref="AI54:AK54"/>
    <mergeCell ref="K55:M55"/>
    <mergeCell ref="N55:AH55"/>
    <mergeCell ref="AI55:AK55"/>
    <mergeCell ref="B51:J51"/>
    <mergeCell ref="L51:O51"/>
    <mergeCell ref="Q51:T51"/>
    <mergeCell ref="U51:AH51"/>
    <mergeCell ref="AI51:AK51"/>
    <mergeCell ref="B52:J55"/>
    <mergeCell ref="K52:M52"/>
    <mergeCell ref="N52:AH52"/>
    <mergeCell ref="AI52:AK52"/>
    <mergeCell ref="K53:M53"/>
    <mergeCell ref="A62:A65"/>
    <mergeCell ref="L62:U62"/>
    <mergeCell ref="W62:AK62"/>
    <mergeCell ref="B59:J61"/>
    <mergeCell ref="K59:M59"/>
    <mergeCell ref="Y59:AB59"/>
    <mergeCell ref="AC59:AF61"/>
    <mergeCell ref="AG59:AK61"/>
    <mergeCell ref="K60:M60"/>
    <mergeCell ref="B64:J64"/>
    <mergeCell ref="K64:AK64"/>
    <mergeCell ref="B65:J65"/>
    <mergeCell ref="K65:AK65"/>
    <mergeCell ref="N60:W60"/>
    <mergeCell ref="Y60:AB60"/>
    <mergeCell ref="N61:AA61"/>
    <mergeCell ref="W63:AF63"/>
    <mergeCell ref="AG63:AH63"/>
    <mergeCell ref="AI63:AK63"/>
    <mergeCell ref="B62:J63"/>
    <mergeCell ref="L63:U63"/>
    <mergeCell ref="A29:A61"/>
    <mergeCell ref="B29:E29"/>
    <mergeCell ref="AI49:AK49"/>
    <mergeCell ref="AI50:AK50"/>
    <mergeCell ref="K40:AH40"/>
    <mergeCell ref="AI40:AK40"/>
    <mergeCell ref="C47:J47"/>
    <mergeCell ref="K47:AH47"/>
    <mergeCell ref="AI47:AK47"/>
    <mergeCell ref="C48:J48"/>
    <mergeCell ref="K48:AH48"/>
    <mergeCell ref="AI48:AK48"/>
    <mergeCell ref="C45:J45"/>
    <mergeCell ref="K45:AH45"/>
    <mergeCell ref="AI45:AK45"/>
    <mergeCell ref="C46:J46"/>
    <mergeCell ref="K46:AH46"/>
    <mergeCell ref="AI46:AK46"/>
    <mergeCell ref="B41:B50"/>
    <mergeCell ref="C41:J41"/>
    <mergeCell ref="K41:AH41"/>
    <mergeCell ref="AI41:AK41"/>
    <mergeCell ref="C42:J42"/>
    <mergeCell ref="K42:AH42"/>
    <mergeCell ref="AI42:AK42"/>
    <mergeCell ref="C38:J38"/>
    <mergeCell ref="K38:AH38"/>
    <mergeCell ref="AI38:AK38"/>
    <mergeCell ref="C39:J39"/>
    <mergeCell ref="K39:AH39"/>
    <mergeCell ref="AI39:AK39"/>
    <mergeCell ref="C43:J43"/>
    <mergeCell ref="K43:AH43"/>
    <mergeCell ref="AI43:AK43"/>
    <mergeCell ref="C44:J44"/>
    <mergeCell ref="K44:AH44"/>
    <mergeCell ref="AI44:AK44"/>
    <mergeCell ref="C40:J40"/>
    <mergeCell ref="C49:J49"/>
    <mergeCell ref="K49:AH49"/>
    <mergeCell ref="C50:J50"/>
    <mergeCell ref="K50:AH50"/>
    <mergeCell ref="F29:AK29"/>
    <mergeCell ref="B30:J30"/>
    <mergeCell ref="K30:AH30"/>
    <mergeCell ref="AI30:AK30"/>
    <mergeCell ref="B31:B40"/>
    <mergeCell ref="C31:J31"/>
    <mergeCell ref="K31:AH31"/>
    <mergeCell ref="AI31:AK31"/>
    <mergeCell ref="C32:J32"/>
    <mergeCell ref="K32:AH32"/>
    <mergeCell ref="AI32:AK32"/>
    <mergeCell ref="C33:J33"/>
    <mergeCell ref="K33:AH33"/>
    <mergeCell ref="C36:J36"/>
    <mergeCell ref="K36:AH36"/>
    <mergeCell ref="AI36:AK36"/>
    <mergeCell ref="AI33:AK33"/>
    <mergeCell ref="C34:J34"/>
    <mergeCell ref="K34:AH34"/>
    <mergeCell ref="AI34:AK34"/>
    <mergeCell ref="C35:J35"/>
    <mergeCell ref="K35:AH35"/>
    <mergeCell ref="AI35:AK35"/>
    <mergeCell ref="K37:AH37"/>
    <mergeCell ref="AL21:AL25"/>
    <mergeCell ref="AN21:AN25"/>
    <mergeCell ref="F22:G22"/>
    <mergeCell ref="H22:T22"/>
    <mergeCell ref="U22:X22"/>
    <mergeCell ref="Y22:AF22"/>
    <mergeCell ref="F23:G23"/>
    <mergeCell ref="H23:T23"/>
    <mergeCell ref="U23:X23"/>
    <mergeCell ref="Y23:AF23"/>
    <mergeCell ref="Y24:AF24"/>
    <mergeCell ref="F25:G25"/>
    <mergeCell ref="H25:T25"/>
    <mergeCell ref="U25:X25"/>
    <mergeCell ref="Y25:AF25"/>
    <mergeCell ref="A20:E20"/>
    <mergeCell ref="F20:AK20"/>
    <mergeCell ref="A21:E25"/>
    <mergeCell ref="F21:G21"/>
    <mergeCell ref="H21:T21"/>
    <mergeCell ref="U21:X21"/>
    <mergeCell ref="Y21:AF21"/>
    <mergeCell ref="F24:G24"/>
    <mergeCell ref="H24:T24"/>
    <mergeCell ref="U24:X24"/>
    <mergeCell ref="A15:E15"/>
    <mergeCell ref="F15:K15"/>
    <mergeCell ref="M15:R15"/>
    <mergeCell ref="V15:W15"/>
    <mergeCell ref="A17:E17"/>
    <mergeCell ref="F17:AK17"/>
    <mergeCell ref="A18:E19"/>
    <mergeCell ref="G18:K18"/>
    <mergeCell ref="M18:S18"/>
    <mergeCell ref="U18:Z18"/>
    <mergeCell ref="AB18:AG18"/>
    <mergeCell ref="G19:K19"/>
    <mergeCell ref="M19:S19"/>
    <mergeCell ref="X19:AG19"/>
    <mergeCell ref="A2:AK2"/>
    <mergeCell ref="A3:E3"/>
    <mergeCell ref="F3:R3"/>
    <mergeCell ref="A5:E8"/>
    <mergeCell ref="G5:J5"/>
    <mergeCell ref="L5:T5"/>
    <mergeCell ref="G6:J6"/>
    <mergeCell ref="L6:T6"/>
    <mergeCell ref="G8:L8"/>
    <mergeCell ref="N8:R8"/>
    <mergeCell ref="T8:X8"/>
    <mergeCell ref="Y8:AK12"/>
    <mergeCell ref="A9:E10"/>
    <mergeCell ref="F9:X9"/>
    <mergeCell ref="A11:E11"/>
    <mergeCell ref="F11:K11"/>
    <mergeCell ref="M11:R11"/>
    <mergeCell ref="A12:E12"/>
    <mergeCell ref="F12:K12"/>
    <mergeCell ref="L12:X12"/>
    <mergeCell ref="A27:AG27"/>
    <mergeCell ref="AI27:AK27"/>
    <mergeCell ref="A26:AG26"/>
    <mergeCell ref="AI26:AK26"/>
    <mergeCell ref="Y5:AK7"/>
    <mergeCell ref="G7:L7"/>
    <mergeCell ref="N7:R7"/>
    <mergeCell ref="T7:X7"/>
    <mergeCell ref="A28:AG28"/>
    <mergeCell ref="AI28:AK28"/>
    <mergeCell ref="A13:E13"/>
    <mergeCell ref="G13:K13"/>
    <mergeCell ref="M13:Q13"/>
    <mergeCell ref="S13:U13"/>
    <mergeCell ref="V13:AF13"/>
    <mergeCell ref="AC15:AE15"/>
    <mergeCell ref="AF15:AG15"/>
    <mergeCell ref="AH15:AI15"/>
    <mergeCell ref="A16:E16"/>
    <mergeCell ref="Y16:AA16"/>
    <mergeCell ref="AB16:AD16"/>
    <mergeCell ref="A14:E14"/>
    <mergeCell ref="F14:K14"/>
    <mergeCell ref="M14:X14"/>
  </mergeCells>
  <phoneticPr fontId="14"/>
  <conditionalFormatting sqref="A26:AK26">
    <cfRule type="expression" dxfId="397" priority="14">
      <formula>COUNTIFS($AH26,"",$F$29,"*ＩＴ資格*")&gt;0</formula>
    </cfRule>
  </conditionalFormatting>
  <conditionalFormatting sqref="A27:AK27">
    <cfRule type="expression" dxfId="396" priority="13">
      <formula>COUNTIFS($AH27,"",$F$29,"*ＷＥＢデザイン資格*")&gt;0</formula>
    </cfRule>
  </conditionalFormatting>
  <conditionalFormatting sqref="A28:AK28">
    <cfRule type="expression" dxfId="395" priority="11">
      <formula>COUNTIFS($AH28,"",$F$29,"*ＤＳＳ対応*")&gt;0</formula>
    </cfRule>
  </conditionalFormatting>
  <conditionalFormatting sqref="C31:AK50 F14:K14">
    <cfRule type="containsBlanks" dxfId="394" priority="50">
      <formula>LEN(TRIM(C14))=0</formula>
    </cfRule>
  </conditionalFormatting>
  <conditionalFormatting sqref="C31:AK51">
    <cfRule type="expression" dxfId="393" priority="18">
      <formula>COUNTIFS($C31,"*就職支援*",$AI31,"&gt;18")&gt;0</formula>
    </cfRule>
  </conditionalFormatting>
  <conditionalFormatting sqref="F8">
    <cfRule type="containsBlanks" dxfId="392" priority="31">
      <formula>LEN(TRIM(F8))=0</formula>
    </cfRule>
  </conditionalFormatting>
  <conditionalFormatting sqref="F8:L8">
    <cfRule type="expression" dxfId="391" priority="7">
      <formula>COUNTIFS($F$8,"",$F$29,"*企業実習促進*")&gt;0</formula>
    </cfRule>
  </conditionalFormatting>
  <conditionalFormatting sqref="F29:AK29 M11:R11 F11:K12 F13 L13 R13 AF15:AG15 F17:AK17 F20:AK20 K52:AE55 AI52:AK55 Y59:AB60 N60:W60 N61:AA61 K62 K64:AK65">
    <cfRule type="containsBlanks" dxfId="390" priority="63">
      <formula>LEN(TRIM(F11))=0</formula>
    </cfRule>
  </conditionalFormatting>
  <conditionalFormatting sqref="F29:AK29">
    <cfRule type="expression" dxfId="389" priority="6">
      <formula>AND($F$8="○",ISERROR(SEARCH("企業実習促進",$F$29)))</formula>
    </cfRule>
    <cfRule type="expression" dxfId="388" priority="8">
      <formula>AND($S$8="○",ISERROR(SEARCH("職場見学等推進",$F$29)))</formula>
    </cfRule>
    <cfRule type="expression" dxfId="387" priority="9">
      <formula>AND($AH$26="○",ISERROR(SEARCH("ＩＴ資格",F29)))</formula>
    </cfRule>
    <cfRule type="expression" dxfId="386" priority="10">
      <formula>AND($AH$27="○",ISERROR(SEARCH("ＷＥＢデザイン資格",F29)))</formula>
    </cfRule>
    <cfRule type="expression" dxfId="385" priority="54">
      <formula>AND($AH$28="○",ISERROR(SEARCH("ＤＳＳ対応",F29)))</formula>
    </cfRule>
  </conditionalFormatting>
  <conditionalFormatting sqref="G16 I16 L16 N16">
    <cfRule type="containsBlanks" dxfId="384" priority="66">
      <formula>LEN(TRIM(G16))=0</formula>
    </cfRule>
  </conditionalFormatting>
  <conditionalFormatting sqref="H21:T25 Y21:AF25">
    <cfRule type="containsBlanks" dxfId="383" priority="43">
      <formula>LEN(TRIM(H21))=0</formula>
    </cfRule>
  </conditionalFormatting>
  <conditionalFormatting sqref="K51 P51">
    <cfRule type="expression" dxfId="382" priority="58">
      <formula>COUNTA($K$51,$P$51)=0</formula>
    </cfRule>
  </conditionalFormatting>
  <conditionalFormatting sqref="K63 V63">
    <cfRule type="expression" dxfId="381" priority="23">
      <formula>($K63="")*($V63="")</formula>
    </cfRule>
  </conditionalFormatting>
  <conditionalFormatting sqref="L5:T5">
    <cfRule type="expression" dxfId="380" priority="62">
      <formula>AND(F5="✔",L5="")</formula>
    </cfRule>
  </conditionalFormatting>
  <conditionalFormatting sqref="M7:M8">
    <cfRule type="containsBlanks" dxfId="379" priority="30">
      <formula>LEN(TRIM(M7))=0</formula>
    </cfRule>
  </conditionalFormatting>
  <conditionalFormatting sqref="M11:R11 F11:K12 F14:K14">
    <cfRule type="cellIs" dxfId="378" priority="60" operator="equal">
      <formula>"令和　　年　　月　　日"</formula>
    </cfRule>
  </conditionalFormatting>
  <conditionalFormatting sqref="S8">
    <cfRule type="containsBlanks" dxfId="377" priority="29">
      <formula>LEN(TRIM(S8))=0</formula>
    </cfRule>
  </conditionalFormatting>
  <conditionalFormatting sqref="S8:X8">
    <cfRule type="expression" dxfId="376" priority="5">
      <formula>COUNTIFS($S$8,"",$F$29,"*職場見学等推進*")&gt;0</formula>
    </cfRule>
  </conditionalFormatting>
  <conditionalFormatting sqref="V13:AF13">
    <cfRule type="expression" dxfId="375" priority="59">
      <formula>AND($R$13="✔",$V$13="")</formula>
    </cfRule>
  </conditionalFormatting>
  <conditionalFormatting sqref="X19:AG19">
    <cfRule type="containsBlanks" dxfId="374" priority="64">
      <formula>LEN(TRIM(X19))=0</formula>
    </cfRule>
  </conditionalFormatting>
  <conditionalFormatting sqref="Y8:AK12">
    <cfRule type="expression" dxfId="373" priority="61">
      <formula>AND($L$5&lt;&gt;"00 基礎分野",$Y$8="")</formula>
    </cfRule>
  </conditionalFormatting>
  <conditionalFormatting sqref="Z56:AB58">
    <cfRule type="cellIs" dxfId="372" priority="1" operator="between">
      <formula>1</formula>
      <formula>5</formula>
    </cfRule>
  </conditionalFormatting>
  <conditionalFormatting sqref="AA18 F18:F19 L18:L19 T18:T19">
    <cfRule type="containsBlanks" dxfId="371" priority="45">
      <formula>LEN(TRIM(F18))=0</formula>
    </cfRule>
  </conditionalFormatting>
  <conditionalFormatting sqref="AF56:AH58">
    <cfRule type="expression" dxfId="370" priority="2">
      <formula>AND($Z$56=0,$AF$56&gt;0,$AF$56&lt;6)</formula>
    </cfRule>
    <cfRule type="cellIs" dxfId="369" priority="3" operator="greaterThan">
      <formula>36</formula>
    </cfRule>
  </conditionalFormatting>
  <conditionalFormatting sqref="AH21:AH27">
    <cfRule type="containsBlanks" dxfId="368" priority="15">
      <formula>LEN(TRIM(AH21))=0</formula>
    </cfRule>
  </conditionalFormatting>
  <conditionalFormatting sqref="AH28">
    <cfRule type="containsBlanks" dxfId="367" priority="12">
      <formula>LEN(TRIM(AH28))=0</formula>
    </cfRule>
  </conditionalFormatting>
  <conditionalFormatting sqref="AI63">
    <cfRule type="cellIs" dxfId="366" priority="26" operator="lessThanOrEqual">
      <formula>1</formula>
    </cfRule>
  </conditionalFormatting>
  <conditionalFormatting sqref="AI51:AK51">
    <cfRule type="expression" dxfId="365" priority="57">
      <formula>AND($P$51="✔",$AI$51="")</formula>
    </cfRule>
  </conditionalFormatting>
  <dataValidations count="12">
    <dataValidation type="list" allowBlank="1" showInputMessage="1" showErrorMessage="1" sqref="V62" xr:uid="{00000000-0002-0000-0500-000000000000}">
      <formula1>"✓"</formula1>
    </dataValidation>
    <dataValidation allowBlank="1" showInputMessage="1" showErrorMessage="1" prompt="様式第８号に記載した金額を記載してください。" sqref="Y59:AB59" xr:uid="{00000000-0002-0000-0500-000001000000}"/>
    <dataValidation allowBlank="1" showInputMessage="1" showErrorMessage="1" prompt="職場体験・職場見学及び企業実習先への交通費、健康診断料、補講費が必要となる場合には、別途費用が発生する旨記入してください。" sqref="N61:AA61" xr:uid="{00000000-0002-0000-0500-000002000000}"/>
    <dataValidation type="list" allowBlank="1" showInputMessage="1" showErrorMessage="1" sqref="P51 AH21:AH25 AA18 T18:T19 L18:L19 F18:F19 R13 L13 F13 K51 K62:K63 V63" xr:uid="{00000000-0002-0000-0500-000003000000}">
      <formula1>"✔"</formula1>
    </dataValidation>
    <dataValidation type="list" allowBlank="1" showInputMessage="1" showErrorMessage="1" prompt="実施する項目を選択してください。" sqref="K52:M55" xr:uid="{00000000-0002-0000-0500-000004000000}">
      <formula1>"【職場見学】,【職場体験】,【職業人講話】"</formula1>
    </dataValidation>
    <dataValidation allowBlank="1" showInputMessage="1" showErrorMessage="1" prompt="日付形式で入力してください。" sqref="F11:K12 M11:R11 F14:K14" xr:uid="{00000000-0002-0000-0500-000005000000}"/>
    <dataValidation type="list" allowBlank="1" showInputMessage="1" showErrorMessage="1" sqref="AH26:AH28 M7:M8 F8 S8" xr:uid="{00000000-0002-0000-0500-000007000000}">
      <formula1>"○"</formula1>
    </dataValidation>
    <dataValidation type="custom" allowBlank="1" showInputMessage="1" showErrorMessage="1" error="・100文字以内で入力してください。_x000a_・全角で入力してください。" sqref="Y8:AK12" xr:uid="{C1A1DC32-0E5B-4797-B238-7A5BF6ABDAFF}">
      <formula1>AND(LENB(SUBSTITUTE(Y8,CHAR(10),"")) = LEN(SUBSTITUTE(Y8,CHAR(10),""))*2,LEN(Y8)&lt;=100)</formula1>
    </dataValidation>
    <dataValidation type="custom" allowBlank="1" showInputMessage="1" showErrorMessage="1" error="・120文字以内で入力してください。_x000a_・全角で入力してください。" sqref="F17:AK17" xr:uid="{46588054-8A2F-4FFA-88E5-FFA696F687F3}">
      <formula1>AND(LENB(SUBSTITUTE(F17,CHAR(10),"")) = LEN(SUBSTITUTE(F17,CHAR(10),""))*2,LEN(SUBSTITUTE(F17,CHAR(10),""))&lt;=120)</formula1>
    </dataValidation>
    <dataValidation type="custom" allowBlank="1" showInputMessage="1" showErrorMessage="1" error="・200文字以内で入力してください。_x000a_・全角で入力してください。" sqref="F20:AK20" xr:uid="{C6700493-6372-4723-8560-1085FF6B28EA}">
      <formula1>AND(LENB(SUBSTITUTE(F20,CHAR(10),"")) = LEN(SUBSTITUTE(F20,CHAR(10),""))*2,LEN(SUBSTITUTE(F20,CHAR(10),""))&lt;=200)</formula1>
    </dataValidation>
    <dataValidation type="custom" allowBlank="1" showInputMessage="1" showErrorMessage="1" error="・250文字以内で入力してください。_x000a_・全角で入力してください。" sqref="F29:AK29" xr:uid="{18268B71-794E-4B03-89C6-6A40E9D0C8AA}">
      <formula1>AND(LENB(SUBSTITUTE(F29,CHAR(10),"")) = LEN(SUBSTITUTE(F29,CHAR(10),""))*2,LEN(SUBSTITUTE(F29,CHAR(10),""))&lt;=250)</formula1>
    </dataValidation>
    <dataValidation type="custom" allowBlank="1" showInputMessage="1" showErrorMessage="1" error="全角で入力してください。" sqref="H21:T21 H22:T25 Y22:AF25 Y21:AF21" xr:uid="{E3035699-369B-4FB1-841B-A3F75DD6BDA5}">
      <formula1>LENB(SUBSTITUTE(H21,CHAR(10),"")) = LEN(SUBSTITUTE(H21,CHAR(10),""))*2</formula1>
    </dataValidation>
  </dataValidations>
  <printOptions horizontalCentered="1"/>
  <pageMargins left="0.62992125984251968" right="0.62992125984251968" top="0.39370078740157483" bottom="0.39370078740157483" header="0" footer="0.19685039370078741"/>
  <pageSetup paperSize="9" scale="60" orientation="portrait" r:id="rId1"/>
  <headerFooter scaleWithDoc="0">
    <oddFooter>&amp;R令和７年４月１日以降に申請する訓練科から適用</oddFooter>
  </headerFooter>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0000"/>
    <pageSetUpPr fitToPage="1"/>
  </sheetPr>
  <dimension ref="A1:AS72"/>
  <sheetViews>
    <sheetView view="pageBreakPreview" zoomScale="85" zoomScaleNormal="100" zoomScaleSheetLayoutView="85" workbookViewId="0">
      <selection activeCell="Y5" sqref="Y5:AK7"/>
    </sheetView>
  </sheetViews>
  <sheetFormatPr defaultColWidth="2.875" defaultRowHeight="18" customHeight="1"/>
  <cols>
    <col min="1" max="37" width="3.625" style="1189" customWidth="1"/>
    <col min="38" max="38" width="13.125" style="1197" customWidth="1"/>
    <col min="39" max="39" width="22.25" style="1189" hidden="1" customWidth="1"/>
    <col min="40" max="16384" width="2.875" style="1189"/>
  </cols>
  <sheetData>
    <row r="1" spans="1:45" ht="18" customHeight="1">
      <c r="A1" s="1187"/>
      <c r="B1" s="1187"/>
      <c r="C1" s="1187"/>
      <c r="D1" s="1188"/>
      <c r="E1" s="1188"/>
      <c r="F1" s="1188"/>
      <c r="G1" s="1188"/>
      <c r="P1" s="1187"/>
      <c r="Q1" s="1187"/>
      <c r="R1" s="1187"/>
      <c r="S1" s="1188"/>
      <c r="T1" s="1188"/>
      <c r="U1" s="1188"/>
      <c r="V1" s="1188"/>
      <c r="AB1" s="1190"/>
      <c r="AI1" s="1191"/>
      <c r="AJ1" s="1192"/>
      <c r="AK1" s="1193" t="s">
        <v>547</v>
      </c>
      <c r="AL1" s="1194"/>
      <c r="AM1" s="1195" t="s">
        <v>427</v>
      </c>
    </row>
    <row r="2" spans="1:45" ht="20.100000000000001" customHeight="1">
      <c r="A2" s="2313" t="s">
        <v>8</v>
      </c>
      <c r="B2" s="2313"/>
      <c r="C2" s="2313"/>
      <c r="D2" s="2313"/>
      <c r="E2" s="2313"/>
      <c r="F2" s="2313"/>
      <c r="G2" s="2313"/>
      <c r="H2" s="2313"/>
      <c r="I2" s="2313"/>
      <c r="J2" s="2313"/>
      <c r="K2" s="2313"/>
      <c r="L2" s="2313"/>
      <c r="M2" s="2313"/>
      <c r="N2" s="2313"/>
      <c r="O2" s="2313"/>
      <c r="P2" s="2313"/>
      <c r="Q2" s="2313"/>
      <c r="R2" s="2313"/>
      <c r="S2" s="2313"/>
      <c r="T2" s="2313"/>
      <c r="U2" s="2313"/>
      <c r="V2" s="2313"/>
      <c r="W2" s="2313"/>
      <c r="X2" s="2313"/>
      <c r="Y2" s="2313"/>
      <c r="Z2" s="2313"/>
      <c r="AA2" s="2313"/>
      <c r="AB2" s="2313"/>
      <c r="AC2" s="2313"/>
      <c r="AD2" s="2313"/>
      <c r="AE2" s="2313"/>
      <c r="AF2" s="2313"/>
      <c r="AG2" s="2313"/>
      <c r="AH2" s="2313"/>
      <c r="AI2" s="2313"/>
      <c r="AJ2" s="2313"/>
      <c r="AK2" s="2313"/>
      <c r="AL2" s="1196"/>
      <c r="AM2" s="1195" t="s">
        <v>428</v>
      </c>
    </row>
    <row r="3" spans="1:45" ht="18" customHeight="1">
      <c r="A3" s="2314" t="s">
        <v>160</v>
      </c>
      <c r="B3" s="2314"/>
      <c r="C3" s="2314"/>
      <c r="D3" s="2314"/>
      <c r="E3" s="2314"/>
      <c r="F3" s="2162" t="str">
        <f>IF(様式1!L11="","",様式1!L11)</f>
        <v/>
      </c>
      <c r="G3" s="2162"/>
      <c r="H3" s="2162"/>
      <c r="I3" s="2162"/>
      <c r="J3" s="2162"/>
      <c r="K3" s="2162"/>
      <c r="L3" s="2162"/>
      <c r="M3" s="2162"/>
      <c r="N3" s="2162"/>
      <c r="O3" s="2162"/>
      <c r="P3" s="2162"/>
      <c r="Q3" s="2162"/>
      <c r="R3" s="2162"/>
      <c r="S3" s="1187"/>
      <c r="T3" s="1187"/>
      <c r="U3" s="1187"/>
      <c r="V3" s="1187"/>
      <c r="W3" s="1187"/>
      <c r="X3" s="1187"/>
      <c r="Y3" s="1188"/>
      <c r="Z3" s="1188"/>
      <c r="AA3" s="1188"/>
      <c r="AB3" s="1188"/>
      <c r="AM3" s="1195" t="s">
        <v>429</v>
      </c>
    </row>
    <row r="4" spans="1:45" ht="15" customHeight="1" thickBot="1">
      <c r="A4" s="1198"/>
      <c r="B4" s="1198"/>
      <c r="C4" s="1198"/>
      <c r="D4" s="1198"/>
      <c r="E4" s="1198"/>
      <c r="F4" s="1188"/>
      <c r="G4" s="1188"/>
      <c r="H4" s="1188"/>
      <c r="I4" s="1188"/>
      <c r="J4" s="1188"/>
      <c r="K4" s="1188"/>
      <c r="L4" s="1188"/>
      <c r="M4" s="1188"/>
      <c r="N4" s="1188"/>
      <c r="O4" s="1188"/>
      <c r="P4" s="1188"/>
      <c r="Q4" s="1188"/>
      <c r="R4" s="1188"/>
      <c r="S4" s="1188"/>
      <c r="T4" s="1188"/>
      <c r="U4" s="1188"/>
      <c r="V4" s="1188"/>
      <c r="W4" s="1188"/>
      <c r="X4" s="1188"/>
      <c r="Y4" s="1188"/>
      <c r="Z4" s="1188"/>
      <c r="AA4" s="1188"/>
      <c r="AB4" s="1188"/>
      <c r="AM4" s="1195" t="s">
        <v>430</v>
      </c>
    </row>
    <row r="5" spans="1:45" ht="15" customHeight="1">
      <c r="A5" s="2315" t="s">
        <v>368</v>
      </c>
      <c r="B5" s="2299"/>
      <c r="C5" s="2299"/>
      <c r="D5" s="2299"/>
      <c r="E5" s="2299"/>
      <c r="F5" s="1199" t="str">
        <f>IF(様式1!E20="○","✔","")</f>
        <v/>
      </c>
      <c r="G5" s="2318" t="s">
        <v>681</v>
      </c>
      <c r="H5" s="2319"/>
      <c r="I5" s="2319"/>
      <c r="J5" s="2319"/>
      <c r="K5" s="1200" t="s">
        <v>548</v>
      </c>
      <c r="L5" s="2320"/>
      <c r="M5" s="2320"/>
      <c r="N5" s="2320"/>
      <c r="O5" s="2320"/>
      <c r="P5" s="2320"/>
      <c r="Q5" s="2320"/>
      <c r="R5" s="2320"/>
      <c r="S5" s="2320"/>
      <c r="T5" s="2320"/>
      <c r="U5" s="1201" t="s">
        <v>549</v>
      </c>
      <c r="V5" s="1202"/>
      <c r="W5" s="1203"/>
      <c r="X5" s="1203"/>
      <c r="Y5" s="2335" t="s">
        <v>491</v>
      </c>
      <c r="Z5" s="2336"/>
      <c r="AA5" s="2336"/>
      <c r="AB5" s="2336"/>
      <c r="AC5" s="2336"/>
      <c r="AD5" s="2336"/>
      <c r="AE5" s="2336"/>
      <c r="AF5" s="2336"/>
      <c r="AG5" s="2336"/>
      <c r="AH5" s="2336"/>
      <c r="AI5" s="2336"/>
      <c r="AJ5" s="2336"/>
      <c r="AK5" s="2337"/>
      <c r="AL5" s="1204"/>
      <c r="AM5" s="1195" t="s">
        <v>618</v>
      </c>
    </row>
    <row r="6" spans="1:45" ht="15" customHeight="1" thickBot="1">
      <c r="A6" s="2316"/>
      <c r="B6" s="2200"/>
      <c r="C6" s="2200"/>
      <c r="D6" s="2200"/>
      <c r="E6" s="2200"/>
      <c r="F6" s="1205" t="str">
        <f>IF(様式1!E21="○","✔","")</f>
        <v>✔</v>
      </c>
      <c r="G6" s="2321" t="s">
        <v>510</v>
      </c>
      <c r="H6" s="2322"/>
      <c r="I6" s="2322"/>
      <c r="J6" s="2322"/>
      <c r="K6" s="1206" t="s">
        <v>548</v>
      </c>
      <c r="L6" s="1933" t="s">
        <v>428</v>
      </c>
      <c r="M6" s="1933"/>
      <c r="N6" s="1933"/>
      <c r="O6" s="1933"/>
      <c r="P6" s="1933"/>
      <c r="Q6" s="1933"/>
      <c r="R6" s="1933"/>
      <c r="S6" s="1933"/>
      <c r="T6" s="1933"/>
      <c r="U6" s="1207" t="s">
        <v>549</v>
      </c>
      <c r="V6" s="1207"/>
      <c r="W6" s="1207"/>
      <c r="X6" s="1207"/>
      <c r="Y6" s="2338"/>
      <c r="Z6" s="2339"/>
      <c r="AA6" s="2339"/>
      <c r="AB6" s="2339"/>
      <c r="AC6" s="2339"/>
      <c r="AD6" s="2339"/>
      <c r="AE6" s="2339"/>
      <c r="AF6" s="2339"/>
      <c r="AG6" s="2339"/>
      <c r="AH6" s="2339"/>
      <c r="AI6" s="2339"/>
      <c r="AJ6" s="2339"/>
      <c r="AK6" s="2340"/>
      <c r="AL6" s="1204"/>
      <c r="AM6" s="1195" t="s">
        <v>431</v>
      </c>
    </row>
    <row r="7" spans="1:45" ht="26.25" customHeight="1" thickBot="1">
      <c r="A7" s="2316"/>
      <c r="B7" s="2200"/>
      <c r="C7" s="2200"/>
      <c r="D7" s="2200"/>
      <c r="E7" s="2200"/>
      <c r="F7" s="1208"/>
      <c r="G7" s="2323" t="s">
        <v>520</v>
      </c>
      <c r="H7" s="2324"/>
      <c r="I7" s="2324"/>
      <c r="J7" s="2324"/>
      <c r="K7" s="2324"/>
      <c r="L7" s="2325"/>
      <c r="M7" s="1209"/>
      <c r="N7" s="2344" t="s">
        <v>1264</v>
      </c>
      <c r="O7" s="2345"/>
      <c r="P7" s="2345"/>
      <c r="Q7" s="2345"/>
      <c r="R7" s="2346"/>
      <c r="S7" s="1208"/>
      <c r="T7" s="2347" t="s">
        <v>369</v>
      </c>
      <c r="U7" s="2348"/>
      <c r="V7" s="2348"/>
      <c r="W7" s="2348"/>
      <c r="X7" s="2348"/>
      <c r="Y7" s="2341"/>
      <c r="Z7" s="2342"/>
      <c r="AA7" s="2342"/>
      <c r="AB7" s="2342"/>
      <c r="AC7" s="2342"/>
      <c r="AD7" s="2342"/>
      <c r="AE7" s="2342"/>
      <c r="AF7" s="2342"/>
      <c r="AG7" s="2342"/>
      <c r="AH7" s="2342"/>
      <c r="AI7" s="2342"/>
      <c r="AJ7" s="2342"/>
      <c r="AK7" s="2343"/>
      <c r="AL7" s="1204"/>
      <c r="AM7" s="1195"/>
    </row>
    <row r="8" spans="1:45" ht="42" customHeight="1" thickBot="1">
      <c r="A8" s="2317"/>
      <c r="B8" s="2285"/>
      <c r="C8" s="2285"/>
      <c r="D8" s="2285"/>
      <c r="E8" s="2285"/>
      <c r="F8" s="1210"/>
      <c r="G8" s="2323" t="s">
        <v>919</v>
      </c>
      <c r="H8" s="2324"/>
      <c r="I8" s="2324"/>
      <c r="J8" s="2324"/>
      <c r="K8" s="2324"/>
      <c r="L8" s="2325"/>
      <c r="M8" s="1209"/>
      <c r="N8" s="2326" t="s">
        <v>920</v>
      </c>
      <c r="O8" s="2327"/>
      <c r="P8" s="2327"/>
      <c r="Q8" s="2327"/>
      <c r="R8" s="2328"/>
      <c r="S8" s="1210"/>
      <c r="T8" s="2326" t="s">
        <v>1045</v>
      </c>
      <c r="U8" s="2327"/>
      <c r="V8" s="2327"/>
      <c r="W8" s="2327"/>
      <c r="X8" s="2328"/>
      <c r="Y8" s="2329"/>
      <c r="Z8" s="2294"/>
      <c r="AA8" s="2294"/>
      <c r="AB8" s="2294"/>
      <c r="AC8" s="2294"/>
      <c r="AD8" s="2294"/>
      <c r="AE8" s="2294"/>
      <c r="AF8" s="2294"/>
      <c r="AG8" s="2294"/>
      <c r="AH8" s="2294"/>
      <c r="AI8" s="2294"/>
      <c r="AJ8" s="2294"/>
      <c r="AK8" s="2330"/>
      <c r="AL8" s="2369"/>
      <c r="AM8" s="1195" t="s">
        <v>432</v>
      </c>
    </row>
    <row r="9" spans="1:45" ht="18" customHeight="1">
      <c r="A9" s="2370" t="s">
        <v>161</v>
      </c>
      <c r="B9" s="2371"/>
      <c r="C9" s="2371"/>
      <c r="D9" s="2371"/>
      <c r="E9" s="2371"/>
      <c r="F9" s="2374" t="s">
        <v>1327</v>
      </c>
      <c r="G9" s="2375"/>
      <c r="H9" s="2375"/>
      <c r="I9" s="2375"/>
      <c r="J9" s="2375"/>
      <c r="K9" s="2375"/>
      <c r="L9" s="2375"/>
      <c r="M9" s="2375"/>
      <c r="N9" s="2375"/>
      <c r="O9" s="2375"/>
      <c r="P9" s="2375"/>
      <c r="Q9" s="2375"/>
      <c r="R9" s="2375"/>
      <c r="S9" s="2375"/>
      <c r="T9" s="2375"/>
      <c r="U9" s="2375"/>
      <c r="V9" s="2375"/>
      <c r="W9" s="2375"/>
      <c r="X9" s="2376"/>
      <c r="Y9" s="2331"/>
      <c r="Z9" s="2296"/>
      <c r="AA9" s="2296"/>
      <c r="AB9" s="2296"/>
      <c r="AC9" s="2296"/>
      <c r="AD9" s="2296"/>
      <c r="AE9" s="2296"/>
      <c r="AF9" s="2296"/>
      <c r="AG9" s="2296"/>
      <c r="AH9" s="2296"/>
      <c r="AI9" s="2296"/>
      <c r="AJ9" s="2296"/>
      <c r="AK9" s="2332"/>
      <c r="AL9" s="2369"/>
      <c r="AM9" s="1195" t="s">
        <v>433</v>
      </c>
    </row>
    <row r="10" spans="1:45" ht="12" customHeight="1" thickBot="1">
      <c r="A10" s="2372"/>
      <c r="B10" s="2373"/>
      <c r="C10" s="2373"/>
      <c r="D10" s="2373"/>
      <c r="E10" s="2373"/>
      <c r="F10" s="1211"/>
      <c r="G10" s="1212"/>
      <c r="H10" s="1212"/>
      <c r="I10" s="1212"/>
      <c r="J10" s="1212"/>
      <c r="K10" s="1212"/>
      <c r="L10" s="1212"/>
      <c r="M10" s="1212"/>
      <c r="N10" s="1212"/>
      <c r="O10" s="1212"/>
      <c r="P10" s="1212"/>
      <c r="Q10" s="1212"/>
      <c r="R10" s="1212"/>
      <c r="S10" s="1212"/>
      <c r="T10" s="1212"/>
      <c r="U10" s="1212"/>
      <c r="V10" s="1212"/>
      <c r="W10" s="1212"/>
      <c r="X10" s="1213" t="s">
        <v>550</v>
      </c>
      <c r="Y10" s="2331"/>
      <c r="Z10" s="2296"/>
      <c r="AA10" s="2296"/>
      <c r="AB10" s="2296"/>
      <c r="AC10" s="2296"/>
      <c r="AD10" s="2296"/>
      <c r="AE10" s="2296"/>
      <c r="AF10" s="2296"/>
      <c r="AG10" s="2296"/>
      <c r="AH10" s="2296"/>
      <c r="AI10" s="2296"/>
      <c r="AJ10" s="2296"/>
      <c r="AK10" s="2332"/>
      <c r="AL10" s="2369"/>
      <c r="AM10" s="1195" t="s">
        <v>434</v>
      </c>
    </row>
    <row r="11" spans="1:45" ht="20.25" customHeight="1" thickBot="1">
      <c r="A11" s="2349" t="s">
        <v>162</v>
      </c>
      <c r="B11" s="2377"/>
      <c r="C11" s="2377"/>
      <c r="D11" s="2377"/>
      <c r="E11" s="2377"/>
      <c r="F11" s="2363">
        <v>45348</v>
      </c>
      <c r="G11" s="2364"/>
      <c r="H11" s="2364"/>
      <c r="I11" s="2364"/>
      <c r="J11" s="2364"/>
      <c r="K11" s="2364"/>
      <c r="L11" s="1214" t="s">
        <v>55</v>
      </c>
      <c r="M11" s="2364">
        <v>45366</v>
      </c>
      <c r="N11" s="2364"/>
      <c r="O11" s="2364"/>
      <c r="P11" s="2364"/>
      <c r="Q11" s="2364"/>
      <c r="R11" s="2364"/>
      <c r="S11" s="1215"/>
      <c r="T11" s="1215"/>
      <c r="U11" s="1214"/>
      <c r="V11" s="1214"/>
      <c r="W11" s="1214"/>
      <c r="X11" s="1216"/>
      <c r="Y11" s="2331"/>
      <c r="Z11" s="2296"/>
      <c r="AA11" s="2296"/>
      <c r="AB11" s="2296"/>
      <c r="AC11" s="2296"/>
      <c r="AD11" s="2296"/>
      <c r="AE11" s="2296"/>
      <c r="AF11" s="2296"/>
      <c r="AG11" s="2296"/>
      <c r="AH11" s="2296"/>
      <c r="AI11" s="2296"/>
      <c r="AJ11" s="2296"/>
      <c r="AK11" s="2332"/>
      <c r="AL11" s="2369"/>
      <c r="AM11" s="1195" t="s">
        <v>435</v>
      </c>
    </row>
    <row r="12" spans="1:45" ht="24" customHeight="1" thickBot="1">
      <c r="A12" s="2349" t="s">
        <v>163</v>
      </c>
      <c r="B12" s="2350"/>
      <c r="C12" s="2350"/>
      <c r="D12" s="2350"/>
      <c r="E12" s="2350"/>
      <c r="F12" s="2363">
        <v>45373</v>
      </c>
      <c r="G12" s="2364"/>
      <c r="H12" s="2364"/>
      <c r="I12" s="2364"/>
      <c r="J12" s="2364"/>
      <c r="K12" s="2364"/>
      <c r="L12" s="2361"/>
      <c r="M12" s="2361"/>
      <c r="N12" s="2361"/>
      <c r="O12" s="2361"/>
      <c r="P12" s="2361"/>
      <c r="Q12" s="2361"/>
      <c r="R12" s="2361"/>
      <c r="S12" s="2361"/>
      <c r="T12" s="2361"/>
      <c r="U12" s="2361"/>
      <c r="V12" s="2361"/>
      <c r="W12" s="2361"/>
      <c r="X12" s="2378"/>
      <c r="Y12" s="2333"/>
      <c r="Z12" s="2298"/>
      <c r="AA12" s="2298"/>
      <c r="AB12" s="2298"/>
      <c r="AC12" s="2298"/>
      <c r="AD12" s="2298"/>
      <c r="AE12" s="2298"/>
      <c r="AF12" s="2298"/>
      <c r="AG12" s="2298"/>
      <c r="AH12" s="2298"/>
      <c r="AI12" s="2298"/>
      <c r="AJ12" s="2298"/>
      <c r="AK12" s="2334"/>
      <c r="AL12" s="2369"/>
      <c r="AM12" s="1195" t="s">
        <v>436</v>
      </c>
    </row>
    <row r="13" spans="1:45" ht="20.25" customHeight="1" thickBot="1">
      <c r="A13" s="2349" t="s">
        <v>164</v>
      </c>
      <c r="B13" s="2350"/>
      <c r="C13" s="2350"/>
      <c r="D13" s="2350"/>
      <c r="E13" s="2351"/>
      <c r="F13" s="1210" t="s">
        <v>626</v>
      </c>
      <c r="G13" s="2352" t="s">
        <v>370</v>
      </c>
      <c r="H13" s="2353"/>
      <c r="I13" s="2353"/>
      <c r="J13" s="2353"/>
      <c r="K13" s="2354"/>
      <c r="L13" s="1210"/>
      <c r="M13" s="2352" t="s">
        <v>688</v>
      </c>
      <c r="N13" s="2353"/>
      <c r="O13" s="2353"/>
      <c r="P13" s="2353"/>
      <c r="Q13" s="2354"/>
      <c r="R13" s="1210"/>
      <c r="S13" s="2355" t="s">
        <v>689</v>
      </c>
      <c r="T13" s="2356"/>
      <c r="U13" s="2356"/>
      <c r="V13" s="2357"/>
      <c r="W13" s="2357"/>
      <c r="X13" s="2357"/>
      <c r="Y13" s="2357"/>
      <c r="Z13" s="2357"/>
      <c r="AA13" s="2357"/>
      <c r="AB13" s="2357"/>
      <c r="AC13" s="2357"/>
      <c r="AD13" s="2357"/>
      <c r="AE13" s="2357"/>
      <c r="AF13" s="2357"/>
      <c r="AG13" s="1217" t="s">
        <v>549</v>
      </c>
      <c r="AH13" s="1218"/>
      <c r="AI13" s="1218"/>
      <c r="AJ13" s="1218"/>
      <c r="AK13" s="1219"/>
      <c r="AL13" s="1220"/>
      <c r="AM13" s="1195" t="s">
        <v>437</v>
      </c>
    </row>
    <row r="14" spans="1:45" ht="20.25" customHeight="1" thickBot="1">
      <c r="A14" s="2360" t="s">
        <v>165</v>
      </c>
      <c r="B14" s="2361"/>
      <c r="C14" s="2361"/>
      <c r="D14" s="2361"/>
      <c r="E14" s="2362"/>
      <c r="F14" s="2363">
        <v>45376</v>
      </c>
      <c r="G14" s="2364"/>
      <c r="H14" s="2364"/>
      <c r="I14" s="2364"/>
      <c r="J14" s="2364"/>
      <c r="K14" s="2364"/>
      <c r="L14" s="1215"/>
      <c r="M14" s="2365"/>
      <c r="N14" s="2365"/>
      <c r="O14" s="2365"/>
      <c r="P14" s="2365"/>
      <c r="Q14" s="2365"/>
      <c r="R14" s="2365"/>
      <c r="S14" s="2365"/>
      <c r="T14" s="2365"/>
      <c r="U14" s="2365"/>
      <c r="V14" s="2365"/>
      <c r="W14" s="2365"/>
      <c r="X14" s="2365"/>
      <c r="Y14" s="1221"/>
      <c r="Z14" s="1221"/>
      <c r="AA14" s="1221"/>
      <c r="AB14" s="1221"/>
      <c r="AC14" s="1218"/>
      <c r="AD14" s="1218"/>
      <c r="AE14" s="1218"/>
      <c r="AF14" s="1218"/>
      <c r="AG14" s="1218"/>
      <c r="AH14" s="1218"/>
      <c r="AI14" s="1218"/>
      <c r="AJ14" s="1218"/>
      <c r="AK14" s="1219"/>
      <c r="AL14" s="1220"/>
      <c r="AM14" s="1195" t="s">
        <v>438</v>
      </c>
    </row>
    <row r="15" spans="1:45" ht="20.25" customHeight="1" thickBot="1">
      <c r="A15" s="2366" t="s">
        <v>131</v>
      </c>
      <c r="B15" s="2144"/>
      <c r="C15" s="2144"/>
      <c r="D15" s="2144"/>
      <c r="E15" s="2144"/>
      <c r="F15" s="2367">
        <v>45383</v>
      </c>
      <c r="G15" s="2368"/>
      <c r="H15" s="2368"/>
      <c r="I15" s="2368"/>
      <c r="J15" s="2368"/>
      <c r="K15" s="2368"/>
      <c r="L15" s="1214" t="s">
        <v>55</v>
      </c>
      <c r="M15" s="2368">
        <v>45535</v>
      </c>
      <c r="N15" s="2368"/>
      <c r="O15" s="2368"/>
      <c r="P15" s="2368"/>
      <c r="Q15" s="2368"/>
      <c r="R15" s="2368"/>
      <c r="S15" s="1214"/>
      <c r="T15" s="1222" t="s">
        <v>25</v>
      </c>
      <c r="U15" s="1221">
        <v>5</v>
      </c>
      <c r="V15" s="2357" t="s">
        <v>551</v>
      </c>
      <c r="W15" s="2357"/>
      <c r="X15" s="1214"/>
      <c r="Y15" s="1223"/>
      <c r="AC15" s="2357" t="s">
        <v>552</v>
      </c>
      <c r="AD15" s="2357"/>
      <c r="AE15" s="2357"/>
      <c r="AF15" s="2358">
        <v>153</v>
      </c>
      <c r="AG15" s="2358"/>
      <c r="AH15" s="2357" t="s">
        <v>553</v>
      </c>
      <c r="AI15" s="2357"/>
      <c r="AJ15" s="1223"/>
      <c r="AK15" s="1224"/>
      <c r="AL15" s="1220"/>
      <c r="AM15" s="1195" t="s">
        <v>439</v>
      </c>
    </row>
    <row r="16" spans="1:45" ht="20.25" customHeight="1" thickBot="1">
      <c r="A16" s="2349" t="s">
        <v>166</v>
      </c>
      <c r="B16" s="2350"/>
      <c r="C16" s="2350"/>
      <c r="D16" s="2350"/>
      <c r="E16" s="2350"/>
      <c r="F16" s="1225"/>
      <c r="G16" s="1226">
        <v>9</v>
      </c>
      <c r="H16" s="1226" t="s">
        <v>1541</v>
      </c>
      <c r="I16" s="1227">
        <v>0</v>
      </c>
      <c r="J16" s="1226" t="s">
        <v>1542</v>
      </c>
      <c r="K16" s="1228" t="s">
        <v>1511</v>
      </c>
      <c r="L16" s="1226">
        <v>15</v>
      </c>
      <c r="M16" s="1226" t="s">
        <v>1541</v>
      </c>
      <c r="N16" s="1227">
        <v>0</v>
      </c>
      <c r="O16" s="1226" t="s">
        <v>1542</v>
      </c>
      <c r="P16" s="1228"/>
      <c r="Q16" s="1228"/>
      <c r="R16" s="1228"/>
      <c r="S16" s="1228"/>
      <c r="T16" s="1228"/>
      <c r="U16" s="1228"/>
      <c r="V16" s="1228"/>
      <c r="W16" s="1228"/>
      <c r="X16" s="1229"/>
      <c r="Y16" s="2351" t="s">
        <v>371</v>
      </c>
      <c r="Z16" s="2144"/>
      <c r="AA16" s="2359"/>
      <c r="AB16" s="2351">
        <v>30</v>
      </c>
      <c r="AC16" s="2144"/>
      <c r="AD16" s="2144"/>
      <c r="AE16" s="1218" t="s">
        <v>372</v>
      </c>
      <c r="AF16" s="1218"/>
      <c r="AG16" s="1218"/>
      <c r="AH16" s="1218"/>
      <c r="AI16" s="1218"/>
      <c r="AJ16" s="1218"/>
      <c r="AK16" s="1219"/>
      <c r="AL16" s="1220"/>
      <c r="AM16" s="1195" t="s">
        <v>440</v>
      </c>
      <c r="AP16" s="1230"/>
      <c r="AQ16" s="1231"/>
      <c r="AR16" s="1232"/>
      <c r="AS16" s="1232"/>
    </row>
    <row r="17" spans="1:39" ht="26.25" customHeight="1" thickBot="1">
      <c r="A17" s="2302" t="s">
        <v>413</v>
      </c>
      <c r="B17" s="2303"/>
      <c r="C17" s="2303"/>
      <c r="D17" s="2303"/>
      <c r="E17" s="2304"/>
      <c r="F17" s="2305" t="s">
        <v>1633</v>
      </c>
      <c r="G17" s="2306"/>
      <c r="H17" s="2306"/>
      <c r="I17" s="2306"/>
      <c r="J17" s="2306"/>
      <c r="K17" s="2306"/>
      <c r="L17" s="2306"/>
      <c r="M17" s="2306"/>
      <c r="N17" s="2306"/>
      <c r="O17" s="2306"/>
      <c r="P17" s="2306"/>
      <c r="Q17" s="2306"/>
      <c r="R17" s="2306"/>
      <c r="S17" s="2306"/>
      <c r="T17" s="2306"/>
      <c r="U17" s="2306"/>
      <c r="V17" s="2306"/>
      <c r="W17" s="2306"/>
      <c r="X17" s="2306"/>
      <c r="Y17" s="2306"/>
      <c r="Z17" s="2306"/>
      <c r="AA17" s="2306"/>
      <c r="AB17" s="2306"/>
      <c r="AC17" s="2306"/>
      <c r="AD17" s="2306"/>
      <c r="AE17" s="2306"/>
      <c r="AF17" s="2306"/>
      <c r="AG17" s="2306"/>
      <c r="AH17" s="2306"/>
      <c r="AI17" s="2306"/>
      <c r="AJ17" s="2306"/>
      <c r="AK17" s="2307"/>
      <c r="AL17" s="1233"/>
      <c r="AM17" s="1195" t="s">
        <v>441</v>
      </c>
    </row>
    <row r="18" spans="1:39" ht="15" customHeight="1">
      <c r="A18" s="2293" t="s">
        <v>693</v>
      </c>
      <c r="B18" s="2294"/>
      <c r="C18" s="2294"/>
      <c r="D18" s="2294"/>
      <c r="E18" s="2294"/>
      <c r="F18" s="1234"/>
      <c r="G18" s="2308" t="s">
        <v>694</v>
      </c>
      <c r="H18" s="2308"/>
      <c r="I18" s="2308"/>
      <c r="J18" s="2308"/>
      <c r="K18" s="2308"/>
      <c r="L18" s="1234"/>
      <c r="M18" s="2308" t="s">
        <v>554</v>
      </c>
      <c r="N18" s="2308"/>
      <c r="O18" s="2308"/>
      <c r="P18" s="2308"/>
      <c r="Q18" s="2308"/>
      <c r="R18" s="2308"/>
      <c r="S18" s="2308"/>
      <c r="T18" s="1234"/>
      <c r="U18" s="2309" t="s">
        <v>373</v>
      </c>
      <c r="V18" s="2309"/>
      <c r="W18" s="2309"/>
      <c r="X18" s="2309"/>
      <c r="Y18" s="2309"/>
      <c r="Z18" s="2309"/>
      <c r="AA18" s="1234"/>
      <c r="AB18" s="2309" t="s">
        <v>695</v>
      </c>
      <c r="AC18" s="2309"/>
      <c r="AD18" s="2309"/>
      <c r="AE18" s="2309"/>
      <c r="AF18" s="2309"/>
      <c r="AG18" s="2309"/>
      <c r="AH18" s="1201"/>
      <c r="AI18" s="1201"/>
      <c r="AJ18" s="1202"/>
      <c r="AK18" s="1235"/>
      <c r="AL18" s="1220"/>
      <c r="AM18" s="1195" t="s">
        <v>442</v>
      </c>
    </row>
    <row r="19" spans="1:39" ht="15" customHeight="1" thickBot="1">
      <c r="A19" s="2297"/>
      <c r="B19" s="2298"/>
      <c r="C19" s="2298"/>
      <c r="D19" s="2298"/>
      <c r="E19" s="2298"/>
      <c r="F19" s="1236"/>
      <c r="G19" s="2310" t="s">
        <v>696</v>
      </c>
      <c r="H19" s="2310"/>
      <c r="I19" s="2310"/>
      <c r="J19" s="2310"/>
      <c r="K19" s="2310"/>
      <c r="L19" s="1236"/>
      <c r="M19" s="2311" t="s">
        <v>697</v>
      </c>
      <c r="N19" s="2311"/>
      <c r="O19" s="2311"/>
      <c r="P19" s="2311"/>
      <c r="Q19" s="2311"/>
      <c r="R19" s="2311"/>
      <c r="S19" s="2311"/>
      <c r="T19" s="1236"/>
      <c r="U19" s="1237" t="s">
        <v>698</v>
      </c>
      <c r="V19" s="1238"/>
      <c r="W19" s="1239" t="s">
        <v>548</v>
      </c>
      <c r="X19" s="2312"/>
      <c r="Y19" s="2312"/>
      <c r="Z19" s="2312"/>
      <c r="AA19" s="2312"/>
      <c r="AB19" s="2312"/>
      <c r="AC19" s="2312"/>
      <c r="AD19" s="2312"/>
      <c r="AE19" s="2312"/>
      <c r="AF19" s="2312"/>
      <c r="AG19" s="2312"/>
      <c r="AH19" s="1240" t="s">
        <v>111</v>
      </c>
      <c r="AI19" s="1241"/>
      <c r="AJ19" s="1238"/>
      <c r="AK19" s="1242"/>
      <c r="AL19" s="1220"/>
      <c r="AM19" s="1195" t="s">
        <v>443</v>
      </c>
    </row>
    <row r="20" spans="1:39" ht="35.1" customHeight="1" thickBot="1">
      <c r="A20" s="2288" t="s">
        <v>168</v>
      </c>
      <c r="B20" s="2289"/>
      <c r="C20" s="2289"/>
      <c r="D20" s="2289"/>
      <c r="E20" s="2289"/>
      <c r="F20" s="2290" t="s">
        <v>1638</v>
      </c>
      <c r="G20" s="2291"/>
      <c r="H20" s="2291"/>
      <c r="I20" s="2291"/>
      <c r="J20" s="2291"/>
      <c r="K20" s="2291"/>
      <c r="L20" s="2291"/>
      <c r="M20" s="2291"/>
      <c r="N20" s="2291"/>
      <c r="O20" s="2291"/>
      <c r="P20" s="2291"/>
      <c r="Q20" s="2291"/>
      <c r="R20" s="2291"/>
      <c r="S20" s="2291"/>
      <c r="T20" s="2291"/>
      <c r="U20" s="2291"/>
      <c r="V20" s="2291"/>
      <c r="W20" s="2291"/>
      <c r="X20" s="2291"/>
      <c r="Y20" s="2291"/>
      <c r="Z20" s="2291"/>
      <c r="AA20" s="2291"/>
      <c r="AB20" s="2291"/>
      <c r="AC20" s="2291"/>
      <c r="AD20" s="2291"/>
      <c r="AE20" s="2291"/>
      <c r="AF20" s="2291"/>
      <c r="AG20" s="2291"/>
      <c r="AH20" s="2291"/>
      <c r="AI20" s="2291"/>
      <c r="AJ20" s="2291"/>
      <c r="AK20" s="2292"/>
      <c r="AL20" s="1243"/>
      <c r="AM20" s="1195" t="s">
        <v>444</v>
      </c>
    </row>
    <row r="21" spans="1:39" ht="15" customHeight="1">
      <c r="A21" s="2293" t="s">
        <v>169</v>
      </c>
      <c r="B21" s="2294"/>
      <c r="C21" s="2294"/>
      <c r="D21" s="2294"/>
      <c r="E21" s="2294"/>
      <c r="F21" s="2299" t="s">
        <v>374</v>
      </c>
      <c r="G21" s="2299"/>
      <c r="H21" s="2300" t="s">
        <v>1322</v>
      </c>
      <c r="I21" s="2300"/>
      <c r="J21" s="2300"/>
      <c r="K21" s="2300"/>
      <c r="L21" s="2300"/>
      <c r="M21" s="2300"/>
      <c r="N21" s="2300"/>
      <c r="O21" s="2300"/>
      <c r="P21" s="2300"/>
      <c r="Q21" s="2300"/>
      <c r="R21" s="2300"/>
      <c r="S21" s="2300"/>
      <c r="T21" s="2300"/>
      <c r="U21" s="2301" t="s">
        <v>701</v>
      </c>
      <c r="V21" s="2301"/>
      <c r="W21" s="2301"/>
      <c r="X21" s="2301"/>
      <c r="Y21" s="2300" t="s">
        <v>1323</v>
      </c>
      <c r="Z21" s="2300"/>
      <c r="AA21" s="2300"/>
      <c r="AB21" s="2300"/>
      <c r="AC21" s="2300"/>
      <c r="AD21" s="2300"/>
      <c r="AE21" s="2300"/>
      <c r="AF21" s="2300"/>
      <c r="AG21" s="1200" t="s">
        <v>111</v>
      </c>
      <c r="AH21" s="1244" t="s">
        <v>626</v>
      </c>
      <c r="AI21" s="1245" t="s">
        <v>170</v>
      </c>
      <c r="AJ21" s="1202"/>
      <c r="AK21" s="1235"/>
      <c r="AL21" s="2283"/>
      <c r="AM21" s="1195" t="s">
        <v>43</v>
      </c>
    </row>
    <row r="22" spans="1:39" ht="15" customHeight="1">
      <c r="A22" s="2295"/>
      <c r="B22" s="2296"/>
      <c r="C22" s="2296"/>
      <c r="D22" s="2296"/>
      <c r="E22" s="2296"/>
      <c r="F22" s="2200" t="s">
        <v>374</v>
      </c>
      <c r="G22" s="2200"/>
      <c r="H22" s="2284" t="s">
        <v>1639</v>
      </c>
      <c r="I22" s="2284"/>
      <c r="J22" s="2284"/>
      <c r="K22" s="2284"/>
      <c r="L22" s="2284"/>
      <c r="M22" s="2284"/>
      <c r="N22" s="2284"/>
      <c r="O22" s="2284"/>
      <c r="P22" s="2284"/>
      <c r="Q22" s="2284"/>
      <c r="R22" s="2284"/>
      <c r="S22" s="2284"/>
      <c r="T22" s="2284"/>
      <c r="U22" s="2190" t="s">
        <v>701</v>
      </c>
      <c r="V22" s="2190"/>
      <c r="W22" s="2190"/>
      <c r="X22" s="2190"/>
      <c r="Y22" s="2284" t="s">
        <v>1640</v>
      </c>
      <c r="Z22" s="2284"/>
      <c r="AA22" s="2284"/>
      <c r="AB22" s="2284"/>
      <c r="AC22" s="2284"/>
      <c r="AD22" s="2284"/>
      <c r="AE22" s="2284"/>
      <c r="AF22" s="2284"/>
      <c r="AG22" s="1246" t="s">
        <v>111</v>
      </c>
      <c r="AH22" s="1247" t="s">
        <v>626</v>
      </c>
      <c r="AI22" s="1248" t="s">
        <v>170</v>
      </c>
      <c r="AJ22" s="1249"/>
      <c r="AK22" s="1250"/>
      <c r="AL22" s="2283"/>
    </row>
    <row r="23" spans="1:39" ht="15" customHeight="1">
      <c r="A23" s="2295"/>
      <c r="B23" s="2296"/>
      <c r="C23" s="2296"/>
      <c r="D23" s="2296"/>
      <c r="E23" s="2296"/>
      <c r="F23" s="2200" t="s">
        <v>374</v>
      </c>
      <c r="G23" s="2200"/>
      <c r="H23" s="2284"/>
      <c r="I23" s="2284"/>
      <c r="J23" s="2284"/>
      <c r="K23" s="2284"/>
      <c r="L23" s="2284"/>
      <c r="M23" s="2284"/>
      <c r="N23" s="2284"/>
      <c r="O23" s="2284"/>
      <c r="P23" s="2284"/>
      <c r="Q23" s="2284"/>
      <c r="R23" s="2284"/>
      <c r="S23" s="2284"/>
      <c r="T23" s="2284"/>
      <c r="U23" s="2190" t="s">
        <v>701</v>
      </c>
      <c r="V23" s="2190"/>
      <c r="W23" s="2190"/>
      <c r="X23" s="2190"/>
      <c r="Y23" s="2284"/>
      <c r="Z23" s="2284"/>
      <c r="AA23" s="2284"/>
      <c r="AB23" s="2284"/>
      <c r="AC23" s="2284"/>
      <c r="AD23" s="2284"/>
      <c r="AE23" s="2284"/>
      <c r="AF23" s="2284"/>
      <c r="AG23" s="1246" t="s">
        <v>111</v>
      </c>
      <c r="AH23" s="1247"/>
      <c r="AI23" s="1248" t="s">
        <v>170</v>
      </c>
      <c r="AJ23" s="1249"/>
      <c r="AK23" s="1250"/>
      <c r="AL23" s="2283"/>
    </row>
    <row r="24" spans="1:39" ht="15" customHeight="1">
      <c r="A24" s="2295"/>
      <c r="B24" s="2296"/>
      <c r="C24" s="2296"/>
      <c r="D24" s="2296"/>
      <c r="E24" s="2296"/>
      <c r="F24" s="2200" t="s">
        <v>374</v>
      </c>
      <c r="G24" s="2200"/>
      <c r="H24" s="2284"/>
      <c r="I24" s="2284"/>
      <c r="J24" s="2284"/>
      <c r="K24" s="2284"/>
      <c r="L24" s="2284"/>
      <c r="M24" s="2284"/>
      <c r="N24" s="2284"/>
      <c r="O24" s="2284"/>
      <c r="P24" s="2284"/>
      <c r="Q24" s="2284"/>
      <c r="R24" s="2284"/>
      <c r="S24" s="2284"/>
      <c r="T24" s="2284"/>
      <c r="U24" s="2190" t="s">
        <v>701</v>
      </c>
      <c r="V24" s="2190"/>
      <c r="W24" s="2190"/>
      <c r="X24" s="2190"/>
      <c r="Y24" s="2284"/>
      <c r="Z24" s="2284"/>
      <c r="AA24" s="2284"/>
      <c r="AB24" s="2284"/>
      <c r="AC24" s="2284"/>
      <c r="AD24" s="2284"/>
      <c r="AE24" s="2284"/>
      <c r="AF24" s="2284"/>
      <c r="AG24" s="1246" t="s">
        <v>111</v>
      </c>
      <c r="AH24" s="1247"/>
      <c r="AI24" s="1248" t="s">
        <v>170</v>
      </c>
      <c r="AJ24" s="1249"/>
      <c r="AK24" s="1250"/>
      <c r="AL24" s="2283"/>
    </row>
    <row r="25" spans="1:39" ht="15" customHeight="1" thickBot="1">
      <c r="A25" s="2297"/>
      <c r="B25" s="2298"/>
      <c r="C25" s="2298"/>
      <c r="D25" s="2298"/>
      <c r="E25" s="2298"/>
      <c r="F25" s="2285" t="s">
        <v>374</v>
      </c>
      <c r="G25" s="2285"/>
      <c r="H25" s="2286"/>
      <c r="I25" s="2286"/>
      <c r="J25" s="2286"/>
      <c r="K25" s="2286"/>
      <c r="L25" s="2286"/>
      <c r="M25" s="2286"/>
      <c r="N25" s="2286"/>
      <c r="O25" s="2286"/>
      <c r="P25" s="2286"/>
      <c r="Q25" s="2286"/>
      <c r="R25" s="2286"/>
      <c r="S25" s="2286"/>
      <c r="T25" s="2286"/>
      <c r="U25" s="2287" t="s">
        <v>701</v>
      </c>
      <c r="V25" s="2287"/>
      <c r="W25" s="2287"/>
      <c r="X25" s="2287"/>
      <c r="Y25" s="2286"/>
      <c r="Z25" s="2286"/>
      <c r="AA25" s="2286"/>
      <c r="AB25" s="2286"/>
      <c r="AC25" s="2286"/>
      <c r="AD25" s="2286"/>
      <c r="AE25" s="2286"/>
      <c r="AF25" s="2286"/>
      <c r="AG25" s="1206" t="s">
        <v>111</v>
      </c>
      <c r="AH25" s="1251"/>
      <c r="AI25" s="1237" t="s">
        <v>170</v>
      </c>
      <c r="AJ25" s="1238"/>
      <c r="AK25" s="1242"/>
      <c r="AL25" s="2283"/>
    </row>
    <row r="26" spans="1:39" ht="20.25" customHeight="1" thickBot="1">
      <c r="A26" s="2141" t="s">
        <v>1238</v>
      </c>
      <c r="B26" s="2142"/>
      <c r="C26" s="2142"/>
      <c r="D26" s="2142"/>
      <c r="E26" s="2142"/>
      <c r="F26" s="2142"/>
      <c r="G26" s="2142"/>
      <c r="H26" s="2142"/>
      <c r="I26" s="2142"/>
      <c r="J26" s="2142"/>
      <c r="K26" s="2142"/>
      <c r="L26" s="2142"/>
      <c r="M26" s="2142"/>
      <c r="N26" s="2142"/>
      <c r="O26" s="2142"/>
      <c r="P26" s="2142"/>
      <c r="Q26" s="2142"/>
      <c r="R26" s="2142"/>
      <c r="S26" s="2142"/>
      <c r="T26" s="2142"/>
      <c r="U26" s="2142"/>
      <c r="V26" s="2142"/>
      <c r="W26" s="2142"/>
      <c r="X26" s="2142"/>
      <c r="Y26" s="2142"/>
      <c r="Z26" s="2142"/>
      <c r="AA26" s="2142"/>
      <c r="AB26" s="2142"/>
      <c r="AC26" s="2142"/>
      <c r="AD26" s="2142"/>
      <c r="AE26" s="2142"/>
      <c r="AF26" s="2142"/>
      <c r="AG26" s="2142"/>
      <c r="AH26" s="1252" t="s">
        <v>412</v>
      </c>
      <c r="AI26" s="2144"/>
      <c r="AJ26" s="2144"/>
      <c r="AK26" s="2145"/>
      <c r="AL26" s="1243"/>
    </row>
    <row r="27" spans="1:39" ht="19.5" customHeight="1" thickBot="1">
      <c r="A27" s="2141" t="s">
        <v>1239</v>
      </c>
      <c r="B27" s="2142"/>
      <c r="C27" s="2142"/>
      <c r="D27" s="2142"/>
      <c r="E27" s="2142"/>
      <c r="F27" s="2142"/>
      <c r="G27" s="2142"/>
      <c r="H27" s="2142"/>
      <c r="I27" s="2142"/>
      <c r="J27" s="2142"/>
      <c r="K27" s="2142"/>
      <c r="L27" s="2142"/>
      <c r="M27" s="2142"/>
      <c r="N27" s="2142"/>
      <c r="O27" s="2142"/>
      <c r="P27" s="2142"/>
      <c r="Q27" s="2142"/>
      <c r="R27" s="2142"/>
      <c r="S27" s="2142"/>
      <c r="T27" s="2142"/>
      <c r="U27" s="2142"/>
      <c r="V27" s="2142"/>
      <c r="W27" s="2142"/>
      <c r="X27" s="2142"/>
      <c r="Y27" s="2142"/>
      <c r="Z27" s="2142"/>
      <c r="AA27" s="2142"/>
      <c r="AB27" s="2142"/>
      <c r="AC27" s="2142"/>
      <c r="AD27" s="2142"/>
      <c r="AE27" s="2142"/>
      <c r="AF27" s="2142"/>
      <c r="AG27" s="2143"/>
      <c r="AH27" s="1252"/>
      <c r="AI27" s="2144"/>
      <c r="AJ27" s="2144"/>
      <c r="AK27" s="2145"/>
      <c r="AL27" s="1243"/>
    </row>
    <row r="28" spans="1:39" ht="19.5" customHeight="1" thickBot="1">
      <c r="A28" s="2141" t="s">
        <v>1174</v>
      </c>
      <c r="B28" s="2142"/>
      <c r="C28" s="2142"/>
      <c r="D28" s="2142"/>
      <c r="E28" s="2142"/>
      <c r="F28" s="2142"/>
      <c r="G28" s="2142"/>
      <c r="H28" s="2142"/>
      <c r="I28" s="2142"/>
      <c r="J28" s="2142"/>
      <c r="K28" s="2142"/>
      <c r="L28" s="2142"/>
      <c r="M28" s="2142"/>
      <c r="N28" s="2142"/>
      <c r="O28" s="2142"/>
      <c r="P28" s="2142"/>
      <c r="Q28" s="2142"/>
      <c r="R28" s="2142"/>
      <c r="S28" s="2142"/>
      <c r="T28" s="2142"/>
      <c r="U28" s="2142"/>
      <c r="V28" s="2142"/>
      <c r="W28" s="2142"/>
      <c r="X28" s="2142"/>
      <c r="Y28" s="2142"/>
      <c r="Z28" s="2142"/>
      <c r="AA28" s="2142"/>
      <c r="AB28" s="2142"/>
      <c r="AC28" s="2142"/>
      <c r="AD28" s="2142"/>
      <c r="AE28" s="2142"/>
      <c r="AF28" s="2142"/>
      <c r="AG28" s="2143"/>
      <c r="AH28" s="1252" t="s">
        <v>412</v>
      </c>
      <c r="AI28" s="2144"/>
      <c r="AJ28" s="2144"/>
      <c r="AK28" s="2145"/>
      <c r="AL28" s="1243"/>
    </row>
    <row r="29" spans="1:39" ht="24" customHeight="1">
      <c r="A29" s="2169" t="s">
        <v>387</v>
      </c>
      <c r="B29" s="2171" t="s">
        <v>708</v>
      </c>
      <c r="C29" s="2172"/>
      <c r="D29" s="2172"/>
      <c r="E29" s="2173"/>
      <c r="F29" s="2174" t="s">
        <v>1641</v>
      </c>
      <c r="G29" s="2175"/>
      <c r="H29" s="2175"/>
      <c r="I29" s="2175"/>
      <c r="J29" s="2175"/>
      <c r="K29" s="2175"/>
      <c r="L29" s="2175"/>
      <c r="M29" s="2175"/>
      <c r="N29" s="2175"/>
      <c r="O29" s="2175"/>
      <c r="P29" s="2175"/>
      <c r="Q29" s="2175"/>
      <c r="R29" s="2175"/>
      <c r="S29" s="2175"/>
      <c r="T29" s="2175"/>
      <c r="U29" s="2175"/>
      <c r="V29" s="2175"/>
      <c r="W29" s="2175"/>
      <c r="X29" s="2175"/>
      <c r="Y29" s="2175"/>
      <c r="Z29" s="2175"/>
      <c r="AA29" s="2175"/>
      <c r="AB29" s="2175"/>
      <c r="AC29" s="2175"/>
      <c r="AD29" s="2175"/>
      <c r="AE29" s="2175"/>
      <c r="AF29" s="2175"/>
      <c r="AG29" s="2175"/>
      <c r="AH29" s="2175"/>
      <c r="AI29" s="2175"/>
      <c r="AJ29" s="2175"/>
      <c r="AK29" s="2176"/>
      <c r="AL29" s="1243"/>
    </row>
    <row r="30" spans="1:39" ht="15" customHeight="1">
      <c r="A30" s="2169"/>
      <c r="B30" s="2177" t="s">
        <v>171</v>
      </c>
      <c r="C30" s="2178"/>
      <c r="D30" s="2178"/>
      <c r="E30" s="2178"/>
      <c r="F30" s="2178"/>
      <c r="G30" s="2178"/>
      <c r="H30" s="2178"/>
      <c r="I30" s="2178"/>
      <c r="J30" s="2179"/>
      <c r="K30" s="2178" t="s">
        <v>375</v>
      </c>
      <c r="L30" s="2178"/>
      <c r="M30" s="2178"/>
      <c r="N30" s="2178"/>
      <c r="O30" s="2178"/>
      <c r="P30" s="2178"/>
      <c r="Q30" s="2178"/>
      <c r="R30" s="2178"/>
      <c r="S30" s="2178"/>
      <c r="T30" s="2178"/>
      <c r="U30" s="2178"/>
      <c r="V30" s="2178"/>
      <c r="W30" s="2178"/>
      <c r="X30" s="2178"/>
      <c r="Y30" s="2178"/>
      <c r="Z30" s="2178"/>
      <c r="AA30" s="2178"/>
      <c r="AB30" s="2178"/>
      <c r="AC30" s="2178"/>
      <c r="AD30" s="2178"/>
      <c r="AE30" s="2178"/>
      <c r="AF30" s="2178"/>
      <c r="AG30" s="2178"/>
      <c r="AH30" s="2178"/>
      <c r="AI30" s="2390" t="s">
        <v>166</v>
      </c>
      <c r="AJ30" s="2390"/>
      <c r="AK30" s="2391"/>
      <c r="AL30" s="1196"/>
    </row>
    <row r="31" spans="1:39" ht="20.100000000000001" customHeight="1">
      <c r="A31" s="2169"/>
      <c r="B31" s="2270" t="s">
        <v>376</v>
      </c>
      <c r="C31" s="2273" t="s">
        <v>1324</v>
      </c>
      <c r="D31" s="2274"/>
      <c r="E31" s="2274"/>
      <c r="F31" s="2274"/>
      <c r="G31" s="2274"/>
      <c r="H31" s="2274"/>
      <c r="I31" s="2274"/>
      <c r="J31" s="2275"/>
      <c r="K31" s="2276" t="s">
        <v>1325</v>
      </c>
      <c r="L31" s="2276"/>
      <c r="M31" s="2276"/>
      <c r="N31" s="2276"/>
      <c r="O31" s="2276"/>
      <c r="P31" s="2276"/>
      <c r="Q31" s="2276"/>
      <c r="R31" s="2276"/>
      <c r="S31" s="2276"/>
      <c r="T31" s="2276"/>
      <c r="U31" s="2276"/>
      <c r="V31" s="2276"/>
      <c r="W31" s="2276"/>
      <c r="X31" s="2276"/>
      <c r="Y31" s="2276"/>
      <c r="Z31" s="2276"/>
      <c r="AA31" s="2276"/>
      <c r="AB31" s="2276"/>
      <c r="AC31" s="2276"/>
      <c r="AD31" s="2276"/>
      <c r="AE31" s="2276"/>
      <c r="AF31" s="2276"/>
      <c r="AG31" s="2276"/>
      <c r="AH31" s="2277"/>
      <c r="AI31" s="2267" t="s">
        <v>1326</v>
      </c>
      <c r="AJ31" s="2268"/>
      <c r="AK31" s="2269"/>
      <c r="AL31" s="1253"/>
    </row>
    <row r="32" spans="1:39" ht="20.100000000000001" customHeight="1">
      <c r="A32" s="2169"/>
      <c r="B32" s="2271"/>
      <c r="C32" s="2183" t="s">
        <v>1328</v>
      </c>
      <c r="D32" s="2184"/>
      <c r="E32" s="2184"/>
      <c r="F32" s="2184"/>
      <c r="G32" s="2184"/>
      <c r="H32" s="2184"/>
      <c r="I32" s="2184"/>
      <c r="J32" s="2185"/>
      <c r="K32" s="2186" t="s">
        <v>1332</v>
      </c>
      <c r="L32" s="2186"/>
      <c r="M32" s="2186"/>
      <c r="N32" s="2186"/>
      <c r="O32" s="2186"/>
      <c r="P32" s="2186"/>
      <c r="Q32" s="2186"/>
      <c r="R32" s="2186"/>
      <c r="S32" s="2186"/>
      <c r="T32" s="2186"/>
      <c r="U32" s="2186"/>
      <c r="V32" s="2186"/>
      <c r="W32" s="2186"/>
      <c r="X32" s="2186"/>
      <c r="Y32" s="2186"/>
      <c r="Z32" s="2186"/>
      <c r="AA32" s="2186"/>
      <c r="AB32" s="2186"/>
      <c r="AC32" s="2186"/>
      <c r="AD32" s="2186"/>
      <c r="AE32" s="2186"/>
      <c r="AF32" s="2186"/>
      <c r="AG32" s="2186"/>
      <c r="AH32" s="2187"/>
      <c r="AI32" s="2180" t="s">
        <v>1330</v>
      </c>
      <c r="AJ32" s="2181"/>
      <c r="AK32" s="2182"/>
      <c r="AL32" s="1254"/>
    </row>
    <row r="33" spans="1:38" ht="20.100000000000001" customHeight="1">
      <c r="A33" s="2169"/>
      <c r="B33" s="2271"/>
      <c r="C33" s="2183" t="s">
        <v>1329</v>
      </c>
      <c r="D33" s="2184"/>
      <c r="E33" s="2184"/>
      <c r="F33" s="2184"/>
      <c r="G33" s="2184"/>
      <c r="H33" s="2184"/>
      <c r="I33" s="2184"/>
      <c r="J33" s="2185"/>
      <c r="K33" s="2392" t="s">
        <v>1329</v>
      </c>
      <c r="L33" s="2186"/>
      <c r="M33" s="2186"/>
      <c r="N33" s="2186"/>
      <c r="O33" s="2186"/>
      <c r="P33" s="2186"/>
      <c r="Q33" s="2186"/>
      <c r="R33" s="2186"/>
      <c r="S33" s="2186"/>
      <c r="T33" s="2186"/>
      <c r="U33" s="2186"/>
      <c r="V33" s="2186"/>
      <c r="W33" s="2186"/>
      <c r="X33" s="2186"/>
      <c r="Y33" s="2186"/>
      <c r="Z33" s="2186"/>
      <c r="AA33" s="2186"/>
      <c r="AB33" s="2186"/>
      <c r="AC33" s="2186"/>
      <c r="AD33" s="2186"/>
      <c r="AE33" s="2186"/>
      <c r="AF33" s="2186"/>
      <c r="AG33" s="2186"/>
      <c r="AH33" s="2187"/>
      <c r="AI33" s="2180" t="s">
        <v>1333</v>
      </c>
      <c r="AJ33" s="2181"/>
      <c r="AK33" s="2182"/>
      <c r="AL33" s="1254"/>
    </row>
    <row r="34" spans="1:38" ht="20.100000000000001" customHeight="1">
      <c r="A34" s="2169"/>
      <c r="B34" s="2271"/>
      <c r="C34" s="2183" t="s">
        <v>1339</v>
      </c>
      <c r="D34" s="2184"/>
      <c r="E34" s="2184"/>
      <c r="F34" s="2184"/>
      <c r="G34" s="2184"/>
      <c r="H34" s="2184"/>
      <c r="I34" s="2184"/>
      <c r="J34" s="2185"/>
      <c r="K34" s="2186" t="s">
        <v>1331</v>
      </c>
      <c r="L34" s="2186"/>
      <c r="M34" s="2186"/>
      <c r="N34" s="2186"/>
      <c r="O34" s="2186"/>
      <c r="P34" s="2186"/>
      <c r="Q34" s="2186"/>
      <c r="R34" s="2186"/>
      <c r="S34" s="2186"/>
      <c r="T34" s="2186"/>
      <c r="U34" s="2186"/>
      <c r="V34" s="2186"/>
      <c r="W34" s="2186"/>
      <c r="X34" s="2186"/>
      <c r="Y34" s="2186"/>
      <c r="Z34" s="2186"/>
      <c r="AA34" s="2186"/>
      <c r="AB34" s="2186"/>
      <c r="AC34" s="2186"/>
      <c r="AD34" s="2186"/>
      <c r="AE34" s="2186"/>
      <c r="AF34" s="2186"/>
      <c r="AG34" s="2186"/>
      <c r="AH34" s="2187"/>
      <c r="AI34" s="2180" t="s">
        <v>1326</v>
      </c>
      <c r="AJ34" s="2181"/>
      <c r="AK34" s="2182"/>
      <c r="AL34" s="1254"/>
    </row>
    <row r="35" spans="1:38" ht="20.100000000000001" customHeight="1">
      <c r="A35" s="2169"/>
      <c r="B35" s="2271"/>
      <c r="C35" s="2183"/>
      <c r="D35" s="2184"/>
      <c r="E35" s="2184"/>
      <c r="F35" s="2184"/>
      <c r="G35" s="2184"/>
      <c r="H35" s="2184"/>
      <c r="I35" s="2184"/>
      <c r="J35" s="2185"/>
      <c r="K35" s="2186"/>
      <c r="L35" s="2186"/>
      <c r="M35" s="2186"/>
      <c r="N35" s="2186"/>
      <c r="O35" s="2186"/>
      <c r="P35" s="2186"/>
      <c r="Q35" s="2186"/>
      <c r="R35" s="2186"/>
      <c r="S35" s="2186"/>
      <c r="T35" s="2186"/>
      <c r="U35" s="2186"/>
      <c r="V35" s="2186"/>
      <c r="W35" s="2186"/>
      <c r="X35" s="2186"/>
      <c r="Y35" s="2186"/>
      <c r="Z35" s="2186"/>
      <c r="AA35" s="2186"/>
      <c r="AB35" s="2186"/>
      <c r="AC35" s="2186"/>
      <c r="AD35" s="2186"/>
      <c r="AE35" s="2186"/>
      <c r="AF35" s="2186"/>
      <c r="AG35" s="2186"/>
      <c r="AH35" s="2187"/>
      <c r="AI35" s="2180"/>
      <c r="AJ35" s="2181"/>
      <c r="AK35" s="2182"/>
      <c r="AL35" s="1254"/>
    </row>
    <row r="36" spans="1:38" ht="20.100000000000001" customHeight="1">
      <c r="A36" s="2169"/>
      <c r="B36" s="2271"/>
      <c r="C36" s="2183"/>
      <c r="D36" s="2184"/>
      <c r="E36" s="2184"/>
      <c r="F36" s="2184"/>
      <c r="G36" s="2184"/>
      <c r="H36" s="2184"/>
      <c r="I36" s="2184"/>
      <c r="J36" s="2185"/>
      <c r="K36" s="2186"/>
      <c r="L36" s="2186"/>
      <c r="M36" s="2186"/>
      <c r="N36" s="2186"/>
      <c r="O36" s="2186"/>
      <c r="P36" s="2186"/>
      <c r="Q36" s="2186"/>
      <c r="R36" s="2186"/>
      <c r="S36" s="2186"/>
      <c r="T36" s="2186"/>
      <c r="U36" s="2186"/>
      <c r="V36" s="2186"/>
      <c r="W36" s="2186"/>
      <c r="X36" s="2186"/>
      <c r="Y36" s="2186"/>
      <c r="Z36" s="2186"/>
      <c r="AA36" s="2186"/>
      <c r="AB36" s="2186"/>
      <c r="AC36" s="2186"/>
      <c r="AD36" s="2186"/>
      <c r="AE36" s="2186"/>
      <c r="AF36" s="2186"/>
      <c r="AG36" s="2186"/>
      <c r="AH36" s="2187"/>
      <c r="AI36" s="2180"/>
      <c r="AJ36" s="2181"/>
      <c r="AK36" s="2182"/>
      <c r="AL36" s="1254"/>
    </row>
    <row r="37" spans="1:38" ht="20.100000000000001" customHeight="1">
      <c r="A37" s="2169"/>
      <c r="B37" s="2271"/>
      <c r="C37" s="2183"/>
      <c r="D37" s="2184"/>
      <c r="E37" s="2184"/>
      <c r="F37" s="2184"/>
      <c r="G37" s="2184"/>
      <c r="H37" s="2184"/>
      <c r="I37" s="2184"/>
      <c r="J37" s="2185"/>
      <c r="K37" s="2186"/>
      <c r="L37" s="2186"/>
      <c r="M37" s="2186"/>
      <c r="N37" s="2186"/>
      <c r="O37" s="2186"/>
      <c r="P37" s="2186"/>
      <c r="Q37" s="2186"/>
      <c r="R37" s="2186"/>
      <c r="S37" s="2186"/>
      <c r="T37" s="2186"/>
      <c r="U37" s="2186"/>
      <c r="V37" s="2186"/>
      <c r="W37" s="2186"/>
      <c r="X37" s="2186"/>
      <c r="Y37" s="2186"/>
      <c r="Z37" s="2186"/>
      <c r="AA37" s="2186"/>
      <c r="AB37" s="2186"/>
      <c r="AC37" s="2186"/>
      <c r="AD37" s="2186"/>
      <c r="AE37" s="2186"/>
      <c r="AF37" s="2186"/>
      <c r="AG37" s="2186"/>
      <c r="AH37" s="2187"/>
      <c r="AI37" s="2180"/>
      <c r="AJ37" s="2181"/>
      <c r="AK37" s="2182"/>
      <c r="AL37" s="1254"/>
    </row>
    <row r="38" spans="1:38" ht="20.100000000000001" customHeight="1">
      <c r="A38" s="2169"/>
      <c r="B38" s="2271"/>
      <c r="C38" s="2183"/>
      <c r="D38" s="2184"/>
      <c r="E38" s="2184"/>
      <c r="F38" s="2184"/>
      <c r="G38" s="2184"/>
      <c r="H38" s="2184"/>
      <c r="I38" s="2184"/>
      <c r="J38" s="2185"/>
      <c r="K38" s="2186"/>
      <c r="L38" s="2186"/>
      <c r="M38" s="2186"/>
      <c r="N38" s="2186"/>
      <c r="O38" s="2186"/>
      <c r="P38" s="2186"/>
      <c r="Q38" s="2186"/>
      <c r="R38" s="2186"/>
      <c r="S38" s="2186"/>
      <c r="T38" s="2186"/>
      <c r="U38" s="2186"/>
      <c r="V38" s="2186"/>
      <c r="W38" s="2186"/>
      <c r="X38" s="2186"/>
      <c r="Y38" s="2186"/>
      <c r="Z38" s="2186"/>
      <c r="AA38" s="2186"/>
      <c r="AB38" s="2186"/>
      <c r="AC38" s="2186"/>
      <c r="AD38" s="2186"/>
      <c r="AE38" s="2186"/>
      <c r="AF38" s="2186"/>
      <c r="AG38" s="2186"/>
      <c r="AH38" s="2187"/>
      <c r="AI38" s="2180"/>
      <c r="AJ38" s="2181"/>
      <c r="AK38" s="2182"/>
      <c r="AL38" s="1254"/>
    </row>
    <row r="39" spans="1:38" ht="20.100000000000001" customHeight="1">
      <c r="A39" s="2169"/>
      <c r="B39" s="2271"/>
      <c r="C39" s="2183"/>
      <c r="D39" s="2184"/>
      <c r="E39" s="2184"/>
      <c r="F39" s="2184"/>
      <c r="G39" s="2184"/>
      <c r="H39" s="2184"/>
      <c r="I39" s="2184"/>
      <c r="J39" s="2185"/>
      <c r="K39" s="2186"/>
      <c r="L39" s="2186"/>
      <c r="M39" s="2186"/>
      <c r="N39" s="2186"/>
      <c r="O39" s="2186"/>
      <c r="P39" s="2186"/>
      <c r="Q39" s="2186"/>
      <c r="R39" s="2186"/>
      <c r="S39" s="2186"/>
      <c r="T39" s="2186"/>
      <c r="U39" s="2186"/>
      <c r="V39" s="2186"/>
      <c r="W39" s="2186"/>
      <c r="X39" s="2186"/>
      <c r="Y39" s="2186"/>
      <c r="Z39" s="2186"/>
      <c r="AA39" s="2186"/>
      <c r="AB39" s="2186"/>
      <c r="AC39" s="2186"/>
      <c r="AD39" s="2186"/>
      <c r="AE39" s="2186"/>
      <c r="AF39" s="2186"/>
      <c r="AG39" s="2186"/>
      <c r="AH39" s="2187"/>
      <c r="AI39" s="2180"/>
      <c r="AJ39" s="2181"/>
      <c r="AK39" s="2182"/>
      <c r="AL39" s="1254"/>
    </row>
    <row r="40" spans="1:38" ht="20.100000000000001" customHeight="1">
      <c r="A40" s="2169"/>
      <c r="B40" s="2271"/>
      <c r="C40" s="2278"/>
      <c r="D40" s="2279"/>
      <c r="E40" s="2279"/>
      <c r="F40" s="2279"/>
      <c r="G40" s="2279"/>
      <c r="H40" s="2279"/>
      <c r="I40" s="2279"/>
      <c r="J40" s="2280"/>
      <c r="K40" s="2281"/>
      <c r="L40" s="2281"/>
      <c r="M40" s="2281"/>
      <c r="N40" s="2281"/>
      <c r="O40" s="2281"/>
      <c r="P40" s="2281"/>
      <c r="Q40" s="2281"/>
      <c r="R40" s="2281"/>
      <c r="S40" s="2281"/>
      <c r="T40" s="2281"/>
      <c r="U40" s="2281"/>
      <c r="V40" s="2281"/>
      <c r="W40" s="2281"/>
      <c r="X40" s="2281"/>
      <c r="Y40" s="2281"/>
      <c r="Z40" s="2281"/>
      <c r="AA40" s="2281"/>
      <c r="AB40" s="2281"/>
      <c r="AC40" s="2281"/>
      <c r="AD40" s="2281"/>
      <c r="AE40" s="2281"/>
      <c r="AF40" s="2281"/>
      <c r="AG40" s="2281"/>
      <c r="AH40" s="2282"/>
      <c r="AI40" s="2247"/>
      <c r="AJ40" s="2248"/>
      <c r="AK40" s="2249"/>
      <c r="AL40" s="1254"/>
    </row>
    <row r="41" spans="1:38" ht="20.100000000000001" customHeight="1">
      <c r="A41" s="2169"/>
      <c r="B41" s="2270" t="s">
        <v>377</v>
      </c>
      <c r="C41" s="2273"/>
      <c r="D41" s="2274"/>
      <c r="E41" s="2274"/>
      <c r="F41" s="2274"/>
      <c r="G41" s="2274"/>
      <c r="H41" s="2274"/>
      <c r="I41" s="2274"/>
      <c r="J41" s="2275"/>
      <c r="K41" s="2276"/>
      <c r="L41" s="2276"/>
      <c r="M41" s="2276"/>
      <c r="N41" s="2276"/>
      <c r="O41" s="2276"/>
      <c r="P41" s="2276"/>
      <c r="Q41" s="2276"/>
      <c r="R41" s="2276"/>
      <c r="S41" s="2276"/>
      <c r="T41" s="2276"/>
      <c r="U41" s="2276"/>
      <c r="V41" s="2276"/>
      <c r="W41" s="2276"/>
      <c r="X41" s="2276"/>
      <c r="Y41" s="2276"/>
      <c r="Z41" s="2276"/>
      <c r="AA41" s="2276"/>
      <c r="AB41" s="2276"/>
      <c r="AC41" s="2276"/>
      <c r="AD41" s="2276"/>
      <c r="AE41" s="2276"/>
      <c r="AF41" s="2276"/>
      <c r="AG41" s="2276"/>
      <c r="AH41" s="2277"/>
      <c r="AI41" s="2267"/>
      <c r="AJ41" s="2268"/>
      <c r="AK41" s="2269"/>
      <c r="AL41" s="1254"/>
    </row>
    <row r="42" spans="1:38" ht="20.100000000000001" customHeight="1">
      <c r="A42" s="2169"/>
      <c r="B42" s="2271"/>
      <c r="C42" s="2183"/>
      <c r="D42" s="2184"/>
      <c r="E42" s="2184"/>
      <c r="F42" s="2184"/>
      <c r="G42" s="2184"/>
      <c r="H42" s="2184"/>
      <c r="I42" s="2184"/>
      <c r="J42" s="2185"/>
      <c r="K42" s="2186"/>
      <c r="L42" s="2186"/>
      <c r="M42" s="2186"/>
      <c r="N42" s="2186"/>
      <c r="O42" s="2186"/>
      <c r="P42" s="2186"/>
      <c r="Q42" s="2186"/>
      <c r="R42" s="2186"/>
      <c r="S42" s="2186"/>
      <c r="T42" s="2186"/>
      <c r="U42" s="2186"/>
      <c r="V42" s="2186"/>
      <c r="W42" s="2186"/>
      <c r="X42" s="2186"/>
      <c r="Y42" s="2186"/>
      <c r="Z42" s="2186"/>
      <c r="AA42" s="2186"/>
      <c r="AB42" s="2186"/>
      <c r="AC42" s="2186"/>
      <c r="AD42" s="2186"/>
      <c r="AE42" s="2186"/>
      <c r="AF42" s="2186"/>
      <c r="AG42" s="2186"/>
      <c r="AH42" s="2187"/>
      <c r="AI42" s="2180"/>
      <c r="AJ42" s="2181"/>
      <c r="AK42" s="2182"/>
      <c r="AL42" s="1254"/>
    </row>
    <row r="43" spans="1:38" ht="20.100000000000001" customHeight="1">
      <c r="A43" s="2169"/>
      <c r="B43" s="2271"/>
      <c r="C43" s="2183"/>
      <c r="D43" s="2184"/>
      <c r="E43" s="2184"/>
      <c r="F43" s="2184"/>
      <c r="G43" s="2184"/>
      <c r="H43" s="2184"/>
      <c r="I43" s="2184"/>
      <c r="J43" s="2185"/>
      <c r="K43" s="2186"/>
      <c r="L43" s="2186"/>
      <c r="M43" s="2186"/>
      <c r="N43" s="2186"/>
      <c r="O43" s="2186"/>
      <c r="P43" s="2186"/>
      <c r="Q43" s="2186"/>
      <c r="R43" s="2186"/>
      <c r="S43" s="2186"/>
      <c r="T43" s="2186"/>
      <c r="U43" s="2186"/>
      <c r="V43" s="2186"/>
      <c r="W43" s="2186"/>
      <c r="X43" s="2186"/>
      <c r="Y43" s="2186"/>
      <c r="Z43" s="2186"/>
      <c r="AA43" s="2186"/>
      <c r="AB43" s="2186"/>
      <c r="AC43" s="2186"/>
      <c r="AD43" s="2186"/>
      <c r="AE43" s="2186"/>
      <c r="AF43" s="2186"/>
      <c r="AG43" s="2186"/>
      <c r="AH43" s="2187"/>
      <c r="AI43" s="2180"/>
      <c r="AJ43" s="2181"/>
      <c r="AK43" s="2182"/>
      <c r="AL43" s="1254"/>
    </row>
    <row r="44" spans="1:38" ht="20.100000000000001" customHeight="1">
      <c r="A44" s="2169"/>
      <c r="B44" s="2271"/>
      <c r="C44" s="2183"/>
      <c r="D44" s="2184"/>
      <c r="E44" s="2184"/>
      <c r="F44" s="2184"/>
      <c r="G44" s="2184"/>
      <c r="H44" s="2184"/>
      <c r="I44" s="2184"/>
      <c r="J44" s="2185"/>
      <c r="K44" s="2186"/>
      <c r="L44" s="2186"/>
      <c r="M44" s="2186"/>
      <c r="N44" s="2186"/>
      <c r="O44" s="2186"/>
      <c r="P44" s="2186"/>
      <c r="Q44" s="2186"/>
      <c r="R44" s="2186"/>
      <c r="S44" s="2186"/>
      <c r="T44" s="2186"/>
      <c r="U44" s="2186"/>
      <c r="V44" s="2186"/>
      <c r="W44" s="2186"/>
      <c r="X44" s="2186"/>
      <c r="Y44" s="2186"/>
      <c r="Z44" s="2186"/>
      <c r="AA44" s="2186"/>
      <c r="AB44" s="2186"/>
      <c r="AC44" s="2186"/>
      <c r="AD44" s="2186"/>
      <c r="AE44" s="2186"/>
      <c r="AF44" s="2186"/>
      <c r="AG44" s="2186"/>
      <c r="AH44" s="2187"/>
      <c r="AI44" s="2180"/>
      <c r="AJ44" s="2181"/>
      <c r="AK44" s="2182"/>
      <c r="AL44" s="1254"/>
    </row>
    <row r="45" spans="1:38" ht="20.100000000000001" customHeight="1">
      <c r="A45" s="2169"/>
      <c r="B45" s="2271"/>
      <c r="C45" s="2183"/>
      <c r="D45" s="2184"/>
      <c r="E45" s="2184"/>
      <c r="F45" s="2184"/>
      <c r="G45" s="2184"/>
      <c r="H45" s="2184"/>
      <c r="I45" s="2184"/>
      <c r="J45" s="2185"/>
      <c r="K45" s="2186"/>
      <c r="L45" s="2186"/>
      <c r="M45" s="2186"/>
      <c r="N45" s="2186"/>
      <c r="O45" s="2186"/>
      <c r="P45" s="2186"/>
      <c r="Q45" s="2186"/>
      <c r="R45" s="2186"/>
      <c r="S45" s="2186"/>
      <c r="T45" s="2186"/>
      <c r="U45" s="2186"/>
      <c r="V45" s="2186"/>
      <c r="W45" s="2186"/>
      <c r="X45" s="2186"/>
      <c r="Y45" s="2186"/>
      <c r="Z45" s="2186"/>
      <c r="AA45" s="2186"/>
      <c r="AB45" s="2186"/>
      <c r="AC45" s="2186"/>
      <c r="AD45" s="2186"/>
      <c r="AE45" s="2186"/>
      <c r="AF45" s="2186"/>
      <c r="AG45" s="2186"/>
      <c r="AH45" s="2187"/>
      <c r="AI45" s="2180"/>
      <c r="AJ45" s="2181"/>
      <c r="AK45" s="2182"/>
      <c r="AL45" s="1254"/>
    </row>
    <row r="46" spans="1:38" ht="20.100000000000001" customHeight="1">
      <c r="A46" s="2169"/>
      <c r="B46" s="2271"/>
      <c r="C46" s="2183"/>
      <c r="D46" s="2184"/>
      <c r="E46" s="2184"/>
      <c r="F46" s="2184"/>
      <c r="G46" s="2184"/>
      <c r="H46" s="2184"/>
      <c r="I46" s="2184"/>
      <c r="J46" s="2185"/>
      <c r="K46" s="2186"/>
      <c r="L46" s="2186"/>
      <c r="M46" s="2186"/>
      <c r="N46" s="2186"/>
      <c r="O46" s="2186"/>
      <c r="P46" s="2186"/>
      <c r="Q46" s="2186"/>
      <c r="R46" s="2186"/>
      <c r="S46" s="2186"/>
      <c r="T46" s="2186"/>
      <c r="U46" s="2186"/>
      <c r="V46" s="2186"/>
      <c r="W46" s="2186"/>
      <c r="X46" s="2186"/>
      <c r="Y46" s="2186"/>
      <c r="Z46" s="2186"/>
      <c r="AA46" s="2186"/>
      <c r="AB46" s="2186"/>
      <c r="AC46" s="2186"/>
      <c r="AD46" s="2186"/>
      <c r="AE46" s="2186"/>
      <c r="AF46" s="2186"/>
      <c r="AG46" s="2186"/>
      <c r="AH46" s="2187"/>
      <c r="AI46" s="2180"/>
      <c r="AJ46" s="2181"/>
      <c r="AK46" s="2182"/>
      <c r="AL46" s="1254"/>
    </row>
    <row r="47" spans="1:38" ht="20.100000000000001" customHeight="1">
      <c r="A47" s="2169"/>
      <c r="B47" s="2271"/>
      <c r="C47" s="2183"/>
      <c r="D47" s="2184"/>
      <c r="E47" s="2184"/>
      <c r="F47" s="2184"/>
      <c r="G47" s="2184"/>
      <c r="H47" s="2184"/>
      <c r="I47" s="2184"/>
      <c r="J47" s="2185"/>
      <c r="K47" s="2186"/>
      <c r="L47" s="2186"/>
      <c r="M47" s="2186"/>
      <c r="N47" s="2186"/>
      <c r="O47" s="2186"/>
      <c r="P47" s="2186"/>
      <c r="Q47" s="2186"/>
      <c r="R47" s="2186"/>
      <c r="S47" s="2186"/>
      <c r="T47" s="2186"/>
      <c r="U47" s="2186"/>
      <c r="V47" s="2186"/>
      <c r="W47" s="2186"/>
      <c r="X47" s="2186"/>
      <c r="Y47" s="2186"/>
      <c r="Z47" s="2186"/>
      <c r="AA47" s="2186"/>
      <c r="AB47" s="2186"/>
      <c r="AC47" s="2186"/>
      <c r="AD47" s="2186"/>
      <c r="AE47" s="2186"/>
      <c r="AF47" s="2186"/>
      <c r="AG47" s="2186"/>
      <c r="AH47" s="2187"/>
      <c r="AI47" s="2180"/>
      <c r="AJ47" s="2181"/>
      <c r="AK47" s="2182"/>
      <c r="AL47" s="1254"/>
    </row>
    <row r="48" spans="1:38" ht="20.100000000000001" customHeight="1">
      <c r="A48" s="2169"/>
      <c r="B48" s="2271"/>
      <c r="C48" s="2183"/>
      <c r="D48" s="2184"/>
      <c r="E48" s="2184"/>
      <c r="F48" s="2184"/>
      <c r="G48" s="2184"/>
      <c r="H48" s="2184"/>
      <c r="I48" s="2184"/>
      <c r="J48" s="2185"/>
      <c r="K48" s="2186"/>
      <c r="L48" s="2186"/>
      <c r="M48" s="2186"/>
      <c r="N48" s="2186"/>
      <c r="O48" s="2186"/>
      <c r="P48" s="2186"/>
      <c r="Q48" s="2186"/>
      <c r="R48" s="2186"/>
      <c r="S48" s="2186"/>
      <c r="T48" s="2186"/>
      <c r="U48" s="2186"/>
      <c r="V48" s="2186"/>
      <c r="W48" s="2186"/>
      <c r="X48" s="2186"/>
      <c r="Y48" s="2186"/>
      <c r="Z48" s="2186"/>
      <c r="AA48" s="2186"/>
      <c r="AB48" s="2186"/>
      <c r="AC48" s="2186"/>
      <c r="AD48" s="2186"/>
      <c r="AE48" s="2186"/>
      <c r="AF48" s="2186"/>
      <c r="AG48" s="2186"/>
      <c r="AH48" s="2187"/>
      <c r="AI48" s="2180"/>
      <c r="AJ48" s="2181"/>
      <c r="AK48" s="2182"/>
      <c r="AL48" s="1254"/>
    </row>
    <row r="49" spans="1:38" ht="20.100000000000001" customHeight="1">
      <c r="A49" s="2169"/>
      <c r="B49" s="2271"/>
      <c r="C49" s="2183"/>
      <c r="D49" s="2184"/>
      <c r="E49" s="2184"/>
      <c r="F49" s="2184"/>
      <c r="G49" s="2184"/>
      <c r="H49" s="2184"/>
      <c r="I49" s="2184"/>
      <c r="J49" s="2185"/>
      <c r="K49" s="2186"/>
      <c r="L49" s="2186"/>
      <c r="M49" s="2186"/>
      <c r="N49" s="2186"/>
      <c r="O49" s="2186"/>
      <c r="P49" s="2186"/>
      <c r="Q49" s="2186"/>
      <c r="R49" s="2186"/>
      <c r="S49" s="2186"/>
      <c r="T49" s="2186"/>
      <c r="U49" s="2186"/>
      <c r="V49" s="2186"/>
      <c r="W49" s="2186"/>
      <c r="X49" s="2186"/>
      <c r="Y49" s="2186"/>
      <c r="Z49" s="2186"/>
      <c r="AA49" s="2186"/>
      <c r="AB49" s="2186"/>
      <c r="AC49" s="2186"/>
      <c r="AD49" s="2186"/>
      <c r="AE49" s="2186"/>
      <c r="AF49" s="2186"/>
      <c r="AG49" s="2186"/>
      <c r="AH49" s="2187"/>
      <c r="AI49" s="2180"/>
      <c r="AJ49" s="2181"/>
      <c r="AK49" s="2182"/>
      <c r="AL49" s="1254"/>
    </row>
    <row r="50" spans="1:38" ht="20.100000000000001" customHeight="1">
      <c r="A50" s="2169"/>
      <c r="B50" s="2272"/>
      <c r="C50" s="2278"/>
      <c r="D50" s="2279"/>
      <c r="E50" s="2279"/>
      <c r="F50" s="2279"/>
      <c r="G50" s="2279"/>
      <c r="H50" s="2279"/>
      <c r="I50" s="2279"/>
      <c r="J50" s="2280"/>
      <c r="K50" s="2281"/>
      <c r="L50" s="2281"/>
      <c r="M50" s="2281"/>
      <c r="N50" s="2281"/>
      <c r="O50" s="2281"/>
      <c r="P50" s="2281"/>
      <c r="Q50" s="2281"/>
      <c r="R50" s="2281"/>
      <c r="S50" s="2281"/>
      <c r="T50" s="2281"/>
      <c r="U50" s="2281"/>
      <c r="V50" s="2281"/>
      <c r="W50" s="2281"/>
      <c r="X50" s="2281"/>
      <c r="Y50" s="2281"/>
      <c r="Z50" s="2281"/>
      <c r="AA50" s="2281"/>
      <c r="AB50" s="2281"/>
      <c r="AC50" s="2281"/>
      <c r="AD50" s="2281"/>
      <c r="AE50" s="2281"/>
      <c r="AF50" s="2281"/>
      <c r="AG50" s="2281"/>
      <c r="AH50" s="2282"/>
      <c r="AI50" s="2247"/>
      <c r="AJ50" s="2248"/>
      <c r="AK50" s="2249"/>
      <c r="AL50" s="1254"/>
    </row>
    <row r="51" spans="1:38" ht="18" customHeight="1">
      <c r="A51" s="2169"/>
      <c r="B51" s="2250" t="s">
        <v>174</v>
      </c>
      <c r="C51" s="2251"/>
      <c r="D51" s="2251"/>
      <c r="E51" s="2251"/>
      <c r="F51" s="2251"/>
      <c r="G51" s="2251"/>
      <c r="H51" s="2251"/>
      <c r="I51" s="2251"/>
      <c r="J51" s="2252"/>
      <c r="K51" s="1255" t="s">
        <v>626</v>
      </c>
      <c r="L51" s="2253" t="s">
        <v>555</v>
      </c>
      <c r="M51" s="2254"/>
      <c r="N51" s="2254"/>
      <c r="O51" s="2254"/>
      <c r="P51" s="1255"/>
      <c r="Q51" s="2250" t="s">
        <v>378</v>
      </c>
      <c r="R51" s="2251"/>
      <c r="S51" s="2251"/>
      <c r="T51" s="2251"/>
      <c r="U51" s="2255" t="s">
        <v>710</v>
      </c>
      <c r="V51" s="2255"/>
      <c r="W51" s="2255"/>
      <c r="X51" s="2255"/>
      <c r="Y51" s="2255"/>
      <c r="Z51" s="2255"/>
      <c r="AA51" s="2255"/>
      <c r="AB51" s="2255"/>
      <c r="AC51" s="2255"/>
      <c r="AD51" s="2255"/>
      <c r="AE51" s="2255"/>
      <c r="AF51" s="2255"/>
      <c r="AG51" s="2255"/>
      <c r="AH51" s="2255"/>
      <c r="AI51" s="2256"/>
      <c r="AJ51" s="2257"/>
      <c r="AK51" s="2258"/>
      <c r="AL51" s="1254"/>
    </row>
    <row r="52" spans="1:38" ht="18" customHeight="1">
      <c r="A52" s="2169"/>
      <c r="B52" s="2211" t="s">
        <v>379</v>
      </c>
      <c r="C52" s="2188"/>
      <c r="D52" s="2188"/>
      <c r="E52" s="2188"/>
      <c r="F52" s="2188"/>
      <c r="G52" s="2188"/>
      <c r="H52" s="2188"/>
      <c r="I52" s="2188"/>
      <c r="J52" s="2189"/>
      <c r="K52" s="2261"/>
      <c r="L52" s="2262"/>
      <c r="M52" s="2263"/>
      <c r="N52" s="2264"/>
      <c r="O52" s="2265"/>
      <c r="P52" s="2265"/>
      <c r="Q52" s="2265"/>
      <c r="R52" s="2265"/>
      <c r="S52" s="2265"/>
      <c r="T52" s="2265"/>
      <c r="U52" s="2265"/>
      <c r="V52" s="2265"/>
      <c r="W52" s="2265"/>
      <c r="X52" s="2265"/>
      <c r="Y52" s="2265"/>
      <c r="Z52" s="2265"/>
      <c r="AA52" s="2265"/>
      <c r="AB52" s="2265"/>
      <c r="AC52" s="2265"/>
      <c r="AD52" s="2265"/>
      <c r="AE52" s="2265"/>
      <c r="AF52" s="2265"/>
      <c r="AG52" s="2265"/>
      <c r="AH52" s="2266"/>
      <c r="AI52" s="2267"/>
      <c r="AJ52" s="2268"/>
      <c r="AK52" s="2269"/>
      <c r="AL52" s="1254"/>
    </row>
    <row r="53" spans="1:38" ht="18" customHeight="1">
      <c r="A53" s="2169"/>
      <c r="B53" s="2259"/>
      <c r="C53" s="2190"/>
      <c r="D53" s="2190"/>
      <c r="E53" s="2190"/>
      <c r="F53" s="2190"/>
      <c r="G53" s="2190"/>
      <c r="H53" s="2190"/>
      <c r="I53" s="2190"/>
      <c r="J53" s="2191"/>
      <c r="K53" s="2235"/>
      <c r="L53" s="2236"/>
      <c r="M53" s="2237"/>
      <c r="N53" s="2238"/>
      <c r="O53" s="2239"/>
      <c r="P53" s="2239"/>
      <c r="Q53" s="2239"/>
      <c r="R53" s="2239"/>
      <c r="S53" s="2239"/>
      <c r="T53" s="2239"/>
      <c r="U53" s="2239"/>
      <c r="V53" s="2239"/>
      <c r="W53" s="2239"/>
      <c r="X53" s="2239"/>
      <c r="Y53" s="2239"/>
      <c r="Z53" s="2239"/>
      <c r="AA53" s="2239"/>
      <c r="AB53" s="2239"/>
      <c r="AC53" s="2239"/>
      <c r="AD53" s="2239"/>
      <c r="AE53" s="2239"/>
      <c r="AF53" s="2239"/>
      <c r="AG53" s="2239"/>
      <c r="AH53" s="2240"/>
      <c r="AI53" s="2180"/>
      <c r="AJ53" s="2181"/>
      <c r="AK53" s="2182"/>
      <c r="AL53" s="1254"/>
    </row>
    <row r="54" spans="1:38" ht="18" customHeight="1">
      <c r="A54" s="2169"/>
      <c r="B54" s="2259"/>
      <c r="C54" s="2190"/>
      <c r="D54" s="2190"/>
      <c r="E54" s="2190"/>
      <c r="F54" s="2190"/>
      <c r="G54" s="2190"/>
      <c r="H54" s="2190"/>
      <c r="I54" s="2190"/>
      <c r="J54" s="2191"/>
      <c r="K54" s="2235"/>
      <c r="L54" s="2236"/>
      <c r="M54" s="2237"/>
      <c r="N54" s="2238"/>
      <c r="O54" s="2239"/>
      <c r="P54" s="2239"/>
      <c r="Q54" s="2239"/>
      <c r="R54" s="2239"/>
      <c r="S54" s="2239"/>
      <c r="T54" s="2239"/>
      <c r="U54" s="2239"/>
      <c r="V54" s="2239"/>
      <c r="W54" s="2239"/>
      <c r="X54" s="2239"/>
      <c r="Y54" s="2239"/>
      <c r="Z54" s="2239"/>
      <c r="AA54" s="2239"/>
      <c r="AB54" s="2239"/>
      <c r="AC54" s="2239"/>
      <c r="AD54" s="2239"/>
      <c r="AE54" s="2239"/>
      <c r="AF54" s="2239"/>
      <c r="AG54" s="2239"/>
      <c r="AH54" s="2240"/>
      <c r="AI54" s="2180"/>
      <c r="AJ54" s="2181"/>
      <c r="AK54" s="2182"/>
      <c r="AL54" s="1254"/>
    </row>
    <row r="55" spans="1:38" ht="18" customHeight="1">
      <c r="A55" s="2169"/>
      <c r="B55" s="2260"/>
      <c r="C55" s="2192"/>
      <c r="D55" s="2192"/>
      <c r="E55" s="2192"/>
      <c r="F55" s="2192"/>
      <c r="G55" s="2192"/>
      <c r="H55" s="2192"/>
      <c r="I55" s="2192"/>
      <c r="J55" s="2193"/>
      <c r="K55" s="2241"/>
      <c r="L55" s="2242"/>
      <c r="M55" s="2243"/>
      <c r="N55" s="2244"/>
      <c r="O55" s="2245"/>
      <c r="P55" s="2245"/>
      <c r="Q55" s="2245"/>
      <c r="R55" s="2245"/>
      <c r="S55" s="2245"/>
      <c r="T55" s="2245"/>
      <c r="U55" s="2245"/>
      <c r="V55" s="2245"/>
      <c r="W55" s="2245"/>
      <c r="X55" s="2245"/>
      <c r="Y55" s="2245"/>
      <c r="Z55" s="2245"/>
      <c r="AA55" s="2245"/>
      <c r="AB55" s="2245"/>
      <c r="AC55" s="2245"/>
      <c r="AD55" s="2245"/>
      <c r="AE55" s="2245"/>
      <c r="AF55" s="2245"/>
      <c r="AG55" s="2245"/>
      <c r="AH55" s="2246"/>
      <c r="AI55" s="2247"/>
      <c r="AJ55" s="2248"/>
      <c r="AK55" s="2249"/>
      <c r="AL55" s="1254"/>
    </row>
    <row r="56" spans="1:38" ht="18" customHeight="1">
      <c r="A56" s="2169"/>
      <c r="B56" s="2211" t="s">
        <v>556</v>
      </c>
      <c r="C56" s="2188"/>
      <c r="D56" s="2188"/>
      <c r="E56" s="2188"/>
      <c r="F56" s="2188"/>
      <c r="G56" s="2212">
        <f>SUM(N56,T56,Z56,AF56)</f>
        <v>0</v>
      </c>
      <c r="H56" s="2212"/>
      <c r="I56" s="2212"/>
      <c r="J56" s="2213"/>
      <c r="K56" s="2198" t="s">
        <v>376</v>
      </c>
      <c r="L56" s="2178"/>
      <c r="M56" s="2178"/>
      <c r="N56" s="2220">
        <f>SUM(AI31:AK40)</f>
        <v>0</v>
      </c>
      <c r="O56" s="2220"/>
      <c r="P56" s="2221"/>
      <c r="Q56" s="2198" t="s">
        <v>377</v>
      </c>
      <c r="R56" s="2178"/>
      <c r="S56" s="2178"/>
      <c r="T56" s="2220">
        <f>SUM(AI41:AK50)</f>
        <v>0</v>
      </c>
      <c r="U56" s="2220"/>
      <c r="V56" s="2221"/>
      <c r="W56" s="2198" t="s">
        <v>380</v>
      </c>
      <c r="X56" s="2178"/>
      <c r="Y56" s="2178"/>
      <c r="Z56" s="2220">
        <f>AI51</f>
        <v>0</v>
      </c>
      <c r="AA56" s="2220"/>
      <c r="AB56" s="2221"/>
      <c r="AC56" s="2198" t="s">
        <v>500</v>
      </c>
      <c r="AD56" s="2178"/>
      <c r="AE56" s="2178"/>
      <c r="AF56" s="2220">
        <f>SUM(AI52:AK55)</f>
        <v>0</v>
      </c>
      <c r="AG56" s="2220"/>
      <c r="AH56" s="2221"/>
      <c r="AI56" s="2226"/>
      <c r="AJ56" s="2227"/>
      <c r="AK56" s="2228"/>
      <c r="AL56" s="1220"/>
    </row>
    <row r="57" spans="1:38" ht="18" customHeight="1">
      <c r="A57" s="2169"/>
      <c r="B57" s="2214" t="s">
        <v>1203</v>
      </c>
      <c r="C57" s="2215"/>
      <c r="D57" s="2215"/>
      <c r="E57" s="2215"/>
      <c r="F57" s="2216">
        <v>0</v>
      </c>
      <c r="G57" s="2216"/>
      <c r="H57" s="2216"/>
      <c r="I57" s="1256" t="s">
        <v>1204</v>
      </c>
      <c r="J57" s="1257"/>
      <c r="K57" s="2199"/>
      <c r="L57" s="2200"/>
      <c r="M57" s="2200"/>
      <c r="N57" s="2222"/>
      <c r="O57" s="2222"/>
      <c r="P57" s="2223"/>
      <c r="Q57" s="2199"/>
      <c r="R57" s="2200"/>
      <c r="S57" s="2200"/>
      <c r="T57" s="2222"/>
      <c r="U57" s="2222"/>
      <c r="V57" s="2223"/>
      <c r="W57" s="2199"/>
      <c r="X57" s="2200"/>
      <c r="Y57" s="2200"/>
      <c r="Z57" s="2222"/>
      <c r="AA57" s="2222"/>
      <c r="AB57" s="2223"/>
      <c r="AC57" s="2199"/>
      <c r="AD57" s="2200"/>
      <c r="AE57" s="2200"/>
      <c r="AF57" s="2222"/>
      <c r="AG57" s="2222"/>
      <c r="AH57" s="2223"/>
      <c r="AI57" s="2229"/>
      <c r="AJ57" s="2230"/>
      <c r="AK57" s="2231"/>
      <c r="AL57" s="1220"/>
    </row>
    <row r="58" spans="1:38" ht="18" customHeight="1">
      <c r="A58" s="2169"/>
      <c r="B58" s="2217" t="s">
        <v>1205</v>
      </c>
      <c r="C58" s="2218"/>
      <c r="D58" s="2218"/>
      <c r="E58" s="2218"/>
      <c r="F58" s="2218"/>
      <c r="G58" s="2218"/>
      <c r="H58" s="2218"/>
      <c r="I58" s="2218"/>
      <c r="J58" s="2219"/>
      <c r="K58" s="2201"/>
      <c r="L58" s="2202"/>
      <c r="M58" s="2202"/>
      <c r="N58" s="2224"/>
      <c r="O58" s="2224"/>
      <c r="P58" s="2225"/>
      <c r="Q58" s="2201"/>
      <c r="R58" s="2202"/>
      <c r="S58" s="2202"/>
      <c r="T58" s="2224"/>
      <c r="U58" s="2224"/>
      <c r="V58" s="2225"/>
      <c r="W58" s="2201"/>
      <c r="X58" s="2202"/>
      <c r="Y58" s="2202"/>
      <c r="Z58" s="2224"/>
      <c r="AA58" s="2224"/>
      <c r="AB58" s="2225"/>
      <c r="AC58" s="2201"/>
      <c r="AD58" s="2202"/>
      <c r="AE58" s="2202"/>
      <c r="AF58" s="2224"/>
      <c r="AG58" s="2224"/>
      <c r="AH58" s="2225"/>
      <c r="AI58" s="2232"/>
      <c r="AJ58" s="2233"/>
      <c r="AK58" s="2234"/>
      <c r="AL58" s="1220"/>
    </row>
    <row r="59" spans="1:38" ht="18" customHeight="1">
      <c r="A59" s="2169"/>
      <c r="B59" s="2188" t="s">
        <v>381</v>
      </c>
      <c r="C59" s="2188"/>
      <c r="D59" s="2188"/>
      <c r="E59" s="2188"/>
      <c r="F59" s="2188"/>
      <c r="G59" s="2188"/>
      <c r="H59" s="2188"/>
      <c r="I59" s="2188"/>
      <c r="J59" s="2189"/>
      <c r="K59" s="2194" t="s">
        <v>711</v>
      </c>
      <c r="L59" s="2195"/>
      <c r="M59" s="2195"/>
      <c r="N59" s="1258"/>
      <c r="O59" s="1259"/>
      <c r="P59" s="1260"/>
      <c r="Q59" s="1260"/>
      <c r="R59" s="1260"/>
      <c r="S59" s="1260"/>
      <c r="T59" s="1260"/>
      <c r="U59" s="1260"/>
      <c r="V59" s="1261"/>
      <c r="W59" s="1261"/>
      <c r="X59" s="1261"/>
      <c r="Y59" s="2196">
        <v>6000</v>
      </c>
      <c r="Z59" s="2196"/>
      <c r="AA59" s="2196"/>
      <c r="AB59" s="2197"/>
      <c r="AC59" s="2198" t="s">
        <v>175</v>
      </c>
      <c r="AD59" s="2178"/>
      <c r="AE59" s="2178"/>
      <c r="AF59" s="2178"/>
      <c r="AG59" s="2203">
        <f>Y59+Y60</f>
        <v>13500</v>
      </c>
      <c r="AH59" s="2203"/>
      <c r="AI59" s="2203"/>
      <c r="AJ59" s="2203"/>
      <c r="AK59" s="2204"/>
      <c r="AL59" s="1262"/>
    </row>
    <row r="60" spans="1:38" ht="27" customHeight="1">
      <c r="A60" s="2169"/>
      <c r="B60" s="2190"/>
      <c r="C60" s="2190"/>
      <c r="D60" s="2190"/>
      <c r="E60" s="2190"/>
      <c r="F60" s="2190"/>
      <c r="G60" s="2190"/>
      <c r="H60" s="2190"/>
      <c r="I60" s="2190"/>
      <c r="J60" s="2191"/>
      <c r="K60" s="2209" t="s">
        <v>382</v>
      </c>
      <c r="L60" s="2210"/>
      <c r="M60" s="2210"/>
      <c r="N60" s="2158" t="s">
        <v>1488</v>
      </c>
      <c r="O60" s="2159"/>
      <c r="P60" s="2159"/>
      <c r="Q60" s="2159"/>
      <c r="R60" s="2159"/>
      <c r="S60" s="2159"/>
      <c r="T60" s="2159"/>
      <c r="U60" s="2159"/>
      <c r="V60" s="2159"/>
      <c r="W60" s="2159"/>
      <c r="X60" s="1263" t="s">
        <v>549</v>
      </c>
      <c r="Y60" s="2160">
        <v>7500</v>
      </c>
      <c r="Z60" s="2160"/>
      <c r="AA60" s="2160"/>
      <c r="AB60" s="2161"/>
      <c r="AC60" s="2199"/>
      <c r="AD60" s="2200"/>
      <c r="AE60" s="2200"/>
      <c r="AF60" s="2200"/>
      <c r="AG60" s="2205"/>
      <c r="AH60" s="2205"/>
      <c r="AI60" s="2205"/>
      <c r="AJ60" s="2205"/>
      <c r="AK60" s="2206"/>
      <c r="AL60" s="1262"/>
    </row>
    <row r="61" spans="1:38" ht="18" customHeight="1">
      <c r="A61" s="2170"/>
      <c r="B61" s="2192"/>
      <c r="C61" s="2192"/>
      <c r="D61" s="2192"/>
      <c r="E61" s="2192"/>
      <c r="F61" s="2192"/>
      <c r="G61" s="2192"/>
      <c r="H61" s="2192"/>
      <c r="I61" s="2192"/>
      <c r="J61" s="2193"/>
      <c r="K61" s="1264" t="s">
        <v>383</v>
      </c>
      <c r="L61" s="1265"/>
      <c r="M61" s="1265"/>
      <c r="N61" s="2162" t="s">
        <v>1335</v>
      </c>
      <c r="O61" s="2162"/>
      <c r="P61" s="2162"/>
      <c r="Q61" s="2162"/>
      <c r="R61" s="2162"/>
      <c r="S61" s="2162"/>
      <c r="T61" s="2162"/>
      <c r="U61" s="2162"/>
      <c r="V61" s="2162"/>
      <c r="W61" s="2162"/>
      <c r="X61" s="2162"/>
      <c r="Y61" s="2162"/>
      <c r="Z61" s="2162"/>
      <c r="AA61" s="2162"/>
      <c r="AB61" s="1266" t="s">
        <v>549</v>
      </c>
      <c r="AC61" s="2201"/>
      <c r="AD61" s="2202"/>
      <c r="AE61" s="2202"/>
      <c r="AF61" s="2202"/>
      <c r="AG61" s="2207"/>
      <c r="AH61" s="2207"/>
      <c r="AI61" s="2207"/>
      <c r="AJ61" s="2207"/>
      <c r="AK61" s="2208"/>
      <c r="AL61" s="1262"/>
    </row>
    <row r="62" spans="1:38" ht="18" customHeight="1">
      <c r="A62" s="2163" t="s">
        <v>714</v>
      </c>
      <c r="B62" s="2387" t="s">
        <v>384</v>
      </c>
      <c r="C62" s="2388"/>
      <c r="D62" s="2388"/>
      <c r="E62" s="2388"/>
      <c r="F62" s="2388"/>
      <c r="G62" s="2388"/>
      <c r="H62" s="2388"/>
      <c r="I62" s="2388"/>
      <c r="J62" s="2389"/>
      <c r="K62" s="1267"/>
      <c r="L62" s="2166" t="s">
        <v>715</v>
      </c>
      <c r="M62" s="2167"/>
      <c r="N62" s="2167"/>
      <c r="O62" s="2167"/>
      <c r="P62" s="2167"/>
      <c r="Q62" s="2167"/>
      <c r="R62" s="2167"/>
      <c r="S62" s="2167"/>
      <c r="T62" s="2167"/>
      <c r="U62" s="2168"/>
      <c r="V62" s="1268" t="s">
        <v>717</v>
      </c>
      <c r="W62" s="2166" t="s">
        <v>716</v>
      </c>
      <c r="X62" s="2167"/>
      <c r="Y62" s="2167"/>
      <c r="Z62" s="2167"/>
      <c r="AA62" s="2167"/>
      <c r="AB62" s="2167"/>
      <c r="AC62" s="2167"/>
      <c r="AD62" s="2167"/>
      <c r="AE62" s="2167"/>
      <c r="AF62" s="2167"/>
      <c r="AG62" s="2167"/>
      <c r="AH62" s="2167"/>
      <c r="AI62" s="2167"/>
      <c r="AJ62" s="2167"/>
      <c r="AK62" s="2168"/>
      <c r="AL62" s="1262"/>
    </row>
    <row r="63" spans="1:38" ht="18" customHeight="1">
      <c r="A63" s="2164"/>
      <c r="B63" s="2171"/>
      <c r="C63" s="2172"/>
      <c r="D63" s="2172"/>
      <c r="E63" s="2172"/>
      <c r="F63" s="2172"/>
      <c r="G63" s="2172"/>
      <c r="H63" s="2172"/>
      <c r="I63" s="2172"/>
      <c r="J63" s="2173"/>
      <c r="K63" s="1269"/>
      <c r="L63" s="2379" t="s">
        <v>1206</v>
      </c>
      <c r="M63" s="2380"/>
      <c r="N63" s="2380"/>
      <c r="O63" s="2380"/>
      <c r="P63" s="2380"/>
      <c r="Q63" s="2380"/>
      <c r="R63" s="2380"/>
      <c r="S63" s="2380"/>
      <c r="T63" s="2380"/>
      <c r="U63" s="2380"/>
      <c r="V63" s="1269" t="s">
        <v>626</v>
      </c>
      <c r="W63" s="2379" t="s">
        <v>1207</v>
      </c>
      <c r="X63" s="2380"/>
      <c r="Y63" s="2380"/>
      <c r="Z63" s="2380"/>
      <c r="AA63" s="2380"/>
      <c r="AB63" s="2380"/>
      <c r="AC63" s="2380"/>
      <c r="AD63" s="2380"/>
      <c r="AE63" s="2380"/>
      <c r="AF63" s="2381"/>
      <c r="AG63" s="2382" t="s">
        <v>1208</v>
      </c>
      <c r="AH63" s="2383"/>
      <c r="AI63" s="2384">
        <v>25</v>
      </c>
      <c r="AJ63" s="2385"/>
      <c r="AK63" s="2386"/>
      <c r="AL63" s="1262"/>
    </row>
    <row r="64" spans="1:38" ht="27.95" customHeight="1">
      <c r="A64" s="2164"/>
      <c r="B64" s="2146" t="s">
        <v>385</v>
      </c>
      <c r="C64" s="2147"/>
      <c r="D64" s="2147"/>
      <c r="E64" s="2147"/>
      <c r="F64" s="2147"/>
      <c r="G64" s="2147"/>
      <c r="H64" s="2147"/>
      <c r="I64" s="2147"/>
      <c r="J64" s="2148"/>
      <c r="K64" s="2149"/>
      <c r="L64" s="2150"/>
      <c r="M64" s="2150"/>
      <c r="N64" s="2150"/>
      <c r="O64" s="2150"/>
      <c r="P64" s="2150"/>
      <c r="Q64" s="2150"/>
      <c r="R64" s="2150"/>
      <c r="S64" s="2150"/>
      <c r="T64" s="2150"/>
      <c r="U64" s="2150"/>
      <c r="V64" s="2150"/>
      <c r="W64" s="2150"/>
      <c r="X64" s="2150"/>
      <c r="Y64" s="2150"/>
      <c r="Z64" s="2150"/>
      <c r="AA64" s="2150"/>
      <c r="AB64" s="2150"/>
      <c r="AC64" s="2150"/>
      <c r="AD64" s="2150"/>
      <c r="AE64" s="2150"/>
      <c r="AF64" s="2150"/>
      <c r="AG64" s="2150"/>
      <c r="AH64" s="2150"/>
      <c r="AI64" s="2150"/>
      <c r="AJ64" s="2150"/>
      <c r="AK64" s="2151"/>
      <c r="AL64" s="1270"/>
    </row>
    <row r="65" spans="1:38" ht="27.95" customHeight="1" thickBot="1">
      <c r="A65" s="2165"/>
      <c r="B65" s="2152" t="s">
        <v>386</v>
      </c>
      <c r="C65" s="2153"/>
      <c r="D65" s="2153"/>
      <c r="E65" s="2153"/>
      <c r="F65" s="2153"/>
      <c r="G65" s="2153"/>
      <c r="H65" s="2153"/>
      <c r="I65" s="2153"/>
      <c r="J65" s="2154"/>
      <c r="K65" s="2155"/>
      <c r="L65" s="2156"/>
      <c r="M65" s="2156"/>
      <c r="N65" s="2156"/>
      <c r="O65" s="2156"/>
      <c r="P65" s="2156"/>
      <c r="Q65" s="2156"/>
      <c r="R65" s="2156"/>
      <c r="S65" s="2156"/>
      <c r="T65" s="2156"/>
      <c r="U65" s="2156"/>
      <c r="V65" s="2156"/>
      <c r="W65" s="2156"/>
      <c r="X65" s="2156"/>
      <c r="Y65" s="2156"/>
      <c r="Z65" s="2156"/>
      <c r="AA65" s="2156"/>
      <c r="AB65" s="2156"/>
      <c r="AC65" s="2156"/>
      <c r="AD65" s="2156"/>
      <c r="AE65" s="2156"/>
      <c r="AF65" s="2156"/>
      <c r="AG65" s="2156"/>
      <c r="AH65" s="2156"/>
      <c r="AI65" s="2156"/>
      <c r="AJ65" s="2156"/>
      <c r="AK65" s="2157"/>
      <c r="AL65" s="1270"/>
    </row>
    <row r="66" spans="1:38" ht="12" customHeight="1">
      <c r="A66" s="1271" t="s">
        <v>557</v>
      </c>
      <c r="B66" s="1248"/>
      <c r="C66" s="1248"/>
      <c r="D66" s="1248"/>
      <c r="E66" s="1248"/>
      <c r="F66" s="1248"/>
      <c r="G66" s="1248"/>
      <c r="H66" s="1248"/>
      <c r="I66" s="1248"/>
      <c r="J66" s="1248"/>
      <c r="K66" s="1248"/>
      <c r="L66" s="1248"/>
      <c r="M66" s="1248"/>
      <c r="N66" s="1248"/>
      <c r="O66" s="1248"/>
      <c r="P66" s="1248"/>
      <c r="Q66" s="1248"/>
      <c r="R66" s="1248"/>
      <c r="S66" s="1248"/>
      <c r="T66" s="1248"/>
      <c r="U66" s="1248"/>
      <c r="V66" s="1248"/>
      <c r="W66" s="1248"/>
      <c r="X66" s="1248"/>
      <c r="Y66" s="1248"/>
      <c r="Z66" s="1248"/>
      <c r="AA66" s="1248"/>
      <c r="AB66" s="1272"/>
      <c r="AC66" s="1272"/>
      <c r="AD66" s="1272"/>
      <c r="AE66" s="1272"/>
      <c r="AF66" s="1272"/>
      <c r="AG66" s="1272"/>
      <c r="AH66" s="1272"/>
      <c r="AI66" s="1272"/>
      <c r="AJ66" s="1272"/>
      <c r="AK66" s="1272"/>
      <c r="AL66" s="1273"/>
    </row>
    <row r="67" spans="1:38" ht="12" customHeight="1">
      <c r="A67" s="1271" t="s">
        <v>833</v>
      </c>
      <c r="B67" s="1248"/>
      <c r="C67" s="1248"/>
      <c r="D67" s="1248"/>
      <c r="E67" s="1248"/>
      <c r="F67" s="1248"/>
      <c r="G67" s="1248"/>
      <c r="H67" s="1248"/>
      <c r="I67" s="1248"/>
      <c r="J67" s="1248"/>
      <c r="K67" s="1248"/>
      <c r="L67" s="1248"/>
      <c r="M67" s="1248"/>
      <c r="N67" s="1248"/>
      <c r="O67" s="1248"/>
      <c r="P67" s="1248"/>
      <c r="Q67" s="1248"/>
      <c r="R67" s="1248"/>
      <c r="S67" s="1248"/>
      <c r="T67" s="1248"/>
      <c r="U67" s="1248"/>
      <c r="V67" s="1248"/>
      <c r="W67" s="1248"/>
      <c r="X67" s="1248"/>
      <c r="Y67" s="1248"/>
      <c r="Z67" s="1248"/>
      <c r="AA67" s="1248"/>
      <c r="AB67" s="1272"/>
      <c r="AC67" s="1272"/>
      <c r="AD67" s="1272"/>
      <c r="AE67" s="1272"/>
      <c r="AF67" s="1272"/>
      <c r="AG67" s="1272"/>
      <c r="AH67" s="1272"/>
      <c r="AI67" s="1272"/>
      <c r="AJ67" s="1272"/>
      <c r="AK67" s="1272"/>
      <c r="AL67" s="1273"/>
    </row>
    <row r="68" spans="1:38" ht="12" customHeight="1">
      <c r="A68" s="1271" t="s">
        <v>834</v>
      </c>
      <c r="B68" s="1248"/>
      <c r="C68" s="1248"/>
      <c r="D68" s="1248"/>
      <c r="E68" s="1248"/>
      <c r="F68" s="1248"/>
      <c r="G68" s="1248"/>
      <c r="H68" s="1248"/>
      <c r="I68" s="1248"/>
      <c r="J68" s="1248"/>
      <c r="K68" s="1248"/>
      <c r="L68" s="1248"/>
      <c r="M68" s="1248"/>
      <c r="N68" s="1248"/>
      <c r="O68" s="1248"/>
      <c r="P68" s="1248"/>
      <c r="Q68" s="1248"/>
      <c r="R68" s="1248"/>
      <c r="S68" s="1248"/>
      <c r="T68" s="1248"/>
      <c r="U68" s="1248"/>
      <c r="V68" s="1248"/>
      <c r="W68" s="1248"/>
      <c r="X68" s="1248"/>
      <c r="Y68" s="1248"/>
      <c r="Z68" s="1248"/>
      <c r="AA68" s="1248"/>
      <c r="AB68" s="1272"/>
      <c r="AC68" s="1272"/>
      <c r="AD68" s="1272"/>
      <c r="AE68" s="1272"/>
      <c r="AF68" s="1272"/>
      <c r="AG68" s="1272"/>
      <c r="AH68" s="1272"/>
      <c r="AI68" s="1272"/>
      <c r="AJ68" s="1272"/>
      <c r="AK68" s="1272"/>
      <c r="AL68" s="1273"/>
    </row>
    <row r="69" spans="1:38" ht="12" customHeight="1">
      <c r="A69" s="1271" t="s">
        <v>176</v>
      </c>
      <c r="B69" s="1248"/>
      <c r="C69" s="1248"/>
      <c r="D69" s="1248"/>
      <c r="E69" s="1248"/>
      <c r="F69" s="1248"/>
      <c r="G69" s="1248"/>
      <c r="H69" s="1248"/>
      <c r="I69" s="1248"/>
      <c r="J69" s="1248"/>
      <c r="K69" s="1248"/>
      <c r="L69" s="1248"/>
      <c r="M69" s="1248"/>
      <c r="N69" s="1248"/>
      <c r="O69" s="1248"/>
      <c r="P69" s="1248"/>
      <c r="Q69" s="1248"/>
      <c r="R69" s="1248"/>
      <c r="S69" s="1248"/>
      <c r="T69" s="1248"/>
      <c r="U69" s="1248"/>
      <c r="V69" s="1248"/>
      <c r="W69" s="1248"/>
      <c r="X69" s="1248"/>
      <c r="Y69" s="1248"/>
      <c r="Z69" s="1248"/>
      <c r="AA69" s="1248"/>
      <c r="AB69" s="1272"/>
      <c r="AC69" s="1272"/>
      <c r="AD69" s="1272"/>
      <c r="AE69" s="1272"/>
      <c r="AF69" s="1272"/>
      <c r="AG69" s="1272"/>
      <c r="AH69" s="1272"/>
      <c r="AI69" s="1272"/>
      <c r="AJ69" s="1272"/>
      <c r="AK69" s="1272"/>
      <c r="AL69" s="1273"/>
    </row>
    <row r="70" spans="1:38" ht="12" customHeight="1">
      <c r="A70" s="1271" t="s">
        <v>835</v>
      </c>
      <c r="B70" s="1248"/>
      <c r="C70" s="1248"/>
      <c r="D70" s="1248"/>
      <c r="E70" s="1248"/>
      <c r="F70" s="1248"/>
      <c r="G70" s="1248"/>
      <c r="H70" s="1248"/>
      <c r="I70" s="1248"/>
      <c r="J70" s="1248"/>
      <c r="K70" s="1248"/>
      <c r="L70" s="1248"/>
      <c r="M70" s="1248"/>
      <c r="N70" s="1248"/>
      <c r="O70" s="1248"/>
      <c r="P70" s="1248"/>
      <c r="Q70" s="1248"/>
      <c r="R70" s="1248"/>
      <c r="S70" s="1248"/>
      <c r="T70" s="1248"/>
      <c r="U70" s="1248"/>
      <c r="V70" s="1248"/>
      <c r="W70" s="1248"/>
      <c r="X70" s="1248"/>
      <c r="Y70" s="1248"/>
      <c r="Z70" s="1248"/>
      <c r="AA70" s="1248"/>
      <c r="AB70" s="1272"/>
      <c r="AC70" s="1272"/>
      <c r="AD70" s="1272"/>
      <c r="AE70" s="1272"/>
      <c r="AF70" s="1272"/>
      <c r="AG70" s="1272"/>
      <c r="AH70" s="1272"/>
      <c r="AI70" s="1272"/>
      <c r="AJ70" s="1272"/>
      <c r="AK70" s="1272"/>
      <c r="AL70" s="1273"/>
    </row>
    <row r="71" spans="1:38" ht="12" customHeight="1">
      <c r="A71" s="1271" t="s">
        <v>832</v>
      </c>
      <c r="B71" s="1248"/>
      <c r="C71" s="1248"/>
      <c r="D71" s="1248"/>
      <c r="E71" s="1248"/>
      <c r="F71" s="1248"/>
      <c r="G71" s="1248"/>
      <c r="H71" s="1248"/>
      <c r="I71" s="1248"/>
      <c r="J71" s="1248"/>
      <c r="K71" s="1248"/>
      <c r="L71" s="1248"/>
      <c r="M71" s="1248"/>
      <c r="N71" s="1248"/>
      <c r="O71" s="1248"/>
      <c r="P71" s="1248"/>
      <c r="Q71" s="1248"/>
      <c r="R71" s="1248"/>
      <c r="S71" s="1248"/>
      <c r="T71" s="1248"/>
      <c r="U71" s="1248"/>
      <c r="V71" s="1248"/>
      <c r="W71" s="1248"/>
      <c r="X71" s="1248"/>
      <c r="Y71" s="1248"/>
      <c r="Z71" s="1248"/>
      <c r="AA71" s="1248"/>
      <c r="AB71" s="1272"/>
      <c r="AC71" s="1272"/>
      <c r="AD71" s="1272"/>
      <c r="AE71" s="1272"/>
      <c r="AF71" s="1272"/>
      <c r="AG71" s="1272"/>
      <c r="AH71" s="1272"/>
      <c r="AI71" s="1272"/>
      <c r="AJ71" s="1272"/>
      <c r="AK71" s="1272"/>
      <c r="AL71" s="1273"/>
    </row>
    <row r="72" spans="1:38" ht="12" customHeight="1">
      <c r="A72" s="1274" t="s">
        <v>1334</v>
      </c>
    </row>
  </sheetData>
  <sheetProtection sheet="1" objects="1" scenarios="1"/>
  <mergeCells count="204">
    <mergeCell ref="L63:U63"/>
    <mergeCell ref="W63:AF63"/>
    <mergeCell ref="AG63:AH63"/>
    <mergeCell ref="AI63:AK63"/>
    <mergeCell ref="B62:J63"/>
    <mergeCell ref="A26:AG26"/>
    <mergeCell ref="AI26:AK26"/>
    <mergeCell ref="C35:J35"/>
    <mergeCell ref="K35:AH35"/>
    <mergeCell ref="AI35:AK35"/>
    <mergeCell ref="AI30:AK30"/>
    <mergeCell ref="B31:B40"/>
    <mergeCell ref="C31:J31"/>
    <mergeCell ref="K31:AH31"/>
    <mergeCell ref="AI31:AK31"/>
    <mergeCell ref="C32:J32"/>
    <mergeCell ref="K32:AH32"/>
    <mergeCell ref="AI32:AK32"/>
    <mergeCell ref="C33:J33"/>
    <mergeCell ref="K33:AH33"/>
    <mergeCell ref="C38:J38"/>
    <mergeCell ref="K38:AH38"/>
    <mergeCell ref="AI38:AK38"/>
    <mergeCell ref="C39:J39"/>
    <mergeCell ref="AL8:AL12"/>
    <mergeCell ref="A9:E10"/>
    <mergeCell ref="F9:X9"/>
    <mergeCell ref="A11:E11"/>
    <mergeCell ref="F11:K11"/>
    <mergeCell ref="M11:R11"/>
    <mergeCell ref="A12:E12"/>
    <mergeCell ref="F12:K12"/>
    <mergeCell ref="L12:X12"/>
    <mergeCell ref="A13:E13"/>
    <mergeCell ref="G13:K13"/>
    <mergeCell ref="M13:Q13"/>
    <mergeCell ref="S13:U13"/>
    <mergeCell ref="V13:AF13"/>
    <mergeCell ref="AC15:AE15"/>
    <mergeCell ref="AF15:AG15"/>
    <mergeCell ref="AH15:AI15"/>
    <mergeCell ref="A16:E16"/>
    <mergeCell ref="Y16:AA16"/>
    <mergeCell ref="AB16:AD16"/>
    <mergeCell ref="A14:E14"/>
    <mergeCell ref="F14:K14"/>
    <mergeCell ref="M14:X14"/>
    <mergeCell ref="A15:E15"/>
    <mergeCell ref="F15:K15"/>
    <mergeCell ref="M15:R15"/>
    <mergeCell ref="V15:W15"/>
    <mergeCell ref="A2:AK2"/>
    <mergeCell ref="A3:E3"/>
    <mergeCell ref="F3:R3"/>
    <mergeCell ref="A5:E8"/>
    <mergeCell ref="G5:J5"/>
    <mergeCell ref="L5:T5"/>
    <mergeCell ref="G6:J6"/>
    <mergeCell ref="L6:T6"/>
    <mergeCell ref="G8:L8"/>
    <mergeCell ref="N8:R8"/>
    <mergeCell ref="T8:X8"/>
    <mergeCell ref="Y8:AK12"/>
    <mergeCell ref="Y5:AK7"/>
    <mergeCell ref="G7:L7"/>
    <mergeCell ref="N7:R7"/>
    <mergeCell ref="T7:X7"/>
    <mergeCell ref="A17:E17"/>
    <mergeCell ref="F17:AK17"/>
    <mergeCell ref="A18:E19"/>
    <mergeCell ref="G18:K18"/>
    <mergeCell ref="M18:S18"/>
    <mergeCell ref="U18:Z18"/>
    <mergeCell ref="AB18:AG18"/>
    <mergeCell ref="G19:K19"/>
    <mergeCell ref="M19:S19"/>
    <mergeCell ref="X19:AG19"/>
    <mergeCell ref="A20:E20"/>
    <mergeCell ref="F20:AK20"/>
    <mergeCell ref="A21:E25"/>
    <mergeCell ref="F21:G21"/>
    <mergeCell ref="H21:T21"/>
    <mergeCell ref="U21:X21"/>
    <mergeCell ref="Y21:AF21"/>
    <mergeCell ref="F24:G24"/>
    <mergeCell ref="H24:T24"/>
    <mergeCell ref="U24:X24"/>
    <mergeCell ref="AL21:AL25"/>
    <mergeCell ref="F22:G22"/>
    <mergeCell ref="H22:T22"/>
    <mergeCell ref="U22:X22"/>
    <mergeCell ref="Y22:AF22"/>
    <mergeCell ref="F23:G23"/>
    <mergeCell ref="H23:T23"/>
    <mergeCell ref="U23:X23"/>
    <mergeCell ref="Y23:AF23"/>
    <mergeCell ref="Y24:AF24"/>
    <mergeCell ref="F25:G25"/>
    <mergeCell ref="H25:T25"/>
    <mergeCell ref="U25:X25"/>
    <mergeCell ref="Y25:AF25"/>
    <mergeCell ref="K39:AH39"/>
    <mergeCell ref="AI39:AK39"/>
    <mergeCell ref="C36:J36"/>
    <mergeCell ref="K36:AH36"/>
    <mergeCell ref="AI36:AK36"/>
    <mergeCell ref="C37:J37"/>
    <mergeCell ref="K37:AH37"/>
    <mergeCell ref="AI37:AK37"/>
    <mergeCell ref="C40:J40"/>
    <mergeCell ref="K40:AH40"/>
    <mergeCell ref="AI40:AK40"/>
    <mergeCell ref="B41:B50"/>
    <mergeCell ref="C41:J41"/>
    <mergeCell ref="K41:AH41"/>
    <mergeCell ref="AI41:AK41"/>
    <mergeCell ref="C42:J42"/>
    <mergeCell ref="K42:AH42"/>
    <mergeCell ref="AI42:AK42"/>
    <mergeCell ref="C45:J45"/>
    <mergeCell ref="K45:AH45"/>
    <mergeCell ref="AI45:AK45"/>
    <mergeCell ref="C46:J46"/>
    <mergeCell ref="K46:AH46"/>
    <mergeCell ref="AI46:AK46"/>
    <mergeCell ref="C43:J43"/>
    <mergeCell ref="K43:AH43"/>
    <mergeCell ref="AI43:AK43"/>
    <mergeCell ref="C44:J44"/>
    <mergeCell ref="K44:AH44"/>
    <mergeCell ref="AI44:AK44"/>
    <mergeCell ref="C49:J49"/>
    <mergeCell ref="K49:AH49"/>
    <mergeCell ref="AI49:AK49"/>
    <mergeCell ref="C50:J50"/>
    <mergeCell ref="K50:AH50"/>
    <mergeCell ref="AI50:AK50"/>
    <mergeCell ref="C47:J47"/>
    <mergeCell ref="K47:AH47"/>
    <mergeCell ref="AI47:AK47"/>
    <mergeCell ref="C48:J48"/>
    <mergeCell ref="K48:AH48"/>
    <mergeCell ref="AI48:AK48"/>
    <mergeCell ref="N53:AH53"/>
    <mergeCell ref="AI53:AK53"/>
    <mergeCell ref="K54:M54"/>
    <mergeCell ref="N54:AH54"/>
    <mergeCell ref="AI54:AK54"/>
    <mergeCell ref="K55:M55"/>
    <mergeCell ref="N55:AH55"/>
    <mergeCell ref="AI55:AK55"/>
    <mergeCell ref="B51:J51"/>
    <mergeCell ref="L51:O51"/>
    <mergeCell ref="Q51:T51"/>
    <mergeCell ref="U51:AH51"/>
    <mergeCell ref="AI51:AK51"/>
    <mergeCell ref="B52:J55"/>
    <mergeCell ref="K52:M52"/>
    <mergeCell ref="N52:AH52"/>
    <mergeCell ref="AI52:AK52"/>
    <mergeCell ref="K53:M53"/>
    <mergeCell ref="K59:M59"/>
    <mergeCell ref="Y59:AB59"/>
    <mergeCell ref="AC59:AF61"/>
    <mergeCell ref="AG59:AK61"/>
    <mergeCell ref="K60:M60"/>
    <mergeCell ref="B56:F56"/>
    <mergeCell ref="G56:J56"/>
    <mergeCell ref="B57:E57"/>
    <mergeCell ref="F57:H57"/>
    <mergeCell ref="B58:J58"/>
    <mergeCell ref="K56:M58"/>
    <mergeCell ref="N56:P58"/>
    <mergeCell ref="Q56:S58"/>
    <mergeCell ref="T56:V58"/>
    <mergeCell ref="W56:Y58"/>
    <mergeCell ref="Z56:AB58"/>
    <mergeCell ref="AC56:AE58"/>
    <mergeCell ref="AF56:AH58"/>
    <mergeCell ref="AI56:AK58"/>
    <mergeCell ref="A27:AG27"/>
    <mergeCell ref="AI27:AK27"/>
    <mergeCell ref="A28:AG28"/>
    <mergeCell ref="AI28:AK28"/>
    <mergeCell ref="B64:J64"/>
    <mergeCell ref="K64:AK64"/>
    <mergeCell ref="B65:J65"/>
    <mergeCell ref="K65:AK65"/>
    <mergeCell ref="N60:W60"/>
    <mergeCell ref="Y60:AB60"/>
    <mergeCell ref="N61:AA61"/>
    <mergeCell ref="A62:A65"/>
    <mergeCell ref="L62:U62"/>
    <mergeCell ref="W62:AK62"/>
    <mergeCell ref="A29:A61"/>
    <mergeCell ref="B29:E29"/>
    <mergeCell ref="F29:AK29"/>
    <mergeCell ref="B30:J30"/>
    <mergeCell ref="K30:AH30"/>
    <mergeCell ref="AI33:AK33"/>
    <mergeCell ref="C34:J34"/>
    <mergeCell ref="K34:AH34"/>
    <mergeCell ref="AI34:AK34"/>
    <mergeCell ref="B59:J61"/>
  </mergeCells>
  <phoneticPr fontId="14"/>
  <conditionalFormatting sqref="C31:AK50">
    <cfRule type="containsBlanks" dxfId="364" priority="10">
      <formula>LEN(TRIM(C31))=0</formula>
    </cfRule>
  </conditionalFormatting>
  <conditionalFormatting sqref="F7:F8">
    <cfRule type="containsBlanks" dxfId="363" priority="5">
      <formula>LEN(TRIM(F7))=0</formula>
    </cfRule>
  </conditionalFormatting>
  <conditionalFormatting sqref="F14:K14">
    <cfRule type="containsBlanks" dxfId="362" priority="15">
      <formula>LEN(TRIM(F14))=0</formula>
    </cfRule>
  </conditionalFormatting>
  <conditionalFormatting sqref="F20:AK20 F29:AK29 M11:R11 F11:K12 F13 L13 R13 AF15:AG15 F17:AK17 K52:AE55 AI52:AK55 Y59:AB60 N60:W60 N61:AA61 K62 K64:AK65">
    <cfRule type="containsBlanks" dxfId="361" priority="27">
      <formula>LEN(TRIM(F11))=0</formula>
    </cfRule>
  </conditionalFormatting>
  <conditionalFormatting sqref="F20:AK20">
    <cfRule type="expression" dxfId="360" priority="19">
      <formula>LEN(F20)&gt;200</formula>
    </cfRule>
  </conditionalFormatting>
  <conditionalFormatting sqref="F29:AK29">
    <cfRule type="expression" dxfId="359" priority="18">
      <formula>LEN(F29)&gt;250</formula>
    </cfRule>
  </conditionalFormatting>
  <conditionalFormatting sqref="K51 P51">
    <cfRule type="expression" dxfId="358" priority="22">
      <formula>COUNTA($K$51,$P$51)=0</formula>
    </cfRule>
  </conditionalFormatting>
  <conditionalFormatting sqref="L5:T6">
    <cfRule type="expression" dxfId="356" priority="26">
      <formula>AND(F5="✔",L5="")</formula>
    </cfRule>
  </conditionalFormatting>
  <conditionalFormatting sqref="M7:M8">
    <cfRule type="containsBlanks" dxfId="355" priority="6">
      <formula>LEN(TRIM(M7))=0</formula>
    </cfRule>
  </conditionalFormatting>
  <conditionalFormatting sqref="M11:R11 F11:K12 F14:K14">
    <cfRule type="cellIs" dxfId="354" priority="24" operator="equal">
      <formula>"令和　　年　　月　　日"</formula>
    </cfRule>
  </conditionalFormatting>
  <conditionalFormatting sqref="S7:S8">
    <cfRule type="containsBlanks" dxfId="353" priority="4">
      <formula>LEN(TRIM(S7))=0</formula>
    </cfRule>
  </conditionalFormatting>
  <conditionalFormatting sqref="V13:AF13">
    <cfRule type="expression" dxfId="351" priority="23">
      <formula>AND($R$13="✔",$V$13="")</formula>
    </cfRule>
  </conditionalFormatting>
  <conditionalFormatting sqref="Y8:AK12">
    <cfRule type="expression" dxfId="350" priority="20">
      <formula>LEN(Y8)&gt;100</formula>
    </cfRule>
    <cfRule type="expression" dxfId="349" priority="25">
      <formula>AND($L$5&lt;&gt;"00 基礎分野",$Y$8="")</formula>
    </cfRule>
  </conditionalFormatting>
  <conditionalFormatting sqref="AI63">
    <cfRule type="cellIs" dxfId="348" priority="3" operator="lessThanOrEqual">
      <formula>1</formula>
    </cfRule>
  </conditionalFormatting>
  <conditionalFormatting sqref="AI51:AK51">
    <cfRule type="expression" dxfId="347" priority="21">
      <formula>AND($P$51="✔",$AI$51="")</formula>
    </cfRule>
  </conditionalFormatting>
  <dataValidations count="8">
    <dataValidation type="list" allowBlank="1" showInputMessage="1" showErrorMessage="1" sqref="L5:T6" xr:uid="{00000000-0002-0000-0600-000000000000}">
      <formula1>訓練分野</formula1>
    </dataValidation>
    <dataValidation allowBlank="1" showInputMessage="1" showErrorMessage="1" prompt="日付形式で入力してください。" sqref="F11:K12 M11:R11 F14:K14" xr:uid="{00000000-0002-0000-0600-000001000000}"/>
    <dataValidation type="list" allowBlank="1" showInputMessage="1" showErrorMessage="1" prompt="実施する項目を選択してください。" sqref="K52:M55" xr:uid="{00000000-0002-0000-0600-000002000000}">
      <formula1>"【職場見学】,【職場体験】,【職業人講話】"</formula1>
    </dataValidation>
    <dataValidation type="list" allowBlank="1" showInputMessage="1" showErrorMessage="1" sqref="P51 M7 AA18 T18:T19 L18:L19 F18:F19 R13 L13 F13 F7 AH21:AH25 K51 S7:S8 K62:K63 V63" xr:uid="{00000000-0002-0000-0600-000003000000}">
      <formula1>"✔"</formula1>
    </dataValidation>
    <dataValidation allowBlank="1" showInputMessage="1" showErrorMessage="1" prompt="職場体験・職場見学及び企業実習先への交通費、健康診断料、補講費が必要となる場合には、別途費用が発生する旨記入してください。" sqref="N61:AA61" xr:uid="{00000000-0002-0000-0600-000004000000}"/>
    <dataValidation allowBlank="1" showInputMessage="1" showErrorMessage="1" prompt="様式第８号に記載した金額を記載してください。" sqref="Y59:AB59" xr:uid="{00000000-0002-0000-0600-000005000000}"/>
    <dataValidation type="list" allowBlank="1" showInputMessage="1" showErrorMessage="1" sqref="V62" xr:uid="{00000000-0002-0000-0600-000006000000}">
      <formula1>"✓"</formula1>
    </dataValidation>
    <dataValidation type="list" allowBlank="1" showInputMessage="1" showErrorMessage="1" sqref="AH26:AH28 F8 M8" xr:uid="{00000000-0002-0000-0600-000007000000}">
      <formula1>"○"</formula1>
    </dataValidation>
  </dataValidations>
  <printOptions horizontalCentered="1"/>
  <pageMargins left="0.62992125984251968" right="0.62992125984251968" top="0.39370078740157483" bottom="0.39370078740157483" header="0" footer="0.19685039370078741"/>
  <pageSetup paperSize="9" scale="59" orientation="portrait" r:id="rId1"/>
  <headerFooter scaleWithDoc="0"/>
  <drawing r:id="rId2"/>
  <extLst>
    <ext xmlns:x14="http://schemas.microsoft.com/office/spreadsheetml/2009/9/main" uri="{78C0D931-6437-407d-A8EE-F0AAD7539E65}">
      <x14:conditionalFormattings>
        <x14:conditionalFormatting xmlns:xm="http://schemas.microsoft.com/office/excel/2006/main">
          <x14:cfRule type="expression" priority="2" id="{96F71DD0-5B86-46E1-AA45-43F66162537A}">
            <xm:f>(様式5!$K$61="")*(様式5!$V$61="")</xm:f>
            <x14:dxf>
              <fill>
                <patternFill>
                  <bgColor rgb="FFCCFFCC"/>
                </patternFill>
              </fill>
            </x14:dxf>
          </x14:cfRule>
          <xm:sqref>K63</xm:sqref>
        </x14:conditionalFormatting>
        <x14:conditionalFormatting xmlns:xm="http://schemas.microsoft.com/office/excel/2006/main">
          <x14:cfRule type="expression" priority="1" id="{2B1FA77F-C25E-40DD-9B39-C45DF7CBBBF9}">
            <xm:f>(様式5!$K$61="")*(様式5!$V$61="")</xm:f>
            <x14:dxf>
              <fill>
                <patternFill>
                  <bgColor rgb="FFCCFFCC"/>
                </patternFill>
              </fill>
            </x14:dxf>
          </x14:cfRule>
          <xm:sqref>V63</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AI24"/>
  <sheetViews>
    <sheetView showGridLines="0" view="pageBreakPreview" zoomScale="85" zoomScaleNormal="100" zoomScaleSheetLayoutView="85" workbookViewId="0">
      <selection activeCell="G10" sqref="G10:K10"/>
    </sheetView>
  </sheetViews>
  <sheetFormatPr defaultColWidth="8" defaultRowHeight="13.5"/>
  <cols>
    <col min="1" max="24" width="6.75" style="546" customWidth="1"/>
    <col min="25" max="16384" width="8" style="546"/>
  </cols>
  <sheetData>
    <row r="1" spans="1:35">
      <c r="V1" s="547" t="s">
        <v>1155</v>
      </c>
    </row>
    <row r="2" spans="1:35">
      <c r="X2" s="548" t="s">
        <v>853</v>
      </c>
    </row>
    <row r="3" spans="1:35" ht="18.75">
      <c r="A3" s="2414" t="s">
        <v>854</v>
      </c>
      <c r="B3" s="2414"/>
      <c r="C3" s="2414"/>
      <c r="D3" s="2414"/>
      <c r="E3" s="2414"/>
      <c r="F3" s="2414"/>
      <c r="G3" s="2414"/>
      <c r="H3" s="2414"/>
      <c r="I3" s="2414"/>
      <c r="J3" s="2414"/>
      <c r="K3" s="2414"/>
      <c r="L3" s="2414"/>
      <c r="M3" s="2414"/>
      <c r="N3" s="2414"/>
      <c r="O3" s="2414"/>
      <c r="P3" s="2414"/>
      <c r="Q3" s="2414"/>
      <c r="R3" s="2414"/>
      <c r="S3" s="2414"/>
      <c r="T3" s="2414"/>
      <c r="U3" s="2414"/>
      <c r="V3" s="2414"/>
      <c r="W3" s="2414"/>
      <c r="X3" s="2414"/>
    </row>
    <row r="4" spans="1:35">
      <c r="T4" s="2415" t="s">
        <v>855</v>
      </c>
      <c r="U4" s="2415"/>
      <c r="V4" s="2416" t="str">
        <f>IF(様式1!O3="","",様式1!O3)</f>
        <v/>
      </c>
      <c r="W4" s="2416"/>
      <c r="X4" s="2416"/>
      <c r="Y4" s="549"/>
      <c r="Z4" s="549"/>
    </row>
    <row r="5" spans="1:35" ht="9" customHeight="1">
      <c r="Y5" s="550"/>
      <c r="Z5" s="550"/>
    </row>
    <row r="6" spans="1:35" ht="18" customHeight="1">
      <c r="A6" s="2408" t="s">
        <v>856</v>
      </c>
      <c r="B6" s="2409"/>
      <c r="C6" s="2410"/>
      <c r="D6" s="2417" t="str">
        <f>IF(様式1!L11="","",様式1!L11)</f>
        <v/>
      </c>
      <c r="E6" s="2418"/>
      <c r="F6" s="2418"/>
      <c r="G6" s="2418"/>
      <c r="H6" s="2418"/>
      <c r="I6" s="2418"/>
      <c r="J6" s="2418"/>
      <c r="K6" s="2418"/>
      <c r="L6" s="2419"/>
      <c r="M6" s="2420" t="s">
        <v>857</v>
      </c>
      <c r="N6" s="2420"/>
      <c r="O6" s="2420"/>
      <c r="P6" s="2421" t="str">
        <f>IF(様式1!F44="","",様式1!F44)</f>
        <v/>
      </c>
      <c r="Q6" s="2421"/>
      <c r="R6" s="2421"/>
      <c r="S6" s="2421"/>
      <c r="T6" s="2421"/>
      <c r="U6" s="2421"/>
      <c r="V6" s="2421"/>
      <c r="W6" s="2421"/>
      <c r="X6" s="2421"/>
      <c r="Y6" s="551"/>
      <c r="Z6" s="551"/>
      <c r="AA6" s="551"/>
      <c r="AB6" s="551"/>
      <c r="AC6" s="551"/>
      <c r="AD6" s="551"/>
      <c r="AE6" s="551"/>
      <c r="AF6" s="551"/>
      <c r="AG6" s="551"/>
      <c r="AH6" s="551"/>
      <c r="AI6" s="551"/>
    </row>
    <row r="7" spans="1:35" ht="18" customHeight="1">
      <c r="A7" s="2408" t="s">
        <v>858</v>
      </c>
      <c r="B7" s="2409"/>
      <c r="C7" s="2410"/>
      <c r="D7" s="2411" t="str">
        <f>IF(様式1!G36="","",様式1!G36)</f>
        <v/>
      </c>
      <c r="E7" s="2412"/>
      <c r="F7" s="2412"/>
      <c r="G7" s="2412"/>
      <c r="H7" s="2412"/>
      <c r="I7" s="2412"/>
      <c r="J7" s="2412"/>
      <c r="K7" s="2412"/>
      <c r="L7" s="2413"/>
      <c r="M7" s="552"/>
      <c r="N7" s="552"/>
      <c r="O7" s="552"/>
      <c r="P7" s="552"/>
      <c r="Q7" s="552"/>
      <c r="R7" s="552"/>
      <c r="S7" s="552"/>
      <c r="T7" s="552"/>
      <c r="U7" s="552"/>
      <c r="V7" s="552"/>
      <c r="W7" s="552"/>
      <c r="X7" s="552"/>
      <c r="Y7" s="551"/>
      <c r="Z7" s="551"/>
      <c r="AA7" s="551"/>
      <c r="AB7" s="551"/>
      <c r="AC7" s="551"/>
      <c r="AD7" s="551"/>
      <c r="AE7" s="551"/>
      <c r="AF7" s="551"/>
      <c r="AG7" s="551"/>
      <c r="AH7" s="551"/>
      <c r="AI7" s="551"/>
    </row>
    <row r="9" spans="1:35" s="554" customFormat="1" ht="55.9" customHeight="1">
      <c r="A9" s="553" t="s">
        <v>859</v>
      </c>
      <c r="B9" s="2397" t="s">
        <v>860</v>
      </c>
      <c r="C9" s="2397"/>
      <c r="D9" s="2405" t="s">
        <v>861</v>
      </c>
      <c r="E9" s="2405"/>
      <c r="F9" s="2405"/>
      <c r="G9" s="2405" t="s">
        <v>862</v>
      </c>
      <c r="H9" s="2405"/>
      <c r="I9" s="2405"/>
      <c r="J9" s="2405"/>
      <c r="K9" s="2405"/>
      <c r="L9" s="2405" t="s">
        <v>863</v>
      </c>
      <c r="M9" s="2405"/>
      <c r="N9" s="2405" t="s">
        <v>864</v>
      </c>
      <c r="O9" s="2405"/>
      <c r="P9" s="2397" t="s">
        <v>865</v>
      </c>
      <c r="Q9" s="2397"/>
      <c r="R9" s="2397"/>
      <c r="S9" s="2405" t="s">
        <v>866</v>
      </c>
      <c r="T9" s="2405"/>
      <c r="U9" s="2405" t="s">
        <v>867</v>
      </c>
      <c r="V9" s="2405"/>
      <c r="W9" s="2405"/>
      <c r="X9" s="2405"/>
    </row>
    <row r="10" spans="1:35" ht="58.15" customHeight="1">
      <c r="A10" s="555" t="s">
        <v>868</v>
      </c>
      <c r="B10" s="2406"/>
      <c r="C10" s="2407"/>
      <c r="D10" s="2401"/>
      <c r="E10" s="2401"/>
      <c r="F10" s="2401"/>
      <c r="G10" s="2401"/>
      <c r="H10" s="2401"/>
      <c r="I10" s="2401"/>
      <c r="J10" s="2401"/>
      <c r="K10" s="2401"/>
      <c r="L10" s="2405"/>
      <c r="M10" s="2405"/>
      <c r="N10" s="2397"/>
      <c r="O10" s="2397"/>
      <c r="P10" s="2397"/>
      <c r="Q10" s="2397"/>
      <c r="R10" s="2397"/>
      <c r="S10" s="2397"/>
      <c r="T10" s="2397"/>
      <c r="U10" s="2398"/>
      <c r="V10" s="2398"/>
      <c r="W10" s="2398"/>
      <c r="X10" s="2398"/>
    </row>
    <row r="11" spans="1:35" ht="58.15" customHeight="1">
      <c r="A11" s="555" t="s">
        <v>869</v>
      </c>
      <c r="B11" s="2406"/>
      <c r="C11" s="2407"/>
      <c r="D11" s="2401"/>
      <c r="E11" s="2401"/>
      <c r="F11" s="2401"/>
      <c r="G11" s="2402"/>
      <c r="H11" s="2403"/>
      <c r="I11" s="2403"/>
      <c r="J11" s="2403"/>
      <c r="K11" s="2404"/>
      <c r="L11" s="2405"/>
      <c r="M11" s="2405"/>
      <c r="N11" s="2397"/>
      <c r="O11" s="2397"/>
      <c r="P11" s="2397"/>
      <c r="Q11" s="2397"/>
      <c r="R11" s="2397"/>
      <c r="S11" s="2397"/>
      <c r="T11" s="2397"/>
      <c r="U11" s="2398"/>
      <c r="V11" s="2398"/>
      <c r="W11" s="2398"/>
      <c r="X11" s="2398"/>
    </row>
    <row r="12" spans="1:35" ht="58.15" customHeight="1">
      <c r="A12" s="555" t="s">
        <v>870</v>
      </c>
      <c r="B12" s="2406"/>
      <c r="C12" s="2407"/>
      <c r="D12" s="2401"/>
      <c r="E12" s="2401"/>
      <c r="F12" s="2401"/>
      <c r="G12" s="2402"/>
      <c r="H12" s="2403"/>
      <c r="I12" s="2403"/>
      <c r="J12" s="2403"/>
      <c r="K12" s="2404"/>
      <c r="L12" s="2405"/>
      <c r="M12" s="2405"/>
      <c r="N12" s="2397"/>
      <c r="O12" s="2397"/>
      <c r="P12" s="2397"/>
      <c r="Q12" s="2397"/>
      <c r="R12" s="2397"/>
      <c r="S12" s="2397"/>
      <c r="T12" s="2397"/>
      <c r="U12" s="2398"/>
      <c r="V12" s="2398"/>
      <c r="W12" s="2398"/>
      <c r="X12" s="2398"/>
    </row>
    <row r="13" spans="1:35" ht="58.15" customHeight="1">
      <c r="A13" s="555" t="s">
        <v>871</v>
      </c>
      <c r="B13" s="2406"/>
      <c r="C13" s="2407"/>
      <c r="D13" s="2401"/>
      <c r="E13" s="2401"/>
      <c r="F13" s="2401"/>
      <c r="G13" s="2402"/>
      <c r="H13" s="2403"/>
      <c r="I13" s="2403"/>
      <c r="J13" s="2403"/>
      <c r="K13" s="2404"/>
      <c r="L13" s="2405"/>
      <c r="M13" s="2405"/>
      <c r="N13" s="2397"/>
      <c r="O13" s="2397"/>
      <c r="P13" s="2397"/>
      <c r="Q13" s="2397"/>
      <c r="R13" s="2397"/>
      <c r="S13" s="2397"/>
      <c r="T13" s="2397"/>
      <c r="U13" s="2398"/>
      <c r="V13" s="2398"/>
      <c r="W13" s="2398"/>
      <c r="X13" s="2398"/>
    </row>
    <row r="14" spans="1:35" ht="58.15" customHeight="1">
      <c r="A14" s="555" t="s">
        <v>872</v>
      </c>
      <c r="B14" s="2406"/>
      <c r="C14" s="2407"/>
      <c r="D14" s="2401"/>
      <c r="E14" s="2401"/>
      <c r="F14" s="2401"/>
      <c r="G14" s="2402"/>
      <c r="H14" s="2403"/>
      <c r="I14" s="2403"/>
      <c r="J14" s="2403"/>
      <c r="K14" s="2404"/>
      <c r="L14" s="2405"/>
      <c r="M14" s="2405"/>
      <c r="N14" s="2397"/>
      <c r="O14" s="2397"/>
      <c r="P14" s="2397"/>
      <c r="Q14" s="2397"/>
      <c r="R14" s="2397"/>
      <c r="S14" s="2397"/>
      <c r="T14" s="2397"/>
      <c r="U14" s="2398"/>
      <c r="V14" s="2398"/>
      <c r="W14" s="2398"/>
      <c r="X14" s="2398"/>
    </row>
    <row r="15" spans="1:35" ht="58.15" customHeight="1">
      <c r="A15" s="555" t="s">
        <v>873</v>
      </c>
      <c r="B15" s="2399"/>
      <c r="C15" s="2400"/>
      <c r="D15" s="2401"/>
      <c r="E15" s="2401"/>
      <c r="F15" s="2401"/>
      <c r="G15" s="2402"/>
      <c r="H15" s="2403"/>
      <c r="I15" s="2403"/>
      <c r="J15" s="2403"/>
      <c r="K15" s="2404"/>
      <c r="L15" s="2405"/>
      <c r="M15" s="2405"/>
      <c r="N15" s="2397"/>
      <c r="O15" s="2397"/>
      <c r="P15" s="2397"/>
      <c r="Q15" s="2397"/>
      <c r="R15" s="2397"/>
      <c r="S15" s="2397"/>
      <c r="T15" s="2397"/>
      <c r="U15" s="2398"/>
      <c r="V15" s="2398"/>
      <c r="W15" s="2398"/>
      <c r="X15" s="2398"/>
    </row>
    <row r="17" spans="1:24">
      <c r="A17" s="2393" t="s">
        <v>874</v>
      </c>
      <c r="B17" s="2394"/>
    </row>
    <row r="18" spans="1:24">
      <c r="A18" s="556" t="s">
        <v>875</v>
      </c>
      <c r="B18" s="557"/>
      <c r="C18" s="558"/>
      <c r="D18" s="558"/>
      <c r="E18" s="558"/>
      <c r="F18" s="558"/>
      <c r="G18" s="558"/>
      <c r="H18" s="557" t="s">
        <v>876</v>
      </c>
      <c r="I18" s="557"/>
      <c r="J18" s="557"/>
      <c r="K18" s="558"/>
      <c r="L18" s="558"/>
      <c r="M18" s="558"/>
      <c r="N18" s="557"/>
      <c r="O18" s="557"/>
      <c r="P18" s="558"/>
      <c r="Q18" s="558"/>
      <c r="R18" s="558"/>
      <c r="S18" s="558"/>
      <c r="T18" s="558"/>
      <c r="U18" s="558"/>
      <c r="V18" s="558"/>
      <c r="W18" s="558"/>
      <c r="X18" s="559"/>
    </row>
    <row r="19" spans="1:24">
      <c r="A19" s="560"/>
      <c r="B19" s="550"/>
      <c r="C19" s="550"/>
      <c r="D19" s="550"/>
      <c r="E19" s="550"/>
      <c r="F19" s="550"/>
      <c r="G19" s="550"/>
      <c r="H19" s="550"/>
      <c r="I19" s="550"/>
      <c r="J19" s="550"/>
      <c r="K19" s="550"/>
      <c r="L19" s="550"/>
      <c r="M19" s="550"/>
      <c r="N19" s="550"/>
      <c r="O19" s="550"/>
      <c r="P19" s="550"/>
      <c r="Q19" s="550"/>
      <c r="R19" s="550"/>
      <c r="S19" s="550"/>
      <c r="T19" s="550"/>
      <c r="U19" s="550"/>
      <c r="V19" s="550"/>
      <c r="W19" s="550"/>
      <c r="X19" s="561"/>
    </row>
    <row r="20" spans="1:24">
      <c r="A20" s="562" t="s">
        <v>877</v>
      </c>
      <c r="B20" s="563"/>
      <c r="C20" s="550"/>
      <c r="D20" s="550"/>
      <c r="E20" s="550"/>
      <c r="F20" s="550"/>
      <c r="G20" s="550"/>
      <c r="H20" s="563" t="s">
        <v>878</v>
      </c>
      <c r="I20" s="563"/>
      <c r="J20" s="550"/>
      <c r="K20" s="550"/>
      <c r="L20" s="550"/>
      <c r="M20" s="550"/>
      <c r="N20" s="550"/>
      <c r="O20" s="550"/>
      <c r="P20" s="550"/>
      <c r="Q20" s="550"/>
      <c r="R20" s="550"/>
      <c r="S20" s="550"/>
      <c r="T20" s="550"/>
      <c r="U20" s="550"/>
      <c r="V20" s="550"/>
      <c r="W20" s="550"/>
      <c r="X20" s="561"/>
    </row>
    <row r="21" spans="1:24">
      <c r="A21" s="564"/>
      <c r="B21" s="565"/>
      <c r="C21" s="566"/>
      <c r="D21" s="566"/>
      <c r="E21" s="566"/>
      <c r="F21" s="566"/>
      <c r="G21" s="566"/>
      <c r="H21" s="566"/>
      <c r="I21" s="566"/>
      <c r="J21" s="566"/>
      <c r="K21" s="566"/>
      <c r="L21" s="566"/>
      <c r="M21" s="566"/>
      <c r="N21" s="566"/>
      <c r="O21" s="566"/>
      <c r="P21" s="566"/>
      <c r="Q21" s="566"/>
      <c r="R21" s="566"/>
      <c r="S21" s="566"/>
      <c r="T21" s="566"/>
      <c r="U21" s="566"/>
      <c r="V21" s="566"/>
      <c r="W21" s="566"/>
      <c r="X21" s="567"/>
    </row>
    <row r="23" spans="1:24" ht="95.25" customHeight="1">
      <c r="A23" s="2395" t="s">
        <v>1166</v>
      </c>
      <c r="B23" s="2396"/>
      <c r="C23" s="2396"/>
      <c r="D23" s="2396"/>
      <c r="E23" s="2396"/>
      <c r="F23" s="2396"/>
      <c r="G23" s="2396"/>
      <c r="H23" s="2396"/>
      <c r="I23" s="2396"/>
      <c r="J23" s="2396"/>
      <c r="K23" s="2396"/>
      <c r="L23" s="2396"/>
      <c r="M23" s="2396"/>
      <c r="N23" s="2396"/>
      <c r="O23" s="2396"/>
      <c r="P23" s="2396"/>
      <c r="Q23" s="2396"/>
      <c r="R23" s="2396"/>
      <c r="S23" s="2396"/>
      <c r="T23" s="2396"/>
      <c r="U23" s="2396"/>
      <c r="V23" s="2396"/>
      <c r="W23" s="2396"/>
      <c r="X23" s="2396"/>
    </row>
    <row r="24" spans="1:24">
      <c r="X24" s="568" t="s">
        <v>1152</v>
      </c>
    </row>
  </sheetData>
  <mergeCells count="67">
    <mergeCell ref="A3:X3"/>
    <mergeCell ref="T4:U4"/>
    <mergeCell ref="V4:X4"/>
    <mergeCell ref="A6:C6"/>
    <mergeCell ref="D6:L6"/>
    <mergeCell ref="M6:O6"/>
    <mergeCell ref="P6:X6"/>
    <mergeCell ref="A7:C7"/>
    <mergeCell ref="D7:L7"/>
    <mergeCell ref="B9:C9"/>
    <mergeCell ref="D9:F9"/>
    <mergeCell ref="G9:K9"/>
    <mergeCell ref="L9:M9"/>
    <mergeCell ref="N9:O9"/>
    <mergeCell ref="P9:R9"/>
    <mergeCell ref="S9:T9"/>
    <mergeCell ref="U9:X9"/>
    <mergeCell ref="B10:C10"/>
    <mergeCell ref="D10:F10"/>
    <mergeCell ref="G10:K10"/>
    <mergeCell ref="L10:M10"/>
    <mergeCell ref="N10:O10"/>
    <mergeCell ref="P10:R10"/>
    <mergeCell ref="N12:O12"/>
    <mergeCell ref="P12:R12"/>
    <mergeCell ref="S10:T10"/>
    <mergeCell ref="U10:X10"/>
    <mergeCell ref="B11:C11"/>
    <mergeCell ref="D11:F11"/>
    <mergeCell ref="G11:K11"/>
    <mergeCell ref="L11:M11"/>
    <mergeCell ref="N11:O11"/>
    <mergeCell ref="P11:R11"/>
    <mergeCell ref="S11:T11"/>
    <mergeCell ref="U11:X11"/>
    <mergeCell ref="N14:O14"/>
    <mergeCell ref="P14:R14"/>
    <mergeCell ref="S12:T12"/>
    <mergeCell ref="U12:X12"/>
    <mergeCell ref="B13:C13"/>
    <mergeCell ref="D13:F13"/>
    <mergeCell ref="G13:K13"/>
    <mergeCell ref="L13:M13"/>
    <mergeCell ref="N13:O13"/>
    <mergeCell ref="P13:R13"/>
    <mergeCell ref="S13:T13"/>
    <mergeCell ref="U13:X13"/>
    <mergeCell ref="B12:C12"/>
    <mergeCell ref="D12:F12"/>
    <mergeCell ref="G12:K12"/>
    <mergeCell ref="L12:M12"/>
    <mergeCell ref="A17:B17"/>
    <mergeCell ref="A23:X23"/>
    <mergeCell ref="S14:T14"/>
    <mergeCell ref="U14:X14"/>
    <mergeCell ref="B15:C15"/>
    <mergeCell ref="D15:F15"/>
    <mergeCell ref="G15:K15"/>
    <mergeCell ref="L15:M15"/>
    <mergeCell ref="N15:O15"/>
    <mergeCell ref="P15:R15"/>
    <mergeCell ref="S15:T15"/>
    <mergeCell ref="U15:X15"/>
    <mergeCell ref="B14:C14"/>
    <mergeCell ref="D14:F14"/>
    <mergeCell ref="G14:K14"/>
    <mergeCell ref="L14:M14"/>
  </mergeCells>
  <phoneticPr fontId="14"/>
  <dataValidations count="1">
    <dataValidation type="list" allowBlank="1" showInputMessage="1" showErrorMessage="1" sqref="P10:R15" xr:uid="{00000000-0002-0000-0700-000000000000}">
      <formula1>"職場見学, 職場体験, 企業実習"</formula1>
    </dataValidation>
  </dataValidations>
  <printOptions horizontalCentered="1"/>
  <pageMargins left="0.62992125984251968" right="0.62992125984251968" top="0.39370078740157483" bottom="0.39370078740157483" header="0" footer="0.19685039370078741"/>
  <pageSetup paperSize="9" scale="81" orientation="landscape" r:id="rId1"/>
  <headerFooter scaleWithDoc="0">
    <oddFooter>&amp;R令和６年４月１日以降に申請する訓練科から適用</oddFooter>
  </headerFooter>
  <rowBreaks count="1" manualBreakCount="1">
    <brk id="22" max="2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AH24"/>
  <sheetViews>
    <sheetView view="pageBreakPreview" zoomScale="90" zoomScaleNormal="100" zoomScaleSheetLayoutView="90" workbookViewId="0">
      <selection activeCell="U4" sqref="U4:W4"/>
    </sheetView>
  </sheetViews>
  <sheetFormatPr defaultColWidth="8" defaultRowHeight="13.5"/>
  <cols>
    <col min="1" max="13" width="6.75" style="631" customWidth="1"/>
    <col min="14" max="15" width="12.625" style="631" customWidth="1"/>
    <col min="16" max="17" width="10.125" style="631" customWidth="1"/>
    <col min="18" max="23" width="6.75" style="631" customWidth="1"/>
    <col min="24" max="16384" width="8" style="631"/>
  </cols>
  <sheetData>
    <row r="1" spans="1:34">
      <c r="T1" s="2422" t="s">
        <v>1154</v>
      </c>
      <c r="U1" s="2422"/>
      <c r="V1" s="2422"/>
      <c r="W1" s="2422"/>
    </row>
    <row r="2" spans="1:34">
      <c r="W2" s="632" t="s">
        <v>912</v>
      </c>
    </row>
    <row r="3" spans="1:34" ht="18.75">
      <c r="A3" s="2423" t="s">
        <v>913</v>
      </c>
      <c r="B3" s="2423"/>
      <c r="C3" s="2423"/>
      <c r="D3" s="2423"/>
      <c r="E3" s="2423"/>
      <c r="F3" s="2423"/>
      <c r="G3" s="2423"/>
      <c r="H3" s="2423"/>
      <c r="I3" s="2423"/>
      <c r="J3" s="2423"/>
      <c r="K3" s="2423"/>
      <c r="L3" s="2423"/>
      <c r="M3" s="2423"/>
      <c r="N3" s="2423"/>
      <c r="O3" s="2423"/>
      <c r="P3" s="2423"/>
      <c r="Q3" s="2423"/>
      <c r="R3" s="2423"/>
      <c r="S3" s="2423"/>
      <c r="T3" s="2423"/>
      <c r="U3" s="2423"/>
      <c r="V3" s="2423"/>
      <c r="W3" s="2423"/>
    </row>
    <row r="4" spans="1:34">
      <c r="S4" s="2424" t="s">
        <v>855</v>
      </c>
      <c r="T4" s="2424"/>
      <c r="U4" s="2425"/>
      <c r="V4" s="2425"/>
      <c r="W4" s="2425"/>
    </row>
    <row r="5" spans="1:34" ht="9" customHeight="1"/>
    <row r="6" spans="1:34" ht="18" customHeight="1">
      <c r="A6" s="2408" t="s">
        <v>856</v>
      </c>
      <c r="B6" s="2409"/>
      <c r="C6" s="2410"/>
      <c r="D6" s="2417" t="str">
        <f>IF(様式1!L11="","",様式1!L11)</f>
        <v/>
      </c>
      <c r="E6" s="2418"/>
      <c r="F6" s="2418"/>
      <c r="G6" s="2418"/>
      <c r="H6" s="2418"/>
      <c r="I6" s="2418"/>
      <c r="J6" s="2418"/>
      <c r="K6" s="2418"/>
      <c r="L6" s="2419"/>
      <c r="M6" s="2408" t="s">
        <v>857</v>
      </c>
      <c r="N6" s="2426"/>
      <c r="O6" s="2421" t="str">
        <f>IF(様式1!E44="","",様式1!E44)</f>
        <v/>
      </c>
      <c r="P6" s="2421"/>
      <c r="Q6" s="2421"/>
      <c r="R6" s="2421"/>
      <c r="S6" s="2421"/>
      <c r="T6" s="2421"/>
      <c r="U6" s="2421"/>
      <c r="V6" s="2421"/>
      <c r="W6" s="2421"/>
      <c r="X6" s="633"/>
      <c r="Y6" s="633"/>
      <c r="Z6" s="633"/>
      <c r="AA6" s="633"/>
      <c r="AB6" s="633"/>
      <c r="AC6" s="633"/>
      <c r="AD6" s="633"/>
      <c r="AE6" s="633"/>
      <c r="AF6" s="633"/>
      <c r="AG6" s="633"/>
      <c r="AH6" s="633"/>
    </row>
    <row r="7" spans="1:34" ht="18" customHeight="1">
      <c r="A7" s="2408" t="s">
        <v>858</v>
      </c>
      <c r="B7" s="2409"/>
      <c r="C7" s="2410"/>
      <c r="D7" s="2411" t="str">
        <f>IF(様式1!G36="","",様式1!G36)</f>
        <v/>
      </c>
      <c r="E7" s="2412"/>
      <c r="F7" s="2412"/>
      <c r="G7" s="2412"/>
      <c r="H7" s="2412"/>
      <c r="I7" s="2412"/>
      <c r="J7" s="2412"/>
      <c r="K7" s="2412"/>
      <c r="L7" s="2413"/>
      <c r="M7" s="2427"/>
      <c r="N7" s="2428"/>
      <c r="O7" s="2428"/>
      <c r="P7" s="2428"/>
      <c r="Q7" s="2428"/>
      <c r="R7" s="2428"/>
      <c r="S7" s="2428"/>
      <c r="T7" s="2428"/>
      <c r="U7" s="2428"/>
      <c r="V7" s="2428"/>
      <c r="W7" s="2428"/>
      <c r="X7" s="633"/>
      <c r="Y7" s="633"/>
      <c r="Z7" s="633"/>
      <c r="AA7" s="633"/>
      <c r="AB7" s="633"/>
      <c r="AC7" s="633"/>
      <c r="AD7" s="633"/>
      <c r="AE7" s="633"/>
      <c r="AF7" s="633"/>
      <c r="AG7" s="633"/>
      <c r="AH7" s="633"/>
    </row>
    <row r="9" spans="1:34" s="635" customFormat="1" ht="69.95" customHeight="1">
      <c r="A9" s="634" t="s">
        <v>859</v>
      </c>
      <c r="B9" s="2429" t="s">
        <v>914</v>
      </c>
      <c r="C9" s="2430"/>
      <c r="D9" s="2431"/>
      <c r="E9" s="2431"/>
      <c r="F9" s="2432"/>
      <c r="G9" s="2433" t="s">
        <v>862</v>
      </c>
      <c r="H9" s="2433"/>
      <c r="I9" s="2433"/>
      <c r="J9" s="2433"/>
      <c r="K9" s="2433"/>
      <c r="L9" s="2433" t="s">
        <v>863</v>
      </c>
      <c r="M9" s="2433"/>
      <c r="N9" s="2429" t="s">
        <v>915</v>
      </c>
      <c r="O9" s="2434"/>
      <c r="P9" s="2435" t="s">
        <v>916</v>
      </c>
      <c r="Q9" s="2433"/>
      <c r="R9" s="2433" t="s">
        <v>866</v>
      </c>
      <c r="S9" s="2433"/>
      <c r="T9" s="2433" t="s">
        <v>867</v>
      </c>
      <c r="U9" s="2433"/>
      <c r="V9" s="2433"/>
      <c r="W9" s="2433"/>
    </row>
    <row r="10" spans="1:34" ht="69.95" customHeight="1">
      <c r="A10" s="636" t="s">
        <v>868</v>
      </c>
      <c r="B10" s="2429"/>
      <c r="C10" s="2430"/>
      <c r="D10" s="2437"/>
      <c r="E10" s="2437"/>
      <c r="F10" s="2438"/>
      <c r="G10" s="2442"/>
      <c r="H10" s="2442"/>
      <c r="I10" s="2442"/>
      <c r="J10" s="2442"/>
      <c r="K10" s="2442"/>
      <c r="L10" s="2433"/>
      <c r="M10" s="2433"/>
      <c r="N10" s="2429"/>
      <c r="O10" s="2434"/>
      <c r="P10" s="2435"/>
      <c r="Q10" s="2435"/>
      <c r="R10" s="2435"/>
      <c r="S10" s="2435"/>
      <c r="T10" s="2436"/>
      <c r="U10" s="2436"/>
      <c r="V10" s="2436"/>
      <c r="W10" s="2436"/>
    </row>
    <row r="11" spans="1:34" ht="69.95" customHeight="1">
      <c r="A11" s="636" t="s">
        <v>869</v>
      </c>
      <c r="B11" s="2429"/>
      <c r="C11" s="2430"/>
      <c r="D11" s="2437"/>
      <c r="E11" s="2437"/>
      <c r="F11" s="2438"/>
      <c r="G11" s="2439"/>
      <c r="H11" s="2440"/>
      <c r="I11" s="2440"/>
      <c r="J11" s="2440"/>
      <c r="K11" s="2441"/>
      <c r="L11" s="2433"/>
      <c r="M11" s="2433"/>
      <c r="N11" s="2429"/>
      <c r="O11" s="2434"/>
      <c r="P11" s="2435"/>
      <c r="Q11" s="2435"/>
      <c r="R11" s="2435"/>
      <c r="S11" s="2435"/>
      <c r="T11" s="2436"/>
      <c r="U11" s="2436"/>
      <c r="V11" s="2436"/>
      <c r="W11" s="2436"/>
    </row>
    <row r="12" spans="1:34" ht="69.95" customHeight="1">
      <c r="A12" s="636" t="s">
        <v>870</v>
      </c>
      <c r="B12" s="2429"/>
      <c r="C12" s="2430"/>
      <c r="D12" s="2437"/>
      <c r="E12" s="2437"/>
      <c r="F12" s="2438"/>
      <c r="G12" s="2439"/>
      <c r="H12" s="2440"/>
      <c r="I12" s="2440"/>
      <c r="J12" s="2440"/>
      <c r="K12" s="2441"/>
      <c r="L12" s="2433"/>
      <c r="M12" s="2433"/>
      <c r="N12" s="2429"/>
      <c r="O12" s="2434"/>
      <c r="P12" s="2435"/>
      <c r="Q12" s="2435"/>
      <c r="R12" s="2435"/>
      <c r="S12" s="2435"/>
      <c r="T12" s="2436"/>
      <c r="U12" s="2436"/>
      <c r="V12" s="2436"/>
      <c r="W12" s="2436"/>
    </row>
    <row r="13" spans="1:34" ht="69.95" customHeight="1">
      <c r="A13" s="636" t="s">
        <v>871</v>
      </c>
      <c r="B13" s="2429"/>
      <c r="C13" s="2430"/>
      <c r="D13" s="2437"/>
      <c r="E13" s="2437"/>
      <c r="F13" s="2438"/>
      <c r="G13" s="2439"/>
      <c r="H13" s="2440"/>
      <c r="I13" s="2440"/>
      <c r="J13" s="2440"/>
      <c r="K13" s="2441"/>
      <c r="L13" s="2433"/>
      <c r="M13" s="2433"/>
      <c r="N13" s="2443"/>
      <c r="O13" s="2432"/>
      <c r="P13" s="2435"/>
      <c r="Q13" s="2435"/>
      <c r="R13" s="2435"/>
      <c r="S13" s="2435"/>
      <c r="T13" s="2436"/>
      <c r="U13" s="2436"/>
      <c r="V13" s="2436"/>
      <c r="W13" s="2436"/>
    </row>
    <row r="14" spans="1:34" ht="69.95" customHeight="1">
      <c r="A14" s="636" t="s">
        <v>872</v>
      </c>
      <c r="B14" s="2429"/>
      <c r="C14" s="2430"/>
      <c r="D14" s="2437"/>
      <c r="E14" s="2437"/>
      <c r="F14" s="2438"/>
      <c r="G14" s="2439"/>
      <c r="H14" s="2440"/>
      <c r="I14" s="2440"/>
      <c r="J14" s="2440"/>
      <c r="K14" s="2441"/>
      <c r="L14" s="2433"/>
      <c r="M14" s="2433"/>
      <c r="N14" s="2443"/>
      <c r="O14" s="2432"/>
      <c r="P14" s="2435"/>
      <c r="Q14" s="2435"/>
      <c r="R14" s="2435"/>
      <c r="S14" s="2435"/>
      <c r="T14" s="2436"/>
      <c r="U14" s="2436"/>
      <c r="V14" s="2436"/>
      <c r="W14" s="2436"/>
    </row>
    <row r="15" spans="1:34" ht="69.95" customHeight="1">
      <c r="A15" s="636" t="s">
        <v>873</v>
      </c>
      <c r="B15" s="2429"/>
      <c r="C15" s="2430"/>
      <c r="D15" s="2437"/>
      <c r="E15" s="2437"/>
      <c r="F15" s="2438"/>
      <c r="G15" s="2439"/>
      <c r="H15" s="2440"/>
      <c r="I15" s="2440"/>
      <c r="J15" s="2440"/>
      <c r="K15" s="2441"/>
      <c r="L15" s="2433"/>
      <c r="M15" s="2433"/>
      <c r="N15" s="2443"/>
      <c r="O15" s="2432"/>
      <c r="P15" s="2435"/>
      <c r="Q15" s="2435"/>
      <c r="R15" s="2435"/>
      <c r="S15" s="2435"/>
      <c r="T15" s="2436"/>
      <c r="U15" s="2436"/>
      <c r="V15" s="2436"/>
      <c r="W15" s="2436"/>
    </row>
    <row r="17" spans="1:23">
      <c r="A17" s="2443" t="s">
        <v>874</v>
      </c>
      <c r="B17" s="2444"/>
    </row>
    <row r="18" spans="1:23">
      <c r="A18" s="637" t="s">
        <v>875</v>
      </c>
      <c r="B18" s="638"/>
      <c r="C18" s="639"/>
      <c r="D18" s="639"/>
      <c r="E18" s="639"/>
      <c r="F18" s="639"/>
      <c r="G18" s="639"/>
      <c r="H18" s="638" t="s">
        <v>876</v>
      </c>
      <c r="I18" s="638"/>
      <c r="J18" s="638"/>
      <c r="K18" s="639"/>
      <c r="L18" s="639"/>
      <c r="M18" s="639"/>
      <c r="N18" s="639"/>
      <c r="O18" s="639"/>
      <c r="P18" s="639"/>
      <c r="Q18" s="639"/>
      <c r="R18" s="639"/>
      <c r="S18" s="639"/>
      <c r="T18" s="639"/>
      <c r="U18" s="639"/>
      <c r="V18" s="639"/>
      <c r="W18" s="640"/>
    </row>
    <row r="19" spans="1:23">
      <c r="A19" s="641"/>
      <c r="B19" s="642"/>
      <c r="C19" s="642"/>
      <c r="D19" s="642"/>
      <c r="E19" s="642"/>
      <c r="F19" s="642"/>
      <c r="G19" s="642"/>
      <c r="H19" s="642"/>
      <c r="I19" s="642"/>
      <c r="J19" s="642"/>
      <c r="K19" s="642"/>
      <c r="L19" s="642"/>
      <c r="M19" s="642"/>
      <c r="N19" s="642"/>
      <c r="O19" s="642"/>
      <c r="P19" s="642"/>
      <c r="Q19" s="642"/>
      <c r="R19" s="642"/>
      <c r="S19" s="642"/>
      <c r="T19" s="642"/>
      <c r="U19" s="642"/>
      <c r="V19" s="642"/>
      <c r="W19" s="643"/>
    </row>
    <row r="20" spans="1:23">
      <c r="A20" s="644" t="s">
        <v>877</v>
      </c>
      <c r="B20" s="645"/>
      <c r="C20" s="642"/>
      <c r="D20" s="642"/>
      <c r="E20" s="642"/>
      <c r="F20" s="642"/>
      <c r="G20" s="642"/>
      <c r="H20" s="645" t="s">
        <v>878</v>
      </c>
      <c r="I20" s="645"/>
      <c r="J20" s="642"/>
      <c r="K20" s="642"/>
      <c r="L20" s="642"/>
      <c r="M20" s="642"/>
      <c r="N20" s="642"/>
      <c r="O20" s="642"/>
      <c r="P20" s="642"/>
      <c r="Q20" s="642"/>
      <c r="R20" s="642"/>
      <c r="S20" s="642"/>
      <c r="T20" s="642"/>
      <c r="U20" s="642"/>
      <c r="V20" s="642"/>
      <c r="W20" s="643"/>
    </row>
    <row r="21" spans="1:23">
      <c r="A21" s="646"/>
      <c r="B21" s="647"/>
      <c r="C21" s="648"/>
      <c r="D21" s="648"/>
      <c r="E21" s="648"/>
      <c r="F21" s="648"/>
      <c r="G21" s="648"/>
      <c r="H21" s="648"/>
      <c r="I21" s="648"/>
      <c r="J21" s="648"/>
      <c r="K21" s="648"/>
      <c r="L21" s="648"/>
      <c r="M21" s="648"/>
      <c r="N21" s="648"/>
      <c r="O21" s="648"/>
      <c r="P21" s="648"/>
      <c r="Q21" s="648"/>
      <c r="R21" s="648"/>
      <c r="S21" s="648"/>
      <c r="T21" s="648"/>
      <c r="U21" s="648"/>
      <c r="V21" s="648"/>
      <c r="W21" s="649"/>
    </row>
    <row r="23" spans="1:23" ht="60" customHeight="1">
      <c r="A23" s="2445" t="s">
        <v>917</v>
      </c>
      <c r="B23" s="2446"/>
      <c r="C23" s="2446"/>
      <c r="D23" s="2446"/>
      <c r="E23" s="2446"/>
      <c r="F23" s="2446"/>
      <c r="G23" s="2446"/>
      <c r="H23" s="2446"/>
      <c r="I23" s="2446"/>
      <c r="J23" s="2446"/>
      <c r="K23" s="2446"/>
      <c r="L23" s="2446"/>
      <c r="M23" s="2446"/>
      <c r="N23" s="2446"/>
      <c r="O23" s="2446"/>
      <c r="P23" s="2446"/>
      <c r="Q23" s="2446"/>
      <c r="R23" s="2446"/>
      <c r="S23" s="2446"/>
      <c r="T23" s="2446"/>
      <c r="U23" s="2446"/>
      <c r="V23" s="2446"/>
      <c r="W23" s="2446"/>
    </row>
    <row r="24" spans="1:23">
      <c r="W24" s="568" t="s">
        <v>918</v>
      </c>
    </row>
  </sheetData>
  <mergeCells count="62">
    <mergeCell ref="A17:B17"/>
    <mergeCell ref="A23:W23"/>
    <mergeCell ref="T14:W14"/>
    <mergeCell ref="B15:F15"/>
    <mergeCell ref="G15:K15"/>
    <mergeCell ref="L15:M15"/>
    <mergeCell ref="N15:O15"/>
    <mergeCell ref="P15:Q15"/>
    <mergeCell ref="R15:S15"/>
    <mergeCell ref="T15:W15"/>
    <mergeCell ref="B14:F14"/>
    <mergeCell ref="G14:K14"/>
    <mergeCell ref="L14:M14"/>
    <mergeCell ref="N14:O14"/>
    <mergeCell ref="P14:Q14"/>
    <mergeCell ref="R14:S14"/>
    <mergeCell ref="T12:W12"/>
    <mergeCell ref="B13:F13"/>
    <mergeCell ref="G13:K13"/>
    <mergeCell ref="L13:M13"/>
    <mergeCell ref="N13:O13"/>
    <mergeCell ref="P13:Q13"/>
    <mergeCell ref="R13:S13"/>
    <mergeCell ref="T13:W13"/>
    <mergeCell ref="B12:F12"/>
    <mergeCell ref="G12:K12"/>
    <mergeCell ref="L12:M12"/>
    <mergeCell ref="N12:O12"/>
    <mergeCell ref="P12:Q12"/>
    <mergeCell ref="R12:S12"/>
    <mergeCell ref="T10:W10"/>
    <mergeCell ref="B11:F11"/>
    <mergeCell ref="G11:K11"/>
    <mergeCell ref="L11:M11"/>
    <mergeCell ref="N11:O11"/>
    <mergeCell ref="P11:Q11"/>
    <mergeCell ref="R11:S11"/>
    <mergeCell ref="T11:W11"/>
    <mergeCell ref="B10:F10"/>
    <mergeCell ref="G10:K10"/>
    <mergeCell ref="L10:M10"/>
    <mergeCell ref="N10:O10"/>
    <mergeCell ref="P10:Q10"/>
    <mergeCell ref="R10:S10"/>
    <mergeCell ref="A7:C7"/>
    <mergeCell ref="D7:L7"/>
    <mergeCell ref="M7:W7"/>
    <mergeCell ref="B9:F9"/>
    <mergeCell ref="G9:K9"/>
    <mergeCell ref="L9:M9"/>
    <mergeCell ref="N9:O9"/>
    <mergeCell ref="P9:Q9"/>
    <mergeCell ref="R9:S9"/>
    <mergeCell ref="T9:W9"/>
    <mergeCell ref="T1:W1"/>
    <mergeCell ref="A3:W3"/>
    <mergeCell ref="S4:T4"/>
    <mergeCell ref="U4:W4"/>
    <mergeCell ref="A6:C6"/>
    <mergeCell ref="D6:L6"/>
    <mergeCell ref="M6:N6"/>
    <mergeCell ref="O6:W6"/>
  </mergeCells>
  <phoneticPr fontId="14"/>
  <printOptions horizontalCentered="1"/>
  <pageMargins left="0.62992125984251968" right="0.62992125984251968" top="0.39370078740157483" bottom="0.39370078740157483" header="0" footer="0.19685039370078741"/>
  <pageSetup paperSize="9" scale="76" orientation="landscape" r:id="rId1"/>
  <headerFooter scaleWithDoc="0">
    <oddFooter>&amp;R令和６年４月１日以降に申請する訓練科から適用</oddFooter>
  </headerFooter>
  <rowBreaks count="1" manualBreakCount="1">
    <brk id="22" max="2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39</vt:i4>
      </vt:variant>
    </vt:vector>
  </HeadingPairs>
  <TitlesOfParts>
    <vt:vector size="74" baseType="lpstr">
      <vt:lpstr>一覧表 </vt:lpstr>
      <vt:lpstr>様式1</vt:lpstr>
      <vt:lpstr>様式2</vt:lpstr>
      <vt:lpstr>様式3</vt:lpstr>
      <vt:lpstr>様式4</vt:lpstr>
      <vt:lpstr>様式5</vt:lpstr>
      <vt:lpstr>様式5  (記載例)</vt:lpstr>
      <vt:lpstr>様式５添付１</vt:lpstr>
      <vt:lpstr>様式５添付２</vt:lpstr>
      <vt:lpstr>様式５添付３</vt:lpstr>
      <vt:lpstr>様式５添付４（R8.9月開講まで）</vt:lpstr>
      <vt:lpstr>様式５添付４（R8.10月開講～）</vt:lpstr>
      <vt:lpstr>様式５添付４別表</vt:lpstr>
      <vt:lpstr>様式6 </vt:lpstr>
      <vt:lpstr>様式6 (記載例) </vt:lpstr>
      <vt:lpstr>様式６添付１</vt:lpstr>
      <vt:lpstr>様式６添付１ (記入例)</vt:lpstr>
      <vt:lpstr>様式7の1 </vt:lpstr>
      <vt:lpstr>様式7の1 （記入例）</vt:lpstr>
      <vt:lpstr>様式7の3</vt:lpstr>
      <vt:lpstr>様式7の3(記入例)</vt:lpstr>
      <vt:lpstr>様式8</vt:lpstr>
      <vt:lpstr>様式8 (記載例)</vt:lpstr>
      <vt:lpstr>様式9</vt:lpstr>
      <vt:lpstr>様式10 </vt:lpstr>
      <vt:lpstr>様式12</vt:lpstr>
      <vt:lpstr>様式13の１</vt:lpstr>
      <vt:lpstr>様式14</vt:lpstr>
      <vt:lpstr>様式15の１</vt:lpstr>
      <vt:lpstr>様式15の２</vt:lpstr>
      <vt:lpstr>様式16の２</vt:lpstr>
      <vt:lpstr>様式17 </vt:lpstr>
      <vt:lpstr>様式　別紙１ </vt:lpstr>
      <vt:lpstr>様式　別紙２</vt:lpstr>
      <vt:lpstr>登録用</vt:lpstr>
      <vt:lpstr>'一覧表 '!Print_Area</vt:lpstr>
      <vt:lpstr>登録用!Print_Area</vt:lpstr>
      <vt:lpstr>'様式　別紙１ '!Print_Area</vt:lpstr>
      <vt:lpstr>'様式　別紙２'!Print_Area</vt:lpstr>
      <vt:lpstr>様式1!Print_Area</vt:lpstr>
      <vt:lpstr>'様式10 '!Print_Area</vt:lpstr>
      <vt:lpstr>様式12!Print_Area</vt:lpstr>
      <vt:lpstr>様式13の１!Print_Area</vt:lpstr>
      <vt:lpstr>様式14!Print_Area</vt:lpstr>
      <vt:lpstr>様式15の１!Print_Area</vt:lpstr>
      <vt:lpstr>様式15の２!Print_Area</vt:lpstr>
      <vt:lpstr>様式16の２!Print_Area</vt:lpstr>
      <vt:lpstr>'様式17 '!Print_Area</vt:lpstr>
      <vt:lpstr>様式2!Print_Area</vt:lpstr>
      <vt:lpstr>様式3!Print_Area</vt:lpstr>
      <vt:lpstr>様式4!Print_Area</vt:lpstr>
      <vt:lpstr>様式5!Print_Area</vt:lpstr>
      <vt:lpstr>'様式5  (記載例)'!Print_Area</vt:lpstr>
      <vt:lpstr>様式５添付１!Print_Area</vt:lpstr>
      <vt:lpstr>様式５添付２!Print_Area</vt:lpstr>
      <vt:lpstr>様式５添付３!Print_Area</vt:lpstr>
      <vt:lpstr>'様式５添付４（R8.10月開講～）'!Print_Area</vt:lpstr>
      <vt:lpstr>'様式５添付４（R8.9月開講まで）'!Print_Area</vt:lpstr>
      <vt:lpstr>様式５添付４別表!Print_Area</vt:lpstr>
      <vt:lpstr>'様式6 '!Print_Area</vt:lpstr>
      <vt:lpstr>'様式6 (記載例) '!Print_Area</vt:lpstr>
      <vt:lpstr>'様式６添付１ (記入例)'!Print_Area</vt:lpstr>
      <vt:lpstr>'様式7の1 '!Print_Area</vt:lpstr>
      <vt:lpstr>'様式7の1 （記入例）'!Print_Area</vt:lpstr>
      <vt:lpstr>様式7の3!Print_Area</vt:lpstr>
      <vt:lpstr>'様式7の3(記入例)'!Print_Area</vt:lpstr>
      <vt:lpstr>様式8!Print_Area</vt:lpstr>
      <vt:lpstr>'様式8 (記載例)'!Print_Area</vt:lpstr>
      <vt:lpstr>様式9!Print_Area</vt:lpstr>
      <vt:lpstr>様式3!Print_Titles</vt:lpstr>
      <vt:lpstr>様式5!Print_Titles</vt:lpstr>
      <vt:lpstr>'様式5  (記載例)'!Print_Titles</vt:lpstr>
      <vt:lpstr>様式5!訓練分野</vt:lpstr>
      <vt:lpstr>'様式5  (記載例)'!訓練分野</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認定申請様式【eラーニングコース】(05.12.08)</dc:title>
  <dc:creator>高齢・障害・求職者雇用支援機構</dc:creator>
  <cp:lastModifiedBy>高齢・障害・求職者雇用支援機構</cp:lastModifiedBy>
  <cp:lastPrinted>2026-03-31T05:46:52Z</cp:lastPrinted>
  <dcterms:created xsi:type="dcterms:W3CDTF">2021-02-10T00:51:51Z</dcterms:created>
  <dcterms:modified xsi:type="dcterms:W3CDTF">2026-04-03T08:11:15Z</dcterms:modified>
</cp:coreProperties>
</file>