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12月2日版\留意事項（eラーニング）\７．差替え\ホームページ\"/>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6" sheetId="90" r:id="rId10"/>
    <sheet name="様式6 (記載例) " sheetId="93" r:id="rId11"/>
    <sheet name="様式7の1" sheetId="56" r:id="rId12"/>
    <sheet name="様式7の3" sheetId="10" r:id="rId13"/>
    <sheet name="様式8" sheetId="11" r:id="rId14"/>
    <sheet name="様式9" sheetId="63" r:id="rId15"/>
    <sheet name="様式10" sheetId="54" r:id="rId16"/>
    <sheet name="様式12" sheetId="15" r:id="rId17"/>
    <sheet name="様式13の１" sheetId="29" r:id="rId18"/>
    <sheet name="様式14" sheetId="38" r:id="rId19"/>
    <sheet name="様式15の１" sheetId="64" r:id="rId20"/>
    <sheet name="様式15の２" sheetId="65" r:id="rId21"/>
    <sheet name="様式16の２" sheetId="21" r:id="rId22"/>
    <sheet name="様式17" sheetId="41" r:id="rId23"/>
    <sheet name="登録用" sheetId="23" state="hidden" r:id="rId24"/>
  </sheets>
  <externalReferences>
    <externalReference r:id="rId25"/>
  </externalReferences>
  <definedNames>
    <definedName name="_xlnm._FilterDatabase" localSheetId="17" hidden="1">様式13の１!#REF!</definedName>
    <definedName name="_key" localSheetId="10" hidden="1">#REF!</definedName>
    <definedName name="_key" hidden="1">#REF!</definedName>
    <definedName name="_Key1" localSheetId="0" hidden="1">#REF!</definedName>
    <definedName name="_Key1" localSheetId="17"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4" hidden="1">#REF!</definedName>
    <definedName name="_Key1" hidden="1">#REF!</definedName>
    <definedName name="_Key2" localSheetId="0" hidden="1">#REF!</definedName>
    <definedName name="_Key2" localSheetId="17"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4" hidden="1">#REF!</definedName>
    <definedName name="_Key2" hidden="1">#REF!</definedName>
    <definedName name="_Order1" hidden="1">255</definedName>
    <definedName name="_Order2" hidden="1">255</definedName>
    <definedName name="_sor" localSheetId="10" hidden="1">#REF!</definedName>
    <definedName name="_sor" hidden="1">#REF!</definedName>
    <definedName name="_Sort" localSheetId="0" hidden="1">#REF!</definedName>
    <definedName name="_Sort" localSheetId="17" hidden="1">#REF!</definedName>
    <definedName name="_Sort" localSheetId="18"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4" hidden="1">#REF!</definedName>
    <definedName name="_Sort" hidden="1">#REF!</definedName>
    <definedName name="a" localSheetId="0" hidden="1">#REF!</definedName>
    <definedName name="a" localSheetId="9" hidden="1">#REF!</definedName>
    <definedName name="a" localSheetId="10" hidden="1">#REF!</definedName>
    <definedName name="a" hidden="1">#REF!</definedName>
    <definedName name="aa" localSheetId="0" hidden="1">#REF!</definedName>
    <definedName name="aa" localSheetId="10" hidden="1">#REF!</definedName>
    <definedName name="aa" hidden="1">#REF!</definedName>
    <definedName name="aaa" localSheetId="0" hidden="1">#REF!</definedName>
    <definedName name="aaa" localSheetId="10" hidden="1">#REF!</definedName>
    <definedName name="aaa" hidden="1">#REF!</definedName>
    <definedName name="aaaa" localSheetId="0" hidden="1">#REF!</definedName>
    <definedName name="aaaa" localSheetId="10" hidden="1">#REF!</definedName>
    <definedName name="aaaa" hidden="1">#REF!</definedName>
    <definedName name="aaaaa" localSheetId="0" hidden="1">#REF!</definedName>
    <definedName name="aaaaa" localSheetId="10" hidden="1">#REF!</definedName>
    <definedName name="aaaaa" hidden="1">#REF!</definedName>
    <definedName name="aaaaaa" localSheetId="0" hidden="1">#REF!</definedName>
    <definedName name="aaaaaa" localSheetId="10" hidden="1">#REF!</definedName>
    <definedName name="aaaaaa" hidden="1">#REF!</definedName>
    <definedName name="abc" localSheetId="0" hidden="1">#REF!</definedName>
    <definedName name="abc" localSheetId="3" hidden="1">#REF!</definedName>
    <definedName name="abc" localSheetId="6" hidden="1">#REF!</definedName>
    <definedName name="abc" localSheetId="9" hidden="1">#REF!</definedName>
    <definedName name="abc" localSheetId="10" hidden="1">#REF!</definedName>
    <definedName name="abc" hidden="1">#REF!</definedName>
    <definedName name="ass" localSheetId="0" hidden="1">#REF!</definedName>
    <definedName name="ass" localSheetId="10"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localSheetId="0" hidden="1">#REF!</definedName>
    <definedName name="d" localSheetId="9" hidden="1">#REF!</definedName>
    <definedName name="d" localSheetId="10" hidden="1">#REF!</definedName>
    <definedName name="d" hidden="1">#REF!</definedName>
    <definedName name="dd" localSheetId="0" hidden="1">#REF!</definedName>
    <definedName name="dd" localSheetId="10" hidden="1">#REF!</definedName>
    <definedName name="dd" hidden="1">#REF!</definedName>
    <definedName name="esub" localSheetId="10" hidden="1">#REF!</definedName>
    <definedName name="esub" hidden="1">#REF!</definedName>
    <definedName name="Esub一覧" localSheetId="0" hidden="1">#REF!</definedName>
    <definedName name="Esub一覧" localSheetId="17"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0" hidden="1">#REF!</definedName>
    <definedName name="Esub一覧" localSheetId="14" hidden="1">#REF!</definedName>
    <definedName name="Esub一覧" hidden="1">#REF!</definedName>
    <definedName name="f" localSheetId="0" hidden="1">#REF!</definedName>
    <definedName name="f" localSheetId="9" hidden="1">#REF!</definedName>
    <definedName name="f" localSheetId="10" hidden="1">#REF!</definedName>
    <definedName name="f" hidden="1">#REF!</definedName>
    <definedName name="ｇ" localSheetId="0" hidden="1">#REF!</definedName>
    <definedName name="ｇ" localSheetId="10" hidden="1">#REF!</definedName>
    <definedName name="ｇ" hidden="1">#REF!</definedName>
    <definedName name="ggt" localSheetId="0" hidden="1">#REF!</definedName>
    <definedName name="ggt" localSheetId="3" hidden="1">#REF!</definedName>
    <definedName name="ggt" localSheetId="6" hidden="1">#REF!</definedName>
    <definedName name="ggt" localSheetId="9" hidden="1">#REF!</definedName>
    <definedName name="ggt" localSheetId="10" hidden="1">#REF!</definedName>
    <definedName name="ggt" hidden="1">#REF!</definedName>
    <definedName name="hu" localSheetId="10" hidden="1">#REF!</definedName>
    <definedName name="hu" hidden="1">#REF!</definedName>
    <definedName name="hujh" hidden="1">#REF!</definedName>
    <definedName name="ＨＵＵ" localSheetId="0" hidden="1">#REF!</definedName>
    <definedName name="ＨＵＵ" localSheetId="17"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0" hidden="1">#REF!</definedName>
    <definedName name="ＨＵＵ" localSheetId="14" hidden="1">#REF!</definedName>
    <definedName name="ＨＵＵ" hidden="1">#REF!</definedName>
    <definedName name="i" localSheetId="10" hidden="1">#REF!</definedName>
    <definedName name="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localSheetId="0" hidden="1">#REF!</definedName>
    <definedName name="jhgg" localSheetId="3" hidden="1">#REF!</definedName>
    <definedName name="jhgg" localSheetId="6" hidden="1">#REF!</definedName>
    <definedName name="jhgg" localSheetId="9" hidden="1">#REF!</definedName>
    <definedName name="jhgg" localSheetId="10"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jjjjjj">[1]様式5!#REF!</definedName>
    <definedName name="jjuu" hidden="1">#REF!</definedName>
    <definedName name="juju" hidden="1">#REF!</definedName>
    <definedName name="ｋ" localSheetId="0" hidden="1">#REF!</definedName>
    <definedName name="ｋ" localSheetId="10"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localSheetId="0" hidden="1">#REF!</definedName>
    <definedName name="ｍ" localSheetId="10"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ioioi" hidden="1">#REF!</definedName>
    <definedName name="oiui" hidden="1">#REF!</definedName>
    <definedName name="ooui" hidden="1">#REF!</definedName>
    <definedName name="_xlnm.Print_Area" localSheetId="0">'一覧表 '!$A$1:$H$29</definedName>
    <definedName name="_xlnm.Print_Area" localSheetId="23">登録用!$A$1:$B$49</definedName>
    <definedName name="_xlnm.Print_Area" localSheetId="1">様式1!$A$1:$S$79</definedName>
    <definedName name="_xlnm.Print_Area" localSheetId="15">様式10!$A$1:$O$46</definedName>
    <definedName name="_xlnm.Print_Area" localSheetId="16">様式12!$A$1:$P$28</definedName>
    <definedName name="_xlnm.Print_Area" localSheetId="17">様式13の１!$A$1:$AI$56</definedName>
    <definedName name="_xlnm.Print_Area" localSheetId="18">様式14!$A$1:$R$30</definedName>
    <definedName name="_xlnm.Print_Area" localSheetId="19">様式15の１!$A$1:$R$54</definedName>
    <definedName name="_xlnm.Print_Area" localSheetId="20">様式15の２!$A$1:$U$92</definedName>
    <definedName name="_xlnm.Print_Area" localSheetId="21">様式16の２!$A$1:$H$45</definedName>
    <definedName name="_xlnm.Print_Area" localSheetId="22">様式17!$A$1:$AD$138</definedName>
    <definedName name="_xlnm.Print_Area" localSheetId="2">様式2!$A$1:$AA$43</definedName>
    <definedName name="_xlnm.Print_Area" localSheetId="3">様式3!$A$1:$Y$83</definedName>
    <definedName name="_xlnm.Print_Area" localSheetId="4">様式4!$A$1:$S$54</definedName>
    <definedName name="_xlnm.Print_Area" localSheetId="5">様式5!$A$1:$AK$67</definedName>
    <definedName name="_xlnm.Print_Area" localSheetId="6">'様式5  (記載例)'!$A$1:$AK$67</definedName>
    <definedName name="_xlnm.Print_Area" localSheetId="7">様式５添付１!$A$1:$X$24</definedName>
    <definedName name="_xlnm.Print_Area" localSheetId="8">様式５添付２!$A$1:$W$24</definedName>
    <definedName name="_xlnm.Print_Area" localSheetId="9">様式6!$A$1:$AJ$128</definedName>
    <definedName name="_xlnm.Print_Area" localSheetId="11">様式7の1!$A$1:$K$93</definedName>
    <definedName name="_xlnm.Print_Area" localSheetId="12">様式7の3!$A$1:$W$23</definedName>
    <definedName name="_xlnm.Print_Area" localSheetId="13">様式8!$A$1:$F$40</definedName>
    <definedName name="_xlnm.Print_Area" localSheetId="14">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10" hidden="1">#REF!</definedName>
    <definedName name="ｑ"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localSheetId="0" hidden="1">#REF!</definedName>
    <definedName name="s" localSheetId="9" hidden="1">#REF!</definedName>
    <definedName name="s" localSheetId="10"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yuy" hidden="1">#REF!</definedName>
    <definedName name="uij" hidden="1">#REF!</definedName>
    <definedName name="uiouo" hidden="1">#REF!</definedName>
    <definedName name="uiuo" hidden="1">#REF!</definedName>
    <definedName name="ujhu" hidden="1">#REF!</definedName>
    <definedName name="uuii" hidden="1">#REF!</definedName>
    <definedName name="uuyyi" hidden="1">#REF!</definedName>
    <definedName name="uyjh" hidden="1">#REF!</definedName>
    <definedName name="uyjhu" hidden="1">#REF!</definedName>
    <definedName name="ｗ" localSheetId="0" hidden="1">#REF!</definedName>
    <definedName name="ｗ" localSheetId="10" hidden="1">#REF!</definedName>
    <definedName name="ｗ" hidden="1">#REF!</definedName>
    <definedName name="y" hidden="1">#REF!</definedName>
    <definedName name="yjhu" hidden="1">#REF!</definedName>
    <definedName name="yujj" hidden="1">#REF!</definedName>
    <definedName name="yuyi" hidden="1">#REF!</definedName>
    <definedName name="yy">#REF!</definedName>
    <definedName name="あ" localSheetId="0" hidden="1">#REF!</definedName>
    <definedName name="あ" localSheetId="17" hidden="1">#REF!</definedName>
    <definedName name="あ" localSheetId="18" hidden="1">#REF!</definedName>
    <definedName name="あ" localSheetId="3"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0" hidden="1">#REF!</definedName>
    <definedName name="あ" localSheetId="14" hidden="1">#REF!</definedName>
    <definedName name="あ" hidden="1">#REF!</definedName>
    <definedName name="い" localSheetId="0" hidden="1">#REF!</definedName>
    <definedName name="い" localSheetId="3" hidden="1">#REF!</definedName>
    <definedName name="い" localSheetId="9" hidden="1">#REF!</definedName>
    <definedName name="い" localSheetId="10" hidden="1">#REF!</definedName>
    <definedName name="い" hidden="1">#REF!</definedName>
    <definedName name="いお" localSheetId="0" hidden="1">#REF!</definedName>
    <definedName name="いお" localSheetId="3" hidden="1">#REF!</definedName>
    <definedName name="いお" localSheetId="9" hidden="1">#REF!</definedName>
    <definedName name="いお" localSheetId="10" hidden="1">#REF!</definedName>
    <definedName name="いお" hidden="1">#REF!</definedName>
    <definedName name="う" localSheetId="0" hidden="1">#REF!</definedName>
    <definedName name="う" localSheetId="3" hidden="1">#REF!</definedName>
    <definedName name="う" localSheetId="9" hidden="1">#REF!</definedName>
    <definedName name="う" localSheetId="10" hidden="1">#REF!</definedName>
    <definedName name="う" hidden="1">#REF!</definedName>
    <definedName name="え" localSheetId="0" hidden="1">#REF!</definedName>
    <definedName name="え" localSheetId="3" hidden="1">#REF!</definedName>
    <definedName name="え" localSheetId="9" hidden="1">#REF!</definedName>
    <definedName name="え" localSheetId="10" hidden="1">#REF!</definedName>
    <definedName name="え" hidden="1">#REF!</definedName>
    <definedName name="ぉ" localSheetId="0" hidden="1">#REF!</definedName>
    <definedName name="ぉ" localSheetId="3" hidden="1">#REF!</definedName>
    <definedName name="ぉ" localSheetId="9" hidden="1">#REF!</definedName>
    <definedName name="ぉ" localSheetId="10" hidden="1">#REF!</definedName>
    <definedName name="ぉ" hidden="1">#REF!</definedName>
    <definedName name="お" localSheetId="0" hidden="1">#REF!</definedName>
    <definedName name="お" localSheetId="3" hidden="1">#REF!</definedName>
    <definedName name="お" localSheetId="9" hidden="1">#REF!</definedName>
    <definedName name="お" localSheetId="10" hidden="1">#REF!</definedName>
    <definedName name="お" hidden="1">#REF!</definedName>
    <definedName name="さ" localSheetId="0" hidden="1">#REF!</definedName>
    <definedName name="さ" localSheetId="3" hidden="1">#REF!</definedName>
    <definedName name="さ" localSheetId="9" hidden="1">#REF!</definedName>
    <definedName name="さ" localSheetId="10" hidden="1">#REF!</definedName>
    <definedName name="さ" hidden="1">#REF!</definedName>
    <definedName name="し" localSheetId="0" hidden="1">#REF!</definedName>
    <definedName name="し" localSheetId="3" hidden="1">#REF!</definedName>
    <definedName name="し" localSheetId="9" hidden="1">#REF!</definedName>
    <definedName name="し" localSheetId="10" hidden="1">#REF!</definedName>
    <definedName name="し" hidden="1">#REF!</definedName>
    <definedName name="じ" localSheetId="0" hidden="1">#REF!</definedName>
    <definedName name="じ" localSheetId="3" hidden="1">#REF!</definedName>
    <definedName name="じ" localSheetId="9" hidden="1">#REF!</definedName>
    <definedName name="じ" localSheetId="10" hidden="1">#REF!</definedName>
    <definedName name="じ" hidden="1">#REF!</definedName>
    <definedName name="す" localSheetId="0" hidden="1">#REF!</definedName>
    <definedName name="す" localSheetId="3" hidden="1">#REF!</definedName>
    <definedName name="す" localSheetId="9" hidden="1">#REF!</definedName>
    <definedName name="す" localSheetId="10" hidden="1">#REF!</definedName>
    <definedName name="す" hidden="1">#REF!</definedName>
    <definedName name="せ" localSheetId="0" hidden="1">#REF!</definedName>
    <definedName name="せ" localSheetId="3" hidden="1">#REF!</definedName>
    <definedName name="せ" localSheetId="9" hidden="1">#REF!</definedName>
    <definedName name="せ" localSheetId="10" hidden="1">#REF!</definedName>
    <definedName name="せ" hidden="1">#REF!</definedName>
    <definedName name="そ" localSheetId="0" hidden="1">#REF!</definedName>
    <definedName name="そ" localSheetId="3" hidden="1">#REF!</definedName>
    <definedName name="そ" localSheetId="9" hidden="1">#REF!</definedName>
    <definedName name="そ" localSheetId="10" hidden="1">#REF!</definedName>
    <definedName name="そ" hidden="1">#REF!</definedName>
    <definedName name="た" localSheetId="0" hidden="1">#REF!</definedName>
    <definedName name="た" localSheetId="3" hidden="1">#REF!</definedName>
    <definedName name="た" localSheetId="9" hidden="1">#REF!</definedName>
    <definedName name="た" localSheetId="10" hidden="1">#REF!</definedName>
    <definedName name="た" hidden="1">#REF!</definedName>
    <definedName name="ち" localSheetId="0" hidden="1">#REF!</definedName>
    <definedName name="ち" localSheetId="3" hidden="1">#REF!</definedName>
    <definedName name="ち" localSheetId="9" hidden="1">#REF!</definedName>
    <definedName name="ち" localSheetId="10" hidden="1">#REF!</definedName>
    <definedName name="ち" hidden="1">#REF!</definedName>
    <definedName name="つ" localSheetId="0" hidden="1">#REF!</definedName>
    <definedName name="つ" localSheetId="3" hidden="1">#REF!</definedName>
    <definedName name="つ" localSheetId="9" hidden="1">#REF!</definedName>
    <definedName name="つ" localSheetId="10" hidden="1">#REF!</definedName>
    <definedName name="つ" hidden="1">#REF!</definedName>
    <definedName name="て" localSheetId="0" hidden="1">#REF!</definedName>
    <definedName name="て" localSheetId="3" hidden="1">#REF!</definedName>
    <definedName name="て" localSheetId="9" hidden="1">#REF!</definedName>
    <definedName name="て" localSheetId="10" hidden="1">#REF!</definedName>
    <definedName name="て" hidden="1">#REF!</definedName>
    <definedName name="科目名" localSheetId="8">[1]様式5!#REF!</definedName>
    <definedName name="科目名">[1]様式5!#REF!</definedName>
    <definedName name="訓練分野" localSheetId="5">様式5!$AO$1:$AO$21</definedName>
    <definedName name="訓練分野" localSheetId="6">'様式5  (記載例)'!$AO$1:$AO$21</definedName>
    <definedName name="訓練分野" localSheetId="8">#REF!</definedName>
    <definedName name="訓練分野">#REF!</definedName>
  </definedNames>
  <calcPr calcId="162913"/>
</workbook>
</file>

<file path=xl/calcChain.xml><?xml version="1.0" encoding="utf-8"?>
<calcChain xmlns="http://schemas.openxmlformats.org/spreadsheetml/2006/main">
  <c r="O6" i="64" l="1"/>
  <c r="O6" i="65"/>
  <c r="S8" i="78" l="1"/>
  <c r="S7" i="78"/>
  <c r="F7" i="78"/>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I19" i="38" l="1"/>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AI34" i="93" l="1"/>
  <c r="AI19" i="93"/>
  <c r="AI75" i="93"/>
  <c r="AI74" i="93"/>
  <c r="AI73" i="93"/>
  <c r="AI72" i="93"/>
  <c r="AI71" i="93"/>
  <c r="AI70" i="93"/>
  <c r="AI33" i="93"/>
  <c r="AI28" i="93"/>
  <c r="AC21" i="93" s="1"/>
  <c r="AI18" i="93"/>
  <c r="AI13" i="93"/>
  <c r="AC6" i="93" s="1"/>
  <c r="X4" i="93"/>
  <c r="G4" i="93"/>
  <c r="C5" i="91" l="1"/>
  <c r="C3" i="91"/>
  <c r="G28" i="88" l="1"/>
  <c r="AI128" i="90" l="1"/>
  <c r="AI127" i="90"/>
  <c r="AI126" i="90"/>
  <c r="AI125" i="90"/>
  <c r="AI124" i="90"/>
  <c r="AI123" i="90"/>
  <c r="AI12" i="90"/>
  <c r="X4" i="90"/>
  <c r="G4" i="90"/>
  <c r="AL9"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AG56" i="84"/>
  <c r="AF55" i="84"/>
  <c r="Z55" i="84"/>
  <c r="T55" i="84"/>
  <c r="N55" i="84"/>
  <c r="G55" i="84" s="1"/>
  <c r="AL28"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5" i="78"/>
  <c r="T55" i="78"/>
  <c r="N55" i="78"/>
  <c r="AG56" i="78"/>
  <c r="AF55" i="78"/>
  <c r="AL28" i="78"/>
  <c r="AM25" i="78"/>
  <c r="AM24" i="78"/>
  <c r="AM23" i="78"/>
  <c r="AM22" i="78"/>
  <c r="AM21" i="78"/>
  <c r="AL20" i="78"/>
  <c r="AN21" i="78" l="1"/>
  <c r="G55" i="78"/>
  <c r="AL21"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27"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<sst xmlns="http://schemas.openxmlformats.org/spreadsheetml/2006/main" count="2343" uniqueCount="1145">
  <si>
    <t>訓練実施機関名</t>
    <rPh sb="0" eb="2">
      <t>クンレン</t>
    </rPh>
    <rPh sb="2" eb="4">
      <t>ジッシ</t>
    </rPh>
    <rPh sb="4" eb="6">
      <t>キカン</t>
    </rPh>
    <rPh sb="6" eb="7">
      <t>メイ</t>
    </rPh>
    <phoneticPr fontId="11"/>
  </si>
  <si>
    <t>提出年月日</t>
    <rPh sb="0" eb="2">
      <t>テイシュツ</t>
    </rPh>
    <rPh sb="2" eb="5">
      <t>ネンガッピ</t>
    </rPh>
    <phoneticPr fontId="11"/>
  </si>
  <si>
    <t>様式
番号</t>
    <rPh sb="0" eb="2">
      <t>ヨウシキ</t>
    </rPh>
    <rPh sb="3" eb="5">
      <t>バンゴウ</t>
    </rPh>
    <phoneticPr fontId="11"/>
  </si>
  <si>
    <t>様式名及び添付する書類</t>
    <rPh sb="0" eb="2">
      <t>ヨウシキ</t>
    </rPh>
    <rPh sb="2" eb="3">
      <t>メイ</t>
    </rPh>
    <rPh sb="3" eb="4">
      <t>オヨ</t>
    </rPh>
    <rPh sb="5" eb="7">
      <t>テンプ</t>
    </rPh>
    <rPh sb="9" eb="11">
      <t>ショルイ</t>
    </rPh>
    <phoneticPr fontId="11"/>
  </si>
  <si>
    <t>申請者
チェック欄</t>
    <rPh sb="0" eb="3">
      <t>シンセイシャ</t>
    </rPh>
    <rPh sb="8" eb="9">
      <t>ラン</t>
    </rPh>
    <phoneticPr fontId="11"/>
  </si>
  <si>
    <t>機構
チェック欄</t>
    <rPh sb="0" eb="2">
      <t>キコウ</t>
    </rPh>
    <rPh sb="7" eb="8">
      <t>ラン</t>
    </rPh>
    <phoneticPr fontId="11"/>
  </si>
  <si>
    <t>第１号</t>
  </si>
  <si>
    <t>職業訓練認定申請書</t>
    <rPh sb="0" eb="2">
      <t>ショクギョウ</t>
    </rPh>
    <rPh sb="2" eb="4">
      <t>クンレン</t>
    </rPh>
    <rPh sb="4" eb="6">
      <t>ニンテイ</t>
    </rPh>
    <rPh sb="6" eb="9">
      <t>シンセイショ</t>
    </rPh>
    <phoneticPr fontId="11"/>
  </si>
  <si>
    <t>訓練カリキュラム</t>
    <rPh sb="0" eb="2">
      <t>クンレン</t>
    </rPh>
    <phoneticPr fontId="11"/>
  </si>
  <si>
    <t>第７の１号</t>
    <rPh sb="0" eb="1">
      <t>ダイ</t>
    </rPh>
    <rPh sb="4" eb="5">
      <t>ゴウ</t>
    </rPh>
    <phoneticPr fontId="11"/>
  </si>
  <si>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1"/>
  </si>
  <si>
    <t>訓練カリキュラム（企業実習用）</t>
    <rPh sb="9" eb="11">
      <t>キギョウ</t>
    </rPh>
    <rPh sb="11" eb="14">
      <t>ジッシュウヨウ</t>
    </rPh>
    <phoneticPr fontId="11"/>
  </si>
  <si>
    <t>コース案内、その他広告案</t>
    <rPh sb="3" eb="5">
      <t>アンナイ</t>
    </rPh>
    <rPh sb="8" eb="9">
      <t>タ</t>
    </rPh>
    <rPh sb="9" eb="11">
      <t>コウコク</t>
    </rPh>
    <rPh sb="11" eb="12">
      <t>アン</t>
    </rPh>
    <phoneticPr fontId="11"/>
  </si>
  <si>
    <t>オリエンテーション時に告知する事項の内容</t>
    <rPh sb="9" eb="10">
      <t>ジ</t>
    </rPh>
    <rPh sb="11" eb="13">
      <t>コクチ</t>
    </rPh>
    <rPh sb="15" eb="17">
      <t>ジコウ</t>
    </rPh>
    <rPh sb="18" eb="20">
      <t>ナイヨウ</t>
    </rPh>
    <phoneticPr fontId="11"/>
  </si>
  <si>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1"/>
  </si>
  <si>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</si>
  <si>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認定様式第1号（第1条関係）（表面）</t>
    <rPh sb="0" eb="2">
      <t>ニンテイ</t>
    </rPh>
    <rPh sb="2" eb="4">
      <t>ヨウシキ</t>
    </rPh>
    <rPh sb="8" eb="9">
      <t>ダイ</t>
    </rPh>
    <rPh sb="10" eb="11">
      <t>ジョウ</t>
    </rPh>
    <rPh sb="11" eb="13">
      <t>カンケイ</t>
    </rPh>
    <rPh sb="15" eb="16">
      <t>オモテ</t>
    </rPh>
    <rPh sb="16" eb="17">
      <t>メン</t>
    </rPh>
    <phoneticPr fontId="11"/>
  </si>
  <si>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1"/>
  </si>
  <si>
    <t>（申請者）</t>
    <rPh sb="1" eb="4">
      <t>シンセイシャ</t>
    </rPh>
    <phoneticPr fontId="11"/>
  </si>
  <si>
    <t>フリガナ</t>
    <phoneticPr fontId="11"/>
  </si>
  <si>
    <t>〒</t>
    <phoneticPr fontId="11"/>
  </si>
  <si>
    <t>所在地</t>
  </si>
  <si>
    <t>商号又は名称</t>
    <rPh sb="0" eb="2">
      <t>ショウゴウ</t>
    </rPh>
    <rPh sb="2" eb="3">
      <t>マタ</t>
    </rPh>
    <rPh sb="4" eb="6">
      <t>メイショウ</t>
    </rPh>
    <phoneticPr fontId="11"/>
  </si>
  <si>
    <t>代表者役職名・氏名</t>
    <phoneticPr fontId="11"/>
  </si>
  <si>
    <t>記</t>
    <phoneticPr fontId="11"/>
  </si>
  <si>
    <t>１　訓練の種別</t>
    <rPh sb="2" eb="4">
      <t>クンレン</t>
    </rPh>
    <rPh sb="5" eb="7">
      <t>シュベツ</t>
    </rPh>
    <phoneticPr fontId="11"/>
  </si>
  <si>
    <t>（</t>
    <phoneticPr fontId="11"/>
  </si>
  <si>
    <t>）基礎訓練（基礎コース）</t>
    <rPh sb="1" eb="3">
      <t>キソ</t>
    </rPh>
    <rPh sb="3" eb="5">
      <t>クンレン</t>
    </rPh>
    <rPh sb="6" eb="8">
      <t>キソ</t>
    </rPh>
    <phoneticPr fontId="11"/>
  </si>
  <si>
    <t>）実践訓練（実践コース）</t>
    <rPh sb="1" eb="3">
      <t>ジッセン</t>
    </rPh>
    <rPh sb="3" eb="5">
      <t>クンレン</t>
    </rPh>
    <rPh sb="6" eb="8">
      <t>ジッセン</t>
    </rPh>
    <phoneticPr fontId="11"/>
  </si>
  <si>
    <t>※該当する分野（１つ）にチェックを入れてください。</t>
  </si>
  <si>
    <t>02 ＩＴ分野　</t>
    <phoneticPr fontId="11"/>
  </si>
  <si>
    <t>07 林業分野</t>
    <phoneticPr fontId="11"/>
  </si>
  <si>
    <t>12 輸送サービス分野</t>
    <phoneticPr fontId="11"/>
  </si>
  <si>
    <t>17 金属関連分野</t>
    <phoneticPr fontId="11"/>
  </si>
  <si>
    <t>03 営業・販売・事務分野</t>
    <phoneticPr fontId="11"/>
  </si>
  <si>
    <t>08 旅行・観光分野</t>
    <phoneticPr fontId="11"/>
  </si>
  <si>
    <t>13 エコ分野</t>
    <phoneticPr fontId="11"/>
  </si>
  <si>
    <t>18 建設関連分野</t>
    <phoneticPr fontId="11"/>
  </si>
  <si>
    <t>04 医療事務分野</t>
    <phoneticPr fontId="11"/>
  </si>
  <si>
    <t>09 警備・保安分野</t>
    <phoneticPr fontId="11"/>
  </si>
  <si>
    <t>14 調理分野</t>
    <phoneticPr fontId="11"/>
  </si>
  <si>
    <t>19 理容・美容関連分野</t>
    <phoneticPr fontId="11"/>
  </si>
  <si>
    <t>10 クリエート（企画・創作）分野</t>
    <phoneticPr fontId="11"/>
  </si>
  <si>
    <t>15 電気関連分野</t>
    <phoneticPr fontId="11"/>
  </si>
  <si>
    <t>20 その他の分野</t>
    <phoneticPr fontId="11"/>
  </si>
  <si>
    <t>06 農業分野</t>
    <phoneticPr fontId="11"/>
  </si>
  <si>
    <t>11 デザイン分野</t>
    <phoneticPr fontId="11"/>
  </si>
  <si>
    <t>16 機械関連分野</t>
    <phoneticPr fontId="11"/>
  </si>
  <si>
    <t>(</t>
    <phoneticPr fontId="11"/>
  </si>
  <si>
    <t>）</t>
    <phoneticPr fontId="11"/>
  </si>
  <si>
    <t>※　新規　　　</t>
    <phoneticPr fontId="11"/>
  </si>
  <si>
    <t>（貴機関が初めて本分野の訓練を実施する場合はチェックしてください）</t>
    <phoneticPr fontId="11"/>
  </si>
  <si>
    <t>※　新規扱い　</t>
    <rPh sb="4" eb="5">
      <t>アツカ</t>
    </rPh>
    <phoneticPr fontId="11"/>
  </si>
  <si>
    <t>３　訓練概要　　　　</t>
    <phoneticPr fontId="11"/>
  </si>
  <si>
    <r>
      <t>（１）訓練科名（40文字以内）</t>
    </r>
    <r>
      <rPr>
        <u/>
        <sz val="16"/>
        <rFont val="ＭＳ 明朝"/>
        <family val="1"/>
        <charset val="128"/>
      </rPr>
      <t/>
    </r>
    <rPh sb="10" eb="12">
      <t>モジ</t>
    </rPh>
    <rPh sb="12" eb="14">
      <t>イナイ</t>
    </rPh>
    <phoneticPr fontId="11"/>
  </si>
  <si>
    <t>（２）訓練期間</t>
    <rPh sb="5" eb="7">
      <t>キカン</t>
    </rPh>
    <phoneticPr fontId="11"/>
  </si>
  <si>
    <t>～</t>
    <phoneticPr fontId="11"/>
  </si>
  <si>
    <t>（</t>
    <phoneticPr fontId="11"/>
  </si>
  <si>
    <t>か月）</t>
    <rPh sb="1" eb="2">
      <t>ゲツ</t>
    </rPh>
    <phoneticPr fontId="11"/>
  </si>
  <si>
    <t>（３）受講者定員</t>
    <phoneticPr fontId="11"/>
  </si>
  <si>
    <t>名</t>
    <rPh sb="0" eb="1">
      <t>メイ</t>
    </rPh>
    <phoneticPr fontId="11"/>
  </si>
  <si>
    <t>　　所　　在　　地</t>
  </si>
  <si>
    <t>５　訓練実施機関番号</t>
    <rPh sb="6" eb="8">
      <t>キカン</t>
    </rPh>
    <rPh sb="8" eb="10">
      <t>バンゴウ</t>
    </rPh>
    <phoneticPr fontId="11"/>
  </si>
  <si>
    <t>社会保険
労務士
記載欄</t>
    <rPh sb="0" eb="2">
      <t>シャカイ</t>
    </rPh>
    <rPh sb="2" eb="4">
      <t>ホケン</t>
    </rPh>
    <rPh sb="5" eb="8">
      <t>ロウムシ</t>
    </rPh>
    <rPh sb="9" eb="11">
      <t>キサイ</t>
    </rPh>
    <rPh sb="11" eb="12">
      <t>ラン</t>
    </rPh>
    <phoneticPr fontId="11"/>
  </si>
  <si>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1"/>
  </si>
  <si>
    <t>氏  　　　名</t>
    <rPh sb="0" eb="1">
      <t>シ</t>
    </rPh>
    <rPh sb="6" eb="7">
      <t>メイ</t>
    </rPh>
    <phoneticPr fontId="11"/>
  </si>
  <si>
    <t>電　話　番　号</t>
    <rPh sb="0" eb="1">
      <t>デン</t>
    </rPh>
    <rPh sb="2" eb="3">
      <t>ハナシ</t>
    </rPh>
    <rPh sb="4" eb="5">
      <t>バン</t>
    </rPh>
    <rPh sb="6" eb="7">
      <t>ゴウ</t>
    </rPh>
    <phoneticPr fontId="11"/>
  </si>
  <si>
    <t>※機構処理欄</t>
    <rPh sb="1" eb="3">
      <t>キコウ</t>
    </rPh>
    <rPh sb="3" eb="5">
      <t>ショリ</t>
    </rPh>
    <rPh sb="5" eb="6">
      <t>ラン</t>
    </rPh>
    <phoneticPr fontId="11"/>
  </si>
  <si>
    <t xml:space="preserve"> 施設名：</t>
    <rPh sb="1" eb="3">
      <t>シセツ</t>
    </rPh>
    <rPh sb="3" eb="4">
      <t>メイ</t>
    </rPh>
    <phoneticPr fontId="11"/>
  </si>
  <si>
    <t>担当者：</t>
    <rPh sb="0" eb="3">
      <t>タントウシャ</t>
    </rPh>
    <phoneticPr fontId="11"/>
  </si>
  <si>
    <t>㊞</t>
    <phoneticPr fontId="11"/>
  </si>
  <si>
    <t>受理番号：</t>
    <phoneticPr fontId="11"/>
  </si>
  <si>
    <t xml:space="preserve"> 申請書受理日：</t>
    <rPh sb="1" eb="4">
      <t>シンセイショ</t>
    </rPh>
    <rPh sb="4" eb="6">
      <t>ジュリ</t>
    </rPh>
    <rPh sb="6" eb="7">
      <t>ビ</t>
    </rPh>
    <phoneticPr fontId="11"/>
  </si>
  <si>
    <t>認定様式第1号（第1条関係）（裏面）</t>
    <rPh sb="0" eb="2">
      <t>ニンテイ</t>
    </rPh>
    <rPh sb="15" eb="16">
      <t>ウラ</t>
    </rPh>
    <rPh sb="16" eb="17">
      <t>メン</t>
    </rPh>
    <phoneticPr fontId="11"/>
  </si>
  <si>
    <t>（注　意　事　項）</t>
    <rPh sb="1" eb="2">
      <t>チュウ</t>
    </rPh>
    <rPh sb="3" eb="4">
      <t>イ</t>
    </rPh>
    <rPh sb="5" eb="6">
      <t>コト</t>
    </rPh>
    <rPh sb="7" eb="8">
      <t>コウ</t>
    </rPh>
    <phoneticPr fontId="11"/>
  </si>
  <si>
    <t>誓　　約　　書</t>
    <phoneticPr fontId="11"/>
  </si>
  <si>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1"/>
  </si>
  <si>
    <t>代表者役職名・氏名</t>
    <rPh sb="3" eb="4">
      <t>ヤク</t>
    </rPh>
    <rPh sb="4" eb="5">
      <t>ショク</t>
    </rPh>
    <rPh sb="5" eb="6">
      <t>メイ</t>
    </rPh>
    <phoneticPr fontId="11"/>
  </si>
  <si>
    <t>記</t>
  </si>
  <si>
    <t>１　訓練科名</t>
    <rPh sb="2" eb="4">
      <t>クンレン</t>
    </rPh>
    <rPh sb="4" eb="6">
      <t>カメイ</t>
    </rPh>
    <phoneticPr fontId="11"/>
  </si>
  <si>
    <t>２　誓約内容</t>
  </si>
  <si>
    <t>実施体制等確認表</t>
    <rPh sb="0" eb="2">
      <t>ジッシ</t>
    </rPh>
    <rPh sb="2" eb="4">
      <t>タイセイ</t>
    </rPh>
    <rPh sb="4" eb="5">
      <t>トウ</t>
    </rPh>
    <rPh sb="5" eb="7">
      <t>カクニン</t>
    </rPh>
    <rPh sb="7" eb="8">
      <t>ヒョウ</t>
    </rPh>
    <phoneticPr fontId="11"/>
  </si>
  <si>
    <t>訓練実施機関名：　</t>
    <rPh sb="0" eb="2">
      <t>クンレン</t>
    </rPh>
    <rPh sb="2" eb="4">
      <t>ジッシ</t>
    </rPh>
    <rPh sb="4" eb="6">
      <t>キカン</t>
    </rPh>
    <rPh sb="6" eb="7">
      <t>メイ</t>
    </rPh>
    <phoneticPr fontId="11"/>
  </si>
  <si>
    <t>訓練科名：</t>
    <phoneticPr fontId="11"/>
  </si>
  <si>
    <t>作成者名：</t>
    <phoneticPr fontId="11"/>
  </si>
  <si>
    <t>点　検　項　目</t>
    <rPh sb="0" eb="3">
      <t>テンケン</t>
    </rPh>
    <rPh sb="4" eb="7">
      <t>コウモク</t>
    </rPh>
    <phoneticPr fontId="11"/>
  </si>
  <si>
    <t>内　　　　　　　　　　　　　　　容</t>
    <rPh sb="0" eb="1">
      <t>ウチ</t>
    </rPh>
    <rPh sb="16" eb="17">
      <t>カタチ</t>
    </rPh>
    <phoneticPr fontId="11"/>
  </si>
  <si>
    <t>無</t>
    <rPh sb="0" eb="1">
      <t>ナ</t>
    </rPh>
    <phoneticPr fontId="11"/>
  </si>
  <si>
    <t>・なし</t>
    <phoneticPr fontId="11"/>
  </si>
  <si>
    <t>・その他</t>
    <rPh sb="3" eb="4">
      <t>タ</t>
    </rPh>
    <phoneticPr fontId="11"/>
  </si>
  <si>
    <t>講師の資格・免許</t>
    <rPh sb="0" eb="2">
      <t>コウシ</t>
    </rPh>
    <rPh sb="3" eb="5">
      <t>シカク</t>
    </rPh>
    <rPh sb="6" eb="8">
      <t>メンキョ</t>
    </rPh>
    <phoneticPr fontId="11"/>
  </si>
  <si>
    <t>講師の指導経験・業務経験年数</t>
    <rPh sb="0" eb="2">
      <t>コウシ</t>
    </rPh>
    <rPh sb="3" eb="5">
      <t>シドウ</t>
    </rPh>
    <rPh sb="5" eb="7">
      <t>ケイケン</t>
    </rPh>
    <rPh sb="8" eb="10">
      <t>ギョウム</t>
    </rPh>
    <rPh sb="10" eb="12">
      <t>ケイケン</t>
    </rPh>
    <rPh sb="12" eb="14">
      <t>ネンスウ</t>
    </rPh>
    <phoneticPr fontId="11"/>
  </si>
  <si>
    <t>質疑応答の体制</t>
    <phoneticPr fontId="11"/>
  </si>
  <si>
    <t>個人情報保護の体制</t>
    <rPh sb="0" eb="2">
      <t>コジン</t>
    </rPh>
    <rPh sb="2" eb="4">
      <t>ジョウホウ</t>
    </rPh>
    <rPh sb="4" eb="6">
      <t>ホゴ</t>
    </rPh>
    <rPh sb="7" eb="9">
      <t>タイセイ</t>
    </rPh>
    <phoneticPr fontId="11"/>
  </si>
  <si>
    <t>・事務室の入り口の施錠</t>
    <rPh sb="1" eb="4">
      <t>ジムシツ</t>
    </rPh>
    <rPh sb="5" eb="6">
      <t>イ</t>
    </rPh>
    <rPh sb="7" eb="8">
      <t>グチ</t>
    </rPh>
    <rPh sb="9" eb="11">
      <t>セジョウ</t>
    </rPh>
    <phoneticPr fontId="11"/>
  </si>
  <si>
    <t>・できる</t>
    <phoneticPr fontId="11"/>
  </si>
  <si>
    <t>・できない</t>
    <phoneticPr fontId="11"/>
  </si>
  <si>
    <t>・書庫等の施錠</t>
    <rPh sb="1" eb="4">
      <t>ショコトウ</t>
    </rPh>
    <rPh sb="5" eb="7">
      <t>セジョウ</t>
    </rPh>
    <phoneticPr fontId="11"/>
  </si>
  <si>
    <t>苦情相談窓口の周知方法</t>
    <rPh sb="0" eb="2">
      <t>クジョウ</t>
    </rPh>
    <rPh sb="2" eb="4">
      <t>ソウダン</t>
    </rPh>
    <rPh sb="4" eb="6">
      <t>マドグチ</t>
    </rPh>
    <rPh sb="7" eb="9">
      <t>シュウチ</t>
    </rPh>
    <rPh sb="9" eb="11">
      <t>ホウホウ</t>
    </rPh>
    <phoneticPr fontId="11"/>
  </si>
  <si>
    <t>・受講者に対して書面を配付して周知</t>
    <phoneticPr fontId="11"/>
  </si>
  <si>
    <t>・掲示板に常時窓口を掲示</t>
    <rPh sb="1" eb="4">
      <t>ケイジバン</t>
    </rPh>
    <rPh sb="5" eb="7">
      <t>ジョウジ</t>
    </rPh>
    <rPh sb="7" eb="9">
      <t>マドグチ</t>
    </rPh>
    <rPh sb="10" eb="12">
      <t>ケイジ</t>
    </rPh>
    <phoneticPr fontId="11"/>
  </si>
  <si>
    <t>その他</t>
    <rPh sb="2" eb="3">
      <t>タ</t>
    </rPh>
    <phoneticPr fontId="11"/>
  </si>
  <si>
    <t>企業実習を行う場合</t>
    <rPh sb="0" eb="2">
      <t>キギョウ</t>
    </rPh>
    <rPh sb="2" eb="4">
      <t>ジッシュウ</t>
    </rPh>
    <rPh sb="5" eb="6">
      <t>オコナ</t>
    </rPh>
    <rPh sb="7" eb="9">
      <t>バアイ</t>
    </rPh>
    <phoneticPr fontId="1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</si>
  <si>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1"/>
  </si>
  <si>
    <t>認定様式第４号</t>
    <phoneticPr fontId="11"/>
  </si>
  <si>
    <t>訓練実施機関・施設の概要</t>
    <rPh sb="0" eb="2">
      <t>クンレン</t>
    </rPh>
    <rPh sb="2" eb="4">
      <t>ジッシ</t>
    </rPh>
    <rPh sb="4" eb="6">
      <t>キカン</t>
    </rPh>
    <rPh sb="7" eb="9">
      <t>シセツ</t>
    </rPh>
    <rPh sb="10" eb="12">
      <t>ガイヨウ</t>
    </rPh>
    <phoneticPr fontId="11"/>
  </si>
  <si>
    <t>【訓練実施機関】</t>
    <rPh sb="1" eb="3">
      <t>クンレン</t>
    </rPh>
    <rPh sb="3" eb="5">
      <t>ジッシ</t>
    </rPh>
    <rPh sb="5" eb="7">
      <t>キカン</t>
    </rPh>
    <phoneticPr fontId="11"/>
  </si>
  <si>
    <t>訓練実施機関番号</t>
    <rPh sb="0" eb="2">
      <t>クンレン</t>
    </rPh>
    <rPh sb="2" eb="4">
      <t>ジッシ</t>
    </rPh>
    <rPh sb="4" eb="6">
      <t>キカン</t>
    </rPh>
    <rPh sb="6" eb="8">
      <t>バンゴウ</t>
    </rPh>
    <phoneticPr fontId="11"/>
  </si>
  <si>
    <t>初回の申請</t>
    <phoneticPr fontId="11"/>
  </si>
  <si>
    <t>訓練実施機関名（カナ）</t>
    <rPh sb="0" eb="2">
      <t>クンレン</t>
    </rPh>
    <rPh sb="2" eb="4">
      <t>ジッシ</t>
    </rPh>
    <rPh sb="4" eb="6">
      <t>キカン</t>
    </rPh>
    <rPh sb="6" eb="7">
      <t>ジンメイ</t>
    </rPh>
    <phoneticPr fontId="11"/>
  </si>
  <si>
    <t>訓練実施機関名</t>
    <rPh sb="0" eb="2">
      <t>クンレン</t>
    </rPh>
    <rPh sb="2" eb="4">
      <t>ジッシ</t>
    </rPh>
    <rPh sb="4" eb="6">
      <t>キカン</t>
    </rPh>
    <rPh sb="6" eb="7">
      <t>ジンメイ</t>
    </rPh>
    <phoneticPr fontId="11"/>
  </si>
  <si>
    <t>雇用保険適用事業所番号</t>
    <rPh sb="0" eb="2">
      <t>コヨウ</t>
    </rPh>
    <rPh sb="2" eb="4">
      <t>ホケン</t>
    </rPh>
    <rPh sb="4" eb="6">
      <t>テキヨウ</t>
    </rPh>
    <rPh sb="6" eb="9">
      <t>ジギョウショ</t>
    </rPh>
    <rPh sb="9" eb="11">
      <t>バンゴウ</t>
    </rPh>
    <phoneticPr fontId="11"/>
  </si>
  <si>
    <t>-</t>
    <phoneticPr fontId="11"/>
  </si>
  <si>
    <t>所在地</t>
    <rPh sb="0" eb="3">
      <t>ショザイチ</t>
    </rPh>
    <phoneticPr fontId="11"/>
  </si>
  <si>
    <t>〒</t>
    <phoneticPr fontId="11"/>
  </si>
  <si>
    <t>最寄駅（　</t>
    <phoneticPr fontId="11"/>
  </si>
  <si>
    <t>）</t>
    <phoneticPr fontId="11"/>
  </si>
  <si>
    <t>ＴＥＬ</t>
    <phoneticPr fontId="11"/>
  </si>
  <si>
    <t>（役職名・氏名）</t>
    <rPh sb="1" eb="4">
      <t>ヤクショクメイ</t>
    </rPh>
    <rPh sb="5" eb="7">
      <t>シメイ</t>
    </rPh>
    <phoneticPr fontId="11"/>
  </si>
  <si>
    <t>設立年月日</t>
  </si>
  <si>
    <t>年</t>
    <rPh sb="0" eb="1">
      <t>ネン</t>
    </rPh>
    <phoneticPr fontId="11"/>
  </si>
  <si>
    <t>月</t>
    <rPh sb="0" eb="1">
      <t>ガツ</t>
    </rPh>
    <phoneticPr fontId="11"/>
  </si>
  <si>
    <t>日</t>
    <rPh sb="0" eb="1">
      <t>ニチ</t>
    </rPh>
    <phoneticPr fontId="11"/>
  </si>
  <si>
    <t>訓練実施機関の属性</t>
    <rPh sb="0" eb="2">
      <t>クンレン</t>
    </rPh>
    <rPh sb="2" eb="4">
      <t>ジッシ</t>
    </rPh>
    <rPh sb="4" eb="6">
      <t>キカン</t>
    </rPh>
    <rPh sb="7" eb="9">
      <t>ゾクセイ</t>
    </rPh>
    <phoneticPr fontId="11"/>
  </si>
  <si>
    <t>株式会社Ａ</t>
    <rPh sb="0" eb="2">
      <t>カブシキ</t>
    </rPh>
    <rPh sb="2" eb="4">
      <t>カイシャ</t>
    </rPh>
    <phoneticPr fontId="11"/>
  </si>
  <si>
    <t>加盟団体名</t>
    <rPh sb="0" eb="2">
      <t>カメイ</t>
    </rPh>
    <rPh sb="2" eb="4">
      <t>ダンタイ</t>
    </rPh>
    <rPh sb="4" eb="5">
      <t>メイ</t>
    </rPh>
    <phoneticPr fontId="11"/>
  </si>
  <si>
    <t>※「訓練実施機関の属性」欄の記載について</t>
    <phoneticPr fontId="11"/>
  </si>
  <si>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1"/>
  </si>
  <si>
    <t>どの選択肢に該当するものがない場合は、その他の欄に記入してください。</t>
    <phoneticPr fontId="11"/>
  </si>
  <si>
    <t>【訓練実施施設】</t>
    <rPh sb="1" eb="3">
      <t>クンレン</t>
    </rPh>
    <rPh sb="3" eb="5">
      <t>ジッシ</t>
    </rPh>
    <rPh sb="5" eb="7">
      <t>シセツ</t>
    </rPh>
    <phoneticPr fontId="11"/>
  </si>
  <si>
    <t>訓練実施施設名</t>
    <rPh sb="0" eb="2">
      <t>クンレン</t>
    </rPh>
    <rPh sb="2" eb="4">
      <t>ジッシ</t>
    </rPh>
    <rPh sb="4" eb="6">
      <t>シセツ</t>
    </rPh>
    <rPh sb="6" eb="7">
      <t>メイ</t>
    </rPh>
    <phoneticPr fontId="11"/>
  </si>
  <si>
    <t>訓練実施施設</t>
    <rPh sb="0" eb="2">
      <t>クンレン</t>
    </rPh>
    <rPh sb="2" eb="4">
      <t>ジッシ</t>
    </rPh>
    <rPh sb="4" eb="6">
      <t>シセツ</t>
    </rPh>
    <phoneticPr fontId="11"/>
  </si>
  <si>
    <r>
      <t>代表者</t>
    </r>
    <r>
      <rPr>
        <sz val="11"/>
        <rFont val="ＭＳ Ｐゴシック"/>
        <family val="3"/>
        <charset val="128"/>
      </rPr>
      <t>役職名・氏名</t>
    </r>
    <rPh sb="0" eb="3">
      <t>ダイヒョウシャ</t>
    </rPh>
    <rPh sb="7" eb="9">
      <t>シメイ</t>
    </rPh>
    <phoneticPr fontId="11"/>
  </si>
  <si>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1"/>
  </si>
  <si>
    <t>実施教育訓練コース名等</t>
    <rPh sb="0" eb="2">
      <t>ジッシ</t>
    </rPh>
    <rPh sb="2" eb="4">
      <t>キョウイク</t>
    </rPh>
    <rPh sb="4" eb="6">
      <t>クンレン</t>
    </rPh>
    <rPh sb="9" eb="10">
      <t>メイ</t>
    </rPh>
    <rPh sb="10" eb="11">
      <t>トウ</t>
    </rPh>
    <phoneticPr fontId="11"/>
  </si>
  <si>
    <t>訓練内容等</t>
    <rPh sb="0" eb="2">
      <t>クンレン</t>
    </rPh>
    <rPh sb="2" eb="4">
      <t>ナイヨウ</t>
    </rPh>
    <rPh sb="4" eb="5">
      <t>トウ</t>
    </rPh>
    <phoneticPr fontId="11"/>
  </si>
  <si>
    <t>訓練期間</t>
    <rPh sb="0" eb="2">
      <t>クンレン</t>
    </rPh>
    <rPh sb="2" eb="4">
      <t>キカン</t>
    </rPh>
    <phoneticPr fontId="11"/>
  </si>
  <si>
    <t>総訓練時間</t>
    <rPh sb="0" eb="1">
      <t>ソウ</t>
    </rPh>
    <rPh sb="1" eb="3">
      <t>クンレン</t>
    </rPh>
    <rPh sb="3" eb="5">
      <t>ジカン</t>
    </rPh>
    <phoneticPr fontId="11"/>
  </si>
  <si>
    <t>実施人数</t>
    <rPh sb="0" eb="2">
      <t>ジッシ</t>
    </rPh>
    <rPh sb="2" eb="4">
      <t>ニンズウ</t>
    </rPh>
    <phoneticPr fontId="11"/>
  </si>
  <si>
    <t>修了人数</t>
    <rPh sb="0" eb="2">
      <t>シュウリョウ</t>
    </rPh>
    <rPh sb="2" eb="4">
      <t>ニンズウ</t>
    </rPh>
    <phoneticPr fontId="11"/>
  </si>
  <si>
    <t>開始日</t>
    <rPh sb="0" eb="3">
      <t>カイシビ</t>
    </rPh>
    <phoneticPr fontId="11"/>
  </si>
  <si>
    <t>終了日</t>
    <rPh sb="0" eb="3">
      <t>シュウリョウビ</t>
    </rPh>
    <phoneticPr fontId="11"/>
  </si>
  <si>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1"/>
  </si>
  <si>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1"/>
  </si>
  <si>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1"/>
  </si>
  <si>
    <r>
      <t>事業</t>
    </r>
    <r>
      <rPr>
        <sz val="11"/>
        <rFont val="ＭＳ Ｐゴシック"/>
        <family val="3"/>
        <charset val="128"/>
      </rPr>
      <t>内容</t>
    </r>
    <rPh sb="0" eb="2">
      <t>ジギョウ</t>
    </rPh>
    <rPh sb="2" eb="4">
      <t>ナイヨウ</t>
    </rPh>
    <phoneticPr fontId="11"/>
  </si>
  <si>
    <t>業種名</t>
    <rPh sb="0" eb="2">
      <t>ギョウシュ</t>
    </rPh>
    <rPh sb="2" eb="3">
      <t>メイ</t>
    </rPh>
    <phoneticPr fontId="11"/>
  </si>
  <si>
    <t>【訓練実施運営体制】</t>
    <rPh sb="1" eb="3">
      <t>クンレン</t>
    </rPh>
    <rPh sb="3" eb="5">
      <t>ジッシ</t>
    </rPh>
    <rPh sb="5" eb="7">
      <t>ウンエイ</t>
    </rPh>
    <rPh sb="7" eb="9">
      <t>タイセイ</t>
    </rPh>
    <phoneticPr fontId="11"/>
  </si>
  <si>
    <t>事務室所在地</t>
    <rPh sb="0" eb="3">
      <t>ジムシツ</t>
    </rPh>
    <rPh sb="3" eb="6">
      <t>ショザイチ</t>
    </rPh>
    <phoneticPr fontId="11"/>
  </si>
  <si>
    <t>訓練実施施設との距離　徒歩</t>
    <rPh sb="0" eb="2">
      <t>クンレン</t>
    </rPh>
    <rPh sb="2" eb="4">
      <t>ジッシ</t>
    </rPh>
    <rPh sb="4" eb="6">
      <t>シセツ</t>
    </rPh>
    <rPh sb="8" eb="10">
      <t>キョリ</t>
    </rPh>
    <rPh sb="11" eb="13">
      <t>トホ</t>
    </rPh>
    <phoneticPr fontId="11"/>
  </si>
  <si>
    <t>分</t>
    <rPh sb="0" eb="1">
      <t>フン</t>
    </rPh>
    <phoneticPr fontId="11"/>
  </si>
  <si>
    <t>責任者</t>
    <rPh sb="0" eb="3">
      <t>セキニンシャ</t>
    </rPh>
    <phoneticPr fontId="11"/>
  </si>
  <si>
    <t>氏名(役職）</t>
    <rPh sb="0" eb="2">
      <t>シメイ</t>
    </rPh>
    <rPh sb="3" eb="5">
      <t>ヤクショク</t>
    </rPh>
    <phoneticPr fontId="11"/>
  </si>
  <si>
    <t>ＴＥＬ</t>
    <phoneticPr fontId="11"/>
  </si>
  <si>
    <t>ＦＡＸ</t>
    <phoneticPr fontId="11"/>
  </si>
  <si>
    <t>Ｅメールアドレス</t>
    <phoneticPr fontId="11"/>
  </si>
  <si>
    <t>勤務形態</t>
    <rPh sb="0" eb="2">
      <t>キンム</t>
    </rPh>
    <rPh sb="2" eb="4">
      <t>ケイタイ</t>
    </rPh>
    <phoneticPr fontId="11"/>
  </si>
  <si>
    <t>専任</t>
    <phoneticPr fontId="11"/>
  </si>
  <si>
    <t>雇用形態</t>
    <rPh sb="0" eb="2">
      <t>コヨウ</t>
    </rPh>
    <rPh sb="2" eb="4">
      <t>ケイタイ</t>
    </rPh>
    <phoneticPr fontId="11"/>
  </si>
  <si>
    <t>直接雇用</t>
    <rPh sb="0" eb="2">
      <t>チョクセツ</t>
    </rPh>
    <rPh sb="2" eb="4">
      <t>コヨウ</t>
    </rPh>
    <phoneticPr fontId="11"/>
  </si>
  <si>
    <t>事務担当者
（訓練受講者からの手続に関する問合せ等に常時対応する窓口）</t>
    <rPh sb="0" eb="2">
      <t>ジム</t>
    </rPh>
    <rPh sb="2" eb="5">
      <t>タントウシャ</t>
    </rPh>
    <phoneticPr fontId="11"/>
  </si>
  <si>
    <t>苦情を処理する者</t>
    <rPh sb="0" eb="2">
      <t>クジョウ</t>
    </rPh>
    <rPh sb="3" eb="5">
      <t>ショリ</t>
    </rPh>
    <rPh sb="7" eb="8">
      <t>シャ</t>
    </rPh>
    <phoneticPr fontId="11"/>
  </si>
  <si>
    <t>講師と兼務しない</t>
    <phoneticPr fontId="11"/>
  </si>
  <si>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1"/>
  </si>
  <si>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1"/>
  </si>
  <si>
    <t>訓練実施機関名：</t>
    <rPh sb="0" eb="2">
      <t>クンレン</t>
    </rPh>
    <rPh sb="2" eb="4">
      <t>ジッシ</t>
    </rPh>
    <rPh sb="4" eb="6">
      <t>キカン</t>
    </rPh>
    <rPh sb="6" eb="7">
      <t>メイ</t>
    </rPh>
    <phoneticPr fontId="11"/>
  </si>
  <si>
    <t>訓練科名</t>
    <rPh sb="0" eb="2">
      <t>クンレン</t>
    </rPh>
    <rPh sb="2" eb="4">
      <t>カメイ</t>
    </rPh>
    <phoneticPr fontId="11"/>
  </si>
  <si>
    <t>募集期間（予定）</t>
    <rPh sb="0" eb="2">
      <t>ボシュウ</t>
    </rPh>
    <rPh sb="2" eb="4">
      <t>キカン</t>
    </rPh>
    <rPh sb="5" eb="7">
      <t>ヨテイ</t>
    </rPh>
    <phoneticPr fontId="11"/>
  </si>
  <si>
    <t>選考日（予定）</t>
    <rPh sb="0" eb="2">
      <t>センコウ</t>
    </rPh>
    <rPh sb="2" eb="3">
      <t>ヒ</t>
    </rPh>
    <rPh sb="4" eb="6">
      <t>ヨテイ</t>
    </rPh>
    <phoneticPr fontId="11"/>
  </si>
  <si>
    <t>選考方法</t>
    <rPh sb="0" eb="2">
      <t>センコウ</t>
    </rPh>
    <rPh sb="2" eb="4">
      <t>ホウホウ</t>
    </rPh>
    <phoneticPr fontId="11"/>
  </si>
  <si>
    <t>選考結果通知日</t>
    <rPh sb="0" eb="2">
      <t>センコウ</t>
    </rPh>
    <rPh sb="2" eb="4">
      <t>ケッカ</t>
    </rPh>
    <rPh sb="4" eb="6">
      <t>ツウチ</t>
    </rPh>
    <rPh sb="6" eb="7">
      <t>ビ</t>
    </rPh>
    <phoneticPr fontId="11"/>
  </si>
  <si>
    <t>訓練時間</t>
    <rPh sb="0" eb="2">
      <t>クンレン</t>
    </rPh>
    <rPh sb="2" eb="4">
      <t>ジカン</t>
    </rPh>
    <phoneticPr fontId="11"/>
  </si>
  <si>
    <t>時</t>
    <rPh sb="0" eb="1">
      <t>ジ</t>
    </rPh>
    <phoneticPr fontId="11"/>
  </si>
  <si>
    <t>訓練目標
（仕上がり像）</t>
    <rPh sb="0" eb="2">
      <t>クンレン</t>
    </rPh>
    <rPh sb="2" eb="4">
      <t>モクヒョウ</t>
    </rPh>
    <rPh sb="6" eb="8">
      <t>シア</t>
    </rPh>
    <rPh sb="10" eb="11">
      <t>ゾウ</t>
    </rPh>
    <phoneticPr fontId="11"/>
  </si>
  <si>
    <t>訓練修了後に取得
できる資格</t>
    <rPh sb="0" eb="2">
      <t>クンレン</t>
    </rPh>
    <rPh sb="2" eb="5">
      <t>シュウリョウゴ</t>
    </rPh>
    <rPh sb="6" eb="8">
      <t>シュトク</t>
    </rPh>
    <rPh sb="12" eb="14">
      <t>シカク</t>
    </rPh>
    <phoneticPr fontId="11"/>
  </si>
  <si>
    <t>任意受験</t>
    <rPh sb="0" eb="2">
      <t>ニンイ</t>
    </rPh>
    <rPh sb="2" eb="4">
      <t>ジュケン</t>
    </rPh>
    <phoneticPr fontId="11"/>
  </si>
  <si>
    <t>科目</t>
    <rPh sb="0" eb="2">
      <t>カモク</t>
    </rPh>
    <phoneticPr fontId="11"/>
  </si>
  <si>
    <t>科目の内容</t>
    <rPh sb="0" eb="2">
      <t>カモク</t>
    </rPh>
    <rPh sb="3" eb="5">
      <t>ナイヨウ</t>
    </rPh>
    <phoneticPr fontId="11"/>
  </si>
  <si>
    <t>実   技</t>
    <rPh sb="0" eb="1">
      <t>ジツ</t>
    </rPh>
    <rPh sb="4" eb="5">
      <t>ワザ</t>
    </rPh>
    <phoneticPr fontId="11"/>
  </si>
  <si>
    <t>企業実習</t>
    <rPh sb="0" eb="2">
      <t>キギョウ</t>
    </rPh>
    <rPh sb="2" eb="4">
      <t>ジッシュウ</t>
    </rPh>
    <phoneticPr fontId="11"/>
  </si>
  <si>
    <t>合計</t>
    <rPh sb="0" eb="2">
      <t>ゴウケイ</t>
    </rPh>
    <phoneticPr fontId="11"/>
  </si>
  <si>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1"/>
  </si>
  <si>
    <t>年</t>
    <rPh sb="0" eb="1">
      <t>ネン</t>
    </rPh>
    <phoneticPr fontId="11"/>
  </si>
  <si>
    <t>講師</t>
    <rPh sb="0" eb="2">
      <t>コウシ</t>
    </rPh>
    <phoneticPr fontId="11"/>
  </si>
  <si>
    <t>備考</t>
    <rPh sb="0" eb="2">
      <t>ビコウ</t>
    </rPh>
    <phoneticPr fontId="11"/>
  </si>
  <si>
    <t>実施期間</t>
    <rPh sb="0" eb="2">
      <t>ジッシ</t>
    </rPh>
    <rPh sb="2" eb="4">
      <t>キカン</t>
    </rPh>
    <phoneticPr fontId="11"/>
  </si>
  <si>
    <t>備　考</t>
    <rPh sb="0" eb="1">
      <t>ソナエ</t>
    </rPh>
    <rPh sb="2" eb="3">
      <t>コウ</t>
    </rPh>
    <phoneticPr fontId="11"/>
  </si>
  <si>
    <t>～</t>
    <phoneticPr fontId="11"/>
  </si>
  <si>
    <t>１回目</t>
    <rPh sb="1" eb="2">
      <t>カイ</t>
    </rPh>
    <rPh sb="2" eb="3">
      <t>メ</t>
    </rPh>
    <phoneticPr fontId="11"/>
  </si>
  <si>
    <t>２回目</t>
    <rPh sb="1" eb="2">
      <t>カイ</t>
    </rPh>
    <rPh sb="2" eb="3">
      <t>メ</t>
    </rPh>
    <phoneticPr fontId="11"/>
  </si>
  <si>
    <t>３回目</t>
    <rPh sb="1" eb="2">
      <t>カイ</t>
    </rPh>
    <rPh sb="2" eb="3">
      <t>メ</t>
    </rPh>
    <phoneticPr fontId="11"/>
  </si>
  <si>
    <t>※キャリアコンサルティングは、訓練時間に含まれません。</t>
    <rPh sb="15" eb="17">
      <t>クンレン</t>
    </rPh>
    <rPh sb="17" eb="19">
      <t>ジカン</t>
    </rPh>
    <rPh sb="20" eb="21">
      <t>フク</t>
    </rPh>
    <phoneticPr fontId="11"/>
  </si>
  <si>
    <t>４回目</t>
    <rPh sb="1" eb="2">
      <t>カイ</t>
    </rPh>
    <rPh sb="2" eb="3">
      <t>メ</t>
    </rPh>
    <phoneticPr fontId="11"/>
  </si>
  <si>
    <t>５回目</t>
    <rPh sb="1" eb="2">
      <t>カイ</t>
    </rPh>
    <rPh sb="2" eb="3">
      <t>メ</t>
    </rPh>
    <phoneticPr fontId="11"/>
  </si>
  <si>
    <t>１か月目</t>
    <rPh sb="2" eb="3">
      <t>ゲツ</t>
    </rPh>
    <rPh sb="3" eb="4">
      <t>メ</t>
    </rPh>
    <phoneticPr fontId="11"/>
  </si>
  <si>
    <t>２か月目</t>
    <rPh sb="2" eb="3">
      <t>ゲツ</t>
    </rPh>
    <rPh sb="3" eb="4">
      <t>メ</t>
    </rPh>
    <phoneticPr fontId="11"/>
  </si>
  <si>
    <t>３か月目</t>
    <rPh sb="2" eb="3">
      <t>ゲツ</t>
    </rPh>
    <rPh sb="3" eb="4">
      <t>メ</t>
    </rPh>
    <phoneticPr fontId="11"/>
  </si>
  <si>
    <t>４か月目</t>
    <rPh sb="2" eb="3">
      <t>ゲツ</t>
    </rPh>
    <rPh sb="3" eb="4">
      <t>メ</t>
    </rPh>
    <phoneticPr fontId="11"/>
  </si>
  <si>
    <t>５か月目</t>
    <rPh sb="2" eb="3">
      <t>ゲツ</t>
    </rPh>
    <rPh sb="3" eb="4">
      <t>メ</t>
    </rPh>
    <phoneticPr fontId="11"/>
  </si>
  <si>
    <t>６か月目</t>
    <rPh sb="2" eb="3">
      <t>ゲツ</t>
    </rPh>
    <rPh sb="3" eb="4">
      <t>メ</t>
    </rPh>
    <phoneticPr fontId="11"/>
  </si>
  <si>
    <t>月</t>
  </si>
  <si>
    <t>訓練科名：</t>
    <rPh sb="0" eb="3">
      <t>クンレンカ</t>
    </rPh>
    <rPh sb="3" eb="4">
      <t>メイ</t>
    </rPh>
    <phoneticPr fontId="11"/>
  </si>
  <si>
    <t>氏名</t>
    <rPh sb="0" eb="2">
      <t>シメイ</t>
    </rPh>
    <phoneticPr fontId="11"/>
  </si>
  <si>
    <t>担当科目</t>
    <rPh sb="0" eb="2">
      <t>タントウ</t>
    </rPh>
    <rPh sb="2" eb="4">
      <t>カモク</t>
    </rPh>
    <phoneticPr fontId="11"/>
  </si>
  <si>
    <t>類型</t>
    <rPh sb="0" eb="2">
      <t>ルイケイ</t>
    </rPh>
    <phoneticPr fontId="11"/>
  </si>
  <si>
    <t>講 師 の 経 歴 等 確 認 書</t>
    <rPh sb="0" eb="1">
      <t>コウ</t>
    </rPh>
    <rPh sb="2" eb="3">
      <t>シ</t>
    </rPh>
    <rPh sb="6" eb="7">
      <t>キョウ</t>
    </rPh>
    <rPh sb="8" eb="9">
      <t>レキ</t>
    </rPh>
    <rPh sb="10" eb="11">
      <t>トウ</t>
    </rPh>
    <rPh sb="12" eb="13">
      <t>アキラ</t>
    </rPh>
    <rPh sb="14" eb="15">
      <t>シノブ</t>
    </rPh>
    <rPh sb="16" eb="17">
      <t>ショ</t>
    </rPh>
    <phoneticPr fontId="11"/>
  </si>
  <si>
    <t>フ　リ　ガ　ナ</t>
    <phoneticPr fontId="11"/>
  </si>
  <si>
    <t xml:space="preserve"> 氏          名</t>
    <rPh sb="1" eb="13">
      <t>シメイ</t>
    </rPh>
    <phoneticPr fontId="11"/>
  </si>
  <si>
    <t>年　齢</t>
    <rPh sb="0" eb="1">
      <t>トシ</t>
    </rPh>
    <rPh sb="2" eb="3">
      <t>トシ</t>
    </rPh>
    <phoneticPr fontId="11"/>
  </si>
  <si>
    <t>歳</t>
    <rPh sb="0" eb="1">
      <t>サイ</t>
    </rPh>
    <phoneticPr fontId="11"/>
  </si>
  <si>
    <t>　１　担当する科目の訓練内容に関する学歴</t>
    <rPh sb="3" eb="5">
      <t>タントウ</t>
    </rPh>
    <rPh sb="7" eb="9">
      <t>カモク</t>
    </rPh>
    <rPh sb="10" eb="12">
      <t>クンレン</t>
    </rPh>
    <rPh sb="12" eb="14">
      <t>ナイヨウ</t>
    </rPh>
    <rPh sb="15" eb="16">
      <t>カン</t>
    </rPh>
    <rPh sb="18" eb="20">
      <t>ガクレキ</t>
    </rPh>
    <phoneticPr fontId="11"/>
  </si>
  <si>
    <t>学歴（学校・学部・学科等）</t>
    <rPh sb="0" eb="2">
      <t>ガクレキ</t>
    </rPh>
    <rPh sb="3" eb="5">
      <t>ガッコウ</t>
    </rPh>
    <rPh sb="6" eb="8">
      <t>ガクブ</t>
    </rPh>
    <rPh sb="9" eb="11">
      <t>ガッカ</t>
    </rPh>
    <rPh sb="11" eb="12">
      <t>トウ</t>
    </rPh>
    <phoneticPr fontId="11"/>
  </si>
  <si>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1"/>
  </si>
  <si>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1"/>
  </si>
  <si>
    <t>所　　属</t>
    <rPh sb="0" eb="1">
      <t>ショ</t>
    </rPh>
    <rPh sb="3" eb="4">
      <t>ゾク</t>
    </rPh>
    <phoneticPr fontId="11"/>
  </si>
  <si>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1"/>
  </si>
  <si>
    <t>期　　　間</t>
    <rPh sb="0" eb="1">
      <t>キ</t>
    </rPh>
    <rPh sb="4" eb="5">
      <t>アイダ</t>
    </rPh>
    <phoneticPr fontId="11"/>
  </si>
  <si>
    <t>実務経験</t>
    <rPh sb="0" eb="2">
      <t>ジツム</t>
    </rPh>
    <rPh sb="2" eb="4">
      <t>ケイケン</t>
    </rPh>
    <phoneticPr fontId="11"/>
  </si>
  <si>
    <t>指導（等）業務の経験</t>
    <rPh sb="0" eb="2">
      <t>シドウ</t>
    </rPh>
    <rPh sb="3" eb="4">
      <t>トウ</t>
    </rPh>
    <rPh sb="5" eb="7">
      <t>ギョウム</t>
    </rPh>
    <rPh sb="8" eb="10">
      <t>ケイケン</t>
    </rPh>
    <phoneticPr fontId="11"/>
  </si>
  <si>
    <t>月</t>
    <rPh sb="0" eb="1">
      <t>ツキ</t>
    </rPh>
    <phoneticPr fontId="11"/>
  </si>
  <si>
    <t>合　計</t>
    <rPh sb="0" eb="1">
      <t>ゴウ</t>
    </rPh>
    <rPh sb="2" eb="3">
      <t>ケイ</t>
    </rPh>
    <phoneticPr fontId="11"/>
  </si>
  <si>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1"/>
  </si>
  <si>
    <t>　　して指導した経験の期間のみ計上してください。</t>
    <rPh sb="4" eb="6">
      <t>シドウ</t>
    </rPh>
    <rPh sb="8" eb="10">
      <t>ケイケン</t>
    </rPh>
    <phoneticPr fontId="11"/>
  </si>
  <si>
    <t>認定様式第８号</t>
    <phoneticPr fontId="11"/>
  </si>
  <si>
    <t>訓練科名：</t>
    <phoneticPr fontId="11"/>
  </si>
  <si>
    <t>１．受講者が購入する教科書代</t>
    <rPh sb="2" eb="5">
      <t>ジュコウシャ</t>
    </rPh>
    <rPh sb="6" eb="8">
      <t>コウニュウ</t>
    </rPh>
    <rPh sb="10" eb="13">
      <t>キョウカショ</t>
    </rPh>
    <rPh sb="13" eb="14">
      <t>ダイ</t>
    </rPh>
    <phoneticPr fontId="11"/>
  </si>
  <si>
    <t>教科書等</t>
    <rPh sb="0" eb="3">
      <t>キョウカショ</t>
    </rPh>
    <rPh sb="3" eb="4">
      <t>トウ</t>
    </rPh>
    <phoneticPr fontId="11"/>
  </si>
  <si>
    <t>出版社名等</t>
    <rPh sb="0" eb="3">
      <t>シュッパンシャ</t>
    </rPh>
    <rPh sb="3" eb="4">
      <t>メイ</t>
    </rPh>
    <rPh sb="4" eb="5">
      <t>トウ</t>
    </rPh>
    <phoneticPr fontId="11"/>
  </si>
  <si>
    <t>価格</t>
    <rPh sb="0" eb="2">
      <t>カカク</t>
    </rPh>
    <phoneticPr fontId="11"/>
  </si>
  <si>
    <t>使用科目</t>
    <rPh sb="0" eb="2">
      <t>シヨウ</t>
    </rPh>
    <rPh sb="2" eb="4">
      <t>カモク</t>
    </rPh>
    <phoneticPr fontId="11"/>
  </si>
  <si>
    <t>　　</t>
    <phoneticPr fontId="11"/>
  </si>
  <si>
    <t>合　　　計</t>
    <rPh sb="0" eb="5">
      <t>ゴウケイ</t>
    </rPh>
    <phoneticPr fontId="11"/>
  </si>
  <si>
    <t>２．受講者が負担するその他費用</t>
    <rPh sb="2" eb="5">
      <t>ジュコウシャ</t>
    </rPh>
    <rPh sb="6" eb="8">
      <t>フタン</t>
    </rPh>
    <rPh sb="12" eb="13">
      <t>タ</t>
    </rPh>
    <rPh sb="13" eb="15">
      <t>ヒヨウ</t>
    </rPh>
    <phoneticPr fontId="11"/>
  </si>
  <si>
    <t>内容</t>
    <rPh sb="0" eb="2">
      <t>ナイヨウ</t>
    </rPh>
    <phoneticPr fontId="11"/>
  </si>
  <si>
    <t>金額</t>
    <rPh sb="0" eb="2">
      <t>キンガク</t>
    </rPh>
    <phoneticPr fontId="11"/>
  </si>
  <si>
    <t>【受講者に配付するもの】</t>
    <rPh sb="1" eb="4">
      <t>ジュコウシャ</t>
    </rPh>
    <rPh sb="5" eb="7">
      <t>ハイフ</t>
    </rPh>
    <phoneticPr fontId="11"/>
  </si>
  <si>
    <t>出版社名（オリジナル）等</t>
    <rPh sb="0" eb="2">
      <t>シュッパン</t>
    </rPh>
    <rPh sb="2" eb="4">
      <t>シャメイ</t>
    </rPh>
    <rPh sb="11" eb="12">
      <t>トウ</t>
    </rPh>
    <phoneticPr fontId="11"/>
  </si>
  <si>
    <t>各種就職支援等の実施</t>
    <rPh sb="0" eb="2">
      <t>カクシュ</t>
    </rPh>
    <rPh sb="2" eb="4">
      <t>シュウショク</t>
    </rPh>
    <rPh sb="4" eb="6">
      <t>シエン</t>
    </rPh>
    <rPh sb="6" eb="7">
      <t>トウ</t>
    </rPh>
    <rPh sb="8" eb="10">
      <t>ジッシ</t>
    </rPh>
    <phoneticPr fontId="11"/>
  </si>
  <si>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1"/>
  </si>
  <si>
    <t>必須項目</t>
    <rPh sb="0" eb="2">
      <t>ヒッス</t>
    </rPh>
    <rPh sb="2" eb="4">
      <t>コウモク</t>
    </rPh>
    <phoneticPr fontId="11"/>
  </si>
  <si>
    <t>①職業相談の実施</t>
    <rPh sb="1" eb="3">
      <t>ショクギョウ</t>
    </rPh>
    <phoneticPr fontId="11"/>
  </si>
  <si>
    <t>⑤求人者に面接するに当たっての指導</t>
    <rPh sb="1" eb="3">
      <t>キュウジン</t>
    </rPh>
    <rPh sb="3" eb="4">
      <t>シャ</t>
    </rPh>
    <rPh sb="10" eb="11">
      <t>ア</t>
    </rPh>
    <phoneticPr fontId="11"/>
  </si>
  <si>
    <t>⑥ジョブ・カードの作成支援</t>
    <rPh sb="11" eb="13">
      <t>シエン</t>
    </rPh>
    <phoneticPr fontId="11"/>
  </si>
  <si>
    <t>必須項目以外</t>
    <rPh sb="0" eb="2">
      <t>ヒッス</t>
    </rPh>
    <rPh sb="2" eb="4">
      <t>コウモク</t>
    </rPh>
    <rPh sb="4" eb="6">
      <t>イガイ</t>
    </rPh>
    <phoneticPr fontId="11"/>
  </si>
  <si>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1"/>
  </si>
  <si>
    <t>許可等取得の有無</t>
    <rPh sb="0" eb="2">
      <t>キョカ</t>
    </rPh>
    <rPh sb="2" eb="3">
      <t>ナド</t>
    </rPh>
    <rPh sb="3" eb="5">
      <t>シュトク</t>
    </rPh>
    <rPh sb="6" eb="8">
      <t>ウム</t>
    </rPh>
    <phoneticPr fontId="11"/>
  </si>
  <si>
    <t>有</t>
    <rPh sb="0" eb="1">
      <t>ア</t>
    </rPh>
    <phoneticPr fontId="11"/>
  </si>
  <si>
    <t>許可等取得年月日</t>
    <rPh sb="0" eb="2">
      <t>キョカ</t>
    </rPh>
    <rPh sb="2" eb="3">
      <t>ナド</t>
    </rPh>
    <rPh sb="3" eb="5">
      <t>シュトク</t>
    </rPh>
    <rPh sb="5" eb="8">
      <t>ネンガッピ</t>
    </rPh>
    <phoneticPr fontId="11"/>
  </si>
  <si>
    <t>許可等取得予定の有無</t>
    <rPh sb="0" eb="2">
      <t>キョカ</t>
    </rPh>
    <rPh sb="2" eb="3">
      <t>ナド</t>
    </rPh>
    <rPh sb="3" eb="5">
      <t>シュトク</t>
    </rPh>
    <rPh sb="5" eb="7">
      <t>ヨテイ</t>
    </rPh>
    <rPh sb="8" eb="10">
      <t>ウム</t>
    </rPh>
    <phoneticPr fontId="11"/>
  </si>
  <si>
    <t>許可等取得予定年月日</t>
    <rPh sb="0" eb="2">
      <t>キョカ</t>
    </rPh>
    <rPh sb="2" eb="3">
      <t>ナド</t>
    </rPh>
    <rPh sb="3" eb="5">
      <t>シュトク</t>
    </rPh>
    <rPh sb="5" eb="7">
      <t>ヨテイ</t>
    </rPh>
    <rPh sb="7" eb="10">
      <t>ネンガッピ</t>
    </rPh>
    <phoneticPr fontId="11"/>
  </si>
  <si>
    <t>職業紹介責任者の(役職）氏名</t>
    <rPh sb="0" eb="2">
      <t>ショクギョウ</t>
    </rPh>
    <rPh sb="2" eb="4">
      <t>ショウカイ</t>
    </rPh>
    <rPh sb="4" eb="7">
      <t>セキニンシャ</t>
    </rPh>
    <rPh sb="9" eb="11">
      <t>ヤクショク</t>
    </rPh>
    <rPh sb="12" eb="14">
      <t>シメイ</t>
    </rPh>
    <phoneticPr fontId="11"/>
  </si>
  <si>
    <t>（役職名）　</t>
    <rPh sb="1" eb="4">
      <t>ヤクショクメイ</t>
    </rPh>
    <phoneticPr fontId="11"/>
  </si>
  <si>
    <t>職業紹介事業の主な内容</t>
    <rPh sb="0" eb="2">
      <t>ショクギョウ</t>
    </rPh>
    <rPh sb="2" eb="4">
      <t>ショウカイ</t>
    </rPh>
    <rPh sb="4" eb="6">
      <t>ジギョウ</t>
    </rPh>
    <rPh sb="7" eb="8">
      <t>オモ</t>
    </rPh>
    <rPh sb="9" eb="11">
      <t>ナイヨウ</t>
    </rPh>
    <phoneticPr fontId="11"/>
  </si>
  <si>
    <t>企　業　実　習　先　一　覧</t>
    <rPh sb="0" eb="1">
      <t>キ</t>
    </rPh>
    <rPh sb="2" eb="3">
      <t>ギョウ</t>
    </rPh>
    <rPh sb="4" eb="5">
      <t>ジツ</t>
    </rPh>
    <rPh sb="6" eb="7">
      <t>シュウ</t>
    </rPh>
    <rPh sb="8" eb="9">
      <t>サキ</t>
    </rPh>
    <rPh sb="10" eb="11">
      <t>イッ</t>
    </rPh>
    <rPh sb="12" eb="13">
      <t>ラン</t>
    </rPh>
    <phoneticPr fontId="11"/>
  </si>
  <si>
    <t>企業実習先施設名</t>
    <rPh sb="0" eb="2">
      <t>キギョウ</t>
    </rPh>
    <rPh sb="2" eb="4">
      <t>ジッシュウ</t>
    </rPh>
    <rPh sb="4" eb="5">
      <t>サキ</t>
    </rPh>
    <rPh sb="5" eb="8">
      <t>シセツメイ</t>
    </rPh>
    <phoneticPr fontId="11"/>
  </si>
  <si>
    <t>事業内容（品目）</t>
    <rPh sb="0" eb="2">
      <t>ジギョウ</t>
    </rPh>
    <rPh sb="2" eb="4">
      <t>ナイヨウ</t>
    </rPh>
    <rPh sb="5" eb="7">
      <t>ヒンモク</t>
    </rPh>
    <phoneticPr fontId="11"/>
  </si>
  <si>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1"/>
  </si>
  <si>
    <t>訓練内容</t>
    <rPh sb="0" eb="2">
      <t>クンレン</t>
    </rPh>
    <rPh sb="2" eb="4">
      <t>ナイヨウ</t>
    </rPh>
    <phoneticPr fontId="11"/>
  </si>
  <si>
    <t>カリキュラム番号</t>
    <rPh sb="6" eb="8">
      <t>バンゴウ</t>
    </rPh>
    <phoneticPr fontId="11"/>
  </si>
  <si>
    <t>訓練カリキュラム（企業実習用）</t>
    <rPh sb="0" eb="2">
      <t>クンレン</t>
    </rPh>
    <rPh sb="9" eb="11">
      <t>キギョウ</t>
    </rPh>
    <rPh sb="11" eb="13">
      <t>ジッシュウ</t>
    </rPh>
    <rPh sb="13" eb="14">
      <t>ヨウ</t>
    </rPh>
    <phoneticPr fontId="11"/>
  </si>
  <si>
    <t>カリキュラム番号：</t>
    <rPh sb="6" eb="8">
      <t>バンゴウ</t>
    </rPh>
    <phoneticPr fontId="11"/>
  </si>
  <si>
    <t>企業実習での
訓練目標</t>
    <rPh sb="0" eb="2">
      <t>キギョウ</t>
    </rPh>
    <rPh sb="2" eb="4">
      <t>ジッシュウ</t>
    </rPh>
    <rPh sb="7" eb="9">
      <t>クンレン</t>
    </rPh>
    <rPh sb="9" eb="11">
      <t>モクヒョウ</t>
    </rPh>
    <phoneticPr fontId="11"/>
  </si>
  <si>
    <t>訓 練 の 内 容</t>
    <rPh sb="0" eb="1">
      <t>クン</t>
    </rPh>
    <rPh sb="2" eb="3">
      <t>ネリ</t>
    </rPh>
    <rPh sb="6" eb="7">
      <t>ナイ</t>
    </rPh>
    <rPh sb="8" eb="9">
      <t>カタチ</t>
    </rPh>
    <phoneticPr fontId="11"/>
  </si>
  <si>
    <t>　訓練時間総合計</t>
    <rPh sb="1" eb="3">
      <t>クンレン</t>
    </rPh>
    <rPh sb="3" eb="5">
      <t>ジカン</t>
    </rPh>
    <rPh sb="5" eb="6">
      <t>ソウ</t>
    </rPh>
    <rPh sb="6" eb="8">
      <t>ゴウケイ</t>
    </rPh>
    <phoneticPr fontId="11"/>
  </si>
  <si>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1"/>
  </si>
  <si>
    <t>①訓練実施機関名</t>
    <rPh sb="1" eb="3">
      <t>クンレン</t>
    </rPh>
    <rPh sb="3" eb="5">
      <t>ジッシ</t>
    </rPh>
    <rPh sb="5" eb="7">
      <t>キカン</t>
    </rPh>
    <rPh sb="7" eb="8">
      <t>メイ</t>
    </rPh>
    <phoneticPr fontId="11"/>
  </si>
  <si>
    <t>②訓練科名</t>
    <rPh sb="1" eb="3">
      <t>クンレン</t>
    </rPh>
    <rPh sb="3" eb="5">
      <t>カメイ</t>
    </rPh>
    <phoneticPr fontId="11"/>
  </si>
  <si>
    <t>③
求職者支援訓練
認定番号</t>
    <rPh sb="2" eb="4">
      <t>キュウショク</t>
    </rPh>
    <rPh sb="4" eb="5">
      <t>シャ</t>
    </rPh>
    <rPh sb="5" eb="7">
      <t>シエン</t>
    </rPh>
    <rPh sb="7" eb="9">
      <t>クンレン</t>
    </rPh>
    <rPh sb="10" eb="12">
      <t>ニンテイ</t>
    </rPh>
    <rPh sb="12" eb="14">
      <t>バンゴウ</t>
    </rPh>
    <phoneticPr fontId="11"/>
  </si>
  <si>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</si>
  <si>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</si>
  <si>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11"/>
  </si>
  <si>
    <t>中退者</t>
    <rPh sb="0" eb="3">
      <t>チュウタイシャ</t>
    </rPh>
    <phoneticPr fontId="11"/>
  </si>
  <si>
    <t xml:space="preserve">
⑩
うち
就職者</t>
    <rPh sb="6" eb="9">
      <t>シュウショクシャ</t>
    </rPh>
    <phoneticPr fontId="11"/>
  </si>
  <si>
    <t>修了者</t>
    <rPh sb="0" eb="3">
      <t>シュウリョウシャ</t>
    </rPh>
    <phoneticPr fontId="11"/>
  </si>
  <si>
    <t>(例)</t>
    <rPh sb="1" eb="2">
      <t>レイ</t>
    </rPh>
    <phoneticPr fontId="62"/>
  </si>
  <si>
    <t>介護福祉科</t>
    <rPh sb="0" eb="2">
      <t>カイゴ</t>
    </rPh>
    <rPh sb="2" eb="4">
      <t>フクシ</t>
    </rPh>
    <rPh sb="4" eb="5">
      <t>カ</t>
    </rPh>
    <phoneticPr fontId="11"/>
  </si>
  <si>
    <t>合計欄</t>
    <rPh sb="0" eb="2">
      <t>ゴウケイ</t>
    </rPh>
    <rPh sb="2" eb="3">
      <t>ラン</t>
    </rPh>
    <phoneticPr fontId="11"/>
  </si>
  <si>
    <t>①求職者支援訓練課程コード</t>
    <rPh sb="1" eb="3">
      <t>キュウショク</t>
    </rPh>
    <rPh sb="3" eb="4">
      <t>シャ</t>
    </rPh>
    <rPh sb="4" eb="6">
      <t>シエン</t>
    </rPh>
    <rPh sb="6" eb="8">
      <t>クンレン</t>
    </rPh>
    <rPh sb="8" eb="10">
      <t>カテイ</t>
    </rPh>
    <phoneticPr fontId="11"/>
  </si>
  <si>
    <t>実践コース</t>
    <rPh sb="0" eb="2">
      <t>ジッセン</t>
    </rPh>
    <phoneticPr fontId="11"/>
  </si>
  <si>
    <t>基礎コース</t>
    <rPh sb="0" eb="2">
      <t>キソ</t>
    </rPh>
    <phoneticPr fontId="11"/>
  </si>
  <si>
    <t>②基金訓練分野コード</t>
    <rPh sb="1" eb="3">
      <t>キキン</t>
    </rPh>
    <rPh sb="3" eb="5">
      <t>クンレン</t>
    </rPh>
    <rPh sb="5" eb="7">
      <t>ブンヤ</t>
    </rPh>
    <phoneticPr fontId="11"/>
  </si>
  <si>
    <t>08　旅行・観光分野</t>
    <rPh sb="3" eb="5">
      <t>リョコウ</t>
    </rPh>
    <phoneticPr fontId="11"/>
  </si>
  <si>
    <t>20　その他の分野（サービス分野・製造分野）</t>
    <rPh sb="14" eb="16">
      <t>ブンヤ</t>
    </rPh>
    <rPh sb="17" eb="19">
      <t>セイゾウ</t>
    </rPh>
    <rPh sb="19" eb="21">
      <t>ブンヤ</t>
    </rPh>
    <phoneticPr fontId="11"/>
  </si>
  <si>
    <t>訓練実施機関名:</t>
    <rPh sb="0" eb="2">
      <t>クンレン</t>
    </rPh>
    <rPh sb="2" eb="4">
      <t>ジッシ</t>
    </rPh>
    <rPh sb="4" eb="7">
      <t>キカンメイ</t>
    </rPh>
    <phoneticPr fontId="11"/>
  </si>
  <si>
    <t>訓練種別</t>
    <rPh sb="0" eb="2">
      <t>クンレン</t>
    </rPh>
    <rPh sb="2" eb="4">
      <t>シュベツ</t>
    </rPh>
    <phoneticPr fontId="11"/>
  </si>
  <si>
    <t>定員</t>
    <rPh sb="0" eb="2">
      <t>テイイン</t>
    </rPh>
    <phoneticPr fontId="11"/>
  </si>
  <si>
    <t>１　申請した訓練の内容や質</t>
    <rPh sb="2" eb="4">
      <t>シンセイ</t>
    </rPh>
    <rPh sb="6" eb="8">
      <t>クンレン</t>
    </rPh>
    <rPh sb="9" eb="11">
      <t>ナイヨウ</t>
    </rPh>
    <rPh sb="12" eb="13">
      <t>シツ</t>
    </rPh>
    <phoneticPr fontId="11"/>
  </si>
  <si>
    <t>（１）地域の求人ニーズ等を踏まえた訓練内容</t>
    <phoneticPr fontId="11"/>
  </si>
  <si>
    <t>（２）企業実習</t>
    <phoneticPr fontId="11"/>
  </si>
  <si>
    <t>①実施の有無</t>
    <rPh sb="1" eb="3">
      <t>ジッシ</t>
    </rPh>
    <rPh sb="4" eb="6">
      <t>ウム</t>
    </rPh>
    <phoneticPr fontId="11"/>
  </si>
  <si>
    <t>有り</t>
    <rPh sb="0" eb="1">
      <t>ア</t>
    </rPh>
    <phoneticPr fontId="11"/>
  </si>
  <si>
    <t>無し</t>
    <rPh sb="0" eb="1">
      <t>ナ</t>
    </rPh>
    <phoneticPr fontId="11"/>
  </si>
  <si>
    <t>　※有りの場合は以下をご記入ください。</t>
    <rPh sb="2" eb="3">
      <t>ア</t>
    </rPh>
    <rPh sb="5" eb="7">
      <t>バアイ</t>
    </rPh>
    <rPh sb="8" eb="10">
      <t>イカ</t>
    </rPh>
    <rPh sb="12" eb="14">
      <t>キニュウ</t>
    </rPh>
    <phoneticPr fontId="11"/>
  </si>
  <si>
    <t>②企業実習の時間数</t>
    <rPh sb="1" eb="3">
      <t>キギョウ</t>
    </rPh>
    <rPh sb="3" eb="5">
      <t>ジッシュウ</t>
    </rPh>
    <rPh sb="6" eb="9">
      <t>ジカンスウ</t>
    </rPh>
    <phoneticPr fontId="11"/>
  </si>
  <si>
    <t>時間</t>
    <rPh sb="0" eb="2">
      <t>ジカン</t>
    </rPh>
    <phoneticPr fontId="11"/>
  </si>
  <si>
    <t>③訓練時間総合計</t>
    <rPh sb="1" eb="3">
      <t>クンレン</t>
    </rPh>
    <rPh sb="3" eb="5">
      <t>ジカン</t>
    </rPh>
    <rPh sb="5" eb="8">
      <t>ソウゴウケイ</t>
    </rPh>
    <phoneticPr fontId="11"/>
  </si>
  <si>
    <t>④企業実習割合（②/③）</t>
    <rPh sb="1" eb="3">
      <t>キギョウ</t>
    </rPh>
    <rPh sb="3" eb="5">
      <t>ジッシュウ</t>
    </rPh>
    <rPh sb="5" eb="6">
      <t>ワ</t>
    </rPh>
    <rPh sb="6" eb="7">
      <t>ア</t>
    </rPh>
    <phoneticPr fontId="11"/>
  </si>
  <si>
    <t>％</t>
    <phoneticPr fontId="11"/>
  </si>
  <si>
    <t>２　質の向上に取り組んでいる等の運営体制</t>
    <phoneticPr fontId="11"/>
  </si>
  <si>
    <t>（１）就職支援責任者が、以下に該当する場合はチェックを入れてください。</t>
    <rPh sb="3" eb="5">
      <t>シュウショク</t>
    </rPh>
    <rPh sb="5" eb="7">
      <t>シエン</t>
    </rPh>
    <rPh sb="7" eb="9">
      <t>セキニン</t>
    </rPh>
    <rPh sb="9" eb="10">
      <t>シャ</t>
    </rPh>
    <phoneticPr fontId="11"/>
  </si>
  <si>
    <t>②企業実習時間数</t>
    <rPh sb="1" eb="3">
      <t>キギョウ</t>
    </rPh>
    <rPh sb="3" eb="5">
      <t>ジッシュウ</t>
    </rPh>
    <rPh sb="5" eb="8">
      <t>ジカンスウ</t>
    </rPh>
    <phoneticPr fontId="11"/>
  </si>
  <si>
    <t>訓練科名</t>
    <rPh sb="0" eb="3">
      <t>クンレンカ</t>
    </rPh>
    <rPh sb="3" eb="4">
      <t>メイ</t>
    </rPh>
    <phoneticPr fontId="11"/>
  </si>
  <si>
    <t>委託元</t>
    <rPh sb="0" eb="2">
      <t>イタク</t>
    </rPh>
    <rPh sb="2" eb="3">
      <t>モト</t>
    </rPh>
    <phoneticPr fontId="11"/>
  </si>
  <si>
    <t>契約日</t>
    <rPh sb="0" eb="3">
      <t>ケイヤクビ</t>
    </rPh>
    <phoneticPr fontId="11"/>
  </si>
  <si>
    <t>①</t>
    <phoneticPr fontId="11"/>
  </si>
  <si>
    <t>②</t>
    <phoneticPr fontId="11"/>
  </si>
  <si>
    <t>④</t>
    <phoneticPr fontId="11"/>
  </si>
  <si>
    <t>⑤</t>
    <phoneticPr fontId="11"/>
  </si>
  <si>
    <t>※　併せて契約書の写しを添付してください。</t>
    <rPh sb="2" eb="3">
      <t>アワ</t>
    </rPh>
    <rPh sb="5" eb="8">
      <t>ケイヤクショ</t>
    </rPh>
    <rPh sb="9" eb="10">
      <t>ウツ</t>
    </rPh>
    <rPh sb="12" eb="14">
      <t>テンプ</t>
    </rPh>
    <phoneticPr fontId="11"/>
  </si>
  <si>
    <t>※　適宜行を挿入してください。</t>
    <rPh sb="2" eb="4">
      <t>テキギ</t>
    </rPh>
    <rPh sb="4" eb="5">
      <t>ギョウ</t>
    </rPh>
    <rPh sb="6" eb="8">
      <t>ソウニュウ</t>
    </rPh>
    <phoneticPr fontId="11"/>
  </si>
  <si>
    <t>求職者支援法に基づく認定職業訓練に係る改善計画書</t>
    <rPh sb="0" eb="3">
      <t>キュウショクシャ</t>
    </rPh>
    <rPh sb="3" eb="5">
      <t>シエン</t>
    </rPh>
    <rPh sb="5" eb="6">
      <t>ホウ</t>
    </rPh>
    <rPh sb="7" eb="8">
      <t>モト</t>
    </rPh>
    <rPh sb="10" eb="12">
      <t>ニンテイ</t>
    </rPh>
    <phoneticPr fontId="11"/>
  </si>
  <si>
    <t>申請する訓練科名</t>
    <rPh sb="0" eb="2">
      <t>シンセイ</t>
    </rPh>
    <rPh sb="4" eb="7">
      <t>クンレンカ</t>
    </rPh>
    <rPh sb="7" eb="8">
      <t>メイ</t>
    </rPh>
    <phoneticPr fontId="11"/>
  </si>
  <si>
    <t>～</t>
    <phoneticPr fontId="11"/>
  </si>
  <si>
    <t>訓練分野　</t>
  </si>
  <si>
    <t>訓練科名</t>
  </si>
  <si>
    <t>訓練期間　</t>
  </si>
  <si>
    <t>訓練実施施設名　</t>
  </si>
  <si>
    <t>訓練実施施設所在地　</t>
  </si>
  <si>
    <t xml:space="preserve"> 改善するための取組</t>
    <rPh sb="1" eb="3">
      <t>カイゼン</t>
    </rPh>
    <rPh sb="8" eb="10">
      <t>トリクミ</t>
    </rPh>
    <phoneticPr fontId="11"/>
  </si>
  <si>
    <t>3の訓練科について就職率が低調となった要因</t>
    <rPh sb="2" eb="4">
      <t>クンレン</t>
    </rPh>
    <rPh sb="4" eb="5">
      <t>カ</t>
    </rPh>
    <rPh sb="9" eb="12">
      <t>シュウショクリツ</t>
    </rPh>
    <rPh sb="13" eb="15">
      <t>テイチョウ</t>
    </rPh>
    <rPh sb="19" eb="21">
      <t>ヨウイン</t>
    </rPh>
    <phoneticPr fontId="11"/>
  </si>
  <si>
    <t>(1)を踏まえた就職率の改善に向けた取組</t>
    <rPh sb="4" eb="5">
      <t>フ</t>
    </rPh>
    <rPh sb="8" eb="11">
      <t>シュウショクリツ</t>
    </rPh>
    <rPh sb="12" eb="14">
      <t>カイゼン</t>
    </rPh>
    <rPh sb="15" eb="16">
      <t>ム</t>
    </rPh>
    <rPh sb="18" eb="19">
      <t>ト</t>
    </rPh>
    <rPh sb="19" eb="20">
      <t>ク</t>
    </rPh>
    <phoneticPr fontId="11"/>
  </si>
  <si>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</si>
  <si>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訓練実施機関番号：</t>
    <rPh sb="0" eb="2">
      <t>クンレン</t>
    </rPh>
    <rPh sb="2" eb="4">
      <t>ジッシ</t>
    </rPh>
    <rPh sb="4" eb="6">
      <t>キカン</t>
    </rPh>
    <rPh sb="6" eb="8">
      <t>バンゴウ</t>
    </rPh>
    <phoneticPr fontId="11"/>
  </si>
  <si>
    <t>訓練科名：</t>
    <rPh sb="0" eb="2">
      <t>クンレン</t>
    </rPh>
    <rPh sb="2" eb="4">
      <t>カメイ</t>
    </rPh>
    <phoneticPr fontId="11"/>
  </si>
  <si>
    <t>開講訓練科で提出</t>
    <rPh sb="0" eb="2">
      <t>カイコウ</t>
    </rPh>
    <rPh sb="2" eb="5">
      <t>クンレンカ</t>
    </rPh>
    <rPh sb="6" eb="8">
      <t>テイシュツ</t>
    </rPh>
    <phoneticPr fontId="11"/>
  </si>
  <si>
    <t>受理番号</t>
    <rPh sb="0" eb="2">
      <t>ジュリ</t>
    </rPh>
    <rPh sb="2" eb="4">
      <t>バンゴウ</t>
    </rPh>
    <phoneticPr fontId="11"/>
  </si>
  <si>
    <t>（１）訓練実施施設</t>
    <rPh sb="3" eb="5">
      <t>クンレン</t>
    </rPh>
    <rPh sb="5" eb="7">
      <t>ジッシ</t>
    </rPh>
    <rPh sb="7" eb="9">
      <t>シセツ</t>
    </rPh>
    <phoneticPr fontId="11"/>
  </si>
  <si>
    <t>訓練実施施設所在地</t>
    <rPh sb="0" eb="2">
      <t>クンレン</t>
    </rPh>
    <rPh sb="2" eb="4">
      <t>ジッシ</t>
    </rPh>
    <rPh sb="4" eb="6">
      <t>シセツ</t>
    </rPh>
    <rPh sb="6" eb="9">
      <t>ショザイチ</t>
    </rPh>
    <phoneticPr fontId="11"/>
  </si>
  <si>
    <t>提出済みの書類</t>
    <rPh sb="0" eb="2">
      <t>テイシュツ</t>
    </rPh>
    <rPh sb="2" eb="3">
      <t>ズ</t>
    </rPh>
    <rPh sb="5" eb="7">
      <t>ショルイ</t>
    </rPh>
    <phoneticPr fontId="11"/>
  </si>
  <si>
    <t>変更届出書等
提出あり</t>
    <rPh sb="0" eb="2">
      <t>ヘンコウ</t>
    </rPh>
    <rPh sb="2" eb="3">
      <t>トド</t>
    </rPh>
    <rPh sb="3" eb="5">
      <t>デショ</t>
    </rPh>
    <rPh sb="5" eb="6">
      <t>トウ</t>
    </rPh>
    <rPh sb="7" eb="9">
      <t>テイシュツ</t>
    </rPh>
    <phoneticPr fontId="11"/>
  </si>
  <si>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1"/>
  </si>
  <si>
    <t>賃貸借契約期間（更新している場合は更新した賃貸借期間）</t>
    <rPh sb="8" eb="10">
      <t>コウシン</t>
    </rPh>
    <rPh sb="14" eb="16">
      <t>バアイ</t>
    </rPh>
    <rPh sb="17" eb="19">
      <t>コウシン</t>
    </rPh>
    <rPh sb="21" eb="24">
      <t>チンタイシャク</t>
    </rPh>
    <rPh sb="24" eb="26">
      <t>キカン</t>
    </rPh>
    <phoneticPr fontId="11"/>
  </si>
  <si>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1"/>
  </si>
  <si>
    <t>（２）事務室</t>
    <rPh sb="3" eb="6">
      <t>ジムシツ</t>
    </rPh>
    <phoneticPr fontId="11"/>
  </si>
  <si>
    <t>（１）の内容で確認できる
　　※　以下（２）について記載不要</t>
    <rPh sb="4" eb="6">
      <t>ナイヨウ</t>
    </rPh>
    <rPh sb="7" eb="9">
      <t>カクニン</t>
    </rPh>
    <rPh sb="17" eb="19">
      <t>イカ</t>
    </rPh>
    <rPh sb="26" eb="28">
      <t>キサイ</t>
    </rPh>
    <rPh sb="28" eb="30">
      <t>フヨウ</t>
    </rPh>
    <phoneticPr fontId="11"/>
  </si>
  <si>
    <t>（１）の内容では確認できない</t>
    <rPh sb="4" eb="6">
      <t>ナイヨウ</t>
    </rPh>
    <rPh sb="8" eb="10">
      <t>カクニン</t>
    </rPh>
    <phoneticPr fontId="11"/>
  </si>
  <si>
    <t>自ら所有する事務室を使用する場合の必要書類
（不動産登記簿謄本（写）等）</t>
    <rPh sb="6" eb="9">
      <t>ジムシツ</t>
    </rPh>
    <phoneticPr fontId="11"/>
  </si>
  <si>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1"/>
  </si>
  <si>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1"/>
  </si>
  <si>
    <t>保険会社</t>
    <rPh sb="0" eb="2">
      <t>ホケン</t>
    </rPh>
    <rPh sb="2" eb="4">
      <t>ガイシャ</t>
    </rPh>
    <phoneticPr fontId="11"/>
  </si>
  <si>
    <t>商品名</t>
    <rPh sb="0" eb="3">
      <t>ショウヒンメイ</t>
    </rPh>
    <phoneticPr fontId="11"/>
  </si>
  <si>
    <t>加入期間</t>
    <rPh sb="0" eb="2">
      <t>カニュウ</t>
    </rPh>
    <rPh sb="2" eb="4">
      <t>キカン</t>
    </rPh>
    <phoneticPr fontId="11"/>
  </si>
  <si>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1"/>
  </si>
  <si>
    <t>代表者氏名・役員一覧</t>
    <rPh sb="0" eb="3">
      <t>ダイヒョウシャ</t>
    </rPh>
    <rPh sb="3" eb="5">
      <t>シメイ</t>
    </rPh>
    <rPh sb="6" eb="8">
      <t>ヤクイン</t>
    </rPh>
    <rPh sb="8" eb="10">
      <t>イチラン</t>
    </rPh>
    <phoneticPr fontId="11"/>
  </si>
  <si>
    <t>事業所の名称</t>
    <rPh sb="0" eb="3">
      <t>ジギョウショ</t>
    </rPh>
    <rPh sb="4" eb="6">
      <t>メイショウ</t>
    </rPh>
    <phoneticPr fontId="11"/>
  </si>
  <si>
    <t>雇用保険適用事業所番号
（4ケタ-6ケタ-1ケタ）</t>
    <rPh sb="0" eb="2">
      <t>コヨウ</t>
    </rPh>
    <rPh sb="2" eb="4">
      <t>ホケン</t>
    </rPh>
    <rPh sb="4" eb="6">
      <t>テキヨウ</t>
    </rPh>
    <rPh sb="6" eb="9">
      <t>ジギョウショ</t>
    </rPh>
    <rPh sb="9" eb="11">
      <t>バンゴウ</t>
    </rPh>
    <phoneticPr fontId="11"/>
  </si>
  <si>
    <t>雇用保険適用事業所設置届（写）
事業主事業所各種変更届の事業主控（写）</t>
    <rPh sb="13" eb="14">
      <t>ウツ</t>
    </rPh>
    <rPh sb="33" eb="34">
      <t>ウツ</t>
    </rPh>
    <phoneticPr fontId="11"/>
  </si>
  <si>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1"/>
  </si>
  <si>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1"/>
  </si>
  <si>
    <t>②新規の訓練分野への進出</t>
    <rPh sb="1" eb="3">
      <t>シンキ</t>
    </rPh>
    <rPh sb="4" eb="6">
      <t>クンレン</t>
    </rPh>
    <phoneticPr fontId="11"/>
  </si>
  <si>
    <t>（２）企業実習</t>
    <phoneticPr fontId="11"/>
  </si>
  <si>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</si>
  <si>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</si>
  <si>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</si>
  <si>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</si>
  <si>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</si>
  <si>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</si>
  <si>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</si>
  <si>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</si>
  <si>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</si>
  <si>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1"/>
  </si>
  <si>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1"/>
  </si>
  <si>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1"/>
  </si>
  <si>
    <t>認定様式第３号</t>
    <phoneticPr fontId="11"/>
  </si>
  <si>
    <t>支部受理日</t>
    <rPh sb="0" eb="2">
      <t>シブ</t>
    </rPh>
    <rPh sb="2" eb="4">
      <t>ジュリ</t>
    </rPh>
    <rPh sb="3" eb="4">
      <t>リ</t>
    </rPh>
    <rPh sb="4" eb="5">
      <t>ヒ</t>
    </rPh>
    <phoneticPr fontId="11"/>
  </si>
  <si>
    <t>支部受理日</t>
    <rPh sb="2" eb="4">
      <t>ジュリ</t>
    </rPh>
    <rPh sb="3" eb="4">
      <t>リ</t>
    </rPh>
    <rPh sb="4" eb="5">
      <t>ヒ</t>
    </rPh>
    <phoneticPr fontId="11"/>
  </si>
  <si>
    <t>退校処分の取扱いに係る周知方法</t>
    <rPh sb="0" eb="2">
      <t>タイコウ</t>
    </rPh>
    <rPh sb="2" eb="4">
      <t>ショブン</t>
    </rPh>
    <phoneticPr fontId="11"/>
  </si>
  <si>
    <t>　　厚生労働省及び高齢・障害・求職者雇用支援機構において、情報開示する場合があります。</t>
    <rPh sb="7" eb="8">
      <t>オヨ</t>
    </rPh>
    <phoneticPr fontId="11"/>
  </si>
  <si>
    <t>災害補償制度の措置等に係る保険への加入</t>
    <rPh sb="7" eb="9">
      <t>ソチ</t>
    </rPh>
    <rPh sb="11" eb="12">
      <t>カカ</t>
    </rPh>
    <rPh sb="13" eb="15">
      <t>ホケン</t>
    </rPh>
    <rPh sb="17" eb="19">
      <t>カニュウ</t>
    </rPh>
    <phoneticPr fontId="11"/>
  </si>
  <si>
    <t>加入予定の保険に関するリーフレット等</t>
    <rPh sb="0" eb="2">
      <t>カニュウ</t>
    </rPh>
    <rPh sb="2" eb="4">
      <t>ヨテイ</t>
    </rPh>
    <rPh sb="5" eb="7">
      <t>ホケン</t>
    </rPh>
    <rPh sb="8" eb="9">
      <t>カン</t>
    </rPh>
    <rPh sb="17" eb="18">
      <t>トウ</t>
    </rPh>
    <phoneticPr fontId="11"/>
  </si>
  <si>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1"/>
  </si>
  <si>
    <t>(2)</t>
  </si>
  <si>
    <t>(3)</t>
  </si>
  <si>
    <t>（申請者）</t>
    <phoneticPr fontId="11"/>
  </si>
  <si>
    <t>所在地</t>
    <phoneticPr fontId="11"/>
  </si>
  <si>
    <t>商号又は名称</t>
    <phoneticPr fontId="11"/>
  </si>
  <si>
    <t>付けで認定申請した職業訓練の実施等による特定求職者の就職の</t>
    <phoneticPr fontId="11"/>
  </si>
  <si>
    <t>支援に関する法律（求職者支援法）に基づく職業訓練について、下記のとおり誓約します。</t>
    <phoneticPr fontId="11"/>
  </si>
  <si>
    <t>　（１）提出する書類については事実と相違ないこと。</t>
    <phoneticPr fontId="11"/>
  </si>
  <si>
    <t>（注意事項）</t>
    <phoneticPr fontId="11"/>
  </si>
  <si>
    <t xml:space="preserve"> 認定職業訓練実施奨励金等について不正受給等を行った場合は、都道府県労働局により</t>
    <phoneticPr fontId="11"/>
  </si>
  <si>
    <t>　　奨励金の不支給・返還、不正の事実の公表等の措置が講じられ、事案によっては刑事告訴を</t>
    <phoneticPr fontId="11"/>
  </si>
  <si>
    <t>　　受けることがあります。</t>
    <phoneticPr fontId="11"/>
  </si>
  <si>
    <t xml:space="preserve"> 認定された訓練コースの実施に係る事項（「就職率」、「応募倍率」など）について、</t>
    <phoneticPr fontId="11"/>
  </si>
  <si>
    <t>３　公共職業訓練の実績</t>
    <rPh sb="2" eb="4">
      <t>コウキョウ</t>
    </rPh>
    <rPh sb="4" eb="6">
      <t>ショクギョウ</t>
    </rPh>
    <rPh sb="6" eb="8">
      <t>クンレン</t>
    </rPh>
    <rPh sb="9" eb="11">
      <t>ジッセキ</t>
    </rPh>
    <phoneticPr fontId="11"/>
  </si>
  <si>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1"/>
  </si>
  <si>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1"/>
  </si>
  <si>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1"/>
  </si>
  <si>
    <t>すでに加入している。</t>
    <rPh sb="3" eb="5">
      <t>カニュウ</t>
    </rPh>
    <phoneticPr fontId="11"/>
  </si>
  <si>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1"/>
  </si>
  <si>
    <t>キャリアコンサルティング実施予定表</t>
    <rPh sb="12" eb="14">
      <t>ジッシ</t>
    </rPh>
    <rPh sb="14" eb="16">
      <t>ヨテイ</t>
    </rPh>
    <rPh sb="16" eb="17">
      <t>ヒョウ</t>
    </rPh>
    <phoneticPr fontId="11"/>
  </si>
  <si>
    <t>１級又は２級キャリアコンサルティング技能士</t>
    <rPh sb="1" eb="2">
      <t>キュウ</t>
    </rPh>
    <rPh sb="2" eb="3">
      <t>マタ</t>
    </rPh>
    <rPh sb="5" eb="6">
      <t>キュウ</t>
    </rPh>
    <phoneticPr fontId="11"/>
  </si>
  <si>
    <t>６　法人番号</t>
    <rPh sb="2" eb="4">
      <t>ホウジン</t>
    </rPh>
    <rPh sb="4" eb="6">
      <t>バンゴウ</t>
    </rPh>
    <phoneticPr fontId="11"/>
  </si>
  <si>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1"/>
  </si>
  <si>
    <t>２　訓練分野</t>
    <phoneticPr fontId="11"/>
  </si>
  <si>
    <t>訓練の種別</t>
    <rPh sb="0" eb="2">
      <t>クンレン</t>
    </rPh>
    <rPh sb="3" eb="5">
      <t>シュベツ</t>
    </rPh>
    <phoneticPr fontId="11"/>
  </si>
  <si>
    <t>短時間訓練コース</t>
    <rPh sb="0" eb="3">
      <t>タンジカン</t>
    </rPh>
    <rPh sb="3" eb="5">
      <t>クンレン</t>
    </rPh>
    <phoneticPr fontId="11"/>
  </si>
  <si>
    <t>面接</t>
  </si>
  <si>
    <t>訓練定員</t>
    <rPh sb="0" eb="2">
      <t>クンレン</t>
    </rPh>
    <rPh sb="2" eb="4">
      <t>テイイン</t>
    </rPh>
    <phoneticPr fontId="92"/>
  </si>
  <si>
    <t>名</t>
    <rPh sb="0" eb="1">
      <t>メイ</t>
    </rPh>
    <phoneticPr fontId="92"/>
  </si>
  <si>
    <t>障害者</t>
  </si>
  <si>
    <t>名称 （</t>
    <rPh sb="0" eb="2">
      <t>メイショウ</t>
    </rPh>
    <phoneticPr fontId="11"/>
  </si>
  <si>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</si>
  <si>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</si>
  <si>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</si>
  <si>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</si>
  <si>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</si>
  <si>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</si>
  <si>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11"/>
  </si>
  <si>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</si>
  <si>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</si>
  <si>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11"/>
  </si>
  <si>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1"/>
  </si>
  <si>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1"/>
  </si>
  <si>
    <t>訓練内容</t>
    <rPh sb="2" eb="4">
      <t>ナイヨウ</t>
    </rPh>
    <phoneticPr fontId="11"/>
  </si>
  <si>
    <t>）</t>
    <phoneticPr fontId="11"/>
  </si>
  <si>
    <t>（</t>
    <phoneticPr fontId="11"/>
  </si>
  <si>
    <t>）</t>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</si>
  <si>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</si>
  <si>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</si>
  <si>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</si>
  <si>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</si>
  <si>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</si>
  <si>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</si>
  <si>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</si>
  <si>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</si>
  <si>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</si>
  <si>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</si>
  <si>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</si>
  <si>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</si>
  <si>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</si>
  <si>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</si>
  <si>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</si>
  <si>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</si>
  <si>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</si>
  <si>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</si>
  <si>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</si>
  <si>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11"/>
  </si>
  <si>
    <t>法人番号</t>
    <rPh sb="0" eb="2">
      <t>ホウジン</t>
    </rPh>
    <rPh sb="2" eb="4">
      <t>バンゴウ</t>
    </rPh>
    <phoneticPr fontId="1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</si>
  <si>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</si>
  <si>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</si>
  <si>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託児サービス支援付訓練コース</t>
    <rPh sb="0" eb="2">
      <t>タクジ</t>
    </rPh>
    <rPh sb="6" eb="8">
      <t>シエン</t>
    </rPh>
    <rPh sb="8" eb="9">
      <t>ツ</t>
    </rPh>
    <rPh sb="9" eb="11">
      <t>クンレン</t>
    </rPh>
    <phoneticPr fontId="11"/>
  </si>
  <si>
    <t>訓練対象者の条件</t>
    <rPh sb="0" eb="2">
      <t>クンレン</t>
    </rPh>
    <rPh sb="2" eb="5">
      <t>タイショウシャ</t>
    </rPh>
    <rPh sb="6" eb="8">
      <t>ジョウケン</t>
    </rPh>
    <phoneticPr fontId="11"/>
  </si>
  <si>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1"/>
  </si>
  <si>
    <t>ハローワーク来所予定表</t>
    <rPh sb="6" eb="8">
      <t>ライショ</t>
    </rPh>
    <rPh sb="8" eb="10">
      <t>ヨテイ</t>
    </rPh>
    <rPh sb="10" eb="11">
      <t>ヒョウ</t>
    </rPh>
    <phoneticPr fontId="11"/>
  </si>
  <si>
    <t>※ハローワーク来所日は、訓練時間に含まれません。</t>
    <rPh sb="7" eb="9">
      <t>ライショ</t>
    </rPh>
    <rPh sb="9" eb="10">
      <t>ビ</t>
    </rPh>
    <rPh sb="12" eb="14">
      <t>クンレン</t>
    </rPh>
    <rPh sb="14" eb="16">
      <t>ジカン</t>
    </rPh>
    <rPh sb="17" eb="18">
      <t>フク</t>
    </rPh>
    <phoneticPr fontId="11"/>
  </si>
  <si>
    <t>（</t>
    <phoneticPr fontId="11"/>
  </si>
  <si>
    <t>）</t>
    <phoneticPr fontId="11"/>
  </si>
  <si>
    <t>～</t>
    <phoneticPr fontId="11"/>
  </si>
  <si>
    <t>（１）地域の求人ニーズ等を踏まえた訓練内容</t>
    <phoneticPr fontId="11"/>
  </si>
  <si>
    <t>（２）企業実習</t>
    <phoneticPr fontId="11"/>
  </si>
  <si>
    <t>％</t>
    <phoneticPr fontId="11"/>
  </si>
  <si>
    <t>２　質の向上に取り組んでいる等の運営体制</t>
    <phoneticPr fontId="11"/>
  </si>
  <si>
    <t>（１）地域の求人ニーズ等を踏まえた訓練内容</t>
    <phoneticPr fontId="11"/>
  </si>
  <si>
    <t>％</t>
    <phoneticPr fontId="11"/>
  </si>
  <si>
    <t>（２）企業実習</t>
    <phoneticPr fontId="11"/>
  </si>
  <si>
    <t>２　質の向上に取り組んでいる等の運営体制</t>
    <phoneticPr fontId="11"/>
  </si>
  <si>
    <t>①</t>
    <phoneticPr fontId="11"/>
  </si>
  <si>
    <t>～</t>
    <phoneticPr fontId="11"/>
  </si>
  <si>
    <t>②</t>
    <phoneticPr fontId="11"/>
  </si>
  <si>
    <t>③</t>
    <phoneticPr fontId="11"/>
  </si>
  <si>
    <t>～</t>
    <phoneticPr fontId="11"/>
  </si>
  <si>
    <t>④</t>
    <phoneticPr fontId="11"/>
  </si>
  <si>
    <t>⑤</t>
    <phoneticPr fontId="11"/>
  </si>
  <si>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</si>
  <si>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</si>
  <si>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</si>
  <si>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</si>
  <si>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</si>
  <si>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</si>
  <si>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</si>
  <si>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</si>
  <si>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</si>
  <si>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</si>
  <si>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</si>
  <si>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</si>
  <si>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</si>
  <si>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</si>
  <si>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</si>
  <si>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</si>
  <si>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</si>
  <si>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</si>
  <si>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</si>
  <si>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</si>
  <si>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</si>
  <si>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</si>
  <si>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</si>
  <si>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</si>
  <si>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</si>
  <si>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</si>
  <si>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</si>
  <si>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1"/>
  </si>
  <si>
    <t>コース情報登録内容</t>
    <rPh sb="3" eb="5">
      <t>ジョウホウ</t>
    </rPh>
    <rPh sb="5" eb="7">
      <t>トウロク</t>
    </rPh>
    <rPh sb="7" eb="9">
      <t>ナイヨウ</t>
    </rPh>
    <phoneticPr fontId="11"/>
  </si>
  <si>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</si>
  <si>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</si>
  <si>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</si>
  <si>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</si>
  <si>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</si>
  <si>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</si>
  <si>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</si>
  <si>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</si>
  <si>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</si>
  <si>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</si>
  <si>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</si>
  <si>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</si>
  <si>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</si>
  <si>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</si>
  <si>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</si>
  <si>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</si>
  <si>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</si>
  <si>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</si>
  <si>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</si>
  <si>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</si>
  <si>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</si>
  <si>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</si>
  <si>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</si>
  <si>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</si>
  <si>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</si>
  <si>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</si>
  <si>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</si>
  <si>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</si>
  <si>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</si>
  <si>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</si>
  <si>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1"/>
  </si>
  <si>
    <t>株式会社Ｂ</t>
    <phoneticPr fontId="11"/>
  </si>
  <si>
    <t>株式会社Ｃ</t>
    <phoneticPr fontId="11"/>
  </si>
  <si>
    <t>株式会社Ｄ</t>
    <phoneticPr fontId="11"/>
  </si>
  <si>
    <t>株式会社以外の事業主</t>
    <phoneticPr fontId="11"/>
  </si>
  <si>
    <t>事業主団体等</t>
    <phoneticPr fontId="11"/>
  </si>
  <si>
    <t>専修学校・各種学校</t>
    <phoneticPr fontId="11"/>
  </si>
  <si>
    <t>大学等</t>
    <phoneticPr fontId="11"/>
  </si>
  <si>
    <t>一般公益社団法人等</t>
    <phoneticPr fontId="11"/>
  </si>
  <si>
    <t>社会福祉法人</t>
    <phoneticPr fontId="11"/>
  </si>
  <si>
    <t>職業訓練法人</t>
    <phoneticPr fontId="11"/>
  </si>
  <si>
    <t xml:space="preserve">ＮＰＯ法人  </t>
    <phoneticPr fontId="11"/>
  </si>
  <si>
    <t>その他（</t>
    <phoneticPr fontId="11"/>
  </si>
  <si>
    <t>　　）</t>
    <phoneticPr fontId="11"/>
  </si>
  <si>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1"/>
  </si>
  <si>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1"/>
  </si>
  <si>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1"/>
  </si>
  <si>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1"/>
  </si>
  <si>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1"/>
  </si>
  <si>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1"/>
  </si>
  <si>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1"/>
  </si>
  <si>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1"/>
  </si>
  <si>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1"/>
  </si>
  <si>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1"/>
  </si>
  <si>
    <t>職場見学等</t>
    <rPh sb="0" eb="2">
      <t>ショクバ</t>
    </rPh>
    <rPh sb="2" eb="4">
      <t>ケンガク</t>
    </rPh>
    <rPh sb="4" eb="5">
      <t>トウ</t>
    </rPh>
    <phoneticPr fontId="92"/>
  </si>
  <si>
    <t xml:space="preserve">⑦
訓練期間
</t>
    <phoneticPr fontId="11"/>
  </si>
  <si>
    <t>⑧</t>
    <phoneticPr fontId="11"/>
  </si>
  <si>
    <t>⑨</t>
    <phoneticPr fontId="11"/>
  </si>
  <si>
    <t>⑪</t>
    <phoneticPr fontId="62"/>
  </si>
  <si>
    <t xml:space="preserve">
⑬
⑩及び⑪のうち、65歳以上の者（⑫を除く）</t>
    <rPh sb="6" eb="7">
      <t>オヨ</t>
    </rPh>
    <rPh sb="15" eb="16">
      <t>サイ</t>
    </rPh>
    <rPh sb="16" eb="18">
      <t>イジョウ</t>
    </rPh>
    <rPh sb="19" eb="20">
      <t>モノ</t>
    </rPh>
    <rPh sb="23" eb="24">
      <t>ノゾ</t>
    </rPh>
    <phoneticPr fontId="11"/>
  </si>
  <si>
    <t xml:space="preserve">
⑭
その他就職率適用就職者</t>
    <rPh sb="7" eb="8">
      <t>タ</t>
    </rPh>
    <rPh sb="8" eb="10">
      <t>シュウショク</t>
    </rPh>
    <rPh sb="10" eb="11">
      <t>リツ</t>
    </rPh>
    <rPh sb="11" eb="13">
      <t>テキヨウ</t>
    </rPh>
    <rPh sb="13" eb="16">
      <t>シュウショクシャ</t>
    </rPh>
    <phoneticPr fontId="11"/>
  </si>
  <si>
    <t xml:space="preserve">
⑮
雇用保険適用就職者</t>
    <rPh sb="5" eb="7">
      <t>コヨウ</t>
    </rPh>
    <rPh sb="7" eb="9">
      <t>ホケン</t>
    </rPh>
    <rPh sb="9" eb="11">
      <t>テキヨウ</t>
    </rPh>
    <rPh sb="11" eb="14">
      <t>シュウショクシャ</t>
    </rPh>
    <phoneticPr fontId="10"/>
  </si>
  <si>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1"/>
  </si>
  <si>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1"/>
  </si>
  <si>
    <t>実践コース</t>
    <phoneticPr fontId="11"/>
  </si>
  <si>
    <t>～</t>
    <phoneticPr fontId="11"/>
  </si>
  <si>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1"/>
  </si>
  <si>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1"/>
  </si>
  <si>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1"/>
  </si>
  <si>
    <t>02　ＩＴ分野</t>
    <phoneticPr fontId="11"/>
  </si>
  <si>
    <t>03　営業・販売・事務分野</t>
    <phoneticPr fontId="11"/>
  </si>
  <si>
    <t>04　医療事務分野</t>
    <phoneticPr fontId="11"/>
  </si>
  <si>
    <t>06　農業分野</t>
    <phoneticPr fontId="11"/>
  </si>
  <si>
    <t>07　林業分野</t>
    <phoneticPr fontId="11"/>
  </si>
  <si>
    <t>09　警備・保安分野</t>
    <phoneticPr fontId="11"/>
  </si>
  <si>
    <t>10　クリエート（企画・創作）分野</t>
    <phoneticPr fontId="11"/>
  </si>
  <si>
    <t>12　輸送サービス分野</t>
    <phoneticPr fontId="11"/>
  </si>
  <si>
    <t>13　エコ分野</t>
    <phoneticPr fontId="11"/>
  </si>
  <si>
    <t>14　調理分野</t>
    <phoneticPr fontId="11"/>
  </si>
  <si>
    <t>15　電気関連分野</t>
    <phoneticPr fontId="11"/>
  </si>
  <si>
    <t>16　機械関連分野</t>
    <phoneticPr fontId="11"/>
  </si>
  <si>
    <t>17　金属関連分野</t>
    <phoneticPr fontId="11"/>
  </si>
  <si>
    <t>18　建設関連分野</t>
    <phoneticPr fontId="11"/>
  </si>
  <si>
    <t>19　理容・美容関連分野</t>
    <phoneticPr fontId="11"/>
  </si>
  <si>
    <t>職業能力開発促進法（昭和44年法律第64号）第30条の３に規定するキャリアコンサルタント</t>
    <phoneticPr fontId="11"/>
  </si>
  <si>
    <t>省略の有無</t>
    <rPh sb="0" eb="2">
      <t>ショウリャク</t>
    </rPh>
    <rPh sb="3" eb="5">
      <t>ウム</t>
    </rPh>
    <phoneticPr fontId="11"/>
  </si>
  <si>
    <t>講師氏名</t>
    <rPh sb="0" eb="2">
      <t>コウシ</t>
    </rPh>
    <rPh sb="2" eb="4">
      <t>シメイ</t>
    </rPh>
    <phoneticPr fontId="11"/>
  </si>
  <si>
    <t>登録番号</t>
    <rPh sb="0" eb="2">
      <t>トウロク</t>
    </rPh>
    <rPh sb="2" eb="4">
      <t>バンゴウ</t>
    </rPh>
    <phoneticPr fontId="11"/>
  </si>
  <si>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1"/>
  </si>
  <si>
    <t>　（３）職業訓練の実施に関して必要な法令等に基づく手続きが適切に行われていること。</t>
    <phoneticPr fontId="11"/>
  </si>
  <si>
    <t>職場復帰支援コース
(※基礎コースのみ）</t>
    <rPh sb="0" eb="2">
      <t>ショクバ</t>
    </rPh>
    <rPh sb="2" eb="4">
      <t>フッキ</t>
    </rPh>
    <rPh sb="4" eb="6">
      <t>シエン</t>
    </rPh>
    <rPh sb="12" eb="14">
      <t>キソ</t>
    </rPh>
    <phoneticPr fontId="11"/>
  </si>
  <si>
    <t>変更届出書等
提出あり</t>
    <rPh sb="0" eb="2">
      <t>ヘンコウ</t>
    </rPh>
    <rPh sb="2" eb="5">
      <t>トドケデショ</t>
    </rPh>
    <rPh sb="5" eb="6">
      <t>ナド</t>
    </rPh>
    <rPh sb="7" eb="9">
      <t>テイシュツ</t>
    </rPh>
    <phoneticPr fontId="11"/>
  </si>
  <si>
    <t>日</t>
    <rPh sb="0" eb="1">
      <t>ヒ</t>
    </rPh>
    <phoneticPr fontId="11"/>
  </si>
  <si>
    <t>訓練実施施設（教室・実習室）の平面図</t>
    <rPh sb="0" eb="2">
      <t>クンレン</t>
    </rPh>
    <rPh sb="2" eb="4">
      <t>ジッシ</t>
    </rPh>
    <rPh sb="4" eb="6">
      <t>シセツ</t>
    </rPh>
    <rPh sb="7" eb="9">
      <t>キョウシツ</t>
    </rPh>
    <rPh sb="10" eb="13">
      <t>ジッシュウシツ</t>
    </rPh>
    <rPh sb="15" eb="18">
      <t>ヘイメンズ</t>
    </rPh>
    <phoneticPr fontId="11"/>
  </si>
  <si>
    <t>事務室の平面図</t>
    <rPh sb="0" eb="3">
      <t>ジムシツ</t>
    </rPh>
    <rPh sb="4" eb="7">
      <t>ヘイメンズ</t>
    </rPh>
    <phoneticPr fontId="11"/>
  </si>
  <si>
    <t>‐</t>
    <phoneticPr fontId="11"/>
  </si>
  <si>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1"/>
  </si>
  <si>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1"/>
  </si>
  <si>
    <t>施設所在地・電話番号</t>
    <rPh sb="0" eb="2">
      <t>シセツ</t>
    </rPh>
    <rPh sb="2" eb="5">
      <t>ショザイチ</t>
    </rPh>
    <rPh sb="6" eb="8">
      <t>デンワ</t>
    </rPh>
    <rPh sb="8" eb="10">
      <t>バンゴウ</t>
    </rPh>
    <phoneticPr fontId="11"/>
  </si>
  <si>
    <t>最寄駅</t>
    <rPh sb="0" eb="2">
      <t>モヨ</t>
    </rPh>
    <rPh sb="2" eb="3">
      <t>エキ</t>
    </rPh>
    <phoneticPr fontId="11"/>
  </si>
  <si>
    <t>訓練内容及び受入体制</t>
    <rPh sb="0" eb="2">
      <t>クンレン</t>
    </rPh>
    <rPh sb="2" eb="4">
      <t>ナイヨウ</t>
    </rPh>
    <rPh sb="4" eb="5">
      <t>オヨ</t>
    </rPh>
    <rPh sb="6" eb="7">
      <t>ウ</t>
    </rPh>
    <rPh sb="7" eb="8">
      <t>イ</t>
    </rPh>
    <rPh sb="8" eb="10">
      <t>タイセイ</t>
    </rPh>
    <phoneticPr fontId="11"/>
  </si>
  <si>
    <t>管理責任者
氏名(役職)</t>
    <rPh sb="0" eb="2">
      <t>カンリ</t>
    </rPh>
    <rPh sb="2" eb="5">
      <t>セキニンシャ</t>
    </rPh>
    <rPh sb="6" eb="8">
      <t>シメイ</t>
    </rPh>
    <rPh sb="9" eb="11">
      <t>ヤクショク</t>
    </rPh>
    <phoneticPr fontId="11"/>
  </si>
  <si>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1"/>
  </si>
  <si>
    <t>訓練評価者
氏名（役職）</t>
    <rPh sb="0" eb="2">
      <t>クンレン</t>
    </rPh>
    <rPh sb="2" eb="5">
      <t>ヒョウカシャ</t>
    </rPh>
    <rPh sb="6" eb="8">
      <t>シメイ</t>
    </rPh>
    <rPh sb="9" eb="11">
      <t>ヤクショク</t>
    </rPh>
    <phoneticPr fontId="11"/>
  </si>
  <si>
    <t>事務担当者
氏名(役職)</t>
    <rPh sb="0" eb="2">
      <t>ジム</t>
    </rPh>
    <rPh sb="2" eb="5">
      <t>タントウシャ</t>
    </rPh>
    <rPh sb="6" eb="8">
      <t>シメイ</t>
    </rPh>
    <rPh sb="9" eb="11">
      <t>ヤクショク</t>
    </rPh>
    <phoneticPr fontId="11"/>
  </si>
  <si>
    <t>受入予定人数</t>
    <rPh sb="0" eb="1">
      <t>ウ</t>
    </rPh>
    <rPh sb="1" eb="2">
      <t>イ</t>
    </rPh>
    <rPh sb="2" eb="4">
      <t>ヨテイ</t>
    </rPh>
    <rPh sb="4" eb="6">
      <t>ニンズウ</t>
    </rPh>
    <phoneticPr fontId="11"/>
  </si>
  <si>
    <t>か月目</t>
    <rPh sb="1" eb="2">
      <t>ゲツ</t>
    </rPh>
    <rPh sb="2" eb="3">
      <t>メ</t>
    </rPh>
    <phoneticPr fontId="11"/>
  </si>
  <si>
    <t>No</t>
    <phoneticPr fontId="11"/>
  </si>
  <si>
    <t>TEL</t>
    <phoneticPr fontId="11"/>
  </si>
  <si>
    <t>訓練運営体制</t>
    <rPh sb="0" eb="2">
      <t>クンレン</t>
    </rPh>
    <rPh sb="2" eb="4">
      <t>ウンエイ</t>
    </rPh>
    <rPh sb="4" eb="6">
      <t>タイセイ</t>
    </rPh>
    <phoneticPr fontId="11"/>
  </si>
  <si>
    <t>のとおり</t>
    <phoneticPr fontId="11"/>
  </si>
  <si>
    <t>第１３の１号</t>
    <rPh sb="5" eb="6">
      <t>ゴウ</t>
    </rPh>
    <phoneticPr fontId="10"/>
  </si>
  <si>
    <t>第１４号</t>
    <rPh sb="0" eb="1">
      <t>ダイ</t>
    </rPh>
    <rPh sb="3" eb="4">
      <t>ゴウ</t>
    </rPh>
    <phoneticPr fontId="10"/>
  </si>
  <si>
    <t>第１５の１号</t>
    <rPh sb="0" eb="1">
      <t>ダイ</t>
    </rPh>
    <rPh sb="5" eb="6">
      <t>ゴウ</t>
    </rPh>
    <phoneticPr fontId="11"/>
  </si>
  <si>
    <t>第１５の２号</t>
    <rPh sb="0" eb="1">
      <t>ダイ</t>
    </rPh>
    <rPh sb="5" eb="6">
      <t>ゴウ</t>
    </rPh>
    <phoneticPr fontId="11"/>
  </si>
  <si>
    <t>第１７号</t>
    <rPh sb="0" eb="1">
      <t>ダイ</t>
    </rPh>
    <phoneticPr fontId="11"/>
  </si>
  <si>
    <r>
      <t>認定様式第</t>
    </r>
    <r>
      <rPr>
        <sz val="11"/>
        <rFont val="ＭＳ Ｐゴシック"/>
        <family val="3"/>
        <charset val="128"/>
      </rPr>
      <t>12号</t>
    </r>
    <phoneticPr fontId="11"/>
  </si>
  <si>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</si>
  <si>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11"/>
  </si>
  <si>
    <t>認定様式第15の２号</t>
    <rPh sb="0" eb="2">
      <t>ニンテイ</t>
    </rPh>
    <rPh sb="2" eb="4">
      <t>ヨウシキ</t>
    </rPh>
    <rPh sb="4" eb="5">
      <t>ダイ</t>
    </rPh>
    <rPh sb="9" eb="10">
      <t>ゴウ</t>
    </rPh>
    <phoneticPr fontId="11"/>
  </si>
  <si>
    <r>
      <t>認定様式第</t>
    </r>
    <r>
      <rPr>
        <sz val="11"/>
        <rFont val="ＭＳ Ｐゴシック"/>
        <family val="3"/>
        <charset val="128"/>
      </rPr>
      <t>16の２号</t>
    </r>
    <rPh sb="0" eb="2">
      <t>ニンテイ</t>
    </rPh>
    <rPh sb="2" eb="4">
      <t>ヨウシキ</t>
    </rPh>
    <rPh sb="4" eb="5">
      <t>ダイ</t>
    </rPh>
    <rPh sb="9" eb="10">
      <t>ゴウ</t>
    </rPh>
    <phoneticPr fontId="11"/>
  </si>
  <si>
    <t>認定様式第17号</t>
    <rPh sb="0" eb="2">
      <t>ニンテイ</t>
    </rPh>
    <rPh sb="2" eb="4">
      <t>ヨウシキ</t>
    </rPh>
    <rPh sb="4" eb="5">
      <t>ダイ</t>
    </rPh>
    <rPh sb="7" eb="8">
      <t>ゴウ</t>
    </rPh>
    <phoneticPr fontId="11"/>
  </si>
  <si>
    <r>
      <t>代表者</t>
    </r>
    <r>
      <rPr>
        <sz val="11"/>
        <rFont val="ＭＳ Ｐゴシック"/>
        <family val="3"/>
        <charset val="128"/>
      </rPr>
      <t>役職名・氏名</t>
    </r>
    <rPh sb="0" eb="2">
      <t>ダイヒョウ</t>
    </rPh>
    <rPh sb="2" eb="3">
      <t>シャ</t>
    </rPh>
    <rPh sb="3" eb="6">
      <t>ヤクショクメイ</t>
    </rPh>
    <rPh sb="7" eb="9">
      <t>シメイ</t>
    </rPh>
    <phoneticPr fontId="11"/>
  </si>
  <si>
    <t>認定様式第５号</t>
    <phoneticPr fontId="11"/>
  </si>
  <si>
    <t>（</t>
    <phoneticPr fontId="92"/>
  </si>
  <si>
    <t>）</t>
    <phoneticPr fontId="92"/>
  </si>
  <si>
    <t>※40文字以内で記入してください。</t>
    <phoneticPr fontId="11"/>
  </si>
  <si>
    <t>か月 ）</t>
    <phoneticPr fontId="92"/>
  </si>
  <si>
    <t>（ 訓練日数</t>
    <phoneticPr fontId="11"/>
  </si>
  <si>
    <t>日 ）</t>
    <phoneticPr fontId="11"/>
  </si>
  <si>
    <t>ニート等の若者</t>
    <phoneticPr fontId="11"/>
  </si>
  <si>
    <t>実施しない</t>
    <phoneticPr fontId="11"/>
  </si>
  <si>
    <t>訓練時間総合計</t>
    <phoneticPr fontId="92"/>
  </si>
  <si>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1"/>
  </si>
  <si>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1"/>
  </si>
  <si>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1"/>
  </si>
  <si>
    <r>
      <t>認定様式第</t>
    </r>
    <r>
      <rPr>
        <sz val="11"/>
        <rFont val="ＭＳ Ｐゴシック"/>
        <family val="3"/>
        <charset val="128"/>
      </rPr>
      <t>10号</t>
    </r>
    <phoneticPr fontId="11"/>
  </si>
  <si>
    <t>　　　  の内容を遵守すること。</t>
    <phoneticPr fontId="11"/>
  </si>
  <si>
    <t>認定様式第２号</t>
    <phoneticPr fontId="11"/>
  </si>
  <si>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</si>
  <si>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</si>
  <si>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</si>
  <si>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認定様式第7の3号</t>
    <phoneticPr fontId="11"/>
  </si>
  <si>
    <t>認定様式第7の1号（表面）</t>
    <rPh sb="10" eb="11">
      <t>オモテ</t>
    </rPh>
    <rPh sb="11" eb="12">
      <t>メン</t>
    </rPh>
    <phoneticPr fontId="11"/>
  </si>
  <si>
    <t>第7の３号</t>
    <rPh sb="0" eb="1">
      <t>ダイ</t>
    </rPh>
    <rPh sb="4" eb="5">
      <t>ゴウ</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</si>
  <si>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1"/>
  </si>
  <si>
    <t>証明書類</t>
    <rPh sb="0" eb="2">
      <t>ショウメイ</t>
    </rPh>
    <rPh sb="2" eb="4">
      <t>ショルイ</t>
    </rPh>
    <phoneticPr fontId="11"/>
  </si>
  <si>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1"/>
  </si>
  <si>
    <t>資格・免許証</t>
    <rPh sb="0" eb="2">
      <t>シカク</t>
    </rPh>
    <rPh sb="3" eb="6">
      <t>メンキョショウ</t>
    </rPh>
    <phoneticPr fontId="11"/>
  </si>
  <si>
    <t>その他</t>
    <rPh sb="2" eb="3">
      <t>ホカ</t>
    </rPh>
    <phoneticPr fontId="11"/>
  </si>
  <si>
    <t>勤務
形態</t>
    <rPh sb="0" eb="2">
      <t>キンム</t>
    </rPh>
    <rPh sb="3" eb="5">
      <t>ケイタイ</t>
    </rPh>
    <phoneticPr fontId="11"/>
  </si>
  <si>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1"/>
  </si>
  <si>
    <t>認定様式第14号</t>
    <phoneticPr fontId="11"/>
  </si>
  <si>
    <t>最終行</t>
    <rPh sb="0" eb="3">
      <t>サイシュウギョウ</t>
    </rPh>
    <phoneticPr fontId="11"/>
  </si>
  <si>
    <t>№</t>
    <phoneticPr fontId="11"/>
  </si>
  <si>
    <t>第２号</t>
    <phoneticPr fontId="11"/>
  </si>
  <si>
    <t>第３号</t>
    <phoneticPr fontId="11"/>
  </si>
  <si>
    <t>第４号</t>
    <phoneticPr fontId="11"/>
  </si>
  <si>
    <t>第５号</t>
    <phoneticPr fontId="11"/>
  </si>
  <si>
    <t>第６号</t>
    <phoneticPr fontId="11"/>
  </si>
  <si>
    <t>第８号</t>
    <phoneticPr fontId="11"/>
  </si>
  <si>
    <t>第９号</t>
    <phoneticPr fontId="11"/>
  </si>
  <si>
    <t>第１０号</t>
    <phoneticPr fontId="11"/>
  </si>
  <si>
    <t>企業実習先一覧</t>
    <phoneticPr fontId="11"/>
  </si>
  <si>
    <t>第１２号</t>
    <phoneticPr fontId="11"/>
  </si>
  <si>
    <t>－</t>
    <phoneticPr fontId="11"/>
  </si>
  <si>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1"/>
  </si>
  <si>
    <t>～</t>
    <phoneticPr fontId="11"/>
  </si>
  <si>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1"/>
  </si>
  <si>
    <t>　３　加入予定の保険に関するリーフレット等</t>
    <rPh sb="8" eb="10">
      <t>ホケン</t>
    </rPh>
    <phoneticPr fontId="11"/>
  </si>
  <si>
    <t>提出済みの書類</t>
    <phoneticPr fontId="11"/>
  </si>
  <si>
    <t>　５　代表者氏名・役員一覧</t>
    <rPh sb="3" eb="6">
      <t>ダイヒョウシャ</t>
    </rPh>
    <rPh sb="6" eb="8">
      <t>シメイ</t>
    </rPh>
    <rPh sb="9" eb="11">
      <t>ヤクイン</t>
    </rPh>
    <rPh sb="11" eb="13">
      <t>イチラン</t>
    </rPh>
    <phoneticPr fontId="11"/>
  </si>
  <si>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1"/>
  </si>
  <si>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1"/>
  </si>
  <si>
    <t>自己診断表(写)</t>
    <rPh sb="0" eb="5">
      <t>ジコシンダンヒョウ</t>
    </rPh>
    <rPh sb="6" eb="7">
      <t>ウツ</t>
    </rPh>
    <phoneticPr fontId="11"/>
  </si>
  <si>
    <t>自ら所有する訓練実施場所を使用する場合の必要書類
（不動産登記簿謄本（写）等）</t>
    <phoneticPr fontId="11"/>
  </si>
  <si>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1"/>
  </si>
  <si>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1"/>
  </si>
  <si>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1"/>
  </si>
  <si>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1"/>
  </si>
  <si>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1"/>
  </si>
  <si>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1"/>
  </si>
  <si>
    <t>令和　　年　　月　　日</t>
    <rPh sb="0" eb="2">
      <t>レイワ</t>
    </rPh>
    <rPh sb="4" eb="5">
      <t>ネン</t>
    </rPh>
    <rPh sb="7" eb="8">
      <t>ツキ</t>
    </rPh>
    <rPh sb="10" eb="11">
      <t>ヒ</t>
    </rPh>
    <phoneticPr fontId="11"/>
  </si>
  <si>
    <t>令和　　年　　月　　日現在</t>
    <rPh sb="0" eb="2">
      <t>レイワ</t>
    </rPh>
    <phoneticPr fontId="11"/>
  </si>
  <si>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1"/>
  </si>
  <si>
    <t>講　師　一　覧</t>
    <phoneticPr fontId="11"/>
  </si>
  <si>
    <t>Ｎｏ</t>
    <phoneticPr fontId="11"/>
  </si>
  <si>
    <t>受理番号</t>
    <phoneticPr fontId="11"/>
  </si>
  <si>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1"/>
  </si>
  <si>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1"/>
  </si>
  <si>
    <t xml:space="preserve">       いることを確認してください。</t>
    <phoneticPr fontId="11"/>
  </si>
  <si>
    <t>　　 ③　「類型」の欄には、裏面の「求職者支援訓練の講師として認められる類型」のうち該当する番号を記入してください。</t>
    <rPh sb="6" eb="8">
      <t>ルイケイ</t>
    </rPh>
    <rPh sb="10" eb="11">
      <t>ラン</t>
    </rPh>
    <phoneticPr fontId="11"/>
  </si>
  <si>
    <t>　　　　　（具体的には、裏面の「講師として認められる類型」のいずれかに適合することが必要です。）</t>
    <phoneticPr fontId="11"/>
  </si>
  <si>
    <t>　　　※　記入した類型に該当することを証明する職務経歴書、資格・免許証等の写しを併せて提出してください。</t>
    <phoneticPr fontId="11"/>
  </si>
  <si>
    <t>　　　　　　（「講師として認められる類型」に該当すると判断した職務経歴書上の記載箇所に下線を引いてください。）</t>
    <phoneticPr fontId="11"/>
  </si>
  <si>
    <t>　　　　　　なお、講師が職務経歴書を作成していない場合や職務経歴書の記載内容だけでは「求職者支援訓練の講師として認められる類型」に適合することが確認できない</t>
    <phoneticPr fontId="11"/>
  </si>
  <si>
    <t>　　　　　場合には「講師の経歴等確認書（認定様式第７の３号）」を提出してください。　</t>
    <phoneticPr fontId="11"/>
  </si>
  <si>
    <t>　　　　　　　　   　(注意事項)</t>
    <phoneticPr fontId="11"/>
  </si>
  <si>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1"/>
  </si>
  <si>
    <t>　　　　   　　   　    なお、認定取消等となった場合、当該取消の日から起算して５年間又は永久に、当該都道府県又は全国において求職者支援訓練の認定を受けることが</t>
    <phoneticPr fontId="11"/>
  </si>
  <si>
    <t>　　　　　　　　　　　できませんのでご留意ください。</t>
    <phoneticPr fontId="11"/>
  </si>
  <si>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1"/>
  </si>
  <si>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1"/>
  </si>
  <si>
    <t>訓練実施会場名</t>
    <rPh sb="0" eb="1">
      <t>クンレン</t>
    </rPh>
    <rPh sb="3" eb="5">
      <t>カイジョウ</t>
    </rPh>
    <rPh sb="5" eb="6">
      <t>メイ</t>
    </rPh>
    <phoneticPr fontId="11"/>
  </si>
  <si>
    <t>訓練実施会場郵便番号</t>
    <rPh sb="0" eb="2">
      <t>クンレン</t>
    </rPh>
    <rPh sb="4" eb="6">
      <t>カイジョウ</t>
    </rPh>
    <phoneticPr fontId="11"/>
  </si>
  <si>
    <t>訓練実施会場所在地１</t>
    <phoneticPr fontId="11"/>
  </si>
  <si>
    <t>訓練実施会場所在地２</t>
    <phoneticPr fontId="11"/>
  </si>
  <si>
    <t>担当者氏名</t>
    <rPh sb="0" eb="3">
      <t>タントウシャ</t>
    </rPh>
    <phoneticPr fontId="11"/>
  </si>
  <si>
    <t>担当者連絡先電話番号１</t>
    <rPh sb="0" eb="3">
      <t>タントウシャ</t>
    </rPh>
    <phoneticPr fontId="11"/>
  </si>
  <si>
    <t>担当者連絡先電話番号２</t>
    <phoneticPr fontId="11"/>
  </si>
  <si>
    <t>担当者連絡先電話番号３</t>
    <phoneticPr fontId="11"/>
  </si>
  <si>
    <t>担当者連絡先メールアドレス</t>
    <phoneticPr fontId="11"/>
  </si>
  <si>
    <t>05 介護・医療・福祉分野</t>
    <phoneticPr fontId="11"/>
  </si>
  <si>
    <t>４　訓練実施会場</t>
    <phoneticPr fontId="11"/>
  </si>
  <si>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1"/>
  </si>
  <si>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1"/>
  </si>
  <si>
    <t>　９　講師の類型に該当することを証明する書類</t>
    <rPh sb="3" eb="5">
      <t>コウシ</t>
    </rPh>
    <rPh sb="6" eb="8">
      <t>ルイケイ</t>
    </rPh>
    <rPh sb="9" eb="11">
      <t>ガイトウ</t>
    </rPh>
    <rPh sb="16" eb="18">
      <t>ショウメイ</t>
    </rPh>
    <rPh sb="20" eb="22">
      <t>ショルイ</t>
    </rPh>
    <phoneticPr fontId="11"/>
  </si>
  <si>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1"/>
  </si>
  <si>
    <t>　１２　オリエンテーション時に告知する事項の内容</t>
    <rPh sb="13" eb="14">
      <t>ジ</t>
    </rPh>
    <rPh sb="15" eb="17">
      <t>コクチ</t>
    </rPh>
    <rPh sb="19" eb="21">
      <t>ジコウ</t>
    </rPh>
    <rPh sb="22" eb="24">
      <t>ナイヨウ</t>
    </rPh>
    <phoneticPr fontId="11"/>
  </si>
  <si>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1"/>
  </si>
  <si>
    <t>　１５　職業訓練サービスガイドライン研修修了証書等</t>
    <rPh sb="18" eb="20">
      <t>ケンシュウ</t>
    </rPh>
    <rPh sb="20" eb="22">
      <t>シュウリョウ</t>
    </rPh>
    <rPh sb="22" eb="24">
      <t>ショウショ</t>
    </rPh>
    <rPh sb="24" eb="25">
      <t>トウ</t>
    </rPh>
    <phoneticPr fontId="11"/>
  </si>
  <si>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1"/>
  </si>
  <si>
    <t>　１７　職業訓練サービスガイドラインに基づく自己診断表</t>
    <rPh sb="19" eb="20">
      <t>モト</t>
    </rPh>
    <rPh sb="22" eb="24">
      <t>ジコ</t>
    </rPh>
    <rPh sb="24" eb="27">
      <t>シンダンヒョウ</t>
    </rPh>
    <phoneticPr fontId="11"/>
  </si>
  <si>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1"/>
  </si>
  <si>
    <t>訓練実施施設名</t>
    <rPh sb="0" eb="6">
      <t>クンレンジッシシセツ</t>
    </rPh>
    <rPh sb="6" eb="7">
      <t>メイ</t>
    </rPh>
    <phoneticPr fontId="11"/>
  </si>
  <si>
    <t>訓練コース番号</t>
    <rPh sb="0" eb="2">
      <t>クンレン</t>
    </rPh>
    <rPh sb="5" eb="7">
      <t>バンゴウ</t>
    </rPh>
    <phoneticPr fontId="92"/>
  </si>
  <si>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</si>
  <si>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11"/>
  </si>
  <si>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1"/>
  </si>
  <si>
    <t>訓練の種別</t>
    <rPh sb="3" eb="5">
      <t>シュベツ</t>
    </rPh>
    <phoneticPr fontId="11"/>
  </si>
  <si>
    <t>訓練実施機関名：</t>
    <phoneticPr fontId="11"/>
  </si>
  <si>
    <r>
      <t>（１）就職支援責任者</t>
    </r>
    <r>
      <rPr>
        <sz val="12"/>
        <rFont val="ＭＳ ゴシック"/>
        <family val="3"/>
        <charset val="128"/>
      </rPr>
      <t>の配置</t>
    </r>
    <rPh sb="3" eb="5">
      <t>シュウショク</t>
    </rPh>
    <rPh sb="5" eb="7">
      <t>シエン</t>
    </rPh>
    <rPh sb="11" eb="13">
      <t>ハイチ</t>
    </rPh>
    <phoneticPr fontId="11"/>
  </si>
  <si>
    <t>✔</t>
  </si>
  <si>
    <t>以下に掲げる要件を保有し、業務を行う就職支援責任者を配置していること。＜必須＞</t>
    <phoneticPr fontId="11"/>
  </si>
  <si>
    <r>
      <t>　　就職支援責任者氏名</t>
    </r>
    <r>
      <rPr>
        <sz val="12"/>
        <rFont val="ＭＳ ゴシック"/>
        <family val="3"/>
        <charset val="128"/>
      </rPr>
      <t>：</t>
    </r>
    <rPh sb="9" eb="11">
      <t>シメイ</t>
    </rPh>
    <phoneticPr fontId="11"/>
  </si>
  <si>
    <t>：</t>
    <phoneticPr fontId="11"/>
  </si>
  <si>
    <t>（２）キャリアコンサルティング担当者の配置</t>
    <rPh sb="15" eb="18">
      <t>タントウシャ</t>
    </rPh>
    <rPh sb="19" eb="21">
      <t>ハイチ</t>
    </rPh>
    <phoneticPr fontId="11"/>
  </si>
  <si>
    <t>キャリアコンサルティングを行う者として、業務を行うキャリアコンサルティング担当者を配置している。</t>
    <rPh sb="37" eb="40">
      <t>タントウシャ</t>
    </rPh>
    <phoneticPr fontId="11"/>
  </si>
  <si>
    <t>　キャリアコンサルティング担当者氏名：</t>
    <rPh sb="13" eb="16">
      <t>タントウシャ</t>
    </rPh>
    <rPh sb="16" eb="18">
      <t>シメイ</t>
    </rPh>
    <phoneticPr fontId="11"/>
  </si>
  <si>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1"/>
  </si>
  <si>
    <t>公共職業安定所への来所日前に、訪問指導を行うこと。＜必須＞※　来所日は、認定様式６号日別計画表のとおり</t>
    <phoneticPr fontId="11"/>
  </si>
  <si>
    <t>　</t>
    <phoneticPr fontId="11"/>
  </si>
  <si>
    <t>②求人情報の提供</t>
    <phoneticPr fontId="11"/>
  </si>
  <si>
    <t>③履歴書の作成に係る指導</t>
    <phoneticPr fontId="11"/>
  </si>
  <si>
    <t>④公共職業安定所が行う就職説明会の周知</t>
    <phoneticPr fontId="11"/>
  </si>
  <si>
    <t>⑦職場見学等の機会提供</t>
    <phoneticPr fontId="11"/>
  </si>
  <si>
    <t>⑧地域の雇用情勢等に関する就職講話</t>
    <phoneticPr fontId="11"/>
  </si>
  <si>
    <t>⑨キャリアコンサルタントを招へいした個別相談</t>
    <phoneticPr fontId="11"/>
  </si>
  <si>
    <t>⑩職業紹介（無料職業紹介又は有料職業紹介事業の許可を受けている場合に限る。）</t>
    <phoneticPr fontId="11"/>
  </si>
  <si>
    <t>令和</t>
    <rPh sb="0" eb="2">
      <t>レイワ</t>
    </rPh>
    <phoneticPr fontId="11"/>
  </si>
  <si>
    <t>(氏名）</t>
    <phoneticPr fontId="11"/>
  </si>
  <si>
    <t>認定様式第９号</t>
    <phoneticPr fontId="11"/>
  </si>
  <si>
    <t>【就職支援等の内容】</t>
    <phoneticPr fontId="11"/>
  </si>
  <si>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1"/>
  </si>
  <si>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1"/>
  </si>
  <si>
    <t>・実習が行われる事業所の事業主及び従業員が、認定基準の欠格要件に該当しないことを確認している</t>
    <rPh sb="22" eb="24">
      <t>ニンテイ</t>
    </rPh>
    <rPh sb="24" eb="26">
      <t>キジュン</t>
    </rPh>
    <phoneticPr fontId="11"/>
  </si>
  <si>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1"/>
  </si>
  <si>
    <t>・安全衛生に関する知識・技術の習得を目的としたカリキュラムを含んでいる</t>
    <phoneticPr fontId="11"/>
  </si>
  <si>
    <t>・訓練実施事業所の就業規則に基づく所定労働時間内に行われている</t>
    <phoneticPr fontId="11"/>
  </si>
  <si>
    <t>・実際に生産活動や営業活動を行っている事業所における、雇用関係に入らずに行う実習形式による実践的な訓練内容である</t>
    <phoneticPr fontId="11"/>
  </si>
  <si>
    <t>・定員分の企業実習先を確保している（詳細は様式第１０号）</t>
    <phoneticPr fontId="11"/>
  </si>
  <si>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1"/>
  </si>
  <si>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1"/>
  </si>
  <si>
    <t>受講者へのパソコン、モバイルルーター等の貸与</t>
    <rPh sb="0" eb="3">
      <t>ジュコウシャ</t>
    </rPh>
    <rPh sb="18" eb="19">
      <t>トウ</t>
    </rPh>
    <rPh sb="20" eb="22">
      <t>タイヨ</t>
    </rPh>
    <phoneticPr fontId="11"/>
  </si>
  <si>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1"/>
  </si>
  <si>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1"/>
  </si>
  <si>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1"/>
  </si>
  <si>
    <t>（３）就職支援等の実施（実施する支援の□の該当箇所にチェックをしてください。）</t>
    <phoneticPr fontId="11"/>
  </si>
  <si>
    <t>・加入しない</t>
    <phoneticPr fontId="11"/>
  </si>
  <si>
    <t>・企業実習先への指導が適正かつ効果的に実施できる</t>
    <phoneticPr fontId="11"/>
  </si>
  <si>
    <t>・あり（無償貸与）</t>
    <rPh sb="4" eb="6">
      <t>ムショウ</t>
    </rPh>
    <rPh sb="6" eb="8">
      <t>タイヨ</t>
    </rPh>
    <phoneticPr fontId="11"/>
  </si>
  <si>
    <t>・あり（有償貸与）</t>
    <rPh sb="4" eb="6">
      <t>ユウショウ</t>
    </rPh>
    <rPh sb="6" eb="8">
      <t>タイヨ</t>
    </rPh>
    <phoneticPr fontId="11"/>
  </si>
  <si>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1"/>
  </si>
  <si>
    <t>・無償貸与する機器等</t>
    <rPh sb="1" eb="3">
      <t>ムショウ</t>
    </rPh>
    <rPh sb="3" eb="5">
      <t>タイヨ</t>
    </rPh>
    <rPh sb="7" eb="9">
      <t>キキ</t>
    </rPh>
    <rPh sb="9" eb="10">
      <t>トウ</t>
    </rPh>
    <phoneticPr fontId="11"/>
  </si>
  <si>
    <t>・有償貸与する機器等</t>
    <rPh sb="1" eb="3">
      <t>ユウショウ</t>
    </rPh>
    <rPh sb="3" eb="5">
      <t>タイヨ</t>
    </rPh>
    <rPh sb="7" eb="9">
      <t>キキ</t>
    </rPh>
    <rPh sb="9" eb="10">
      <t>トウ</t>
    </rPh>
    <phoneticPr fontId="11"/>
  </si>
  <si>
    <t>通信機器　モバイルルータ等、その他（　　　　　　　　　　）</t>
    <rPh sb="0" eb="2">
      <t>ツウシン</t>
    </rPh>
    <rPh sb="2" eb="4">
      <t>キキ</t>
    </rPh>
    <rPh sb="12" eb="13">
      <t>トウ</t>
    </rPh>
    <rPh sb="16" eb="17">
      <t>タ</t>
    </rPh>
    <phoneticPr fontId="11"/>
  </si>
  <si>
    <t>訓練用機器　パソコン、タブレット、その他（　　　　　　　　　）</t>
    <rPh sb="0" eb="3">
      <t>クンレンヨウ</t>
    </rPh>
    <rPh sb="3" eb="5">
      <t>キキ</t>
    </rPh>
    <rPh sb="19" eb="20">
      <t>タ</t>
    </rPh>
    <phoneticPr fontId="11"/>
  </si>
  <si>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1"/>
  </si>
  <si>
    <t>誓約書</t>
    <rPh sb="0" eb="3">
      <t>セイヤクショ</t>
    </rPh>
    <phoneticPr fontId="11"/>
  </si>
  <si>
    <t>使用するLMSの名称　　　　　　　　　　　　　　　　　　（</t>
    <rPh sb="8" eb="10">
      <t>メイショウ</t>
    </rPh>
    <phoneticPr fontId="11"/>
  </si>
  <si>
    <t>ユニット番号</t>
    <rPh sb="4" eb="6">
      <t>バンゴウ</t>
    </rPh>
    <phoneticPr fontId="11"/>
  </si>
  <si>
    <t>　・賃借により確保する　　　　　　　　　※賃貸借契約書（写）等を添付すること</t>
    <phoneticPr fontId="11"/>
  </si>
  <si>
    <t>・あり（男女別あり）</t>
    <rPh sb="4" eb="6">
      <t>ダンジョ</t>
    </rPh>
    <rPh sb="6" eb="7">
      <t>ベツ</t>
    </rPh>
    <phoneticPr fontId="11"/>
  </si>
  <si>
    <t>　・自ら所有する場所を使用する　　　　　　　※不動産登記簿謄本（写しで可）等を添付すること</t>
    <rPh sb="8" eb="10">
      <t>バショ</t>
    </rPh>
    <phoneticPr fontId="11"/>
  </si>
  <si>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11"/>
  </si>
  <si>
    <t>・　研修を実施する事業所の所在する都道府県等で研修の指定申請手続きを済ませている</t>
    <rPh sb="21" eb="22">
      <t>トウ</t>
    </rPh>
    <phoneticPr fontId="11"/>
  </si>
  <si>
    <t>※介護職員養成研修等の指定通知書の写しを添付すること</t>
    <rPh sb="9" eb="10">
      <t>トウ</t>
    </rPh>
    <rPh sb="15" eb="16">
      <t>ショ</t>
    </rPh>
    <phoneticPr fontId="11"/>
  </si>
  <si>
    <t>介護職員養成研修を求職者支援訓練として実施する場合</t>
    <phoneticPr fontId="11"/>
  </si>
  <si>
    <t>・企業実習先に、実習指導者、訓練評価者、管理責任者を１名以上確保している（それぞれは兼務可）</t>
    <phoneticPr fontId="11"/>
  </si>
  <si>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11"/>
  </si>
  <si>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1"/>
  </si>
  <si>
    <t>・受講者がアクセスできるコンテンツを管理できるものである。</t>
    <rPh sb="1" eb="4">
      <t>ジュコウシャ</t>
    </rPh>
    <rPh sb="18" eb="20">
      <t>カンリ</t>
    </rPh>
    <phoneticPr fontId="11"/>
  </si>
  <si>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1"/>
  </si>
  <si>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1"/>
  </si>
  <si>
    <t>接続復旧の体制</t>
    <rPh sb="0" eb="2">
      <t>セツゾク</t>
    </rPh>
    <rPh sb="2" eb="4">
      <t>フッキュウ</t>
    </rPh>
    <rPh sb="5" eb="7">
      <t>タイセイ</t>
    </rPh>
    <phoneticPr fontId="11"/>
  </si>
  <si>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1"/>
  </si>
  <si>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1"/>
  </si>
  <si>
    <t>・受講者がアクセスできる教材に制限を設けることができるものである。</t>
    <rPh sb="1" eb="4">
      <t>ジュコウシャ</t>
    </rPh>
    <rPh sb="12" eb="14">
      <t>キョウザイ</t>
    </rPh>
    <rPh sb="15" eb="17">
      <t>セイゲン</t>
    </rPh>
    <rPh sb="18" eb="19">
      <t>モウ</t>
    </rPh>
    <phoneticPr fontId="11"/>
  </si>
  <si>
    <t>認定様式第５号</t>
    <phoneticPr fontId="11"/>
  </si>
  <si>
    <t>基礎コース</t>
    <phoneticPr fontId="11"/>
  </si>
  <si>
    <t>（</t>
    <phoneticPr fontId="92"/>
  </si>
  <si>
    <t>）</t>
    <phoneticPr fontId="92"/>
  </si>
  <si>
    <t>05 介護・医療・福祉分野</t>
    <phoneticPr fontId="11"/>
  </si>
  <si>
    <t>実践コース</t>
    <phoneticPr fontId="11"/>
  </si>
  <si>
    <t>※40文字以内で記入してください。</t>
    <phoneticPr fontId="11"/>
  </si>
  <si>
    <t>～</t>
    <phoneticPr fontId="11"/>
  </si>
  <si>
    <t>筆記試験</t>
    <phoneticPr fontId="11"/>
  </si>
  <si>
    <t>その他 （</t>
    <phoneticPr fontId="11"/>
  </si>
  <si>
    <t>（</t>
    <phoneticPr fontId="11"/>
  </si>
  <si>
    <t>か月 ）</t>
    <phoneticPr fontId="92"/>
  </si>
  <si>
    <t>日 ）</t>
    <phoneticPr fontId="11"/>
  </si>
  <si>
    <r>
      <t xml:space="preserve">訓練推奨者
</t>
    </r>
    <r>
      <rPr>
        <sz val="6"/>
        <rFont val="ＭＳ Ｐゴシック"/>
        <family val="3"/>
        <charset val="128"/>
      </rPr>
      <t>(特定の者を想定する場合のみ)</t>
    </r>
    <phoneticPr fontId="11"/>
  </si>
  <si>
    <t>新規学校卒業者</t>
    <phoneticPr fontId="11"/>
  </si>
  <si>
    <t>母子家庭の母等</t>
    <phoneticPr fontId="11"/>
  </si>
  <si>
    <t>被災者</t>
    <phoneticPr fontId="11"/>
  </si>
  <si>
    <t>外国人</t>
    <phoneticPr fontId="11"/>
  </si>
  <si>
    <t>その他</t>
    <phoneticPr fontId="11"/>
  </si>
  <si>
    <t>（</t>
    <phoneticPr fontId="92"/>
  </si>
  <si>
    <t>）</t>
    <phoneticPr fontId="11"/>
  </si>
  <si>
    <t>） 認定機関 （</t>
    <phoneticPr fontId="11"/>
  </si>
  <si>
    <t>）</t>
    <phoneticPr fontId="11"/>
  </si>
  <si>
    <t>20 その他の分野</t>
    <phoneticPr fontId="11"/>
  </si>
  <si>
    <t>） 認定機関 （</t>
    <phoneticPr fontId="11"/>
  </si>
  <si>
    <t>） 認定機関 （</t>
    <phoneticPr fontId="11"/>
  </si>
  <si>
    <t>）</t>
    <phoneticPr fontId="11"/>
  </si>
  <si>
    <t>）</t>
    <phoneticPr fontId="11"/>
  </si>
  <si>
    <t>訓練概要</t>
    <phoneticPr fontId="11"/>
  </si>
  <si>
    <t>実施しない</t>
    <phoneticPr fontId="11"/>
  </si>
  <si>
    <t>※実施する場合、カリキュラムは別途作成し、総時間のみ記入してください。</t>
    <phoneticPr fontId="11"/>
  </si>
  <si>
    <t>訓練時間総合計</t>
    <phoneticPr fontId="92"/>
  </si>
  <si>
    <t>教科書代</t>
    <phoneticPr fontId="11"/>
  </si>
  <si>
    <t>）</t>
    <phoneticPr fontId="92"/>
  </si>
  <si>
    <t>）</t>
    <phoneticPr fontId="92"/>
  </si>
  <si>
    <t>指導方法</t>
    <phoneticPr fontId="11"/>
  </si>
  <si>
    <t>全ての受講者を一堂に集め、講師が直接指導する</t>
    <phoneticPr fontId="11"/>
  </si>
  <si>
    <t>　　eラーニングコース</t>
  </si>
  <si>
    <t>簿記の目的・一巡の流れ</t>
    <rPh sb="0" eb="2">
      <t>ボキ</t>
    </rPh>
    <rPh sb="3" eb="5">
      <t>モクテキ</t>
    </rPh>
    <rPh sb="6" eb="8">
      <t>イチジュン</t>
    </rPh>
    <rPh sb="9" eb="10">
      <t>ナガ</t>
    </rPh>
    <phoneticPr fontId="11"/>
  </si>
  <si>
    <t>簿記の目的・流れ</t>
    <rPh sb="0" eb="2">
      <t>ボキ</t>
    </rPh>
    <rPh sb="3" eb="5">
      <t>モクテキ</t>
    </rPh>
    <rPh sb="6" eb="7">
      <t>ナガ</t>
    </rPh>
    <phoneticPr fontId="11"/>
  </si>
  <si>
    <t>✓</t>
  </si>
  <si>
    <t>（裏面）</t>
    <rPh sb="1" eb="3">
      <t>リメン</t>
    </rPh>
    <phoneticPr fontId="11"/>
  </si>
  <si>
    <t>【求職者支援訓練の講師として認められる類型】</t>
    <phoneticPr fontId="11"/>
  </si>
  <si>
    <t>類　型　１</t>
    <rPh sb="0" eb="1">
      <t>タグイ</t>
    </rPh>
    <rPh sb="2" eb="3">
      <t>カタ</t>
    </rPh>
    <phoneticPr fontId="11"/>
  </si>
  <si>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1"/>
  </si>
  <si>
    <t>類　型　２</t>
    <rPh sb="0" eb="1">
      <t>タグイ</t>
    </rPh>
    <rPh sb="2" eb="3">
      <t>カタ</t>
    </rPh>
    <phoneticPr fontId="11"/>
  </si>
  <si>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1"/>
  </si>
  <si>
    <t>類　型　３</t>
    <rPh sb="0" eb="1">
      <t>タグイ</t>
    </rPh>
    <rPh sb="2" eb="3">
      <t>カタ</t>
    </rPh>
    <phoneticPr fontId="11"/>
  </si>
  <si>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1"/>
  </si>
  <si>
    <t>求職者支援訓練を担当する講師が満たすべき認定基準について</t>
    <phoneticPr fontId="11"/>
  </si>
  <si>
    <t>なお、法定講習の内容を担当する講師については、法定講習の講師要件にも適合する者であること。</t>
    <phoneticPr fontId="11"/>
  </si>
  <si>
    <t>①　「機器導入の支援の業務等、日常的に機器の利用法等についてユーザーに説明する業務」など、他者から</t>
    <phoneticPr fontId="11"/>
  </si>
  <si>
    <t>　の質問に対して回答する業務</t>
    <phoneticPr fontId="11"/>
  </si>
  <si>
    <t>②　指導に用いる教材、資料の内容を企画、作成する業務（「作成」には、他者の企画や原稿を資料化するもの</t>
    <phoneticPr fontId="11"/>
  </si>
  <si>
    <t>　は含まない。）</t>
    <phoneticPr fontId="11"/>
  </si>
  <si>
    <t>③　社内教育で研修部門に属した上で、社内教育を実施する業務（単なるＯＪＴや研修部門に属していただけで</t>
    <phoneticPr fontId="11"/>
  </si>
  <si>
    <t>　は該当しない。）</t>
    <phoneticPr fontId="11"/>
  </si>
  <si>
    <t>※２　指導等業務の経験を含むことが出来ること。</t>
    <phoneticPr fontId="11"/>
  </si>
  <si>
    <t>※３　具体的には、科目の訓練内容に関する学歴又は資格を有している者（一般的に通用しない資格（自社資格を含む）は認められないこと。）。</t>
    <phoneticPr fontId="11"/>
  </si>
  <si>
    <t>※１　職業訓練等において講師として指導した経験以外に「指導等業務」として想定されるもの。</t>
    <phoneticPr fontId="11"/>
  </si>
  <si>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11"/>
  </si>
  <si>
    <t>機器導入の支援の業務等、日常的に機器の利用等についてユーザーに説明する業務に従事した経験等が１年以上であること。</t>
    <rPh sb="42" eb="44">
      <t>ケイケン</t>
    </rPh>
    <phoneticPr fontId="11"/>
  </si>
  <si>
    <t>　認定様式第７の１号「講師名簿」に記入が必要な講師は、認定基準に基づき次のいずれかの類型に該当する者であること。</t>
    <rPh sb="1" eb="3">
      <t>ニンテイ</t>
    </rPh>
    <rPh sb="17" eb="19">
      <t>キニュウ</t>
    </rPh>
    <phoneticPr fontId="11"/>
  </si>
  <si>
    <t>推奨訓練日程計画表</t>
    <rPh sb="0" eb="2">
      <t>スイショウ</t>
    </rPh>
    <rPh sb="2" eb="4">
      <t>クンレン</t>
    </rPh>
    <rPh sb="4" eb="6">
      <t>ニッテイ</t>
    </rPh>
    <rPh sb="6" eb="9">
      <t>ケイカクヒョウ</t>
    </rPh>
    <phoneticPr fontId="11"/>
  </si>
  <si>
    <t>訓練コース名：</t>
    <rPh sb="0" eb="2">
      <t>クンレン</t>
    </rPh>
    <rPh sb="5" eb="6">
      <t>メイ</t>
    </rPh>
    <phoneticPr fontId="11"/>
  </si>
  <si>
    <t>当該支給単位期間における受講時間：</t>
    <rPh sb="0" eb="2">
      <t>トウガイ</t>
    </rPh>
    <rPh sb="2" eb="4">
      <t>シキュウ</t>
    </rPh>
    <rPh sb="4" eb="6">
      <t>タンイ</t>
    </rPh>
    <rPh sb="6" eb="8">
      <t>キカン</t>
    </rPh>
    <rPh sb="12" eb="14">
      <t>ジュコウ</t>
    </rPh>
    <rPh sb="14" eb="16">
      <t>ジカン</t>
    </rPh>
    <phoneticPr fontId="11"/>
  </si>
  <si>
    <t>曜</t>
    <rPh sb="0" eb="1">
      <t>ヨウ</t>
    </rPh>
    <phoneticPr fontId="11"/>
  </si>
  <si>
    <t>訓
練
内
容</t>
    <rPh sb="0" eb="1">
      <t>クン</t>
    </rPh>
    <rPh sb="3" eb="4">
      <t>レン</t>
    </rPh>
    <rPh sb="6" eb="7">
      <t>ナイ</t>
    </rPh>
    <rPh sb="9" eb="10">
      <t>ヨウ</t>
    </rPh>
    <phoneticPr fontId="11"/>
  </si>
  <si>
    <t>対面指導</t>
    <rPh sb="0" eb="2">
      <t>タイメン</t>
    </rPh>
    <rPh sb="2" eb="4">
      <t>シドウ</t>
    </rPh>
    <phoneticPr fontId="11"/>
  </si>
  <si>
    <t>受講時間</t>
    <rPh sb="0" eb="2">
      <t>ジュコウ</t>
    </rPh>
    <rPh sb="2" eb="4">
      <t>ジカン</t>
    </rPh>
    <phoneticPr fontId="11"/>
  </si>
  <si>
    <t>暦日数</t>
    <rPh sb="0" eb="1">
      <t>コヨミ</t>
    </rPh>
    <rPh sb="1" eb="3">
      <t>ニッスウ</t>
    </rPh>
    <phoneticPr fontId="11"/>
  </si>
  <si>
    <t>LMS</t>
    <phoneticPr fontId="11"/>
  </si>
  <si>
    <t>認定様式第６号</t>
    <phoneticPr fontId="11"/>
  </si>
  <si>
    <t>訓練実施機関名：　　　△△△△</t>
    <rPh sb="0" eb="2">
      <t>クンレン</t>
    </rPh>
    <rPh sb="2" eb="4">
      <t>ジッシ</t>
    </rPh>
    <rPh sb="4" eb="6">
      <t>キカン</t>
    </rPh>
    <rPh sb="6" eb="7">
      <t>メイ</t>
    </rPh>
    <phoneticPr fontId="11"/>
  </si>
  <si>
    <t>推奨訓練日程計画表</t>
    <rPh sb="0" eb="6">
      <t>スイショウクンレンニッテイ</t>
    </rPh>
    <rPh sb="6" eb="8">
      <t>ケイカク</t>
    </rPh>
    <rPh sb="8" eb="9">
      <t>ヒョウ</t>
    </rPh>
    <phoneticPr fontId="11"/>
  </si>
  <si>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1"/>
  </si>
  <si>
    <t>金</t>
  </si>
  <si>
    <t>金</t>
    <rPh sb="0" eb="1">
      <t>キン</t>
    </rPh>
    <phoneticPr fontId="11"/>
  </si>
  <si>
    <t>土</t>
  </si>
  <si>
    <t>土</t>
    <rPh sb="0" eb="1">
      <t>ド</t>
    </rPh>
    <phoneticPr fontId="11"/>
  </si>
  <si>
    <t>日</t>
  </si>
  <si>
    <t>火</t>
  </si>
  <si>
    <t>水</t>
  </si>
  <si>
    <t>木</t>
  </si>
  <si>
    <t>〇</t>
    <phoneticPr fontId="11"/>
  </si>
  <si>
    <t>対面指導</t>
    <rPh sb="0" eb="4">
      <t>タイメンシドウ</t>
    </rPh>
    <phoneticPr fontId="11"/>
  </si>
  <si>
    <t>月</t>
    <rPh sb="0" eb="1">
      <t>ゲツ</t>
    </rPh>
    <phoneticPr fontId="11"/>
  </si>
  <si>
    <t>火</t>
    <rPh sb="0" eb="1">
      <t>ヒ</t>
    </rPh>
    <phoneticPr fontId="11"/>
  </si>
  <si>
    <t>キャリアコンサルティング①</t>
    <phoneticPr fontId="11"/>
  </si>
  <si>
    <t>キャリアコンサルティング②</t>
    <phoneticPr fontId="11"/>
  </si>
  <si>
    <t>職業人講話・就職支援</t>
    <rPh sb="0" eb="2">
      <t>ショクギョウ</t>
    </rPh>
    <rPh sb="2" eb="3">
      <t>ジン</t>
    </rPh>
    <rPh sb="3" eb="5">
      <t>コウワ</t>
    </rPh>
    <rPh sb="6" eb="8">
      <t>シュウショク</t>
    </rPh>
    <rPh sb="8" eb="10">
      <t>シエン</t>
    </rPh>
    <phoneticPr fontId="11"/>
  </si>
  <si>
    <t>職場見学</t>
    <rPh sb="0" eb="2">
      <t>ショクバ</t>
    </rPh>
    <rPh sb="2" eb="4">
      <t>ケンガク</t>
    </rPh>
    <phoneticPr fontId="11"/>
  </si>
  <si>
    <t>HW来所日①</t>
    <rPh sb="2" eb="3">
      <t>ライ</t>
    </rPh>
    <rPh sb="3" eb="4">
      <t>ショ</t>
    </rPh>
    <rPh sb="4" eb="5">
      <t>ビ</t>
    </rPh>
    <phoneticPr fontId="11"/>
  </si>
  <si>
    <t>成績考査①</t>
    <rPh sb="0" eb="2">
      <t>セイセキ</t>
    </rPh>
    <rPh sb="2" eb="4">
      <t>コウサ</t>
    </rPh>
    <phoneticPr fontId="11"/>
  </si>
  <si>
    <t>習得度確認テスト</t>
    <rPh sb="0" eb="5">
      <t>シュウトクドカクニン</t>
    </rPh>
    <phoneticPr fontId="11"/>
  </si>
  <si>
    <t>修了考査</t>
    <rPh sb="0" eb="2">
      <t>シュウリョウ</t>
    </rPh>
    <rPh sb="2" eb="4">
      <t>コウサ</t>
    </rPh>
    <phoneticPr fontId="11"/>
  </si>
  <si>
    <t>修了式</t>
    <rPh sb="0" eb="2">
      <t>シュウリョウ</t>
    </rPh>
    <rPh sb="2" eb="3">
      <t>シキ</t>
    </rPh>
    <phoneticPr fontId="11"/>
  </si>
  <si>
    <t>②開始時間</t>
    <rPh sb="1" eb="3">
      <t>カイシ</t>
    </rPh>
    <rPh sb="3" eb="5">
      <t>ジカン</t>
    </rPh>
    <phoneticPr fontId="11"/>
  </si>
  <si>
    <t>②終了時間</t>
    <rPh sb="1" eb="3">
      <t>シュウリョウ</t>
    </rPh>
    <rPh sb="3" eb="5">
      <t>ジカン</t>
    </rPh>
    <phoneticPr fontId="11"/>
  </si>
  <si>
    <t>②オンライン</t>
    <phoneticPr fontId="11"/>
  </si>
  <si>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1"/>
  </si>
  <si>
    <t>①実施日が特定されていない科目
【eラーニングにより受講】</t>
    <rPh sb="1" eb="3">
      <t>ジッシ</t>
    </rPh>
    <rPh sb="3" eb="4">
      <t>ビ</t>
    </rPh>
    <rPh sb="5" eb="7">
      <t>トクテイ</t>
    </rPh>
    <rPh sb="13" eb="15">
      <t>カモク</t>
    </rPh>
    <rPh sb="26" eb="28">
      <t>ジュコウ</t>
    </rPh>
    <phoneticPr fontId="11"/>
  </si>
  <si>
    <t>開講式・オリエンテーション</t>
    <rPh sb="0" eb="2">
      <t>カイコウ</t>
    </rPh>
    <rPh sb="2" eb="3">
      <t>シキ</t>
    </rPh>
    <phoneticPr fontId="11"/>
  </si>
  <si>
    <t>表計算基礎①</t>
    <rPh sb="0" eb="3">
      <t>ヒョウケイサン</t>
    </rPh>
    <rPh sb="3" eb="5">
      <t>キソ</t>
    </rPh>
    <phoneticPr fontId="11"/>
  </si>
  <si>
    <t>表計算基礎②</t>
    <rPh sb="0" eb="3">
      <t>ヒョウケイサン</t>
    </rPh>
    <phoneticPr fontId="11"/>
  </si>
  <si>
    <t>文書作成基礎②</t>
    <rPh sb="0" eb="2">
      <t>ブンショ</t>
    </rPh>
    <rPh sb="2" eb="4">
      <t>サクセイ</t>
    </rPh>
    <rPh sb="4" eb="6">
      <t>キソ</t>
    </rPh>
    <phoneticPr fontId="11"/>
  </si>
  <si>
    <t>文書作成基礎①</t>
    <rPh sb="0" eb="2">
      <t>ブンショ</t>
    </rPh>
    <rPh sb="2" eb="4">
      <t>サクセイ</t>
    </rPh>
    <rPh sb="4" eb="6">
      <t>キソ</t>
    </rPh>
    <phoneticPr fontId="11"/>
  </si>
  <si>
    <t>文書作成応用①</t>
    <rPh sb="0" eb="2">
      <t>ブンショ</t>
    </rPh>
    <rPh sb="2" eb="4">
      <t>サクセイ</t>
    </rPh>
    <rPh sb="4" eb="6">
      <t>オウヨウ</t>
    </rPh>
    <phoneticPr fontId="11"/>
  </si>
  <si>
    <t>文書作成応用②</t>
    <rPh sb="0" eb="2">
      <t>ブンショ</t>
    </rPh>
    <rPh sb="2" eb="4">
      <t>サクセイ</t>
    </rPh>
    <rPh sb="4" eb="6">
      <t>オウヨウ</t>
    </rPh>
    <phoneticPr fontId="11"/>
  </si>
  <si>
    <t>表計算応用①</t>
    <rPh sb="0" eb="3">
      <t>ヒョウケイサン</t>
    </rPh>
    <rPh sb="3" eb="5">
      <t>オウヨウ</t>
    </rPh>
    <phoneticPr fontId="11"/>
  </si>
  <si>
    <t>表計算応用②</t>
    <rPh sb="0" eb="3">
      <t>ヒョウケイサン</t>
    </rPh>
    <rPh sb="3" eb="5">
      <t>オウヨウ</t>
    </rPh>
    <phoneticPr fontId="11"/>
  </si>
  <si>
    <t>類　型　４</t>
    <rPh sb="0" eb="1">
      <t>タグイ</t>
    </rPh>
    <rPh sb="2" eb="3">
      <t>カタ</t>
    </rPh>
    <phoneticPr fontId="11"/>
  </si>
  <si>
    <t xml:space="preserve">類型１から４に定める者のほか、次のいずれにも該当する者
【１】職場等において指導する内容に熟知している者
【２】企業実習を適切に実施できる者
</t>
    <phoneticPr fontId="11"/>
  </si>
  <si>
    <t>類　型　５
（※５）</t>
    <rPh sb="0" eb="1">
      <t>タグイ</t>
    </rPh>
    <rPh sb="2" eb="3">
      <t>カタ</t>
    </rPh>
    <phoneticPr fontId="11"/>
  </si>
  <si>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11"/>
  </si>
  <si>
    <t>※４　「指導等業務の経験」とは異なり、講師として指導した経験に限る。</t>
    <phoneticPr fontId="11"/>
  </si>
  <si>
    <t>　　　なお、講師としての指導経験が１年に満たない場合、求職者支援訓練における助手として指導した経験の期間について、</t>
    <phoneticPr fontId="11"/>
  </si>
  <si>
    <t>　　　その半分の期間を講師の指導経験の期間とみなすことが出来ます。</t>
    <phoneticPr fontId="11"/>
  </si>
  <si>
    <t>※５　類型５は企業実習を担当する講師のみが認められるものであること。</t>
    <phoneticPr fontId="11"/>
  </si>
  <si>
    <t>・机　定員以上</t>
    <rPh sb="1" eb="2">
      <t>ツクエ</t>
    </rPh>
    <rPh sb="3" eb="5">
      <t>テイイン</t>
    </rPh>
    <rPh sb="5" eb="7">
      <t>イジョウ</t>
    </rPh>
    <phoneticPr fontId="11"/>
  </si>
  <si>
    <t>・いす　定員以上</t>
    <rPh sb="4" eb="6">
      <t>テイイン</t>
    </rPh>
    <rPh sb="6" eb="8">
      <t>イジョウ</t>
    </rPh>
    <phoneticPr fontId="11"/>
  </si>
  <si>
    <t>・ホワイトボード等</t>
    <rPh sb="8" eb="9">
      <t>トウ</t>
    </rPh>
    <phoneticPr fontId="11"/>
  </si>
  <si>
    <t xml:space="preserve"> ※　計画審査に当たって特記する事項がある場合に記入すること。
</t>
    <rPh sb="3" eb="5">
      <t>ケイカク</t>
    </rPh>
    <rPh sb="5" eb="7">
      <t>シンサ</t>
    </rPh>
    <phoneticPr fontId="11"/>
  </si>
  <si>
    <t>特記事項（機構処理欄）</t>
    <rPh sb="0" eb="2">
      <t>トッキ</t>
    </rPh>
    <rPh sb="2" eb="4">
      <t>ジコウ</t>
    </rPh>
    <rPh sb="5" eb="7">
      <t>キコウ</t>
    </rPh>
    <rPh sb="7" eb="9">
      <t>ショリ</t>
    </rPh>
    <rPh sb="9" eb="10">
      <t>ラン</t>
    </rPh>
    <phoneticPr fontId="11"/>
  </si>
  <si>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1"/>
  </si>
  <si>
    <t>✔</t>
    <phoneticPr fontId="11"/>
  </si>
  <si>
    <t>　　カリキュラムに必ず含めるべき内容；</t>
    <rPh sb="9" eb="10">
      <t>カナラ</t>
    </rPh>
    <rPh sb="11" eb="12">
      <t>フク</t>
    </rPh>
    <rPh sb="16" eb="18">
      <t>ナイヨウ</t>
    </rPh>
    <phoneticPr fontId="11"/>
  </si>
  <si>
    <t>　　　①職業スキル（学科・実技）</t>
    <rPh sb="4" eb="6">
      <t>ショクギョウ</t>
    </rPh>
    <rPh sb="10" eb="12">
      <t>ガッカ</t>
    </rPh>
    <rPh sb="13" eb="15">
      <t>ジツギ</t>
    </rPh>
    <phoneticPr fontId="11"/>
  </si>
  <si>
    <t>　・該当している　　　　　</t>
    <phoneticPr fontId="11"/>
  </si>
  <si>
    <t>・該当していない</t>
    <phoneticPr fontId="11"/>
  </si>
  <si>
    <t>教室面積等</t>
    <rPh sb="0" eb="2">
      <t>キョウシツ</t>
    </rPh>
    <rPh sb="2" eb="4">
      <t>メンセキ</t>
    </rPh>
    <rPh sb="4" eb="5">
      <t>トウ</t>
    </rPh>
    <phoneticPr fontId="11"/>
  </si>
  <si>
    <t>・教室総面積（　　　</t>
    <rPh sb="1" eb="3">
      <t>キョウシツ</t>
    </rPh>
    <rPh sb="3" eb="6">
      <t>ソウメンセキ</t>
    </rPh>
    <phoneticPr fontId="11"/>
  </si>
  <si>
    <t>・事務、休憩エリアは含まない</t>
    <rPh sb="1" eb="3">
      <t>ジム</t>
    </rPh>
    <rPh sb="4" eb="6">
      <t>キュウケイ</t>
    </rPh>
    <rPh sb="10" eb="11">
      <t>フク</t>
    </rPh>
    <phoneticPr fontId="11"/>
  </si>
  <si>
    <t>・１人当たりの面積（</t>
    <rPh sb="2" eb="3">
      <t>ニン</t>
    </rPh>
    <rPh sb="3" eb="4">
      <t>ア</t>
    </rPh>
    <rPh sb="7" eb="9">
      <t>メンセキ</t>
    </rPh>
    <phoneticPr fontId="11"/>
  </si>
  <si>
    <t>・教室総面積を定員で除した数値</t>
    <rPh sb="1" eb="3">
      <t>キョウシツ</t>
    </rPh>
    <rPh sb="3" eb="6">
      <t>ソウメンセキ</t>
    </rPh>
    <rPh sb="7" eb="9">
      <t>テイイン</t>
    </rPh>
    <rPh sb="10" eb="11">
      <t>ジョ</t>
    </rPh>
    <rPh sb="13" eb="15">
      <t>スウチ</t>
    </rPh>
    <phoneticPr fontId="11"/>
  </si>
  <si>
    <t>　　）㎡</t>
    <phoneticPr fontId="11"/>
  </si>
  <si>
    <t>（</t>
    <phoneticPr fontId="11"/>
  </si>
  <si>
    <t>・一部又は全部のパソコンが接続できない</t>
    <rPh sb="1" eb="3">
      <t>イチブ</t>
    </rPh>
    <rPh sb="3" eb="4">
      <t>マタ</t>
    </rPh>
    <rPh sb="5" eb="7">
      <t>ゼンブ</t>
    </rPh>
    <rPh sb="13" eb="15">
      <t>セツゾク</t>
    </rPh>
    <phoneticPr fontId="11"/>
  </si>
  <si>
    <t>・接続する必要がある訓練がない</t>
    <rPh sb="1" eb="3">
      <t>セツゾク</t>
    </rPh>
    <rPh sb="5" eb="7">
      <t>ヒツヨウ</t>
    </rPh>
    <rPh sb="10" eb="12">
      <t>クンレン</t>
    </rPh>
    <phoneticPr fontId="11"/>
  </si>
  <si>
    <t>プリンタ台数</t>
    <rPh sb="4" eb="6">
      <t>ダイスウ</t>
    </rPh>
    <phoneticPr fontId="11"/>
  </si>
  <si>
    <t>・プリンタを使用する場合</t>
    <rPh sb="6" eb="8">
      <t>シヨウ</t>
    </rPh>
    <rPh sb="10" eb="12">
      <t>バアイ</t>
    </rPh>
    <phoneticPr fontId="11"/>
  </si>
  <si>
    <t>　）台</t>
    <rPh sb="2" eb="3">
      <t>ダイ</t>
    </rPh>
    <phoneticPr fontId="11"/>
  </si>
  <si>
    <t>・プリンタを使用しない</t>
    <rPh sb="6" eb="8">
      <t>シヨウ</t>
    </rPh>
    <phoneticPr fontId="11"/>
  </si>
  <si>
    <t>受講者が講師のパソコン画面を常時確認できるための方策</t>
    <rPh sb="0" eb="3">
      <t>ジュコウシャ</t>
    </rPh>
    <rPh sb="24" eb="26">
      <t>ホウサク</t>
    </rPh>
    <phoneticPr fontId="11"/>
  </si>
  <si>
    <t>パソコン等の配線</t>
    <rPh sb="4" eb="5">
      <t>トウ</t>
    </rPh>
    <rPh sb="6" eb="8">
      <t>ハイセン</t>
    </rPh>
    <phoneticPr fontId="11"/>
  </si>
  <si>
    <t>・床上で躓くことがないよう固定している</t>
    <rPh sb="1" eb="3">
      <t>ユカウエ</t>
    </rPh>
    <rPh sb="4" eb="5">
      <t>ツマヅ</t>
    </rPh>
    <rPh sb="13" eb="15">
      <t>コテイ</t>
    </rPh>
    <phoneticPr fontId="11"/>
  </si>
  <si>
    <t>・その他の固定方法等（</t>
    <rPh sb="5" eb="7">
      <t>コテイ</t>
    </rPh>
    <rPh sb="7" eb="10">
      <t>ホウホウトウ</t>
    </rPh>
    <phoneticPr fontId="11"/>
  </si>
  <si>
    <t>・なし</t>
    <phoneticPr fontId="11"/>
  </si>
  <si>
    <t>）</t>
    <phoneticPr fontId="11"/>
  </si>
  <si>
    <t>安全衛生法上の措置</t>
    <rPh sb="0" eb="2">
      <t>アンゼン</t>
    </rPh>
    <rPh sb="2" eb="5">
      <t>エイセイホウ</t>
    </rPh>
    <rPh sb="5" eb="6">
      <t>ジョウ</t>
    </rPh>
    <rPh sb="7" eb="9">
      <t>ソチ</t>
    </rPh>
    <phoneticPr fontId="11"/>
  </si>
  <si>
    <t>・定期点検等必要な措置を講じていない</t>
    <rPh sb="1" eb="3">
      <t>テイキ</t>
    </rPh>
    <rPh sb="3" eb="5">
      <t>テンケン</t>
    </rPh>
    <rPh sb="5" eb="6">
      <t>トウ</t>
    </rPh>
    <rPh sb="6" eb="8">
      <t>ヒツヨウ</t>
    </rPh>
    <rPh sb="9" eb="11">
      <t>ソチ</t>
    </rPh>
    <rPh sb="12" eb="13">
      <t>コウ</t>
    </rPh>
    <phoneticPr fontId="11"/>
  </si>
  <si>
    <t>照明（室内の場合）</t>
    <rPh sb="0" eb="2">
      <t>ショウメイ</t>
    </rPh>
    <rPh sb="3" eb="5">
      <t>シツナイ</t>
    </rPh>
    <rPh sb="6" eb="8">
      <t>バアイ</t>
    </rPh>
    <phoneticPr fontId="11"/>
  </si>
  <si>
    <t>空調（冷暖房）・換気(窓)</t>
    <rPh sb="0" eb="2">
      <t>クウチョウ</t>
    </rPh>
    <rPh sb="3" eb="6">
      <t>レイダンボウ</t>
    </rPh>
    <rPh sb="8" eb="10">
      <t>カンキ</t>
    </rPh>
    <rPh sb="11" eb="12">
      <t>マド</t>
    </rPh>
    <phoneticPr fontId="11"/>
  </si>
  <si>
    <t>・あり</t>
    <phoneticPr fontId="11"/>
  </si>
  <si>
    <t>トイレ(男女別）</t>
    <rPh sb="4" eb="6">
      <t>ダンジョ</t>
    </rPh>
    <rPh sb="6" eb="7">
      <t>ベツ</t>
    </rPh>
    <phoneticPr fontId="11"/>
  </si>
  <si>
    <t>洗面所</t>
    <rPh sb="0" eb="2">
      <t>センメン</t>
    </rPh>
    <rPh sb="2" eb="3">
      <t>ジョ</t>
    </rPh>
    <phoneticPr fontId="11"/>
  </si>
  <si>
    <t>事務室</t>
    <rPh sb="0" eb="3">
      <t>ジムシツ</t>
    </rPh>
    <phoneticPr fontId="11"/>
  </si>
  <si>
    <t>・あり（教室・実習室とは完全に分離されていない）</t>
    <rPh sb="4" eb="6">
      <t>キョウシツ</t>
    </rPh>
    <rPh sb="7" eb="10">
      <t>ジッシュウシツ</t>
    </rPh>
    <rPh sb="12" eb="14">
      <t>カンゼン</t>
    </rPh>
    <rPh sb="15" eb="17">
      <t>ブンリ</t>
    </rPh>
    <phoneticPr fontId="11"/>
  </si>
  <si>
    <t xml:space="preserve"> 喫煙場所</t>
    <rPh sb="1" eb="3">
      <t>キツエン</t>
    </rPh>
    <rPh sb="3" eb="5">
      <t>バショ</t>
    </rPh>
    <phoneticPr fontId="11"/>
  </si>
  <si>
    <t>教室(実習室・自習室含む)</t>
    <rPh sb="0" eb="2">
      <t>キョウシツ</t>
    </rPh>
    <rPh sb="3" eb="6">
      <t>ジッシュウシツ</t>
    </rPh>
    <rPh sb="7" eb="9">
      <t>ジシュウ</t>
    </rPh>
    <rPh sb="9" eb="10">
      <t>シツ</t>
    </rPh>
    <rPh sb="10" eb="11">
      <t>フク</t>
    </rPh>
    <phoneticPr fontId="11"/>
  </si>
  <si>
    <t>休憩室・昼食場所</t>
    <rPh sb="0" eb="3">
      <t>キュウケイシツ</t>
    </rPh>
    <rPh sb="4" eb="6">
      <t>チュウショク</t>
    </rPh>
    <rPh sb="6" eb="8">
      <t>バショ</t>
    </rPh>
    <phoneticPr fontId="11"/>
  </si>
  <si>
    <t>キャリアコンサルティングを行う場所</t>
    <rPh sb="13" eb="14">
      <t>オコナ</t>
    </rPh>
    <rPh sb="15" eb="17">
      <t>バショ</t>
    </rPh>
    <phoneticPr fontId="11"/>
  </si>
  <si>
    <t>・あり（専用の部屋はないが、受講者のプライバシーは確保されている）</t>
    <rPh sb="4" eb="6">
      <t>センヨウ</t>
    </rPh>
    <rPh sb="7" eb="9">
      <t>ヘヤ</t>
    </rPh>
    <rPh sb="14" eb="17">
      <t>ジュコウシャ</t>
    </rPh>
    <rPh sb="25" eb="27">
      <t>カクホ</t>
    </rPh>
    <phoneticPr fontId="11"/>
  </si>
  <si>
    <t>体制等の整備</t>
    <rPh sb="0" eb="2">
      <t>タイセイ</t>
    </rPh>
    <rPh sb="2" eb="3">
      <t>トウ</t>
    </rPh>
    <rPh sb="4" eb="6">
      <t>セイビ</t>
    </rPh>
    <phoneticPr fontId="11"/>
  </si>
  <si>
    <t>・訓練中に通信障害等によりオンライン接続が遮断された場合に受講者に迅速に連絡をとれる方法が確保されており、接続の復旧に向けた
アドバイス等を的確に行える体制が整備されている</t>
    <phoneticPr fontId="11"/>
  </si>
  <si>
    <t>インターネット接続環境</t>
    <rPh sb="7" eb="9">
      <t>セツゾク</t>
    </rPh>
    <rPh sb="9" eb="11">
      <t>カンキョウ</t>
    </rPh>
    <phoneticPr fontId="11"/>
  </si>
  <si>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1"/>
  </si>
  <si>
    <t>ソフトウェア</t>
    <phoneticPr fontId="11"/>
  </si>
  <si>
    <t>・使用許諾契約あり</t>
    <phoneticPr fontId="11"/>
  </si>
  <si>
    <t>・使用許諾契約なし</t>
    <phoneticPr fontId="11"/>
  </si>
  <si>
    <t>講ずる措置</t>
    <rPh sb="0" eb="1">
      <t>コウ</t>
    </rPh>
    <rPh sb="3" eb="5">
      <t>ソチ</t>
    </rPh>
    <phoneticPr fontId="11"/>
  </si>
  <si>
    <t>・授業開始前にオンラインの接続テストを行う</t>
    <phoneticPr fontId="11"/>
  </si>
  <si>
    <t>・テレビ会議システム等を使用し、講師と訓練生が映像・音声により互いにやりとりを行う等の同時かつ双方向に行われるものである</t>
    <phoneticPr fontId="11"/>
  </si>
  <si>
    <t>・受講時に受講者本人であることをＷＥＢカメラ、個人認証ＩＤ及びパスワードの入力、メール、電話等により確認するものである</t>
    <phoneticPr fontId="11"/>
  </si>
  <si>
    <t>・オンライン訓練を開始する段階で、導入研修（オンライン接続等の方法の説明を含む）を実施する</t>
    <phoneticPr fontId="11"/>
  </si>
  <si>
    <t>・定期点検等必要な措置を講じている</t>
    <phoneticPr fontId="11"/>
  </si>
  <si>
    <t>・あり（教室・実習室とは完全に分離されている）</t>
    <phoneticPr fontId="11"/>
  </si>
  <si>
    <t>・全面禁煙である</t>
    <phoneticPr fontId="11"/>
  </si>
  <si>
    <t>・室内で喫煙できる</t>
    <phoneticPr fontId="11"/>
  </si>
  <si>
    <t>・室内で喫煙できるが分煙対策を施している</t>
    <phoneticPr fontId="11"/>
  </si>
  <si>
    <t>・あり(専用の部屋がある）</t>
    <phoneticPr fontId="11"/>
  </si>
  <si>
    <t>パソコン台数</t>
    <phoneticPr fontId="11"/>
  </si>
  <si>
    <t>（</t>
    <phoneticPr fontId="11"/>
  </si>
  <si>
    <t>インターネットの接続</t>
    <phoneticPr fontId="11"/>
  </si>
  <si>
    <t>・全てのパソコンが接続できる</t>
    <phoneticPr fontId="11"/>
  </si>
  <si>
    <t>・インクジェットプリンタ　　（</t>
    <phoneticPr fontId="11"/>
  </si>
  <si>
    <t>・レーザープリンタ　　　　　（</t>
    <phoneticPr fontId="11"/>
  </si>
  <si>
    <t>・ビデオプロジェクター</t>
    <phoneticPr fontId="11"/>
  </si>
  <si>
    <t>・その他（　</t>
    <phoneticPr fontId="11"/>
  </si>
  <si>
    <t>）</t>
    <phoneticPr fontId="11"/>
  </si>
  <si>
    <t>・ＯＡフロアにより床下に配線している</t>
    <phoneticPr fontId="11"/>
  </si>
  <si>
    <t>)</t>
    <phoneticPr fontId="11"/>
  </si>
  <si>
    <t>使用許諾契約</t>
    <phoneticPr fontId="11"/>
  </si>
  <si>
    <t>・あり</t>
    <phoneticPr fontId="11"/>
  </si>
  <si>
    <t>・なし</t>
    <phoneticPr fontId="11"/>
  </si>
  <si>
    <t>　　）㎡</t>
    <phoneticPr fontId="11"/>
  </si>
  <si>
    <t>有</t>
    <phoneticPr fontId="11"/>
  </si>
  <si>
    <t>有</t>
    <phoneticPr fontId="11"/>
  </si>
  <si>
    <t>有</t>
    <phoneticPr fontId="11"/>
  </si>
  <si>
    <t>訓練時間の標準時間</t>
    <phoneticPr fontId="11"/>
  </si>
  <si>
    <t>② 職場見学、職場体験、職業人講話　（6～36時間）</t>
    <phoneticPr fontId="11"/>
  </si>
  <si>
    <t>　　訓練期間は２か月以上６か月以下、訓練時間１か月当たり８０時間以上(令和３年１０月１日から令和５年３月３１日までの間に開始される</t>
    <phoneticPr fontId="11"/>
  </si>
  <si>
    <t>　　訓練コースについては１か月当たり６０時間以上とする。)</t>
    <phoneticPr fontId="11"/>
  </si>
  <si>
    <t>基本条件</t>
    <phoneticPr fontId="11"/>
  </si>
  <si>
    <t>運営状況等</t>
    <phoneticPr fontId="11"/>
  </si>
  <si>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11"/>
  </si>
  <si>
    <t>教　室　設　備
(※通所が発生する場合のみ)</t>
    <rPh sb="10" eb="12">
      <t>ツウショ</t>
    </rPh>
    <rPh sb="13" eb="15">
      <t>ハッセイ</t>
    </rPh>
    <rPh sb="17" eb="19">
      <t>バアイ</t>
    </rPh>
    <phoneticPr fontId="11"/>
  </si>
  <si>
    <t>ソフトウェアの種類</t>
    <phoneticPr fontId="11"/>
  </si>
  <si>
    <t>・使用するソフトウェア及びバージョンがサポート対象になっている</t>
    <phoneticPr fontId="11"/>
  </si>
  <si>
    <t>）台　（定員分の台数が必要）</t>
    <rPh sb="4" eb="6">
      <t>テイイン</t>
    </rPh>
    <rPh sb="6" eb="7">
      <t>ブン</t>
    </rPh>
    <phoneticPr fontId="11"/>
  </si>
  <si>
    <t>・サポート対象より古いものがある
（訓練で必要がある場合は任意様式でその理由書を添付すること　）</t>
    <phoneticPr fontId="11"/>
  </si>
  <si>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1"/>
  </si>
  <si>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1"/>
  </si>
  <si>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1"/>
  </si>
  <si>
    <t>※2　様式第6号の「推奨訓練日程計画表」を添付してください。</t>
    <rPh sb="3" eb="5">
      <t>テイヨウシキ</t>
    </rPh>
    <rPh sb="5" eb="6">
      <t>ダイ</t>
    </rPh>
    <rPh sb="7" eb="8">
      <t>ゴウ</t>
    </rPh>
    <rPh sb="21" eb="23">
      <t>テンプ</t>
    </rPh>
    <phoneticPr fontId="11"/>
  </si>
  <si>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1"/>
  </si>
  <si>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1"/>
  </si>
  <si>
    <t>（特記事項）</t>
  </si>
  <si>
    <t>（２）訓練の受講を通じて取得した資格（任意）</t>
    <phoneticPr fontId="92"/>
  </si>
  <si>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1"/>
  </si>
  <si>
    <t>　４　事業実績を確認できる書類</t>
    <rPh sb="3" eb="5">
      <t>ジギョウ</t>
    </rPh>
    <rPh sb="5" eb="7">
      <t>ジッセキ</t>
    </rPh>
    <rPh sb="8" eb="10">
      <t>カクニン</t>
    </rPh>
    <rPh sb="13" eb="15">
      <t>ショルイ</t>
    </rPh>
    <phoneticPr fontId="11"/>
  </si>
  <si>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1"/>
  </si>
  <si>
    <t>通信の方法による訓練（同時双方向型）を行う場合</t>
    <rPh sb="0" eb="2">
      <t>ツウシン</t>
    </rPh>
    <rPh sb="3" eb="5">
      <t>ホウホウ</t>
    </rPh>
    <rPh sb="11" eb="17">
      <t>ドウジソウホウコウガタ</t>
    </rPh>
    <phoneticPr fontId="11"/>
  </si>
  <si>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11"/>
  </si>
  <si>
    <t>※ソフトウェア
（パソコンを使用する訓練カリキュラムを含む訓練の場合）</t>
    <phoneticPr fontId="11"/>
  </si>
  <si>
    <t>　　１か月目</t>
    <rPh sb="4" eb="5">
      <t>ツキ</t>
    </rPh>
    <rPh sb="5" eb="6">
      <t>メ</t>
    </rPh>
    <phoneticPr fontId="11"/>
  </si>
  <si>
    <t>　　２か月目</t>
    <rPh sb="4" eb="5">
      <t>ツキ</t>
    </rPh>
    <rPh sb="5" eb="6">
      <t>メ</t>
    </rPh>
    <phoneticPr fontId="11"/>
  </si>
  <si>
    <t>IT分野の訓練における基本奨励金の特例措置の適用に係る希望の有無（適用を希望する場合のみ「○」を記入）</t>
    <phoneticPr fontId="11"/>
  </si>
  <si>
    <t>（様式A-9）</t>
    <phoneticPr fontId="11"/>
  </si>
  <si>
    <t>提出要否</t>
    <rPh sb="0" eb="2">
      <t>テイシュツ</t>
    </rPh>
    <rPh sb="2" eb="4">
      <t>ヨウヒ</t>
    </rPh>
    <phoneticPr fontId="11"/>
  </si>
  <si>
    <t>必須</t>
    <rPh sb="0" eb="2">
      <t>ヒッス</t>
    </rPh>
    <phoneticPr fontId="10"/>
  </si>
  <si>
    <t>必須（実績枠で参入する機関）</t>
    <rPh sb="0" eb="2">
      <t>ヒッス</t>
    </rPh>
    <rPh sb="3" eb="5">
      <t>ジッセキ</t>
    </rPh>
    <rPh sb="5" eb="6">
      <t>ワク</t>
    </rPh>
    <rPh sb="7" eb="9">
      <t>サンニュウ</t>
    </rPh>
    <rPh sb="11" eb="13">
      <t>キカン</t>
    </rPh>
    <phoneticPr fontId="10"/>
  </si>
  <si>
    <t>必須（新規枠で参入する機関）</t>
    <rPh sb="0" eb="2">
      <t>ヒッス</t>
    </rPh>
    <rPh sb="3" eb="5">
      <t>シンキ</t>
    </rPh>
    <rPh sb="5" eb="6">
      <t>ワク</t>
    </rPh>
    <rPh sb="7" eb="9">
      <t>サンニュウ</t>
    </rPh>
    <rPh sb="11" eb="13">
      <t>キカン</t>
    </rPh>
    <phoneticPr fontId="10"/>
  </si>
  <si>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1"/>
  </si>
  <si>
    <r>
      <t>講師の経歴等確認書</t>
    </r>
    <r>
      <rPr>
        <b/>
        <sz val="18"/>
        <rFont val="ＭＳ Ｐゴシック"/>
        <family val="3"/>
        <charset val="128"/>
      </rPr>
      <t>《省》</t>
    </r>
    <rPh sb="0" eb="2">
      <t>コウシ</t>
    </rPh>
    <rPh sb="3" eb="6">
      <t>ケイレキナド</t>
    </rPh>
    <rPh sb="6" eb="8">
      <t>カクニン</t>
    </rPh>
    <rPh sb="8" eb="9">
      <t>カ</t>
    </rPh>
    <phoneticPr fontId="10"/>
  </si>
  <si>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1"/>
  </si>
  <si>
    <r>
      <t>第</t>
    </r>
    <r>
      <rPr>
        <sz val="18"/>
        <color theme="1"/>
        <rFont val="ＭＳ Ｐゴシック"/>
        <family val="3"/>
        <charset val="128"/>
      </rPr>
      <t>１６</t>
    </r>
    <r>
      <rPr>
        <sz val="18"/>
        <rFont val="ＭＳ Ｐゴシック"/>
        <family val="3"/>
        <charset val="128"/>
      </rPr>
      <t>の２号</t>
    </r>
    <rPh sb="5" eb="6">
      <t>ゴウ</t>
    </rPh>
    <phoneticPr fontId="11"/>
  </si>
  <si>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</si>
  <si>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1"/>
  </si>
  <si>
    <t>※　《省》と記載した書類は、同一年度に開講する訓練科で、すでに1度提出した内容であれば、様式第１7号を提出することにより提出を省略することができます。</t>
    <phoneticPr fontId="11"/>
  </si>
  <si>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1"/>
  </si>
  <si>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1"/>
  </si>
  <si>
    <t>・あり</t>
    <phoneticPr fontId="11"/>
  </si>
  <si>
    <t>・なし</t>
    <phoneticPr fontId="11"/>
  </si>
  <si>
    <r>
      <t>机、いす、</t>
    </r>
    <r>
      <rPr>
        <sz val="12"/>
        <rFont val="ＭＳ Ｐゴシック"/>
        <family val="3"/>
        <charset val="128"/>
      </rPr>
      <t>ホワイトボード等</t>
    </r>
    <rPh sb="0" eb="1">
      <t>ツクエ</t>
    </rPh>
    <rPh sb="12" eb="13">
      <t>トウ</t>
    </rPh>
    <phoneticPr fontId="11"/>
  </si>
  <si>
    <r>
      <t>教育事業実績（</t>
    </r>
    <r>
      <rPr>
        <sz val="12"/>
        <rFont val="ＭＳ Ｐゴシック"/>
        <family val="3"/>
        <charset val="128"/>
      </rPr>
      <t>事業実績）</t>
    </r>
    <rPh sb="7" eb="9">
      <t>ジギョウ</t>
    </rPh>
    <rPh sb="9" eb="11">
      <t>ジッセキ</t>
    </rPh>
    <phoneticPr fontId="11"/>
  </si>
  <si>
    <t>eラーニングコース；カリキュラムに次の内容を含んでいる</t>
    <phoneticPr fontId="11"/>
  </si>
  <si>
    <t>認定様式第５号添付書類</t>
    <phoneticPr fontId="11"/>
  </si>
  <si>
    <t>（様式A-51）</t>
    <rPh sb="1" eb="3">
      <t>ヨウシキ</t>
    </rPh>
    <phoneticPr fontId="11"/>
  </si>
  <si>
    <t>職場見学等実施計画書</t>
    <rPh sb="0" eb="2">
      <t>ショクバ</t>
    </rPh>
    <rPh sb="2" eb="4">
      <t>ケンガク</t>
    </rPh>
    <rPh sb="4" eb="5">
      <t>トウ</t>
    </rPh>
    <rPh sb="5" eb="7">
      <t>ジッシ</t>
    </rPh>
    <rPh sb="7" eb="10">
      <t>ケイカクショ</t>
    </rPh>
    <phoneticPr fontId="10"/>
  </si>
  <si>
    <t>提出日：</t>
    <rPh sb="0" eb="3">
      <t>テイシュツビ</t>
    </rPh>
    <phoneticPr fontId="10"/>
  </si>
  <si>
    <t>■訓練実施機関名</t>
    <rPh sb="1" eb="3">
      <t>クンレン</t>
    </rPh>
    <rPh sb="3" eb="5">
      <t>ジッシ</t>
    </rPh>
    <rPh sb="5" eb="7">
      <t>キカン</t>
    </rPh>
    <rPh sb="7" eb="8">
      <t>メイ</t>
    </rPh>
    <phoneticPr fontId="11"/>
  </si>
  <si>
    <t>■訓練実施機関番号</t>
    <phoneticPr fontId="10"/>
  </si>
  <si>
    <t>■訓練科名</t>
    <rPh sb="1" eb="3">
      <t>クンレン</t>
    </rPh>
    <rPh sb="3" eb="5">
      <t>カメイ</t>
    </rPh>
    <phoneticPr fontId="11"/>
  </si>
  <si>
    <t>No.</t>
    <phoneticPr fontId="10"/>
  </si>
  <si>
    <t>サービス種類</t>
    <rPh sb="4" eb="6">
      <t>シュルイ</t>
    </rPh>
    <phoneticPr fontId="11"/>
  </si>
  <si>
    <t>事業所名</t>
    <rPh sb="0" eb="3">
      <t>ジギョウショ</t>
    </rPh>
    <rPh sb="3" eb="4">
      <t>メイ</t>
    </rPh>
    <phoneticPr fontId="11"/>
  </si>
  <si>
    <t>所在地</t>
    <rPh sb="0" eb="3">
      <t>ショザイチ</t>
    </rPh>
    <phoneticPr fontId="10"/>
  </si>
  <si>
    <t>連絡先</t>
    <rPh sb="0" eb="3">
      <t>レンラクサキ</t>
    </rPh>
    <phoneticPr fontId="10"/>
  </si>
  <si>
    <t>実施予定日</t>
    <rPh sb="0" eb="2">
      <t>ジッシ</t>
    </rPh>
    <rPh sb="2" eb="4">
      <t>ヨテイ</t>
    </rPh>
    <rPh sb="4" eb="5">
      <t>ビ</t>
    </rPh>
    <phoneticPr fontId="10"/>
  </si>
  <si>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0"/>
  </si>
  <si>
    <t>受入予定人数</t>
    <rPh sb="0" eb="2">
      <t>ウケイレ</t>
    </rPh>
    <rPh sb="2" eb="4">
      <t>ヨテイ</t>
    </rPh>
    <rPh sb="4" eb="6">
      <t>ニンズウ</t>
    </rPh>
    <phoneticPr fontId="10"/>
  </si>
  <si>
    <t>備考</t>
    <rPh sb="0" eb="2">
      <t>ビコウ</t>
    </rPh>
    <phoneticPr fontId="10"/>
  </si>
  <si>
    <t>A</t>
    <phoneticPr fontId="10"/>
  </si>
  <si>
    <t>B</t>
    <phoneticPr fontId="10"/>
  </si>
  <si>
    <t>C</t>
    <phoneticPr fontId="10"/>
  </si>
  <si>
    <t>D</t>
    <phoneticPr fontId="10"/>
  </si>
  <si>
    <t>E</t>
    <phoneticPr fontId="10"/>
  </si>
  <si>
    <t>F</t>
    <phoneticPr fontId="10"/>
  </si>
  <si>
    <t>機構処理欄</t>
    <rPh sb="0" eb="2">
      <t>キコウ</t>
    </rPh>
    <rPh sb="2" eb="4">
      <t>ショリ</t>
    </rPh>
    <rPh sb="4" eb="5">
      <t>ラン</t>
    </rPh>
    <phoneticPr fontId="11"/>
  </si>
  <si>
    <t>施設名：</t>
    <rPh sb="0" eb="2">
      <t>シセツ</t>
    </rPh>
    <rPh sb="2" eb="3">
      <t>メイ</t>
    </rPh>
    <phoneticPr fontId="11"/>
  </si>
  <si>
    <t>担当者（署名）：</t>
    <rPh sb="0" eb="3">
      <t>タントウシャ</t>
    </rPh>
    <rPh sb="4" eb="6">
      <t>ショメイ</t>
    </rPh>
    <phoneticPr fontId="11"/>
  </si>
  <si>
    <t>受理日：</t>
    <rPh sb="0" eb="2">
      <t>ジュリ</t>
    </rPh>
    <rPh sb="2" eb="3">
      <t>ビ</t>
    </rPh>
    <phoneticPr fontId="11"/>
  </si>
  <si>
    <t>認定申請書受理番号：</t>
    <rPh sb="0" eb="2">
      <t>ニンテイ</t>
    </rPh>
    <rPh sb="2" eb="5">
      <t>シンセイショ</t>
    </rPh>
    <rPh sb="5" eb="7">
      <t>ジュリ</t>
    </rPh>
    <rPh sb="7" eb="9">
      <t>バンゴウ</t>
    </rPh>
    <phoneticPr fontId="11"/>
  </si>
  <si>
    <t>（2021.02）</t>
    <phoneticPr fontId="10"/>
  </si>
  <si>
    <t>　　　※　求職者支援訓練の講師を担当する講師については、認定基準４、（１２）「講師」の要件に適合する必要があります。</t>
    <phoneticPr fontId="11"/>
  </si>
  <si>
    <t>（２）職業訓練サービスガイドライン研修受講者が以下の取り組みを行っている場合はチェックを入れてください。</t>
    <phoneticPr fontId="11"/>
  </si>
  <si>
    <t>（３）公的職業訓練に関する職業訓練サービスガイドライン適合事業所認定を取得している場合はチェッ
　　クを入れてください。</t>
    <phoneticPr fontId="11"/>
  </si>
  <si>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1"/>
  </si>
  <si>
    <t>（３）公的職業訓練に関する職業訓練サービスガイドライン適合事業所認定を取得している場合はチェックを入れて
　　ください。</t>
    <phoneticPr fontId="11"/>
  </si>
  <si>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11"/>
  </si>
  <si>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11"/>
  </si>
  <si>
    <t>FBB1G0202</t>
    <phoneticPr fontId="11"/>
  </si>
  <si>
    <t>職業訓練サービスガイドライン適合事業所認定を取得している。</t>
    <phoneticPr fontId="11"/>
  </si>
  <si>
    <t>職業訓練サービスガイドライン適合事業所認定を取得している。</t>
    <phoneticPr fontId="11"/>
  </si>
  <si>
    <t>職業訓練サービスガイドライン適合事業所認定を取得している。</t>
    <phoneticPr fontId="11"/>
  </si>
  <si>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1"/>
  </si>
  <si>
    <t>・【ISO29993及びISO21001取得】あり
審査登録証（写）を添付</t>
    <rPh sb="20" eb="22">
      <t>シュトク</t>
    </rPh>
    <rPh sb="35" eb="37">
      <t>テンプ</t>
    </rPh>
    <phoneticPr fontId="11"/>
  </si>
  <si>
    <t>（３）公的職業訓練に関する職業訓練サービスガイドライン適合事業所認定を取得している場合はチェックを入れてく
    ださい。</t>
    <phoneticPr fontId="11"/>
  </si>
  <si>
    <t>①ユニット
受講時間</t>
    <rPh sb="6" eb="8">
      <t>ジュコウ</t>
    </rPh>
    <rPh sb="8" eb="10">
      <t>ジカン</t>
    </rPh>
    <phoneticPr fontId="11"/>
  </si>
  <si>
    <t>②-1
ユニットに含めない訓練時間</t>
    <rPh sb="9" eb="10">
      <t>フク</t>
    </rPh>
    <rPh sb="13" eb="15">
      <t>クンレン</t>
    </rPh>
    <rPh sb="15" eb="17">
      <t>ジカン</t>
    </rPh>
    <phoneticPr fontId="11"/>
  </si>
  <si>
    <t>②-2
ユニットに含めない訓練時間</t>
    <rPh sb="9" eb="10">
      <t>フク</t>
    </rPh>
    <rPh sb="13" eb="15">
      <t>クンレン</t>
    </rPh>
    <rPh sb="15" eb="17">
      <t>ジカン</t>
    </rPh>
    <phoneticPr fontId="11"/>
  </si>
  <si>
    <t>①ユニット受講時間小計</t>
    <phoneticPr fontId="11"/>
  </si>
  <si>
    <t>②-1
ユニットに含めない訓練時間小計</t>
    <rPh sb="9" eb="10">
      <t>フク</t>
    </rPh>
    <rPh sb="13" eb="15">
      <t>クンレン</t>
    </rPh>
    <rPh sb="15" eb="17">
      <t>ジカン</t>
    </rPh>
    <rPh sb="17" eb="19">
      <t>ショウケイ</t>
    </rPh>
    <phoneticPr fontId="11"/>
  </si>
  <si>
    <t>②-2
ユニットに含めない訓練時間小計</t>
    <rPh sb="9" eb="10">
      <t>フク</t>
    </rPh>
    <rPh sb="13" eb="15">
      <t>クンレン</t>
    </rPh>
    <rPh sb="15" eb="17">
      <t>ジカン</t>
    </rPh>
    <rPh sb="17" eb="19">
      <t>ショウケイ</t>
    </rPh>
    <phoneticPr fontId="11"/>
  </si>
  <si>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11"/>
  </si>
  <si>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1"/>
  </si>
  <si>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1"/>
  </si>
  <si>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1"/>
  </si>
  <si>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1"/>
  </si>
  <si>
    <t xml:space="preserve">　 </t>
    <phoneticPr fontId="11"/>
  </si>
  <si>
    <t>（３）公的職業訓練に関する職業訓練サービスガイドライン適合事業所認定を取得している場合はチェックを入れてください。</t>
    <phoneticPr fontId="11"/>
  </si>
  <si>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11"/>
  </si>
  <si>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1"/>
  </si>
  <si>
    <t>　　３か月目</t>
    <rPh sb="4" eb="5">
      <t>ツキ</t>
    </rPh>
    <rPh sb="5" eb="6">
      <t>メ</t>
    </rPh>
    <phoneticPr fontId="11"/>
  </si>
  <si>
    <t>　　４か月目</t>
    <rPh sb="4" eb="5">
      <t>ツキ</t>
    </rPh>
    <rPh sb="5" eb="6">
      <t>メ</t>
    </rPh>
    <phoneticPr fontId="11"/>
  </si>
  <si>
    <t>　　５か月目</t>
    <rPh sb="4" eb="5">
      <t>ツキ</t>
    </rPh>
    <rPh sb="5" eb="6">
      <t>メ</t>
    </rPh>
    <phoneticPr fontId="11"/>
  </si>
  <si>
    <t>　　６か月目</t>
    <rPh sb="4" eb="5">
      <t>ツキ</t>
    </rPh>
    <rPh sb="5" eb="6">
      <t>メ</t>
    </rPh>
    <phoneticPr fontId="11"/>
  </si>
  <si>
    <t>訓練開始日</t>
    <rPh sb="0" eb="2">
      <t>クンレン</t>
    </rPh>
    <rPh sb="2" eb="4">
      <t>カイシ</t>
    </rPh>
    <rPh sb="4" eb="5">
      <t>ヒ</t>
    </rPh>
    <phoneticPr fontId="11"/>
  </si>
  <si>
    <t>訓練終了日</t>
    <rPh sb="0" eb="2">
      <t>クンレン</t>
    </rPh>
    <rPh sb="2" eb="4">
      <t>シュウリョウ</t>
    </rPh>
    <rPh sb="4" eb="5">
      <t>ヒ</t>
    </rPh>
    <phoneticPr fontId="11"/>
  </si>
  <si>
    <t>1か月目
算定時間</t>
    <rPh sb="2" eb="4">
      <t>ゲツメ</t>
    </rPh>
    <rPh sb="5" eb="7">
      <t>サンテイ</t>
    </rPh>
    <rPh sb="7" eb="9">
      <t>ジカン</t>
    </rPh>
    <phoneticPr fontId="11"/>
  </si>
  <si>
    <t>２か月目
算定時間</t>
    <rPh sb="2" eb="4">
      <t>ゲツメ</t>
    </rPh>
    <rPh sb="5" eb="7">
      <t>サンテイ</t>
    </rPh>
    <rPh sb="7" eb="9">
      <t>ジカン</t>
    </rPh>
    <phoneticPr fontId="11"/>
  </si>
  <si>
    <t>３か月目
算定時間</t>
    <rPh sb="2" eb="4">
      <t>ゲツメ</t>
    </rPh>
    <rPh sb="5" eb="7">
      <t>サンテイ</t>
    </rPh>
    <rPh sb="7" eb="9">
      <t>ジカン</t>
    </rPh>
    <phoneticPr fontId="11"/>
  </si>
  <si>
    <t>４か月目
算定時間</t>
    <rPh sb="2" eb="4">
      <t>ゲツメ</t>
    </rPh>
    <rPh sb="5" eb="7">
      <t>サンテイ</t>
    </rPh>
    <rPh sb="7" eb="9">
      <t>ジカン</t>
    </rPh>
    <phoneticPr fontId="11"/>
  </si>
  <si>
    <t>５か月目
算定時間</t>
    <rPh sb="2" eb="4">
      <t>ゲツメ</t>
    </rPh>
    <rPh sb="5" eb="7">
      <t>サンテイ</t>
    </rPh>
    <rPh sb="7" eb="9">
      <t>ジカン</t>
    </rPh>
    <phoneticPr fontId="11"/>
  </si>
  <si>
    <t>６か月目
算定時間</t>
    <rPh sb="2" eb="4">
      <t>ゲツメ</t>
    </rPh>
    <rPh sb="5" eb="7">
      <t>サンテイ</t>
    </rPh>
    <rPh sb="7" eb="9">
      <t>ジカン</t>
    </rPh>
    <phoneticPr fontId="11"/>
  </si>
  <si>
    <t>曜</t>
    <rPh sb="0" eb="1">
      <t>ヨウ</t>
    </rPh>
    <phoneticPr fontId="11"/>
  </si>
  <si>
    <t>月/日</t>
    <phoneticPr fontId="11"/>
  </si>
  <si>
    <t>・受講者のログイン時刻・ログアウト時刻、訓練受講時間及びアクセスした教材を暦日ごとに記録・管理できるものである。
※ログイン時刻・ログアウト時刻の記録・管理については、受講者からのメールをもって代替可能であること。</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11"/>
  </si>
  <si>
    <t>　１０　キャリアコンサルティング担当者の要件が確認できる書類</t>
    <phoneticPr fontId="11"/>
  </si>
  <si>
    <t>　１４　　ISO29993及びISO21001の審査登録証</t>
    <rPh sb="24" eb="26">
      <t>シンサ</t>
    </rPh>
    <rPh sb="26" eb="29">
      <t>トウロクショウ</t>
    </rPh>
    <phoneticPr fontId="11"/>
  </si>
  <si>
    <t>ISO29993及びISO21001の審査登録証(写)</t>
    <phoneticPr fontId="11"/>
  </si>
  <si>
    <t>教材</t>
    <rPh sb="0" eb="2">
      <t>キョウザイ</t>
    </rPh>
    <phoneticPr fontId="11"/>
  </si>
  <si>
    <t>・原則として情報通信技術により構成され、かつ提供されるものであり、通所及び通信の方法（同時双方向型）の訓練と同等の訓練効果が期待できるものである。</t>
    <phoneticPr fontId="11"/>
  </si>
  <si>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11"/>
  </si>
  <si>
    <t>11　デザイン分野</t>
  </si>
  <si>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職業訓練サービスガイドライン研修の修了証書（写）、修了証明書（写）又は受講証明書（写）、(受講者が講師又は事務担当者の場合は、申請者と直接雇用関係であることがわかる書類）《省》
・ISO29993及びISO21001の審査登録証（写）《省》
・使用するLMSの内容が確認できるもの（パンフレットや仕様書等）</t>
    </r>
    <rPh sb="105" eb="107">
      <t>ツウショ</t>
    </rPh>
    <rPh sb="108" eb="110">
      <t>ハッセイ</t>
    </rPh>
    <rPh sb="112" eb="114">
      <t>バアイ</t>
    </rPh>
    <rPh sb="174" eb="175">
      <t>ウツ</t>
    </rPh>
    <rPh sb="210" eb="212">
      <t>ヨテイ</t>
    </rPh>
    <phoneticPr fontId="11"/>
  </si>
  <si>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能開法第28条第１項に規定する職業訓練指導員免許を保有する者）の要件が確認できる書類（キャリアコンサルタント登録証（写）又はジョブ・カード作成アドバイザー証（写）又はキャリアコンサルティング技能検定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4" eb="65">
      <t>マタ</t>
    </rPh>
    <rPh sb="78" eb="81">
      <t>ギノウシ</t>
    </rPh>
    <rPh sb="83" eb="84">
      <t>キュウ</t>
    </rPh>
    <rPh sb="84" eb="85">
      <t>マタ</t>
    </rPh>
    <rPh sb="87" eb="88">
      <t>キュウ</t>
    </rPh>
    <rPh sb="123" eb="125">
      <t>ヨウケン</t>
    </rPh>
    <rPh sb="126" eb="128">
      <t>カクニン</t>
    </rPh>
    <rPh sb="131" eb="133">
      <t>ショルイ</t>
    </rPh>
    <rPh sb="149" eb="150">
      <t>ウツ</t>
    </rPh>
    <rPh sb="151" eb="152">
      <t>マタ</t>
    </rPh>
    <rPh sb="160" eb="162">
      <t>サクセイ</t>
    </rPh>
    <rPh sb="168" eb="169">
      <t>ショウ</t>
    </rPh>
    <rPh sb="170" eb="171">
      <t>ウツ</t>
    </rPh>
    <rPh sb="172" eb="173">
      <t>マタ</t>
    </rPh>
    <phoneticPr fontId="11"/>
  </si>
  <si>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11"/>
  </si>
  <si>
    <t>　　（添付書類：キャリアコンサルタント登録証（写）又はジョブ・カード作成アドバイザー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11"/>
  </si>
  <si>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11"/>
  </si>
  <si>
    <t>5-27-ｘｘ-ｘｘ-ｘｘ-ｘｘｘｘ</t>
    <phoneticPr fontId="11"/>
  </si>
  <si>
    <t>05　介護・医療・福祉分野</t>
    <rPh sb="6" eb="8">
      <t>イリョウ</t>
    </rPh>
    <phoneticPr fontId="11"/>
  </si>
  <si>
    <t>WEBデザインの訓練における基本奨励金の特例措置の適用に係る希望の有無（適用を希望する場合のみ「○」を記入）</t>
    <phoneticPr fontId="11"/>
  </si>
  <si>
    <t>（様式A-54）</t>
    <rPh sb="1" eb="3">
      <t>ヨウシキ</t>
    </rPh>
    <phoneticPr fontId="11"/>
  </si>
  <si>
    <t>企業実習実施計画書</t>
    <rPh sb="0" eb="2">
      <t>キギョウ</t>
    </rPh>
    <rPh sb="2" eb="4">
      <t>ジッシュウ</t>
    </rPh>
    <rPh sb="4" eb="6">
      <t>ジッシ</t>
    </rPh>
    <rPh sb="6" eb="9">
      <t>ケイカクショ</t>
    </rPh>
    <phoneticPr fontId="10"/>
  </si>
  <si>
    <t>企業実習先の事業所名</t>
    <rPh sb="0" eb="2">
      <t>キギョウ</t>
    </rPh>
    <rPh sb="2" eb="4">
      <t>ジッシュウ</t>
    </rPh>
    <rPh sb="4" eb="5">
      <t>サキ</t>
    </rPh>
    <rPh sb="6" eb="9">
      <t>ジギョウショ</t>
    </rPh>
    <rPh sb="9" eb="10">
      <t>メイ</t>
    </rPh>
    <phoneticPr fontId="11"/>
  </si>
  <si>
    <t>実施予定日</t>
    <rPh sb="0" eb="2">
      <t>ジッシ</t>
    </rPh>
    <phoneticPr fontId="10"/>
  </si>
  <si>
    <t>実施予定日数</t>
    <rPh sb="4" eb="6">
      <t>ニッスウ</t>
    </rPh>
    <phoneticPr fontId="10"/>
  </si>
  <si>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0"/>
  </si>
  <si>
    <t>（2022.12）</t>
    <phoneticPr fontId="10"/>
  </si>
  <si>
    <r>
      <t xml:space="preserve">訓練カリキュラム
【添付書類】
・職場見学等実施計画書　※認定職業訓練実施基本奨励金の特例措置の適用を受けようとする場合に限る
</t>
    </r>
    <r>
      <rPr>
        <sz val="18"/>
        <color rgb="FFFF0000"/>
        <rFont val="ＭＳ Ｐゴシック"/>
        <family val="3"/>
        <charset val="128"/>
      </rPr>
      <t>・企業実習実施計画書　※実習奨励金の特例措置の適用を受けようとする場合に限る</t>
    </r>
    <rPh sb="0" eb="2">
      <t>クンレン</t>
    </rPh>
    <rPh sb="76" eb="78">
      <t>ジッシュウ</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</si>
  <si>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0"/>
  </si>
  <si>
    <r>
      <t>該当機関のみ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0"/>
  </si>
  <si>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10"/>
  </si>
  <si>
    <r>
      <t xml:space="preserve">該当機関のみ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</si>
  <si>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0"/>
  </si>
  <si>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0"/>
  </si>
  <si>
    <t>「企業実習促進奨励金」の支給を希望する場合に「○」を記入</t>
    <phoneticPr fontId="11"/>
  </si>
  <si>
    <t>「情報通信機器整備奨励金」の支給を希望する場合に「○」を記入</t>
    <phoneticPr fontId="11"/>
  </si>
  <si>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1"/>
  </si>
  <si>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1"/>
  </si>
  <si>
    <t>（※）・本計画書は、認定職業訓練実施基本奨励金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1" eb="182">
      <t>ホン</t>
    </rPh>
    <rPh sb="182" eb="185">
      <t>ケイカクショ</t>
    </rPh>
    <rPh sb="185" eb="187">
      <t>テイシュツ</t>
    </rPh>
    <rPh sb="187" eb="189">
      <t>ジテン</t>
    </rPh>
    <rPh sb="203" eb="205">
      <t>ミテイ</t>
    </rPh>
    <rPh sb="207" eb="209">
      <t>キサイ</t>
    </rPh>
    <rPh sb="211" eb="212">
      <t>サ</t>
    </rPh>
    <rPh sb="213" eb="214">
      <t>ツカ</t>
    </rPh>
    <rPh sb="226" eb="228">
      <t>ジッシ</t>
    </rPh>
    <rPh sb="243" eb="245">
      <t>キサイ</t>
    </rPh>
    <rPh sb="247" eb="249">
      <t>ニッテイ</t>
    </rPh>
    <rPh sb="250" eb="252">
      <t>キサイ</t>
    </rPh>
    <rPh sb="266" eb="267">
      <t>タ</t>
    </rPh>
    <rPh sb="267" eb="269">
      <t>トッキ</t>
    </rPh>
    <rPh sb="272" eb="274">
      <t>ジコウ</t>
    </rPh>
    <rPh sb="277" eb="279">
      <t>バアイ</t>
    </rPh>
    <rPh sb="281" eb="283">
      <t>ビコウ</t>
    </rPh>
    <rPh sb="285" eb="287">
      <t>キサイ</t>
    </rPh>
    <phoneticPr fontId="10"/>
  </si>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</sst>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rgb="FFFF0000"/>
      <name val="ＭＳ Ｐゴシック"/>
      <family val="3"/>
      <charset val="128"/>
    </font>
    <font>
      <b/>
      <sz val="20"/>
      <name val="ＭＳ Ｐ明朝"/>
      <family val="1"/>
      <charset val="128"/>
    </font>
    <font>
      <sz val="9"/>
      <color rgb="FFFF0000"/>
      <name val="ＭＳ Ｐ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56">
    <xf numFmtId="0" fontId="0"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8" fillId="0" borderId="0">
      <alignment vertical="center"/>
    </xf>
    <xf numFmtId="0" fontId="8" fillId="0" borderId="0">
      <alignment vertical="center"/>
    </xf>
    <xf numFmtId="0" fontId="13" fillId="0" borderId="0"/>
    <xf numFmtId="0" fontId="38" fillId="0" borderId="0" applyNumberFormat="0" applyFill="0" applyBorder="0" applyAlignment="0" applyProtection="0">
      <alignment vertical="top"/>
      <protection locked="0"/>
    </xf>
    <xf numFmtId="0" fontId="13" fillId="0" borderId="0"/>
    <xf numFmtId="0" fontId="8" fillId="0" borderId="0">
      <alignment vertical="center"/>
    </xf>
    <xf numFmtId="0" fontId="30" fillId="0" borderId="0">
      <alignment vertical="center"/>
    </xf>
    <xf numFmtId="0" fontId="63" fillId="0" borderId="0">
      <alignment vertical="center"/>
    </xf>
    <xf numFmtId="0" fontId="13" fillId="0" borderId="0">
      <alignment vertical="center"/>
    </xf>
    <xf numFmtId="0" fontId="8" fillId="0" borderId="0">
      <alignment vertical="center"/>
    </xf>
    <xf numFmtId="0" fontId="63" fillId="0" borderId="0">
      <alignment vertical="center"/>
    </xf>
    <xf numFmtId="0" fontId="8" fillId="0" borderId="0">
      <alignment vertical="center"/>
    </xf>
    <xf numFmtId="0" fontId="8" fillId="0" borderId="0">
      <alignment vertical="center"/>
    </xf>
    <xf numFmtId="0" fontId="13"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64" fillId="0" borderId="0">
      <alignment vertical="center"/>
    </xf>
    <xf numFmtId="0" fontId="13" fillId="0" borderId="0"/>
    <xf numFmtId="0" fontId="13" fillId="0" borderId="0"/>
    <xf numFmtId="0" fontId="8" fillId="0" borderId="0">
      <alignment vertical="center"/>
    </xf>
    <xf numFmtId="0" fontId="24" fillId="0" borderId="0">
      <alignment vertical="center"/>
    </xf>
    <xf numFmtId="0" fontId="19" fillId="0" borderId="0"/>
    <xf numFmtId="0" fontId="90" fillId="0" borderId="0">
      <alignment vertical="center"/>
    </xf>
    <xf numFmtId="38" fontId="9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cellStyleXfs>
  <cellXfs count="2611">
    <xf numFmtId="0" fontId="0" fillId="0" borderId="0" xfId="0"/>
    <xf numFmtId="0" fontId="9" fillId="0" borderId="0" xfId="3" applyFont="1" applyFill="1" applyAlignment="1">
      <alignment vertical="center"/>
    </xf>
    <xf numFmtId="0" fontId="12" fillId="0" borderId="0" xfId="3" applyFont="1" applyFill="1">
      <alignment vertical="center"/>
    </xf>
    <xf numFmtId="0" fontId="12" fillId="0" borderId="0" xfId="3" applyFont="1" applyFill="1" applyAlignment="1">
      <alignment horizontal="center" vertical="center"/>
    </xf>
    <xf numFmtId="0" fontId="12" fillId="0" borderId="1" xfId="3" applyFont="1" applyFill="1" applyBorder="1">
      <alignment vertical="center"/>
    </xf>
    <xf numFmtId="0" fontId="13" fillId="0" borderId="0" xfId="4" applyFont="1">
      <alignment vertical="center"/>
    </xf>
    <xf numFmtId="38" fontId="13" fillId="0" borderId="0" xfId="1" applyFo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Fill="1" applyAlignment="1">
      <alignment horizontal="right" vertical="center"/>
    </xf>
    <xf numFmtId="0" fontId="9" fillId="0" borderId="0" xfId="0" applyFont="1" applyFill="1" applyAlignment="1">
      <alignment horizontal="right" vertical="center"/>
    </xf>
    <xf numFmtId="0" fontId="18"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3" fillId="0" borderId="0" xfId="5" applyNumberFormat="1" applyFont="1" applyFill="1" applyBorder="1"/>
    <xf numFmtId="0" fontId="19" fillId="0" borderId="0" xfId="0" applyFont="1" applyFill="1" applyBorder="1" applyAlignment="1">
      <alignment vertical="center"/>
    </xf>
    <xf numFmtId="0" fontId="21" fillId="0" borderId="0" xfId="0" applyFont="1" applyFill="1" applyAlignment="1">
      <alignment vertical="center" shrinkToFit="1"/>
    </xf>
    <xf numFmtId="0" fontId="19" fillId="0" borderId="0" xfId="0" applyFont="1" applyFill="1" applyAlignment="1">
      <alignment horizontal="center" vertical="center"/>
    </xf>
    <xf numFmtId="0" fontId="19" fillId="0" borderId="0" xfId="0" applyFont="1" applyFill="1" applyAlignment="1">
      <alignment vertical="center" shrinkToFit="1"/>
    </xf>
    <xf numFmtId="0" fontId="17" fillId="0" borderId="0" xfId="0" applyFont="1" applyFill="1" applyAlignment="1">
      <alignment vertical="center" shrinkToFit="1"/>
    </xf>
    <xf numFmtId="0" fontId="19" fillId="0" borderId="0" xfId="0" applyFont="1" applyFill="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17" fillId="0" borderId="0" xfId="0" applyFont="1" applyFill="1" applyAlignment="1" applyProtection="1">
      <alignment vertical="center"/>
    </xf>
    <xf numFmtId="0" fontId="17" fillId="0" borderId="0" xfId="0" applyFont="1" applyFill="1" applyAlignment="1">
      <alignment horizontal="center" vertical="center" shrinkToFit="1"/>
    </xf>
    <xf numFmtId="0" fontId="19" fillId="0" borderId="0" xfId="0" applyFont="1" applyFill="1" applyAlignment="1">
      <alignment horizontal="center" vertical="center" shrinkToFi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24"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5" fillId="0" borderId="0" xfId="0" applyFont="1" applyFill="1" applyAlignment="1">
      <alignment horizontal="left" vertical="top" wrapText="1"/>
    </xf>
    <xf numFmtId="0" fontId="26" fillId="0" borderId="2" xfId="0" applyFont="1" applyFill="1" applyBorder="1" applyAlignment="1" applyProtection="1">
      <alignment horizontal="center" vertical="center"/>
      <protection locked="0"/>
    </xf>
    <xf numFmtId="0" fontId="21" fillId="0" borderId="5" xfId="0" applyFont="1" applyFill="1" applyBorder="1" applyAlignment="1">
      <alignment horizontal="right" vertical="center" wrapText="1"/>
    </xf>
    <xf numFmtId="0" fontId="21" fillId="0" borderId="0" xfId="0" applyFont="1" applyFill="1" applyAlignment="1">
      <alignment vertical="center"/>
    </xf>
    <xf numFmtId="0" fontId="17" fillId="0" borderId="2" xfId="0" applyFont="1" applyFill="1" applyBorder="1" applyAlignment="1">
      <alignment horizontal="center" vertical="center"/>
    </xf>
    <xf numFmtId="0" fontId="17" fillId="0" borderId="4" xfId="0" applyFont="1" applyFill="1" applyBorder="1" applyAlignment="1">
      <alignment vertical="center" wrapText="1"/>
    </xf>
    <xf numFmtId="0" fontId="17" fillId="0" borderId="0" xfId="0" applyFont="1" applyFill="1" applyAlignment="1">
      <alignment horizontal="left" vertical="center" shrinkToFit="1"/>
    </xf>
    <xf numFmtId="0" fontId="17" fillId="0" borderId="0" xfId="0" applyFont="1" applyFill="1" applyAlignment="1">
      <alignment vertical="top"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Alignment="1">
      <alignment horizontal="right" vertical="top"/>
    </xf>
    <xf numFmtId="0" fontId="17" fillId="0" borderId="5" xfId="0" applyFont="1" applyFill="1" applyBorder="1" applyAlignment="1">
      <alignment vertical="center"/>
    </xf>
    <xf numFmtId="0" fontId="19" fillId="0" borderId="0" xfId="0" applyFont="1" applyFill="1" applyBorder="1" applyAlignment="1">
      <alignment horizontal="center" vertical="center" shrinkToFit="1"/>
    </xf>
    <xf numFmtId="0" fontId="24" fillId="0" borderId="0" xfId="0" applyFont="1" applyFill="1" applyBorder="1" applyAlignment="1"/>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5" fillId="0" borderId="0" xfId="0" applyFont="1" applyAlignment="1">
      <alignment vertical="center"/>
    </xf>
    <xf numFmtId="0" fontId="0" fillId="0" borderId="0" xfId="0" applyFont="1" applyFill="1" applyBorder="1" applyAlignment="1">
      <alignment vertical="center"/>
    </xf>
    <xf numFmtId="0" fontId="1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29"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0"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0" fillId="0" borderId="0" xfId="0" applyFont="1" applyFill="1" applyBorder="1"/>
    <xf numFmtId="0" fontId="30"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30" fillId="0" borderId="3" xfId="0" applyFont="1" applyFill="1" applyBorder="1" applyAlignment="1">
      <alignment vertical="center" shrinkToFit="1"/>
    </xf>
    <xf numFmtId="0" fontId="26" fillId="0" borderId="2" xfId="0" applyFont="1" applyFill="1" applyBorder="1" applyAlignment="1">
      <alignment horizontal="center" vertical="center" shrinkToFit="1"/>
    </xf>
    <xf numFmtId="0" fontId="0" fillId="0" borderId="1" xfId="0" applyFont="1" applyFill="1" applyBorder="1"/>
    <xf numFmtId="0" fontId="30" fillId="0" borderId="4" xfId="0" applyFont="1" applyFill="1" applyBorder="1" applyAlignment="1">
      <alignment vertical="center" shrinkToFit="1"/>
    </xf>
    <xf numFmtId="0" fontId="35"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0" fillId="0" borderId="0" xfId="0" applyFont="1" applyFill="1"/>
    <xf numFmtId="0" fontId="30" fillId="0" borderId="0" xfId="0" applyFont="1" applyFill="1" applyAlignment="1">
      <alignment horizontal="left" indent="1"/>
    </xf>
    <xf numFmtId="0" fontId="30"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30"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4" fillId="0" borderId="0" xfId="0" applyFont="1" applyFill="1" applyAlignment="1">
      <alignment horizontal="right" vertical="center"/>
    </xf>
    <xf numFmtId="0" fontId="0" fillId="0" borderId="2" xfId="0" applyFont="1" applyFill="1" applyBorder="1" applyAlignment="1">
      <alignment horizontal="center" vertical="center"/>
    </xf>
    <xf numFmtId="0" fontId="26" fillId="0" borderId="2" xfId="0" applyFont="1" applyFill="1" applyBorder="1" applyAlignment="1" applyProtection="1">
      <alignment horizontal="center" vertical="center"/>
    </xf>
    <xf numFmtId="0" fontId="14"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4" fillId="0" borderId="0" xfId="0" applyFont="1" applyFill="1"/>
    <xf numFmtId="0" fontId="14" fillId="0" borderId="0" xfId="0" applyFont="1" applyFill="1" applyBorder="1" applyAlignment="1">
      <alignment vertical="top"/>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center" vertical="top" shrinkToFit="1"/>
    </xf>
    <xf numFmtId="0" fontId="14" fillId="0" borderId="0" xfId="0" applyFont="1" applyFill="1" applyBorder="1" applyAlignment="1">
      <alignment horizontal="center" shrinkToFit="1"/>
    </xf>
    <xf numFmtId="0" fontId="14"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4"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9"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4" fillId="0" borderId="0" xfId="0" applyFont="1" applyFill="1" applyAlignment="1">
      <alignment vertical="top"/>
    </xf>
    <xf numFmtId="0" fontId="14"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4" fillId="0" borderId="0" xfId="0" applyFont="1" applyFill="1" applyAlignment="1"/>
    <xf numFmtId="0" fontId="0" fillId="0" borderId="0" xfId="0" applyFont="1" applyFill="1" applyAlignment="1">
      <alignment horizontal="right" vertical="top"/>
    </xf>
    <xf numFmtId="0" fontId="30" fillId="0" borderId="1" xfId="0" applyFont="1" applyFill="1" applyBorder="1" applyAlignment="1">
      <alignment horizontal="right"/>
    </xf>
    <xf numFmtId="0" fontId="3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3"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6" fillId="0" borderId="0" xfId="3" applyFont="1" applyFill="1" applyAlignment="1"/>
    <xf numFmtId="0" fontId="47" fillId="0" borderId="0" xfId="0" applyFont="1" applyFill="1" applyAlignment="1">
      <alignment vertical="center"/>
    </xf>
    <xf numFmtId="0" fontId="46" fillId="0" borderId="0" xfId="3" applyFont="1" applyFill="1" applyBorder="1" applyAlignment="1">
      <alignment vertical="center"/>
    </xf>
    <xf numFmtId="0" fontId="46" fillId="0" borderId="8" xfId="3" applyFont="1" applyFill="1" applyBorder="1" applyAlignment="1">
      <alignment vertical="center"/>
    </xf>
    <xf numFmtId="0" fontId="46" fillId="0" borderId="5" xfId="3" applyFont="1" applyFill="1" applyBorder="1" applyAlignment="1">
      <alignment vertical="center"/>
    </xf>
    <xf numFmtId="0" fontId="46" fillId="0" borderId="82" xfId="3"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5" xfId="0" applyFont="1" applyFill="1" applyBorder="1" applyAlignment="1">
      <alignment vertical="center"/>
    </xf>
    <xf numFmtId="0" fontId="47" fillId="0" borderId="6" xfId="0" applyFont="1" applyFill="1" applyBorder="1" applyAlignment="1">
      <alignment vertical="center"/>
    </xf>
    <xf numFmtId="0" fontId="47" fillId="0" borderId="0" xfId="0" applyFont="1" applyFill="1" applyBorder="1" applyAlignment="1">
      <alignment vertical="center"/>
    </xf>
    <xf numFmtId="0" fontId="47" fillId="0" borderId="7" xfId="0" applyFont="1" applyFill="1" applyBorder="1" applyAlignment="1">
      <alignment vertical="center"/>
    </xf>
    <xf numFmtId="0" fontId="46" fillId="0" borderId="11" xfId="3" applyFont="1" applyFill="1" applyBorder="1" applyAlignment="1">
      <alignment vertical="center"/>
    </xf>
    <xf numFmtId="0" fontId="46" fillId="0" borderId="1" xfId="3" applyFont="1" applyFill="1" applyBorder="1" applyAlignment="1">
      <alignment vertical="center"/>
    </xf>
    <xf numFmtId="0" fontId="46" fillId="0" borderId="83" xfId="3" applyFont="1" applyFill="1" applyBorder="1" applyAlignment="1">
      <alignment vertical="center"/>
    </xf>
    <xf numFmtId="0" fontId="47" fillId="0" borderId="12" xfId="0" applyFont="1" applyFill="1" applyBorder="1" applyAlignment="1">
      <alignment vertical="center"/>
    </xf>
    <xf numFmtId="0" fontId="47" fillId="0" borderId="11" xfId="0" applyFont="1" applyFill="1" applyBorder="1" applyAlignment="1">
      <alignment vertical="center"/>
    </xf>
    <xf numFmtId="0" fontId="47" fillId="0" borderId="1" xfId="0" applyFont="1" applyFill="1" applyBorder="1" applyAlignment="1">
      <alignment vertical="center"/>
    </xf>
    <xf numFmtId="0" fontId="46" fillId="0" borderId="8" xfId="3" applyFont="1" applyFill="1" applyBorder="1" applyAlignment="1">
      <alignment horizontal="left" vertical="center"/>
    </xf>
    <xf numFmtId="0" fontId="46" fillId="0" borderId="4" xfId="3" applyFont="1" applyFill="1" applyBorder="1" applyAlignment="1">
      <alignment horizontal="center" vertical="center"/>
    </xf>
    <xf numFmtId="0" fontId="46" fillId="0" borderId="4" xfId="3" applyFont="1" applyFill="1" applyBorder="1" applyAlignment="1">
      <alignment vertical="center" wrapText="1"/>
    </xf>
    <xf numFmtId="0" fontId="46" fillId="0" borderId="4" xfId="3" applyFont="1" applyFill="1" applyBorder="1" applyAlignment="1">
      <alignment vertical="center"/>
    </xf>
    <xf numFmtId="0" fontId="46" fillId="0" borderId="10" xfId="3" applyFont="1" applyFill="1" applyBorder="1" applyAlignment="1">
      <alignment vertical="center"/>
    </xf>
    <xf numFmtId="0" fontId="46" fillId="0" borderId="6" xfId="3" applyFont="1" applyFill="1" applyBorder="1" applyAlignment="1">
      <alignment horizontal="center" vertical="center"/>
    </xf>
    <xf numFmtId="0" fontId="46" fillId="0" borderId="3" xfId="3" applyFont="1" applyFill="1" applyBorder="1" applyAlignment="1">
      <alignment horizontal="center" vertical="center" wrapText="1"/>
    </xf>
    <xf numFmtId="0" fontId="46" fillId="0" borderId="3" xfId="3" applyFont="1" applyFill="1" applyBorder="1" applyAlignment="1">
      <alignment horizontal="left" vertical="center" wrapText="1"/>
    </xf>
    <xf numFmtId="0" fontId="46" fillId="0" borderId="84" xfId="3" applyFont="1" applyFill="1" applyBorder="1" applyAlignment="1">
      <alignment horizontal="center" vertical="center" wrapText="1"/>
    </xf>
    <xf numFmtId="0" fontId="46" fillId="0" borderId="85" xfId="3" applyFont="1" applyFill="1" applyBorder="1" applyAlignment="1">
      <alignment horizontal="center" vertical="center"/>
    </xf>
    <xf numFmtId="0" fontId="50" fillId="0" borderId="86" xfId="3" applyFont="1" applyFill="1" applyBorder="1" applyAlignment="1">
      <alignment horizontal="center" vertical="center"/>
    </xf>
    <xf numFmtId="0" fontId="46" fillId="0" borderId="85" xfId="3" applyFont="1" applyFill="1" applyBorder="1" applyAlignment="1">
      <alignment horizontal="center" vertical="center" wrapText="1"/>
    </xf>
    <xf numFmtId="0" fontId="46" fillId="0" borderId="10" xfId="3" applyFont="1" applyFill="1" applyBorder="1" applyAlignment="1">
      <alignment horizontal="center" vertical="center"/>
    </xf>
    <xf numFmtId="0" fontId="46" fillId="0" borderId="86" xfId="3" applyFont="1" applyFill="1" applyBorder="1" applyAlignment="1">
      <alignment horizontal="center" vertical="center" wrapText="1"/>
    </xf>
    <xf numFmtId="0" fontId="46" fillId="0" borderId="6" xfId="3" applyFont="1" applyFill="1" applyBorder="1" applyAlignment="1">
      <alignment horizontal="center"/>
    </xf>
    <xf numFmtId="0" fontId="46" fillId="0" borderId="4" xfId="3" applyFont="1" applyFill="1" applyBorder="1" applyAlignment="1">
      <alignment horizontal="left" vertical="center" wrapText="1"/>
    </xf>
    <xf numFmtId="0" fontId="50" fillId="0" borderId="4" xfId="3" applyFont="1" applyFill="1" applyBorder="1" applyAlignment="1">
      <alignment horizontal="center" vertical="center"/>
    </xf>
    <xf numFmtId="0" fontId="46" fillId="0" borderId="1"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5" xfId="3" applyFont="1" applyFill="1" applyBorder="1" applyAlignment="1">
      <alignment horizontal="center" vertical="center"/>
    </xf>
    <xf numFmtId="0" fontId="46" fillId="0" borderId="0" xfId="3" applyFont="1" applyFill="1" applyBorder="1" applyAlignment="1">
      <alignment horizontal="left" vertical="center"/>
    </xf>
    <xf numFmtId="0" fontId="46" fillId="0" borderId="0" xfId="3" applyFont="1" applyFill="1" applyBorder="1" applyAlignment="1">
      <alignment horizontal="center" vertical="center"/>
    </xf>
    <xf numFmtId="0" fontId="51" fillId="0" borderId="0" xfId="3" applyFont="1" applyFill="1" applyBorder="1" applyAlignment="1">
      <alignment vertical="center"/>
    </xf>
    <xf numFmtId="0" fontId="46" fillId="0" borderId="0" xfId="3" applyFont="1" applyFill="1" applyAlignment="1">
      <alignment vertical="center"/>
    </xf>
    <xf numFmtId="0" fontId="51" fillId="0" borderId="0" xfId="3" applyFont="1" applyFill="1" applyAlignment="1">
      <alignment vertical="center"/>
    </xf>
    <xf numFmtId="0" fontId="52" fillId="4" borderId="0" xfId="0" applyFont="1" applyFill="1" applyAlignment="1">
      <alignment horizontal="left"/>
    </xf>
    <xf numFmtId="0" fontId="52" fillId="4" borderId="0" xfId="0" applyFont="1" applyFill="1" applyAlignment="1">
      <alignment horizontal="center"/>
    </xf>
    <xf numFmtId="0" fontId="12" fillId="4" borderId="0" xfId="0" applyFont="1" applyFill="1" applyAlignment="1">
      <alignment horizontal="right" vertical="top"/>
    </xf>
    <xf numFmtId="0" fontId="0" fillId="4" borderId="0" xfId="0" applyFont="1" applyFill="1"/>
    <xf numFmtId="0" fontId="12" fillId="0" borderId="41" xfId="0" applyFont="1" applyFill="1" applyBorder="1" applyAlignment="1">
      <alignment horizontal="right"/>
    </xf>
    <xf numFmtId="0" fontId="9" fillId="4" borderId="0" xfId="0" applyFont="1" applyFill="1" applyAlignment="1">
      <alignment vertical="center"/>
    </xf>
    <xf numFmtId="0" fontId="32" fillId="4" borderId="0" xfId="0" applyFont="1" applyFill="1" applyAlignment="1">
      <alignment vertical="center"/>
    </xf>
    <xf numFmtId="0" fontId="12" fillId="4" borderId="0" xfId="0" applyFont="1" applyFill="1"/>
    <xf numFmtId="0" fontId="29" fillId="0" borderId="87" xfId="0" applyFont="1" applyFill="1" applyBorder="1" applyAlignment="1">
      <alignment horizontal="center" vertical="center" shrinkToFit="1"/>
    </xf>
    <xf numFmtId="0" fontId="29"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2" fillId="4" borderId="0" xfId="0" applyFont="1" applyFill="1" applyAlignment="1">
      <alignment horizontal="right" vertical="center"/>
    </xf>
    <xf numFmtId="0" fontId="56" fillId="0" borderId="0" xfId="0" applyFont="1" applyFill="1" applyBorder="1" applyAlignment="1">
      <alignment horizontal="left" vertical="center"/>
    </xf>
    <xf numFmtId="0" fontId="12" fillId="0" borderId="0" xfId="0" applyFont="1" applyFill="1" applyBorder="1" applyAlignment="1">
      <alignment horizontal="left" vertical="center"/>
    </xf>
    <xf numFmtId="0" fontId="29" fillId="0" borderId="94" xfId="0" applyFont="1" applyFill="1" applyBorder="1" applyAlignment="1">
      <alignment horizontal="left" vertical="center"/>
    </xf>
    <xf numFmtId="0" fontId="29" fillId="0" borderId="0" xfId="0" applyFont="1" applyFill="1"/>
    <xf numFmtId="0" fontId="42" fillId="0" borderId="0" xfId="0" applyFont="1" applyFill="1" applyAlignment="1">
      <alignment horizontal="right" vertical="top"/>
    </xf>
    <xf numFmtId="0" fontId="29" fillId="4" borderId="0" xfId="0" applyFont="1" applyFill="1"/>
    <xf numFmtId="0" fontId="30" fillId="4" borderId="0" xfId="0" applyFont="1" applyFill="1"/>
    <xf numFmtId="0" fontId="42" fillId="0" borderId="0" xfId="0" applyFont="1" applyFill="1" applyAlignment="1">
      <alignment vertical="center"/>
    </xf>
    <xf numFmtId="0" fontId="29" fillId="0" borderId="0" xfId="0" applyFont="1" applyFill="1" applyAlignment="1"/>
    <xf numFmtId="0" fontId="9" fillId="0" borderId="0" xfId="0" applyFont="1" applyFill="1" applyBorder="1" applyAlignment="1"/>
    <xf numFmtId="0" fontId="18" fillId="4" borderId="0" xfId="0" applyFont="1" applyFill="1"/>
    <xf numFmtId="0" fontId="30" fillId="0" borderId="54" xfId="0" applyFont="1" applyFill="1" applyBorder="1"/>
    <xf numFmtId="0" fontId="29" fillId="0" borderId="36" xfId="0" applyFont="1" applyFill="1" applyBorder="1"/>
    <xf numFmtId="0" fontId="29" fillId="0" borderId="50" xfId="0" applyFont="1" applyFill="1" applyBorder="1"/>
    <xf numFmtId="0" fontId="29" fillId="0" borderId="79" xfId="0" applyFont="1" applyFill="1" applyBorder="1" applyAlignment="1">
      <alignment horizontal="center" vertical="center" wrapText="1"/>
    </xf>
    <xf numFmtId="0" fontId="30" fillId="4" borderId="0" xfId="0" applyFont="1" applyFill="1" applyAlignment="1">
      <alignment vertical="center"/>
    </xf>
    <xf numFmtId="0" fontId="0" fillId="0" borderId="0" xfId="0" applyFont="1" applyFill="1" applyBorder="1" applyAlignment="1">
      <alignment wrapText="1"/>
    </xf>
    <xf numFmtId="0" fontId="29" fillId="0" borderId="45" xfId="0" applyFont="1" applyFill="1" applyBorder="1" applyAlignment="1">
      <alignment vertical="top" wrapText="1"/>
    </xf>
    <xf numFmtId="0" fontId="29" fillId="0" borderId="1" xfId="0" applyFont="1" applyFill="1" applyBorder="1" applyAlignment="1">
      <alignment vertical="center"/>
    </xf>
    <xf numFmtId="0" fontId="29" fillId="0" borderId="0" xfId="0" applyFont="1" applyFill="1" applyBorder="1" applyAlignment="1">
      <alignment vertical="top" wrapText="1"/>
    </xf>
    <xf numFmtId="0" fontId="29" fillId="0" borderId="92" xfId="0" applyFont="1" applyFill="1" applyBorder="1" applyAlignment="1">
      <alignment vertical="center"/>
    </xf>
    <xf numFmtId="0" fontId="29" fillId="4" borderId="0" xfId="0" applyFont="1" applyFill="1" applyBorder="1" applyAlignment="1">
      <alignment horizontal="left" vertical="center"/>
    </xf>
    <xf numFmtId="0" fontId="29" fillId="0"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0" borderId="0" xfId="0" applyFont="1" applyFill="1" applyBorder="1"/>
    <xf numFmtId="0" fontId="57" fillId="0" borderId="0" xfId="0" applyFont="1" applyFill="1" applyBorder="1" applyAlignment="1">
      <alignment vertical="center" wrapText="1"/>
    </xf>
    <xf numFmtId="0" fontId="58" fillId="4" borderId="0" xfId="0" applyFont="1" applyFill="1" applyAlignment="1">
      <alignment horizontal="justify"/>
    </xf>
    <xf numFmtId="0" fontId="57" fillId="0" borderId="0" xfId="0" applyFont="1" applyFill="1" applyBorder="1" applyAlignment="1">
      <alignment horizontal="justify" vertical="center"/>
    </xf>
    <xf numFmtId="0" fontId="30" fillId="4" borderId="0" xfId="0" applyFont="1" applyFill="1" applyBorder="1"/>
    <xf numFmtId="0" fontId="30" fillId="0" borderId="0" xfId="0" applyFont="1" applyFill="1" applyBorder="1" applyAlignment="1"/>
    <xf numFmtId="0" fontId="30" fillId="4" borderId="0" xfId="0" applyFont="1" applyFill="1" applyBorder="1" applyAlignment="1"/>
    <xf numFmtId="0" fontId="29" fillId="0" borderId="57" xfId="0" applyFont="1" applyFill="1" applyBorder="1" applyAlignment="1">
      <alignment horizontal="left" vertical="center" indent="1"/>
    </xf>
    <xf numFmtId="0" fontId="26" fillId="0" borderId="101" xfId="0" applyFont="1" applyFill="1" applyBorder="1" applyAlignment="1" applyProtection="1">
      <alignment horizontal="center" vertical="center"/>
      <protection locked="0"/>
    </xf>
    <xf numFmtId="0" fontId="29" fillId="0" borderId="101" xfId="0" applyFont="1" applyFill="1" applyBorder="1" applyAlignment="1">
      <alignment horizontal="center" vertical="center"/>
    </xf>
    <xf numFmtId="0" fontId="9" fillId="0" borderId="57" xfId="0" applyFont="1" applyFill="1" applyBorder="1" applyAlignment="1">
      <alignment horizontal="left" vertical="center" indent="1" shrinkToFit="1"/>
    </xf>
    <xf numFmtId="0" fontId="29" fillId="0" borderId="44" xfId="0" applyFont="1" applyFill="1" applyBorder="1" applyAlignment="1">
      <alignment horizontal="left" vertical="center" indent="1"/>
    </xf>
    <xf numFmtId="0" fontId="33" fillId="0" borderId="0" xfId="0" applyFont="1" applyFill="1" applyAlignment="1">
      <alignment horizontal="right" vertical="top"/>
    </xf>
    <xf numFmtId="0" fontId="34" fillId="0" borderId="0" xfId="0" applyFont="1" applyFill="1" applyAlignment="1">
      <alignment horizontal="center" vertical="center"/>
    </xf>
    <xf numFmtId="0" fontId="0" fillId="0" borderId="67"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6"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5"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2" fillId="0" borderId="0" xfId="10" applyFont="1" applyBorder="1">
      <alignment vertical="center"/>
    </xf>
    <xf numFmtId="0" fontId="12" fillId="0" borderId="0" xfId="10" applyFont="1" applyBorder="1" applyAlignment="1">
      <alignment horizontal="center" vertical="center"/>
    </xf>
    <xf numFmtId="0" fontId="12" fillId="0" borderId="0" xfId="10" applyFont="1">
      <alignment vertical="center"/>
    </xf>
    <xf numFmtId="0" fontId="12" fillId="0" borderId="8" xfId="10" applyFont="1" applyBorder="1">
      <alignment vertical="center"/>
    </xf>
    <xf numFmtId="0" fontId="12" fillId="0" borderId="5" xfId="10" applyFont="1" applyBorder="1">
      <alignment vertical="center"/>
    </xf>
    <xf numFmtId="0" fontId="12" fillId="0" borderId="5" xfId="10" applyFont="1" applyBorder="1" applyAlignment="1">
      <alignment horizontal="center" vertical="center"/>
    </xf>
    <xf numFmtId="0" fontId="12" fillId="0" borderId="9" xfId="10" applyFont="1" applyBorder="1">
      <alignment vertical="center"/>
    </xf>
    <xf numFmtId="0" fontId="12" fillId="0" borderId="6" xfId="10" applyFont="1" applyBorder="1">
      <alignment vertical="center"/>
    </xf>
    <xf numFmtId="0" fontId="64" fillId="0" borderId="0" xfId="10" applyFont="1" applyFill="1">
      <alignment vertical="center"/>
    </xf>
    <xf numFmtId="0" fontId="29"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5" fillId="0" borderId="5" xfId="10" applyFont="1" applyBorder="1" applyAlignment="1">
      <alignment horizontal="center" vertical="center"/>
    </xf>
    <xf numFmtId="0" fontId="55"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top"/>
    </xf>
    <xf numFmtId="0" fontId="12" fillId="0" borderId="41" xfId="0" applyFont="1" applyFill="1" applyBorder="1" applyAlignment="1">
      <alignment vertical="center"/>
    </xf>
    <xf numFmtId="0" fontId="12" fillId="0" borderId="36" xfId="0" applyFont="1" applyFill="1" applyBorder="1" applyAlignment="1">
      <alignment vertical="center"/>
    </xf>
    <xf numFmtId="0" fontId="12" fillId="0" borderId="39" xfId="0" applyFont="1" applyFill="1" applyBorder="1" applyAlignment="1">
      <alignment vertical="center"/>
    </xf>
    <xf numFmtId="0" fontId="12" fillId="0" borderId="50" xfId="0" applyFont="1" applyFill="1" applyBorder="1" applyAlignment="1">
      <alignment vertical="center"/>
    </xf>
    <xf numFmtId="0" fontId="12" fillId="0" borderId="40" xfId="0" applyFont="1" applyFill="1" applyBorder="1" applyAlignment="1">
      <alignment vertical="center"/>
    </xf>
    <xf numFmtId="0" fontId="9" fillId="0" borderId="51" xfId="0" applyFont="1" applyFill="1" applyBorder="1" applyAlignment="1">
      <alignment vertical="center"/>
    </xf>
    <xf numFmtId="0" fontId="12" fillId="0" borderId="62" xfId="0" applyFont="1" applyFill="1" applyBorder="1" applyAlignment="1">
      <alignment vertical="center"/>
    </xf>
    <xf numFmtId="0" fontId="12" fillId="0" borderId="35" xfId="0" applyFont="1" applyFill="1" applyBorder="1" applyAlignment="1">
      <alignment vertical="center"/>
    </xf>
    <xf numFmtId="0" fontId="9"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3" xfId="0" applyFont="1" applyFill="1" applyBorder="1" applyAlignment="1">
      <alignment vertical="center"/>
    </xf>
    <xf numFmtId="0" fontId="65" fillId="0" borderId="104" xfId="0" applyFont="1" applyFill="1" applyBorder="1" applyAlignment="1">
      <alignment vertical="center"/>
    </xf>
    <xf numFmtId="0" fontId="65" fillId="0" borderId="62"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9" fillId="0" borderId="26" xfId="0" applyFont="1" applyFill="1" applyBorder="1" applyAlignment="1">
      <alignment vertical="center"/>
    </xf>
    <xf numFmtId="0" fontId="9" fillId="0" borderId="2" xfId="0" applyFont="1" applyFill="1" applyBorder="1" applyAlignment="1">
      <alignment horizontal="center" vertical="center"/>
    </xf>
    <xf numFmtId="0" fontId="9" fillId="0" borderId="49" xfId="0" applyFont="1" applyFill="1" applyBorder="1" applyAlignment="1">
      <alignment vertical="center"/>
    </xf>
    <xf numFmtId="0" fontId="9" fillId="0" borderId="28" xfId="0" applyFont="1" applyFill="1" applyBorder="1" applyAlignment="1">
      <alignment vertical="center"/>
    </xf>
    <xf numFmtId="0" fontId="12" fillId="0" borderId="28" xfId="0" applyFont="1" applyFill="1" applyBorder="1" applyAlignment="1">
      <alignment vertical="center" wrapText="1"/>
    </xf>
    <xf numFmtId="0" fontId="9" fillId="0" borderId="69" xfId="0" applyFont="1" applyFill="1" applyBorder="1" applyAlignment="1">
      <alignment vertical="center"/>
    </xf>
    <xf numFmtId="0" fontId="65" fillId="0" borderId="40" xfId="0" applyFont="1" applyFill="1" applyBorder="1" applyAlignment="1">
      <alignment vertical="center"/>
    </xf>
    <xf numFmtId="0" fontId="9" fillId="0" borderId="81" xfId="0" applyFont="1" applyFill="1" applyBorder="1" applyAlignment="1">
      <alignment vertical="center"/>
    </xf>
    <xf numFmtId="0" fontId="9" fillId="0" borderId="60" xfId="0" applyFont="1" applyFill="1" applyBorder="1" applyAlignment="1">
      <alignment horizontal="center" vertical="center"/>
    </xf>
    <xf numFmtId="0" fontId="9" fillId="0" borderId="38" xfId="0" applyFont="1" applyFill="1" applyBorder="1" applyAlignment="1">
      <alignment horizontal="center"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9" xfId="0" applyFont="1" applyFill="1" applyBorder="1" applyAlignment="1">
      <alignment vertical="center"/>
    </xf>
    <xf numFmtId="0" fontId="76" fillId="0" borderId="81" xfId="0" applyFont="1" applyFill="1" applyBorder="1" applyAlignment="1">
      <alignment vertical="center"/>
    </xf>
    <xf numFmtId="0" fontId="61" fillId="0" borderId="50" xfId="0" applyFont="1" applyFill="1" applyBorder="1" applyAlignment="1">
      <alignment vertical="center"/>
    </xf>
    <xf numFmtId="0" fontId="9" fillId="0" borderId="52" xfId="0" applyFont="1" applyFill="1" applyBorder="1" applyAlignment="1">
      <alignment vertical="center"/>
    </xf>
    <xf numFmtId="0" fontId="9" fillId="0" borderId="78" xfId="0" applyFont="1" applyFill="1" applyBorder="1" applyAlignment="1">
      <alignment vertical="center"/>
    </xf>
    <xf numFmtId="0" fontId="9" fillId="0" borderId="36" xfId="0" applyFont="1" applyFill="1" applyBorder="1" applyAlignment="1">
      <alignment vertical="center"/>
    </xf>
    <xf numFmtId="0" fontId="9"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19"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2"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1" fillId="0" borderId="0" xfId="10" applyFont="1" applyAlignment="1">
      <alignment horizontal="right" vertical="top"/>
    </xf>
    <xf numFmtId="0" fontId="18" fillId="0" borderId="0" xfId="0" applyFont="1" applyFill="1" applyAlignment="1">
      <alignment horizontal="right" vertical="top"/>
    </xf>
    <xf numFmtId="0" fontId="12" fillId="0" borderId="42" xfId="0" applyFont="1" applyFill="1" applyBorder="1" applyAlignment="1">
      <alignment vertical="center"/>
    </xf>
    <xf numFmtId="0" fontId="12" fillId="0" borderId="74" xfId="0" applyFont="1" applyFill="1" applyBorder="1" applyAlignment="1">
      <alignment vertical="center"/>
    </xf>
    <xf numFmtId="0" fontId="12"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5" fillId="0" borderId="0" xfId="10" applyFont="1" applyBorder="1" applyAlignment="1">
      <alignment vertical="center"/>
    </xf>
    <xf numFmtId="0" fontId="30" fillId="0" borderId="0" xfId="5" applyFont="1"/>
    <xf numFmtId="0" fontId="9" fillId="0" borderId="27" xfId="0" applyFont="1" applyFill="1" applyBorder="1" applyAlignment="1">
      <alignment vertical="center"/>
    </xf>
    <xf numFmtId="0" fontId="13" fillId="0" borderId="0" xfId="5" applyFont="1" applyAlignment="1">
      <alignment shrinkToFit="1"/>
    </xf>
    <xf numFmtId="0" fontId="13" fillId="0" borderId="0" xfId="5" applyFont="1"/>
    <xf numFmtId="0" fontId="13" fillId="0" borderId="0" xfId="5" applyFont="1" applyAlignment="1">
      <alignment horizontal="center"/>
    </xf>
    <xf numFmtId="0" fontId="14" fillId="0" borderId="0" xfId="9" applyFont="1" applyAlignment="1">
      <alignment horizontal="right" vertical="center"/>
    </xf>
    <xf numFmtId="0" fontId="12" fillId="0" borderId="0" xfId="10" applyFon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45" fillId="0" borderId="0" xfId="0" applyFont="1" applyFill="1" applyBorder="1" applyAlignment="1">
      <alignment horizontal="right" vertical="center"/>
    </xf>
    <xf numFmtId="0" fontId="45" fillId="0" borderId="0" xfId="0" applyFont="1" applyFill="1" applyAlignment="1">
      <alignment horizontal="right" vertical="center"/>
    </xf>
    <xf numFmtId="0" fontId="14" fillId="0" borderId="0" xfId="0" applyFont="1" applyFill="1" applyBorder="1" applyAlignment="1">
      <alignment horizontal="right" vertical="top"/>
    </xf>
    <xf numFmtId="0" fontId="31" fillId="0" borderId="4" xfId="0" applyFont="1" applyFill="1" applyBorder="1" applyAlignment="1">
      <alignment vertical="center" shrinkToFit="1"/>
    </xf>
    <xf numFmtId="0" fontId="31" fillId="0" borderId="10" xfId="0" applyFont="1" applyFill="1" applyBorder="1" applyAlignment="1">
      <alignment vertical="center" shrinkToFit="1"/>
    </xf>
    <xf numFmtId="0" fontId="31" fillId="0" borderId="6" xfId="0" applyFont="1" applyFill="1" applyBorder="1" applyAlignment="1">
      <alignment vertical="center" shrinkToFit="1"/>
    </xf>
    <xf numFmtId="0" fontId="60" fillId="0" borderId="0" xfId="41" applyFont="1">
      <alignment vertical="center"/>
    </xf>
    <xf numFmtId="0" fontId="41" fillId="0" borderId="0" xfId="41" applyFont="1">
      <alignment vertical="center"/>
    </xf>
    <xf numFmtId="0" fontId="60" fillId="0" borderId="0" xfId="41" applyFont="1" applyAlignment="1">
      <alignment horizontal="left" vertical="center" indent="1"/>
    </xf>
    <xf numFmtId="0" fontId="41" fillId="0" borderId="28" xfId="41" applyFont="1" applyBorder="1" applyAlignment="1">
      <alignment horizontal="center" vertical="center"/>
    </xf>
    <xf numFmtId="0" fontId="41" fillId="0" borderId="105" xfId="41" applyFont="1" applyBorder="1" applyAlignment="1">
      <alignment horizontal="center" vertical="center"/>
    </xf>
    <xf numFmtId="0" fontId="15" fillId="0" borderId="30" xfId="41" quotePrefix="1" applyFont="1" applyBorder="1" applyAlignment="1">
      <alignment horizontal="center" vertical="center" shrinkToFit="1"/>
    </xf>
    <xf numFmtId="0" fontId="41" fillId="0" borderId="115" xfId="41" applyFont="1" applyBorder="1" applyAlignment="1">
      <alignment horizontal="center" vertical="center"/>
    </xf>
    <xf numFmtId="0" fontId="15" fillId="0" borderId="22" xfId="41" quotePrefix="1" applyFont="1" applyBorder="1" applyAlignment="1">
      <alignment horizontal="center" vertical="center" shrinkToFit="1"/>
    </xf>
    <xf numFmtId="0" fontId="41" fillId="0" borderId="118" xfId="41" applyFont="1" applyBorder="1" applyAlignment="1">
      <alignment horizontal="center" vertical="center"/>
    </xf>
    <xf numFmtId="0" fontId="15" fillId="0" borderId="33" xfId="41" quotePrefix="1" applyFont="1" applyBorder="1" applyAlignment="1">
      <alignment horizontal="center" vertical="center" shrinkToFit="1"/>
    </xf>
    <xf numFmtId="0" fontId="41" fillId="0" borderId="48" xfId="41" applyFont="1" applyBorder="1" applyAlignment="1">
      <alignment vertical="center"/>
    </xf>
    <xf numFmtId="0" fontId="41" fillId="0" borderId="52" xfId="41" applyFont="1" applyBorder="1">
      <alignment vertical="center"/>
    </xf>
    <xf numFmtId="0" fontId="60" fillId="0" borderId="48" xfId="41" applyFont="1" applyBorder="1">
      <alignment vertical="center"/>
    </xf>
    <xf numFmtId="0" fontId="41" fillId="0" borderId="49" xfId="41" applyFont="1" applyBorder="1">
      <alignment vertical="center"/>
    </xf>
    <xf numFmtId="0" fontId="33" fillId="0" borderId="0" xfId="4" applyFont="1">
      <alignment vertical="center"/>
    </xf>
    <xf numFmtId="0" fontId="41" fillId="0" borderId="5" xfId="41" applyFont="1" applyBorder="1">
      <alignment vertical="center"/>
    </xf>
    <xf numFmtId="0" fontId="41" fillId="0" borderId="0" xfId="41" applyFont="1" applyBorder="1">
      <alignment vertical="center"/>
    </xf>
    <xf numFmtId="0" fontId="56" fillId="0" borderId="0" xfId="10" applyFont="1" applyAlignment="1">
      <alignment horizontal="center" vertical="center"/>
    </xf>
    <xf numFmtId="0" fontId="12" fillId="0" borderId="8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94" fillId="0" borderId="0" xfId="41" applyFont="1">
      <alignment vertical="center"/>
    </xf>
    <xf numFmtId="0" fontId="94" fillId="0" borderId="0" xfId="41" applyFont="1" applyAlignment="1">
      <alignment horizontal="right" vertical="center"/>
    </xf>
    <xf numFmtId="0" fontId="15" fillId="0" borderId="0" xfId="41" applyFont="1">
      <alignment vertical="center"/>
    </xf>
    <xf numFmtId="0" fontId="41" fillId="0" borderId="0" xfId="41" applyFont="1" applyAlignment="1">
      <alignment vertical="top" wrapText="1"/>
    </xf>
    <xf numFmtId="0" fontId="17"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0" fillId="0" borderId="2" xfId="0" applyNumberFormat="1" applyFill="1" applyBorder="1" applyAlignment="1">
      <alignment vertical="center"/>
    </xf>
    <xf numFmtId="0" fontId="41" fillId="0" borderId="128" xfId="0" applyFont="1" applyFill="1" applyBorder="1" applyAlignment="1">
      <alignment vertical="center" shrinkToFit="1"/>
    </xf>
    <xf numFmtId="0" fontId="17" fillId="0" borderId="0" xfId="0" applyFont="1" applyFill="1" applyAlignment="1">
      <alignment horizontal="center" vertical="center"/>
    </xf>
    <xf numFmtId="46" fontId="19"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0"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31" fillId="0" borderId="10" xfId="0" applyFont="1" applyFill="1" applyBorder="1" applyAlignment="1">
      <alignment horizontal="left" vertical="center" wrapText="1" shrinkToFit="1"/>
    </xf>
    <xf numFmtId="0" fontId="17" fillId="0" borderId="0" xfId="0" applyFont="1" applyFill="1" applyAlignment="1">
      <alignment vertical="center"/>
    </xf>
    <xf numFmtId="0" fontId="0" fillId="0" borderId="2" xfId="0" applyFont="1" applyFill="1" applyBorder="1" applyAlignment="1">
      <alignment horizontal="center" vertical="center"/>
    </xf>
    <xf numFmtId="0" fontId="31" fillId="0" borderId="3" xfId="10" applyFont="1" applyBorder="1" applyAlignment="1">
      <alignment vertical="center"/>
    </xf>
    <xf numFmtId="0" fontId="14" fillId="0" borderId="0" xfId="9" applyFont="1" applyFill="1" applyBorder="1" applyAlignment="1">
      <alignment horizontal="center" vertical="center" shrinkToFit="1"/>
    </xf>
    <xf numFmtId="0" fontId="96" fillId="0" borderId="0" xfId="9" applyFont="1">
      <alignment vertical="center"/>
    </xf>
    <xf numFmtId="0" fontId="96" fillId="0" borderId="0" xfId="9" applyFont="1" applyAlignment="1">
      <alignment vertical="center" shrinkToFit="1"/>
    </xf>
    <xf numFmtId="0" fontId="99" fillId="0" borderId="0" xfId="5" applyFont="1" applyAlignment="1">
      <alignment horizontal="right" vertical="center"/>
    </xf>
    <xf numFmtId="0" fontId="18" fillId="0" borderId="0" xfId="5" applyFont="1"/>
    <xf numFmtId="0" fontId="44" fillId="0" borderId="0" xfId="5" applyFont="1" applyAlignment="1">
      <alignment horizontal="center"/>
    </xf>
    <xf numFmtId="0" fontId="13" fillId="0" borderId="0" xfId="5" applyFont="1" applyAlignment="1">
      <alignment horizontal="center" vertical="center"/>
    </xf>
    <xf numFmtId="0" fontId="13" fillId="0" borderId="0" xfId="9" applyFont="1" applyAlignment="1">
      <alignment horizontal="left" vertical="center"/>
    </xf>
    <xf numFmtId="0" fontId="100" fillId="0" borderId="0" xfId="5" applyFont="1"/>
    <xf numFmtId="0" fontId="30" fillId="0" borderId="5" xfId="9" applyFont="1" applyBorder="1" applyAlignment="1">
      <alignment horizontal="left" vertical="top"/>
    </xf>
    <xf numFmtId="0" fontId="13" fillId="0" borderId="0" xfId="5" applyFont="1" applyBorder="1" applyAlignment="1">
      <alignment horizontal="center" vertical="center" wrapText="1" shrinkToFit="1"/>
    </xf>
    <xf numFmtId="0" fontId="99" fillId="0" borderId="6" xfId="5" applyFont="1" applyFill="1" applyBorder="1" applyAlignment="1">
      <alignment horizontal="left" vertical="center" shrinkToFit="1"/>
    </xf>
    <xf numFmtId="0" fontId="13" fillId="0" borderId="6" xfId="5" applyFont="1" applyFill="1" applyBorder="1" applyAlignment="1">
      <alignment horizontal="left" vertical="center" shrinkToFit="1"/>
    </xf>
    <xf numFmtId="0" fontId="13" fillId="0" borderId="0" xfId="5" applyFont="1" applyBorder="1" applyAlignment="1">
      <alignment horizontal="center" vertical="center" shrinkToFit="1"/>
    </xf>
    <xf numFmtId="0" fontId="13" fillId="0" borderId="11" xfId="5" applyFont="1" applyFill="1" applyBorder="1" applyAlignment="1">
      <alignment horizontal="center" vertical="center" shrinkToFit="1"/>
    </xf>
    <xf numFmtId="0" fontId="13" fillId="0" borderId="11" xfId="5" applyFont="1" applyFill="1" applyBorder="1" applyAlignment="1">
      <alignment vertical="center" shrinkToFit="1"/>
    </xf>
    <xf numFmtId="0" fontId="13" fillId="0" borderId="29" xfId="5" applyFont="1" applyBorder="1"/>
    <xf numFmtId="0" fontId="13" fillId="0" borderId="105" xfId="5" applyFont="1" applyBorder="1" applyAlignment="1">
      <alignment shrinkToFit="1"/>
    </xf>
    <xf numFmtId="0" fontId="13" fillId="0" borderId="30" xfId="5" applyFont="1" applyBorder="1" applyAlignment="1">
      <alignment shrinkToFit="1"/>
    </xf>
    <xf numFmtId="0" fontId="13" fillId="0" borderId="29" xfId="5" applyNumberFormat="1" applyFont="1" applyBorder="1"/>
    <xf numFmtId="0" fontId="13" fillId="0" borderId="30" xfId="5" applyNumberFormat="1" applyFont="1" applyBorder="1" applyAlignment="1">
      <alignment horizontal="center"/>
    </xf>
    <xf numFmtId="0" fontId="13" fillId="0" borderId="30" xfId="5" applyNumberFormat="1" applyFont="1" applyBorder="1"/>
    <xf numFmtId="0" fontId="13" fillId="0" borderId="105" xfId="5" applyNumberFormat="1" applyFont="1" applyBorder="1"/>
    <xf numFmtId="0" fontId="13" fillId="0" borderId="105" xfId="5" applyFont="1" applyBorder="1"/>
    <xf numFmtId="0" fontId="13" fillId="0" borderId="105" xfId="5" applyFont="1" applyBorder="1" applyAlignment="1">
      <alignment horizontal="center" vertical="center"/>
    </xf>
    <xf numFmtId="0" fontId="13" fillId="0" borderId="0" xfId="5" applyFont="1" applyBorder="1" applyAlignment="1">
      <alignment horizontal="center" vertical="center"/>
    </xf>
    <xf numFmtId="49" fontId="13" fillId="0" borderId="107" xfId="5" applyNumberFormat="1" applyFont="1" applyBorder="1" applyAlignment="1">
      <alignment shrinkToFit="1"/>
    </xf>
    <xf numFmtId="0" fontId="13" fillId="0" borderId="107" xfId="5" applyFont="1" applyBorder="1" applyAlignment="1"/>
    <xf numFmtId="14" fontId="13" fillId="0" borderId="107" xfId="5" applyNumberFormat="1" applyFont="1" applyBorder="1"/>
    <xf numFmtId="0" fontId="13" fillId="0" borderId="14" xfId="5" applyNumberFormat="1" applyFont="1" applyFill="1" applyBorder="1" applyAlignment="1">
      <alignment horizontal="center"/>
    </xf>
    <xf numFmtId="14" fontId="13" fillId="0" borderId="14" xfId="5" applyNumberFormat="1" applyFont="1" applyBorder="1"/>
    <xf numFmtId="0" fontId="13" fillId="0" borderId="106" xfId="5" applyFont="1" applyBorder="1" applyAlignment="1"/>
    <xf numFmtId="0" fontId="13" fillId="0" borderId="106" xfId="5" applyFont="1" applyFill="1" applyBorder="1" applyAlignment="1"/>
    <xf numFmtId="0" fontId="13" fillId="0" borderId="108" xfId="5" applyFont="1" applyBorder="1" applyAlignment="1">
      <alignment horizontal="center" vertical="center"/>
    </xf>
    <xf numFmtId="49" fontId="13" fillId="6" borderId="2" xfId="5" applyNumberFormat="1" applyFont="1" applyFill="1" applyBorder="1"/>
    <xf numFmtId="49" fontId="13" fillId="6" borderId="8" xfId="5" applyNumberFormat="1" applyFont="1" applyFill="1" applyBorder="1" applyAlignment="1">
      <alignment shrinkToFit="1"/>
    </xf>
    <xf numFmtId="14" fontId="13" fillId="6" borderId="3" xfId="5" applyNumberFormat="1" applyFont="1" applyFill="1" applyBorder="1"/>
    <xf numFmtId="0" fontId="13" fillId="0" borderId="4" xfId="5" applyNumberFormat="1" applyFont="1" applyFill="1" applyBorder="1" applyAlignment="1">
      <alignment horizontal="center"/>
    </xf>
    <xf numFmtId="14" fontId="13" fillId="6" borderId="4" xfId="5" applyNumberFormat="1" applyFont="1" applyFill="1" applyBorder="1"/>
    <xf numFmtId="0" fontId="13" fillId="6" borderId="2" xfId="5" applyFont="1" applyFill="1" applyBorder="1" applyAlignment="1"/>
    <xf numFmtId="0" fontId="30" fillId="0" borderId="0" xfId="9" applyFont="1" applyBorder="1" applyAlignment="1">
      <alignment horizontal="center" vertical="center"/>
    </xf>
    <xf numFmtId="49" fontId="13" fillId="6" borderId="26" xfId="5" applyNumberFormat="1" applyFont="1" applyFill="1" applyBorder="1"/>
    <xf numFmtId="14" fontId="13" fillId="6" borderId="8" xfId="5" applyNumberFormat="1" applyFont="1" applyFill="1" applyBorder="1"/>
    <xf numFmtId="0" fontId="13" fillId="0" borderId="5" xfId="5" applyNumberFormat="1" applyFont="1" applyFill="1" applyBorder="1" applyAlignment="1">
      <alignment horizontal="center"/>
    </xf>
    <xf numFmtId="14" fontId="13" fillId="6" borderId="5" xfId="5" applyNumberFormat="1" applyFont="1" applyFill="1" applyBorder="1"/>
    <xf numFmtId="0" fontId="13" fillId="6" borderId="26" xfId="5" applyFont="1" applyFill="1" applyBorder="1" applyAlignment="1"/>
    <xf numFmtId="0" fontId="13" fillId="0" borderId="111" xfId="5" applyFont="1" applyFill="1" applyBorder="1"/>
    <xf numFmtId="0" fontId="13" fillId="0" borderId="111" xfId="5" applyFont="1" applyFill="1" applyBorder="1" applyAlignment="1">
      <alignment shrinkToFit="1"/>
    </xf>
    <xf numFmtId="0" fontId="30" fillId="0" borderId="112" xfId="9" applyFont="1" applyBorder="1" applyAlignment="1">
      <alignment horizontal="left" vertical="center"/>
    </xf>
    <xf numFmtId="0" fontId="30" fillId="0" borderId="113" xfId="9" applyFont="1" applyBorder="1" applyAlignment="1">
      <alignment horizontal="right"/>
    </xf>
    <xf numFmtId="0" fontId="13" fillId="0" borderId="113" xfId="5" applyFont="1" applyBorder="1" applyAlignment="1"/>
    <xf numFmtId="0" fontId="13" fillId="0" borderId="113" xfId="5" applyFont="1" applyFill="1" applyBorder="1" applyAlignment="1"/>
    <xf numFmtId="10" fontId="13" fillId="0" borderId="113" xfId="5" applyNumberFormat="1" applyFont="1" applyBorder="1" applyAlignment="1">
      <alignment horizontal="center" vertical="center"/>
    </xf>
    <xf numFmtId="0" fontId="14" fillId="0" borderId="0" xfId="5" applyFont="1"/>
    <xf numFmtId="0" fontId="14" fillId="0" borderId="0" xfId="5" applyFont="1" applyAlignment="1">
      <alignment shrinkToFit="1"/>
    </xf>
    <xf numFmtId="0" fontId="14" fillId="0" borderId="0" xfId="5" applyFont="1" applyAlignment="1">
      <alignment horizontal="center"/>
    </xf>
    <xf numFmtId="0" fontId="14" fillId="0" borderId="0" xfId="5" applyFont="1" applyAlignment="1">
      <alignment horizontal="center" vertical="center"/>
    </xf>
    <xf numFmtId="0" fontId="14" fillId="0" borderId="0" xfId="5" applyFont="1" applyAlignment="1">
      <alignment horizontal="left"/>
    </xf>
    <xf numFmtId="0" fontId="14" fillId="0" borderId="0" xfId="5" applyFont="1" applyAlignment="1">
      <alignment horizontal="left" shrinkToFit="1"/>
    </xf>
    <xf numFmtId="0" fontId="37" fillId="0" borderId="0" xfId="5" applyFont="1"/>
    <xf numFmtId="0" fontId="37" fillId="0" borderId="0" xfId="5" applyNumberFormat="1" applyFont="1"/>
    <xf numFmtId="0" fontId="30" fillId="0" borderId="0" xfId="9" applyFont="1">
      <alignment vertical="center"/>
    </xf>
    <xf numFmtId="0" fontId="12" fillId="0" borderId="102" xfId="0" applyFont="1" applyFill="1" applyBorder="1" applyAlignment="1">
      <alignment vertical="center"/>
    </xf>
    <xf numFmtId="0" fontId="12" fillId="0" borderId="103" xfId="0" applyFont="1" applyFill="1" applyBorder="1" applyAlignment="1">
      <alignment vertical="center"/>
    </xf>
    <xf numFmtId="0" fontId="9" fillId="0" borderId="43" xfId="0" applyFont="1" applyFill="1" applyBorder="1" applyAlignment="1">
      <alignment vertical="center"/>
    </xf>
    <xf numFmtId="0" fontId="31" fillId="0" borderId="2" xfId="10" applyFont="1" applyBorder="1" applyAlignment="1">
      <alignment horizontal="center" vertical="center"/>
    </xf>
    <xf numFmtId="0" fontId="31"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9" fillId="0" borderId="103" xfId="0" applyFont="1" applyFill="1" applyBorder="1" applyAlignment="1">
      <alignment vertical="center"/>
    </xf>
    <xf numFmtId="0" fontId="12" fillId="0" borderId="36" xfId="0" applyFont="1" applyFill="1" applyBorder="1" applyAlignment="1">
      <alignment horizontal="center" vertical="center" wrapText="1"/>
    </xf>
    <xf numFmtId="0" fontId="12" fillId="0" borderId="26" xfId="0" applyFont="1" applyFill="1" applyBorder="1" applyAlignment="1">
      <alignment horizontal="center" vertical="center"/>
    </xf>
    <xf numFmtId="0" fontId="0" fillId="0" borderId="106" xfId="5" applyFont="1" applyBorder="1" applyAlignment="1">
      <alignment horizontal="right"/>
    </xf>
    <xf numFmtId="0" fontId="12"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2" fillId="0" borderId="104" xfId="0" applyFont="1" applyFill="1" applyBorder="1" applyAlignment="1">
      <alignment horizontal="left" vertical="center" wrapText="1"/>
    </xf>
    <xf numFmtId="0" fontId="17" fillId="0" borderId="0" xfId="0" applyFont="1" applyFill="1" applyAlignment="1">
      <alignment horizontal="right" vertical="center" wrapText="1"/>
    </xf>
    <xf numFmtId="0" fontId="104" fillId="0" borderId="4" xfId="0" applyFont="1" applyFill="1" applyBorder="1" applyAlignment="1">
      <alignment vertical="center" shrinkToFit="1"/>
    </xf>
    <xf numFmtId="0" fontId="30" fillId="0" borderId="10" xfId="0" applyFont="1" applyFill="1" applyBorder="1" applyAlignment="1">
      <alignment vertical="center" wrapText="1"/>
    </xf>
    <xf numFmtId="0" fontId="30" fillId="0" borderId="4" xfId="0" applyFont="1" applyFill="1" applyBorder="1" applyAlignment="1">
      <alignment horizontal="right" vertical="center" wrapText="1"/>
    </xf>
    <xf numFmtId="0" fontId="30"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2" fillId="0" borderId="38" xfId="0" applyFont="1" applyFill="1" applyBorder="1" applyAlignment="1">
      <alignment horizontal="center" vertical="center" wrapText="1"/>
    </xf>
    <xf numFmtId="0" fontId="41"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6"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4" fillId="0" borderId="0" xfId="45" applyNumberFormat="1" applyFont="1" applyFill="1" applyBorder="1" applyAlignment="1">
      <alignment horizontal="center" vertical="center"/>
    </xf>
    <xf numFmtId="0" fontId="6"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13" fillId="0" borderId="38" xfId="45" applyNumberFormat="1" applyFont="1" applyFill="1" applyBorder="1" applyAlignment="1">
      <alignment horizontal="center" vertical="center"/>
    </xf>
    <xf numFmtId="0" fontId="41" fillId="0" borderId="36" xfId="45" applyNumberFormat="1" applyFont="1" applyBorder="1" applyAlignment="1">
      <alignment vertical="center"/>
    </xf>
    <xf numFmtId="0" fontId="94" fillId="0" borderId="0" xfId="45" applyNumberFormat="1" applyFont="1" applyFill="1" applyBorder="1" applyAlignment="1">
      <alignment horizontal="center" vertical="center" wrapText="1"/>
    </xf>
    <xf numFmtId="0" fontId="41" fillId="0" borderId="0" xfId="45" applyNumberFormat="1" applyFont="1" applyAlignment="1">
      <alignment vertical="center"/>
    </xf>
    <xf numFmtId="0" fontId="13" fillId="0" borderId="26" xfId="45" applyNumberFormat="1" applyFont="1" applyFill="1" applyBorder="1" applyAlignment="1">
      <alignment horizontal="center" vertical="center"/>
    </xf>
    <xf numFmtId="0" fontId="41" fillId="0" borderId="51" xfId="45" applyNumberFormat="1" applyFont="1" applyBorder="1" applyAlignment="1">
      <alignment vertical="center"/>
    </xf>
    <xf numFmtId="0" fontId="15" fillId="0" borderId="41" xfId="45" applyNumberFormat="1" applyFont="1" applyFill="1" applyBorder="1" applyAlignment="1">
      <alignment horizontal="right" vertical="center"/>
    </xf>
    <xf numFmtId="0" fontId="15" fillId="0" borderId="44" xfId="45" applyNumberFormat="1" applyFont="1" applyFill="1" applyBorder="1" applyAlignment="1">
      <alignment horizontal="right" vertical="center"/>
    </xf>
    <xf numFmtId="58" fontId="41" fillId="0" borderId="57" xfId="45" applyNumberFormat="1" applyFont="1" applyFill="1" applyBorder="1" applyAlignment="1">
      <alignment horizontal="center" vertical="center" shrinkToFit="1"/>
    </xf>
    <xf numFmtId="0" fontId="41" fillId="0" borderId="54" xfId="45" applyNumberFormat="1" applyFont="1" applyBorder="1" applyAlignment="1">
      <alignment vertical="center"/>
    </xf>
    <xf numFmtId="0" fontId="41" fillId="0" borderId="57" xfId="45" applyNumberFormat="1" applyFont="1" applyBorder="1" applyAlignment="1">
      <alignment vertical="center"/>
    </xf>
    <xf numFmtId="0" fontId="94" fillId="0" borderId="0" xfId="45" applyNumberFormat="1" applyFont="1" applyBorder="1" applyAlignment="1">
      <alignment vertical="center"/>
    </xf>
    <xf numFmtId="0" fontId="41"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94" fillId="0" borderId="0" xfId="45" applyNumberFormat="1" applyFont="1" applyFill="1" applyBorder="1" applyAlignment="1">
      <alignment vertical="center" wrapText="1"/>
    </xf>
    <xf numFmtId="0" fontId="41" fillId="0" borderId="39" xfId="45" applyNumberFormat="1" applyFont="1" applyBorder="1" applyAlignment="1">
      <alignment vertical="center"/>
    </xf>
    <xf numFmtId="0" fontId="41" fillId="0" borderId="41" xfId="45" applyNumberFormat="1" applyFont="1" applyFill="1" applyBorder="1" applyAlignment="1">
      <alignment vertical="center"/>
    </xf>
    <xf numFmtId="0" fontId="41" fillId="0" borderId="41" xfId="45" applyNumberFormat="1" applyFont="1" applyBorder="1" applyAlignment="1">
      <alignment vertical="center"/>
    </xf>
    <xf numFmtId="0" fontId="41" fillId="0" borderId="41" xfId="45" applyNumberFormat="1" applyFont="1" applyBorder="1" applyAlignment="1">
      <alignment horizontal="center" vertical="center"/>
    </xf>
    <xf numFmtId="0" fontId="41" fillId="0" borderId="41" xfId="45" applyNumberFormat="1" applyFont="1" applyFill="1" applyBorder="1" applyAlignment="1">
      <alignment horizontal="left" vertical="center"/>
    </xf>
    <xf numFmtId="0" fontId="41" fillId="0" borderId="44" xfId="45" applyNumberFormat="1" applyFont="1" applyBorder="1" applyAlignment="1">
      <alignment vertical="center"/>
    </xf>
    <xf numFmtId="0" fontId="41"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1" fillId="0" borderId="38" xfId="45" applyNumberFormat="1" applyFont="1" applyFill="1" applyBorder="1" applyAlignment="1">
      <alignment horizontal="center" vertical="center" shrinkToFit="1"/>
    </xf>
    <xf numFmtId="0" fontId="41" fillId="0" borderId="36" xfId="45" applyNumberFormat="1" applyFont="1" applyFill="1" applyBorder="1" applyAlignment="1">
      <alignment vertical="center"/>
    </xf>
    <xf numFmtId="0" fontId="41" fillId="0" borderId="2" xfId="45" applyNumberFormat="1" applyFont="1" applyFill="1" applyBorder="1" applyAlignment="1">
      <alignment horizontal="center" vertical="center" shrinkToFit="1"/>
    </xf>
    <xf numFmtId="0" fontId="41" fillId="0" borderId="0" xfId="45" applyNumberFormat="1" applyFont="1" applyFill="1" applyBorder="1" applyAlignment="1">
      <alignment vertical="center"/>
    </xf>
    <xf numFmtId="0" fontId="41" fillId="0" borderId="0" xfId="45" applyNumberFormat="1" applyFont="1" applyBorder="1" applyAlignment="1">
      <alignment vertical="center"/>
    </xf>
    <xf numFmtId="0" fontId="41" fillId="0" borderId="52" xfId="45" applyNumberFormat="1" applyFont="1" applyBorder="1" applyAlignment="1">
      <alignment vertical="center"/>
    </xf>
    <xf numFmtId="0" fontId="41" fillId="0" borderId="115" xfId="45" applyNumberFormat="1" applyFont="1" applyBorder="1" applyAlignment="1">
      <alignment vertical="center" shrinkToFit="1"/>
    </xf>
    <xf numFmtId="0" fontId="41" fillId="0" borderId="43" xfId="45" applyNumberFormat="1" applyFont="1" applyFill="1" applyBorder="1" applyAlignment="1">
      <alignment horizontal="center" vertical="center" shrinkToFit="1"/>
    </xf>
    <xf numFmtId="0" fontId="41" fillId="0" borderId="118" xfId="45" applyNumberFormat="1" applyFont="1" applyBorder="1" applyAlignment="1">
      <alignment vertical="center" shrinkToFit="1"/>
    </xf>
    <xf numFmtId="0" fontId="94" fillId="0" borderId="0" xfId="45" applyFont="1" applyBorder="1" applyAlignment="1">
      <alignment horizontal="left" vertical="center" indent="1"/>
    </xf>
    <xf numFmtId="0" fontId="94" fillId="0" borderId="0" xfId="45" applyFont="1" applyBorder="1" applyAlignment="1">
      <alignment horizontal="right" vertical="center" indent="1"/>
    </xf>
    <xf numFmtId="0" fontId="13" fillId="0" borderId="2" xfId="45" applyNumberFormat="1" applyFont="1" applyFill="1" applyBorder="1" applyAlignment="1">
      <alignment horizontal="center" vertical="center"/>
    </xf>
    <xf numFmtId="0" fontId="41" fillId="0" borderId="4" xfId="45" applyNumberFormat="1" applyFont="1" applyBorder="1" applyAlignment="1">
      <alignment vertical="center"/>
    </xf>
    <xf numFmtId="0" fontId="41" fillId="0" borderId="69" xfId="45" applyNumberFormat="1" applyFont="1" applyBorder="1" applyAlignment="1">
      <alignment vertical="center"/>
    </xf>
    <xf numFmtId="0" fontId="41" fillId="0" borderId="5" xfId="45" applyNumberFormat="1" applyFont="1" applyBorder="1" applyAlignment="1">
      <alignment vertical="center"/>
    </xf>
    <xf numFmtId="0" fontId="41" fillId="0" borderId="5" xfId="45" applyNumberFormat="1" applyFont="1" applyFill="1" applyBorder="1" applyAlignment="1">
      <alignment vertical="center"/>
    </xf>
    <xf numFmtId="0" fontId="41" fillId="0" borderId="5" xfId="46" applyNumberFormat="1" applyFont="1" applyFill="1" applyBorder="1" applyAlignment="1">
      <alignment vertical="center"/>
    </xf>
    <xf numFmtId="0" fontId="94" fillId="0" borderId="0" xfId="45" applyNumberFormat="1" applyFont="1" applyBorder="1" applyAlignment="1">
      <alignment horizontal="right" vertical="center" indent="1"/>
    </xf>
    <xf numFmtId="0" fontId="41" fillId="0" borderId="22" xfId="46" applyNumberFormat="1" applyFont="1" applyFill="1" applyBorder="1" applyAlignment="1">
      <alignment horizontal="center" vertical="center"/>
    </xf>
    <xf numFmtId="0" fontId="41" fillId="0" borderId="11" xfId="45" applyNumberFormat="1" applyFont="1" applyFill="1" applyBorder="1" applyAlignment="1">
      <alignment horizontal="left" vertical="center" indent="1"/>
    </xf>
    <xf numFmtId="0" fontId="41" fillId="0" borderId="1" xfId="45" applyNumberFormat="1" applyFont="1" applyFill="1" applyBorder="1" applyAlignment="1">
      <alignment horizontal="left" vertical="center" indent="1"/>
    </xf>
    <xf numFmtId="0" fontId="41" fillId="0" borderId="12" xfId="45" applyNumberFormat="1" applyFont="1" applyFill="1" applyBorder="1" applyAlignment="1">
      <alignment horizontal="center" vertical="center"/>
    </xf>
    <xf numFmtId="0" fontId="94" fillId="0" borderId="0" xfId="45" applyNumberFormat="1" applyFont="1" applyFill="1" applyBorder="1" applyAlignment="1">
      <alignment horizontal="left" vertical="center" wrapText="1" indent="1"/>
    </xf>
    <xf numFmtId="0" fontId="15" fillId="0" borderId="0" xfId="45" applyNumberFormat="1" applyFont="1" applyFill="1" applyBorder="1" applyAlignment="1">
      <alignment vertical="center"/>
    </xf>
    <xf numFmtId="0" fontId="94" fillId="0" borderId="0" xfId="45" applyNumberFormat="1" applyFont="1" applyAlignment="1">
      <alignment vertical="center"/>
    </xf>
    <xf numFmtId="0" fontId="0" fillId="0" borderId="0" xfId="0" applyFont="1" applyFill="1" applyAlignment="1">
      <alignment horizontal="right"/>
    </xf>
    <xf numFmtId="0" fontId="30" fillId="7" borderId="2" xfId="0" applyFont="1" applyFill="1" applyBorder="1" applyAlignment="1">
      <alignment horizontal="center" vertical="center"/>
    </xf>
    <xf numFmtId="0" fontId="30" fillId="7" borderId="84" xfId="0" applyFont="1" applyFill="1" applyBorder="1" applyAlignment="1">
      <alignment horizontal="center" vertical="center" wrapText="1"/>
    </xf>
    <xf numFmtId="0" fontId="30" fillId="7" borderId="15" xfId="0" applyFont="1" applyFill="1" applyBorder="1" applyAlignment="1">
      <alignment horizontal="right" vertical="center" wrapText="1"/>
    </xf>
    <xf numFmtId="0" fontId="30"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0"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2" fillId="0" borderId="36" xfId="0" applyFont="1" applyFill="1" applyBorder="1" applyAlignment="1">
      <alignment horizontal="left" vertical="center"/>
    </xf>
    <xf numFmtId="0" fontId="12" fillId="0" borderId="36" xfId="0" applyFont="1" applyFill="1" applyBorder="1" applyAlignment="1">
      <alignment horizontal="right" vertical="center"/>
    </xf>
    <xf numFmtId="0" fontId="30" fillId="0" borderId="5"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26" fillId="0" borderId="0" xfId="0" applyFont="1" applyFill="1" applyAlignment="1">
      <alignment horizontal="center" vertical="center"/>
    </xf>
    <xf numFmtId="0" fontId="30" fillId="0" borderId="4" xfId="0" applyFont="1" applyFill="1" applyBorder="1" applyAlignment="1">
      <alignment horizontal="center" vertical="center" wrapText="1"/>
    </xf>
    <xf numFmtId="0" fontId="30"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02" xfId="0" applyFont="1" applyFill="1" applyBorder="1" applyAlignment="1">
      <alignment vertical="center"/>
    </xf>
    <xf numFmtId="0" fontId="12" fillId="0" borderId="53" xfId="0" applyFont="1" applyFill="1" applyBorder="1" applyAlignment="1">
      <alignment horizontal="left" vertical="center"/>
    </xf>
    <xf numFmtId="0" fontId="12" fillId="0" borderId="54" xfId="0" applyFont="1" applyFill="1" applyBorder="1" applyAlignment="1">
      <alignment horizontal="left" vertical="center"/>
    </xf>
    <xf numFmtId="0" fontId="9" fillId="0" borderId="54" xfId="0" applyFont="1" applyFill="1" applyBorder="1" applyAlignment="1">
      <alignment horizontal="center" vertical="center"/>
    </xf>
    <xf numFmtId="0" fontId="12" fillId="0" borderId="54" xfId="0" applyFont="1" applyFill="1" applyBorder="1" applyAlignment="1">
      <alignment horizontal="center" vertical="center" wrapText="1"/>
    </xf>
    <xf numFmtId="0" fontId="12" fillId="0" borderId="54" xfId="0" applyFont="1" applyFill="1" applyBorder="1" applyAlignment="1">
      <alignment horizontal="center" vertical="center"/>
    </xf>
    <xf numFmtId="0" fontId="9" fillId="0" borderId="57" xfId="0" applyFont="1" applyFill="1" applyBorder="1" applyAlignment="1">
      <alignment vertical="center"/>
    </xf>
    <xf numFmtId="0" fontId="0" fillId="0" borderId="0" xfId="0"/>
    <xf numFmtId="0" fontId="26" fillId="0" borderId="115" xfId="0" applyFont="1" applyFill="1" applyBorder="1" applyAlignment="1" applyProtection="1">
      <alignment horizontal="center" vertical="center"/>
      <protection locked="0"/>
    </xf>
    <xf numFmtId="0" fontId="30" fillId="0" borderId="0" xfId="0" applyFont="1" applyFill="1" applyBorder="1" applyAlignment="1">
      <alignment vertical="center" wrapText="1"/>
    </xf>
    <xf numFmtId="0" fontId="30" fillId="0" borderId="120" xfId="0" applyFont="1" applyFill="1" applyBorder="1" applyAlignment="1">
      <alignment vertical="center" wrapText="1"/>
    </xf>
    <xf numFmtId="0" fontId="30" fillId="0" borderId="118" xfId="0" applyFont="1" applyFill="1" applyBorder="1" applyAlignment="1">
      <alignment vertical="center" wrapText="1"/>
    </xf>
    <xf numFmtId="0" fontId="30" fillId="0" borderId="142" xfId="0" applyFont="1" applyFill="1" applyBorder="1" applyAlignment="1">
      <alignment vertical="center" wrapText="1"/>
    </xf>
    <xf numFmtId="0" fontId="26" fillId="0" borderId="65" xfId="0" applyFont="1" applyFill="1" applyBorder="1" applyAlignment="1">
      <alignment horizontal="center" vertical="center" shrinkToFit="1"/>
    </xf>
    <xf numFmtId="0" fontId="30" fillId="0" borderId="129" xfId="0" applyFont="1" applyFill="1" applyBorder="1" applyAlignment="1">
      <alignment horizontal="center" vertical="center" wrapText="1" shrinkToFit="1"/>
    </xf>
    <xf numFmtId="0" fontId="30" fillId="0" borderId="67" xfId="0" applyFont="1" applyFill="1" applyBorder="1" applyAlignment="1">
      <alignment horizontal="center" vertical="center" wrapText="1" shrinkToFit="1"/>
    </xf>
    <xf numFmtId="0" fontId="26" fillId="0" borderId="114" xfId="0" applyFont="1" applyFill="1" applyBorder="1" applyAlignment="1">
      <alignment horizontal="center" vertical="center" shrinkToFit="1"/>
    </xf>
    <xf numFmtId="0" fontId="108" fillId="0" borderId="0" xfId="0" applyFont="1" applyFill="1" applyBorder="1" applyAlignment="1">
      <alignment horizontal="center" vertical="top" shrinkToFit="1"/>
    </xf>
    <xf numFmtId="0" fontId="109" fillId="4" borderId="0" xfId="0" applyFont="1" applyFill="1"/>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6" xfId="0" applyFont="1" applyFill="1" applyBorder="1" applyAlignment="1">
      <alignment horizontal="left" vertical="center"/>
    </xf>
    <xf numFmtId="0" fontId="9"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5"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74"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49" xfId="0" applyFont="1" applyFill="1" applyBorder="1" applyAlignment="1">
      <alignment horizontal="left" vertical="center"/>
    </xf>
    <xf numFmtId="0" fontId="12"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06" fillId="0" borderId="36" xfId="0" applyFont="1" applyFill="1" applyBorder="1" applyAlignment="1">
      <alignment horizontal="left" vertical="center"/>
    </xf>
    <xf numFmtId="0" fontId="32" fillId="0" borderId="36" xfId="0" applyFont="1" applyFill="1" applyBorder="1" applyAlignment="1">
      <alignment vertical="center"/>
    </xf>
    <xf numFmtId="0" fontId="106" fillId="0" borderId="36" xfId="0" applyFont="1" applyFill="1" applyBorder="1" applyAlignment="1">
      <alignment horizontal="left" vertical="center" wrapText="1"/>
    </xf>
    <xf numFmtId="0" fontId="106" fillId="0" borderId="36" xfId="0" applyFont="1" applyFill="1" applyBorder="1" applyAlignment="1">
      <alignment horizontal="center" vertical="center" textRotation="255"/>
    </xf>
    <xf numFmtId="0" fontId="106" fillId="0" borderId="36" xfId="0" applyFont="1" applyFill="1" applyBorder="1" applyAlignment="1">
      <alignment horizontal="center" vertical="center"/>
    </xf>
    <xf numFmtId="0" fontId="106" fillId="0" borderId="39" xfId="0" applyFont="1" applyFill="1" applyBorder="1" applyAlignment="1">
      <alignment horizontal="left" vertical="center"/>
    </xf>
    <xf numFmtId="0" fontId="111" fillId="0" borderId="28" xfId="10" applyFont="1" applyBorder="1">
      <alignment vertical="center"/>
    </xf>
    <xf numFmtId="0" fontId="111" fillId="0" borderId="2" xfId="10" applyFont="1" applyBorder="1" applyAlignment="1">
      <alignment horizontal="center" vertical="center"/>
    </xf>
    <xf numFmtId="0" fontId="12" fillId="0" borderId="36" xfId="0" applyFont="1" applyFill="1" applyBorder="1" applyAlignment="1">
      <alignment horizontal="left" vertical="center"/>
    </xf>
    <xf numFmtId="0" fontId="12" fillId="0" borderId="39" xfId="0" applyFont="1" applyFill="1" applyBorder="1" applyAlignment="1">
      <alignment horizontal="left" vertical="center"/>
    </xf>
    <xf numFmtId="0" fontId="110" fillId="0" borderId="36" xfId="0" applyFont="1" applyFill="1" applyBorder="1" applyAlignment="1">
      <alignment horizontal="lef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6" xfId="0" applyFont="1" applyFill="1" applyBorder="1" applyAlignment="1">
      <alignment horizontal="left" vertical="center" wrapText="1"/>
    </xf>
    <xf numFmtId="0" fontId="61" fillId="0" borderId="100" xfId="0" applyFont="1" applyFill="1" applyBorder="1" applyAlignment="1">
      <alignment vertical="center"/>
    </xf>
    <xf numFmtId="0" fontId="112" fillId="0" borderId="36" xfId="0" applyFont="1" applyFill="1" applyBorder="1" applyAlignment="1">
      <alignment vertical="center"/>
    </xf>
    <xf numFmtId="0" fontId="110" fillId="0" borderId="36" xfId="0" applyFont="1" applyFill="1" applyBorder="1" applyAlignment="1">
      <alignment horizontal="center" vertical="center" textRotation="255"/>
    </xf>
    <xf numFmtId="0" fontId="110" fillId="0" borderId="39" xfId="0" applyFont="1" applyFill="1" applyBorder="1" applyAlignment="1">
      <alignment horizontal="left" vertical="center"/>
    </xf>
    <xf numFmtId="0" fontId="110" fillId="0" borderId="0" xfId="0" applyFont="1" applyFill="1" applyAlignment="1">
      <alignment vertical="center"/>
    </xf>
    <xf numFmtId="0" fontId="107" fillId="0" borderId="50" xfId="0" applyFont="1" applyFill="1" applyBorder="1" applyAlignment="1">
      <alignment vertical="center"/>
    </xf>
    <xf numFmtId="0" fontId="112" fillId="0" borderId="78" xfId="0" applyFont="1" applyFill="1" applyBorder="1" applyAlignment="1">
      <alignment vertical="center"/>
    </xf>
    <xf numFmtId="0" fontId="107" fillId="0" borderId="40" xfId="0" applyFont="1" applyFill="1" applyBorder="1" applyAlignment="1">
      <alignment vertical="center"/>
    </xf>
    <xf numFmtId="0" fontId="112" fillId="0" borderId="81" xfId="0" applyFont="1" applyFill="1" applyBorder="1" applyAlignment="1">
      <alignment vertical="center"/>
    </xf>
    <xf numFmtId="0" fontId="18" fillId="0" borderId="0" xfId="0" applyFont="1" applyFill="1" applyAlignment="1"/>
    <xf numFmtId="58" fontId="18" fillId="0" borderId="0" xfId="0" applyNumberFormat="1" applyFont="1" applyFill="1" applyAlignment="1"/>
    <xf numFmtId="0" fontId="46" fillId="0" borderId="0" xfId="0" applyFont="1" applyFill="1" applyAlignment="1">
      <alignment horizontal="righ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58" fontId="30" fillId="0" borderId="0" xfId="0" applyNumberFormat="1" applyFont="1" applyFill="1" applyBorder="1" applyAlignment="1">
      <alignment horizontal="right"/>
    </xf>
    <xf numFmtId="0" fontId="0" fillId="0" borderId="1" xfId="0" applyFill="1" applyBorder="1" applyAlignment="1">
      <alignment horizontal="right"/>
    </xf>
    <xf numFmtId="0" fontId="26" fillId="0" borderId="26"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81" xfId="0" applyFont="1" applyFill="1" applyBorder="1" applyAlignment="1" applyProtection="1">
      <alignment horizontal="center" vertical="center"/>
      <protection locked="0"/>
    </xf>
    <xf numFmtId="0" fontId="0" fillId="0" borderId="0" xfId="0" applyFont="1"/>
    <xf numFmtId="0" fontId="30" fillId="3" borderId="0" xfId="0" applyFont="1" applyFill="1"/>
    <xf numFmtId="0" fontId="30" fillId="3" borderId="0" xfId="0" applyFont="1" applyFill="1" applyAlignment="1">
      <alignment horizontal="right"/>
    </xf>
    <xf numFmtId="0" fontId="113" fillId="0" borderId="113" xfId="0" applyNumberFormat="1" applyFont="1" applyFill="1" applyBorder="1" applyAlignment="1">
      <alignment vertical="center"/>
    </xf>
    <xf numFmtId="0" fontId="113" fillId="0" borderId="2" xfId="0" quotePrefix="1" applyNumberFormat="1" applyFont="1" applyFill="1" applyBorder="1" applyAlignment="1">
      <alignment horizontal="left" vertical="center"/>
    </xf>
    <xf numFmtId="0" fontId="113" fillId="0" borderId="2" xfId="0" quotePrefix="1" applyNumberFormat="1" applyFont="1" applyFill="1" applyBorder="1" applyAlignment="1">
      <alignment vertical="center"/>
    </xf>
    <xf numFmtId="49" fontId="113" fillId="0" borderId="2" xfId="0" quotePrefix="1" applyNumberFormat="1" applyFont="1" applyFill="1" applyBorder="1" applyAlignment="1">
      <alignment horizontal="left" vertical="center"/>
    </xf>
    <xf numFmtId="0" fontId="9" fillId="0" borderId="0" xfId="0" applyFont="1" applyFill="1" applyBorder="1" applyAlignment="1">
      <alignment horizontal="center" vertical="center"/>
    </xf>
    <xf numFmtId="0" fontId="12" fillId="0" borderId="36"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61" fillId="0" borderId="35" xfId="0" applyFont="1" applyFill="1" applyBorder="1" applyAlignment="1">
      <alignment vertical="center"/>
    </xf>
    <xf numFmtId="0" fontId="17" fillId="0" borderId="0" xfId="0" applyFont="1" applyFill="1" applyAlignment="1">
      <alignment vertical="center"/>
    </xf>
    <xf numFmtId="0" fontId="12" fillId="0" borderId="145" xfId="0" applyFont="1" applyFill="1" applyBorder="1" applyAlignment="1">
      <alignment horizontal="center" vertical="center" wrapText="1"/>
    </xf>
    <xf numFmtId="0" fontId="31"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29"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vertical="center" wrapText="1"/>
    </xf>
    <xf numFmtId="0" fontId="29" fillId="0" borderId="0" xfId="0" applyFont="1" applyFill="1" applyAlignment="1">
      <alignment horizontal="center"/>
    </xf>
    <xf numFmtId="0" fontId="29" fillId="0" borderId="54" xfId="0" applyFont="1" applyFill="1" applyBorder="1" applyAlignment="1">
      <alignment horizontal="center"/>
    </xf>
    <xf numFmtId="0" fontId="55"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5"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29" fillId="0" borderId="50" xfId="0" applyFont="1" applyFill="1" applyBorder="1" applyAlignment="1">
      <alignment vertical="center"/>
    </xf>
    <xf numFmtId="0" fontId="29" fillId="4" borderId="6" xfId="0" applyFont="1" applyFill="1" applyBorder="1"/>
    <xf numFmtId="0" fontId="29" fillId="4" borderId="52" xfId="0" applyFont="1" applyFill="1" applyBorder="1"/>
    <xf numFmtId="0" fontId="29" fillId="0" borderId="6" xfId="0" applyFont="1" applyFill="1" applyBorder="1"/>
    <xf numFmtId="0" fontId="115" fillId="0" borderId="2" xfId="0" applyFont="1" applyFill="1" applyBorder="1" applyAlignment="1" applyProtection="1">
      <alignment horizontal="center" vertical="center"/>
      <protection locked="0"/>
    </xf>
    <xf numFmtId="0" fontId="12" fillId="0" borderId="0" xfId="0" applyFont="1" applyFill="1"/>
    <xf numFmtId="0" fontId="116"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xf>
    <xf numFmtId="0" fontId="30" fillId="4" borderId="52" xfId="0" applyFont="1" applyFill="1" applyBorder="1"/>
    <xf numFmtId="0" fontId="91" fillId="0" borderId="10" xfId="45" applyNumberFormat="1" applyFont="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shrinkToFit="1"/>
    </xf>
    <xf numFmtId="0" fontId="29" fillId="0" borderId="0" xfId="0" applyFont="1" applyFill="1" applyBorder="1" applyAlignment="1">
      <alignment horizontal="center"/>
    </xf>
    <xf numFmtId="0" fontId="29" fillId="0" borderId="0"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5" fillId="0" borderId="2" xfId="0" applyFont="1" applyFill="1" applyBorder="1" applyAlignment="1" applyProtection="1">
      <alignment horizontal="center" vertical="center" shrinkToFit="1"/>
    </xf>
    <xf numFmtId="0" fontId="115" fillId="0" borderId="2" xfId="0" applyFont="1" applyFill="1" applyBorder="1" applyAlignment="1">
      <alignment horizontal="center" vertical="center" shrinkToFit="1"/>
    </xf>
    <xf numFmtId="0" fontId="114" fillId="0" borderId="0" xfId="0" applyFont="1" applyFill="1" applyBorder="1" applyAlignment="1">
      <alignment horizontal="left" vertical="center" indent="1"/>
    </xf>
    <xf numFmtId="0" fontId="114" fillId="0" borderId="0" xfId="0" applyFont="1" applyFill="1" applyBorder="1" applyAlignment="1">
      <alignment horizontal="left" indent="1"/>
    </xf>
    <xf numFmtId="0" fontId="117" fillId="0" borderId="0" xfId="0" applyFont="1" applyBorder="1"/>
    <xf numFmtId="0" fontId="117" fillId="0" borderId="7" xfId="0" applyFont="1" applyBorder="1"/>
    <xf numFmtId="0" fontId="114" fillId="0" borderId="1" xfId="0" applyFont="1" applyFill="1" applyBorder="1" applyAlignment="1">
      <alignment vertical="center"/>
    </xf>
    <xf numFmtId="0" fontId="114" fillId="0" borderId="1" xfId="0" applyFont="1" applyFill="1" applyBorder="1" applyAlignment="1">
      <alignment horizontal="left" indent="1"/>
    </xf>
    <xf numFmtId="0" fontId="117" fillId="0" borderId="1" xfId="0" applyFont="1" applyFill="1" applyBorder="1"/>
    <xf numFmtId="0" fontId="114" fillId="0" borderId="1" xfId="0" applyFont="1" applyFill="1" applyBorder="1" applyAlignment="1">
      <alignment vertical="center" wrapText="1"/>
    </xf>
    <xf numFmtId="0" fontId="117" fillId="0" borderId="1" xfId="0" applyFont="1" applyBorder="1"/>
    <xf numFmtId="0" fontId="117" fillId="0" borderId="12" xfId="0" applyFont="1" applyBorder="1"/>
    <xf numFmtId="0" fontId="118" fillId="0" borderId="3" xfId="0" applyFont="1" applyBorder="1" applyAlignment="1">
      <alignment vertical="top"/>
    </xf>
    <xf numFmtId="0" fontId="117" fillId="0" borderId="4" xfId="0" applyFont="1" applyBorder="1"/>
    <xf numFmtId="0" fontId="117" fillId="0" borderId="10" xfId="0" applyFont="1" applyBorder="1"/>
    <xf numFmtId="0" fontId="102" fillId="0" borderId="0" xfId="0" applyFont="1" applyFill="1" applyBorder="1" applyAlignment="1">
      <alignment vertical="center" shrinkToFit="1"/>
    </xf>
    <xf numFmtId="0" fontId="29" fillId="0" borderId="68" xfId="0" applyFont="1" applyFill="1" applyBorder="1" applyAlignment="1">
      <alignment horizontal="left" vertical="center"/>
    </xf>
    <xf numFmtId="0" fontId="29" fillId="0" borderId="67" xfId="0" applyFont="1" applyFill="1" applyBorder="1" applyAlignment="1">
      <alignment horizontal="left" vertical="center"/>
    </xf>
    <xf numFmtId="0" fontId="18"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7" fillId="0" borderId="2" xfId="0" applyFont="1" applyFill="1" applyBorder="1" applyAlignment="1">
      <alignment horizontal="center" vertical="center" shrinkToFit="1"/>
    </xf>
    <xf numFmtId="0" fontId="30" fillId="0" borderId="11" xfId="0" applyFont="1" applyFill="1" applyBorder="1" applyAlignment="1">
      <alignment horizontal="left" vertical="center" wrapText="1" indent="1"/>
    </xf>
    <xf numFmtId="0" fontId="30" fillId="0" borderId="1" xfId="0" applyFont="1" applyFill="1" applyBorder="1" applyAlignment="1">
      <alignment horizontal="left" vertical="center" indent="1"/>
    </xf>
    <xf numFmtId="0" fontId="30" fillId="0" borderId="1" xfId="0" applyFont="1" applyFill="1" applyBorder="1" applyAlignment="1">
      <alignment horizontal="left" vertical="center" wrapText="1" indent="1"/>
    </xf>
    <xf numFmtId="0" fontId="30" fillId="0" borderId="12" xfId="0" applyFont="1" applyFill="1" applyBorder="1" applyAlignment="1">
      <alignment horizontal="left" vertical="center" wrapText="1" indent="1"/>
    </xf>
    <xf numFmtId="0" fontId="114" fillId="0" borderId="10" xfId="0" applyFont="1" applyFill="1" applyBorder="1" applyAlignment="1">
      <alignment vertical="center" wrapText="1" shrinkToFit="1"/>
    </xf>
    <xf numFmtId="0" fontId="41" fillId="0" borderId="0"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36" xfId="45" applyNumberFormat="1" applyFont="1" applyFill="1" applyBorder="1" applyAlignment="1">
      <alignment horizontal="center" vertical="center" shrinkToFit="1"/>
    </xf>
    <xf numFmtId="0" fontId="41" fillId="0" borderId="36" xfId="45" applyNumberFormat="1" applyFont="1" applyFill="1" applyBorder="1" applyAlignment="1">
      <alignment horizontal="left" vertical="center"/>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54"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95" fillId="0" borderId="0" xfId="0" applyFont="1" applyFill="1" applyBorder="1" applyAlignment="1">
      <alignment horizontal="left" vertical="center"/>
    </xf>
    <xf numFmtId="0" fontId="0" fillId="0" borderId="0" xfId="0" applyFont="1" applyFill="1" applyBorder="1" applyAlignment="1">
      <alignment vertical="center"/>
    </xf>
    <xf numFmtId="0" fontId="114" fillId="0" borderId="1" xfId="0" applyFont="1" applyFill="1" applyBorder="1" applyAlignment="1">
      <alignment horizontal="left" vertical="center"/>
    </xf>
    <xf numFmtId="0" fontId="0" fillId="0" borderId="0" xfId="0" applyFont="1" applyFill="1" applyBorder="1" applyAlignment="1">
      <alignment vertical="center"/>
    </xf>
    <xf numFmtId="0" fontId="121" fillId="10" borderId="2" xfId="45" applyNumberFormat="1" applyFont="1" applyFill="1" applyBorder="1" applyAlignment="1">
      <alignment horizontal="center" vertical="center"/>
    </xf>
    <xf numFmtId="0" fontId="18" fillId="0" borderId="0" xfId="0" applyFont="1" applyFill="1"/>
    <xf numFmtId="0" fontId="18" fillId="0" borderId="0" xfId="0" applyFont="1" applyFill="1" applyAlignment="1">
      <alignment vertical="center"/>
    </xf>
    <xf numFmtId="0" fontId="18" fillId="0" borderId="0" xfId="0" applyFont="1" applyFill="1" applyAlignment="1">
      <alignment horizontal="left" vertical="center"/>
    </xf>
    <xf numFmtId="0" fontId="43"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3" fillId="0" borderId="0" xfId="0" applyFont="1" applyFill="1" applyAlignment="1">
      <alignment vertical="center"/>
    </xf>
    <xf numFmtId="0" fontId="12" fillId="0" borderId="41" xfId="0" applyFont="1" applyFill="1" applyBorder="1" applyAlignment="1">
      <alignment horizontal="center" vertical="center"/>
    </xf>
    <xf numFmtId="0" fontId="12" fillId="0" borderId="44" xfId="0" applyFont="1" applyFill="1" applyBorder="1" applyAlignment="1">
      <alignment horizontal="center" vertical="center"/>
    </xf>
    <xf numFmtId="0" fontId="9" fillId="0" borderId="51" xfId="0" applyFont="1" applyFill="1" applyBorder="1" applyAlignment="1">
      <alignment horizontal="center" vertical="center"/>
    </xf>
    <xf numFmtId="0" fontId="0" fillId="0" borderId="0" xfId="51" applyFont="1" applyFill="1">
      <alignment vertical="center"/>
    </xf>
    <xf numFmtId="0" fontId="13" fillId="0" borderId="0" xfId="51" applyFill="1" applyBorder="1" applyAlignment="1">
      <alignment vertical="center"/>
    </xf>
    <xf numFmtId="0" fontId="18" fillId="0" borderId="0" xfId="51" applyFont="1" applyFill="1" applyAlignment="1">
      <alignment horizontal="center" vertical="center"/>
    </xf>
    <xf numFmtId="0" fontId="13"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3" fillId="0" borderId="150" xfId="51" applyFill="1" applyBorder="1" applyAlignment="1">
      <alignment horizontal="center" vertical="center"/>
    </xf>
    <xf numFmtId="0" fontId="13" fillId="0" borderId="151" xfId="51" applyFill="1" applyBorder="1" applyAlignment="1">
      <alignment horizontal="center" vertical="center"/>
    </xf>
    <xf numFmtId="0" fontId="13" fillId="0" borderId="0" xfId="51" applyFill="1" applyBorder="1" applyAlignment="1">
      <alignment horizontal="center"/>
    </xf>
    <xf numFmtId="0" fontId="30" fillId="0" borderId="0" xfId="51" applyNumberFormat="1" applyFont="1" applyFill="1" applyBorder="1" applyAlignment="1">
      <alignment horizontal="center" vertical="center"/>
    </xf>
    <xf numFmtId="0" fontId="13" fillId="0" borderId="0" xfId="51" applyFill="1" applyBorder="1" applyAlignment="1"/>
    <xf numFmtId="0" fontId="41" fillId="0" borderId="32" xfId="51" applyFont="1" applyFill="1" applyBorder="1" applyAlignment="1">
      <alignment horizontal="center" vertical="center" wrapText="1"/>
    </xf>
    <xf numFmtId="0" fontId="30" fillId="0" borderId="11" xfId="51" applyFont="1" applyFill="1" applyBorder="1" applyAlignment="1">
      <alignment horizontal="center" vertical="center" shrinkToFit="1"/>
    </xf>
    <xf numFmtId="0" fontId="30" fillId="0" borderId="152" xfId="51" applyFont="1" applyFill="1" applyBorder="1" applyAlignment="1">
      <alignment horizontal="center" vertical="center" shrinkToFit="1"/>
    </xf>
    <xf numFmtId="0" fontId="30" fillId="0" borderId="1" xfId="51" applyFont="1" applyFill="1" applyBorder="1" applyAlignment="1">
      <alignment horizontal="center" vertical="center" shrinkToFit="1"/>
    </xf>
    <xf numFmtId="0" fontId="30" fillId="0" borderId="12" xfId="51" applyFont="1" applyFill="1" applyBorder="1" applyAlignment="1">
      <alignment horizontal="center" vertical="center" shrinkToFit="1"/>
    </xf>
    <xf numFmtId="0" fontId="30" fillId="0" borderId="6" xfId="51" applyNumberFormat="1" applyFont="1" applyFill="1" applyBorder="1" applyAlignment="1">
      <alignment horizontal="center" vertical="center"/>
    </xf>
    <xf numFmtId="0" fontId="13" fillId="0" borderId="0" xfId="51" applyFill="1" applyBorder="1">
      <alignment vertical="center"/>
    </xf>
    <xf numFmtId="0" fontId="13"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3" fillId="0" borderId="0" xfId="11" applyFill="1" applyAlignment="1">
      <alignment vertical="center" shrinkToFit="1"/>
    </xf>
    <xf numFmtId="0" fontId="0" fillId="0" borderId="0" xfId="51" applyFont="1" applyFill="1" applyBorder="1" applyAlignment="1">
      <alignment horizontal="left" vertical="center"/>
    </xf>
    <xf numFmtId="0" fontId="95" fillId="0" borderId="0" xfId="0" applyFont="1" applyFill="1" applyBorder="1" applyAlignment="1">
      <alignment horizontal="left" vertical="center"/>
    </xf>
    <xf numFmtId="58" fontId="41" fillId="0" borderId="54"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shrinkToFit="1"/>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36" xfId="45" applyNumberFormat="1" applyFont="1" applyFill="1" applyBorder="1" applyAlignment="1">
      <alignment horizontal="left" vertical="center"/>
    </xf>
    <xf numFmtId="0" fontId="41" fillId="0" borderId="36" xfId="45" applyNumberFormat="1" applyFont="1" applyFill="1" applyBorder="1" applyAlignment="1">
      <alignment horizontal="center" vertical="center" shrinkToFit="1"/>
    </xf>
    <xf numFmtId="0" fontId="41" fillId="0" borderId="0" xfId="45" applyNumberFormat="1" applyFont="1" applyFill="1" applyBorder="1" applyAlignment="1">
      <alignment horizontal="center" vertical="center" shrinkToFit="1"/>
    </xf>
    <xf numFmtId="0" fontId="41" fillId="0" borderId="41"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30" fillId="0" borderId="0" xfId="51"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0" fillId="0" borderId="11" xfId="51" applyNumberFormat="1" applyFont="1" applyFill="1" applyBorder="1" applyAlignment="1">
      <alignment horizontal="center" vertical="center" shrinkToFit="1"/>
    </xf>
    <xf numFmtId="20" fontId="30" fillId="0" borderId="1" xfId="51" applyNumberFormat="1" applyFont="1" applyFill="1" applyBorder="1" applyAlignment="1">
      <alignment horizontal="center" vertical="center" shrinkToFit="1"/>
    </xf>
    <xf numFmtId="20" fontId="30" fillId="0" borderId="152" xfId="51" applyNumberFormat="1" applyFont="1" applyFill="1" applyBorder="1" applyAlignment="1">
      <alignment horizontal="center" vertical="center" shrinkToFit="1"/>
    </xf>
    <xf numFmtId="0" fontId="15"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4" fillId="0" borderId="8" xfId="51" applyFont="1" applyFill="1" applyBorder="1" applyAlignment="1">
      <alignment vertical="center" textRotation="255"/>
    </xf>
    <xf numFmtId="0" fontId="14" fillId="0" borderId="154" xfId="51" applyFont="1" applyFill="1" applyBorder="1" applyAlignment="1">
      <alignment vertical="center" textRotation="255"/>
    </xf>
    <xf numFmtId="0" fontId="14" fillId="0" borderId="5" xfId="51" applyFont="1" applyFill="1" applyBorder="1" applyAlignment="1">
      <alignment vertical="center" textRotation="255"/>
    </xf>
    <xf numFmtId="0" fontId="14" fillId="0" borderId="154" xfId="51" applyFont="1" applyFill="1" applyBorder="1" applyAlignment="1">
      <alignment horizontal="center" vertical="center" textRotation="255" wrapText="1"/>
    </xf>
    <xf numFmtId="0" fontId="14" fillId="0" borderId="155" xfId="51" applyFont="1" applyFill="1" applyBorder="1" applyAlignment="1">
      <alignment vertical="center" textRotation="255"/>
    </xf>
    <xf numFmtId="0" fontId="14" fillId="11" borderId="156" xfId="51" applyFont="1" applyFill="1" applyBorder="1" applyAlignment="1">
      <alignment vertical="center" textRotation="255"/>
    </xf>
    <xf numFmtId="0" fontId="14" fillId="11" borderId="157" xfId="51" applyFont="1" applyFill="1" applyBorder="1" applyAlignment="1">
      <alignment horizontal="center" vertical="center" textRotation="255" wrapText="1"/>
    </xf>
    <xf numFmtId="0" fontId="14" fillId="11" borderId="157" xfId="51" applyFont="1" applyFill="1" applyBorder="1" applyAlignment="1">
      <alignment vertical="center" textRotation="255"/>
    </xf>
    <xf numFmtId="0" fontId="124" fillId="11" borderId="63" xfId="51" applyFont="1" applyFill="1" applyBorder="1" applyAlignment="1">
      <alignment vertical="center" textRotation="255"/>
    </xf>
    <xf numFmtId="0" fontId="14" fillId="11" borderId="63" xfId="51" applyFont="1" applyFill="1" applyBorder="1" applyAlignment="1">
      <alignment vertical="center" textRotation="255"/>
    </xf>
    <xf numFmtId="0" fontId="14" fillId="12" borderId="157" xfId="51" applyFont="1" applyFill="1" applyBorder="1" applyAlignment="1">
      <alignment horizontal="center" vertical="center" textRotation="255" wrapText="1"/>
    </xf>
    <xf numFmtId="0" fontId="14" fillId="12" borderId="157" xfId="51" applyFont="1" applyFill="1" applyBorder="1" applyAlignment="1">
      <alignment vertical="center" textRotation="255"/>
    </xf>
    <xf numFmtId="0" fontId="124" fillId="12" borderId="157" xfId="51" applyFont="1" applyFill="1" applyBorder="1" applyAlignment="1">
      <alignment vertical="center" textRotation="255"/>
    </xf>
    <xf numFmtId="0" fontId="124" fillId="11" borderId="157" xfId="51" applyFont="1" applyFill="1" applyBorder="1" applyAlignment="1">
      <alignment vertical="center" textRotation="255"/>
    </xf>
    <xf numFmtId="0" fontId="14"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4" fillId="12" borderId="63" xfId="51" applyFont="1" applyFill="1" applyBorder="1" applyAlignment="1">
      <alignment vertical="center" textRotation="255"/>
    </xf>
    <xf numFmtId="0" fontId="14"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3" fillId="0" borderId="0" xfId="11" applyBorder="1" applyAlignment="1">
      <alignment horizontal="center" vertical="center"/>
    </xf>
    <xf numFmtId="0" fontId="0" fillId="12" borderId="158" xfId="51" applyFont="1" applyFill="1" applyBorder="1" applyAlignment="1">
      <alignment vertical="center" textRotation="255"/>
    </xf>
    <xf numFmtId="0" fontId="14" fillId="12" borderId="159" xfId="51" applyFont="1" applyFill="1" applyBorder="1" applyAlignment="1">
      <alignment vertical="center" textRotation="255"/>
    </xf>
    <xf numFmtId="0" fontId="14" fillId="12" borderId="36" xfId="51" applyFont="1" applyFill="1" applyBorder="1" applyAlignment="1">
      <alignment vertical="center" textRotation="255"/>
    </xf>
    <xf numFmtId="0" fontId="124" fillId="12" borderId="159" xfId="51" applyFont="1" applyFill="1" applyBorder="1" applyAlignment="1">
      <alignment vertical="center" textRotation="255"/>
    </xf>
    <xf numFmtId="0" fontId="30" fillId="0" borderId="3" xfId="51" applyFont="1" applyFill="1" applyBorder="1" applyAlignment="1">
      <alignment horizontal="center" vertical="center" shrinkToFit="1"/>
    </xf>
    <xf numFmtId="0" fontId="30" fillId="0" borderId="150" xfId="51" applyFont="1" applyFill="1" applyBorder="1" applyAlignment="1">
      <alignment horizontal="center" vertical="center" shrinkToFit="1"/>
    </xf>
    <xf numFmtId="0" fontId="30" fillId="0" borderId="4" xfId="51" applyFont="1" applyFill="1" applyBorder="1" applyAlignment="1">
      <alignment horizontal="center" vertical="center" shrinkToFit="1"/>
    </xf>
    <xf numFmtId="0" fontId="30" fillId="0" borderId="0" xfId="51" applyFont="1" applyFill="1" applyBorder="1" applyAlignment="1">
      <alignment horizontal="left" vertical="center"/>
    </xf>
    <xf numFmtId="0" fontId="43" fillId="0" borderId="3" xfId="0" applyFont="1" applyFill="1" applyBorder="1" applyAlignment="1">
      <alignment vertical="center" wrapText="1"/>
    </xf>
    <xf numFmtId="0" fontId="13" fillId="0" borderId="154" xfId="51" applyFill="1" applyBorder="1" applyAlignment="1">
      <alignment horizontal="center" vertical="center"/>
    </xf>
    <xf numFmtId="0" fontId="13" fillId="0" borderId="155" xfId="51" applyFill="1" applyBorder="1" applyAlignment="1">
      <alignment horizontal="center" vertical="center"/>
    </xf>
    <xf numFmtId="0" fontId="41" fillId="0" borderId="73" xfId="51" applyFont="1" applyFill="1" applyBorder="1" applyAlignment="1">
      <alignment horizontal="center" vertical="center" wrapText="1"/>
    </xf>
    <xf numFmtId="0" fontId="30" fillId="0" borderId="73" xfId="51" applyNumberFormat="1" applyFont="1" applyFill="1" applyBorder="1" applyAlignment="1">
      <alignment horizontal="center" vertical="center" shrinkToFit="1"/>
    </xf>
    <xf numFmtId="0" fontId="30" fillId="0" borderId="160" xfId="51" applyNumberFormat="1" applyFont="1" applyFill="1" applyBorder="1" applyAlignment="1">
      <alignment horizontal="center" vertical="center" shrinkToFit="1"/>
    </xf>
    <xf numFmtId="0" fontId="30" fillId="0" borderId="74" xfId="51" applyNumberFormat="1" applyFont="1" applyFill="1" applyBorder="1" applyAlignment="1">
      <alignment horizontal="center" vertical="center" shrinkToFit="1"/>
    </xf>
    <xf numFmtId="0" fontId="30" fillId="0" borderId="75" xfId="51" applyNumberFormat="1" applyFont="1" applyFill="1" applyBorder="1" applyAlignment="1">
      <alignment horizontal="center" vertical="center" shrinkToFit="1"/>
    </xf>
    <xf numFmtId="0" fontId="14"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3" fillId="0" borderId="161" xfId="51" applyFill="1" applyBorder="1" applyAlignment="1">
      <alignment horizontal="center" vertical="center"/>
    </xf>
    <xf numFmtId="0" fontId="124" fillId="12" borderId="162" xfId="51" applyFont="1" applyFill="1" applyBorder="1" applyAlignment="1">
      <alignment vertical="center" textRotation="255"/>
    </xf>
    <xf numFmtId="0" fontId="30" fillId="0" borderId="163" xfId="51" applyFont="1" applyFill="1" applyBorder="1" applyAlignment="1">
      <alignment horizontal="center" vertical="center" shrinkToFit="1"/>
    </xf>
    <xf numFmtId="0" fontId="14" fillId="0" borderId="164" xfId="51" applyFont="1" applyFill="1" applyBorder="1" applyAlignment="1">
      <alignment vertical="center" textRotation="255"/>
    </xf>
    <xf numFmtId="0" fontId="30" fillId="0" borderId="165" xfId="51" applyNumberFormat="1" applyFont="1" applyFill="1" applyBorder="1" applyAlignment="1">
      <alignment horizontal="center" vertical="center" shrinkToFit="1"/>
    </xf>
    <xf numFmtId="0" fontId="124" fillId="11" borderId="166" xfId="51" applyFont="1" applyFill="1" applyBorder="1" applyAlignment="1">
      <alignment vertical="center" textRotation="255"/>
    </xf>
    <xf numFmtId="20" fontId="30" fillId="0" borderId="163" xfId="51" applyNumberFormat="1" applyFont="1" applyFill="1" applyBorder="1" applyAlignment="1">
      <alignment horizontal="center" vertical="center" shrinkToFit="1"/>
    </xf>
    <xf numFmtId="0" fontId="14" fillId="0" borderId="160" xfId="51" applyFont="1" applyFill="1" applyBorder="1" applyAlignment="1">
      <alignment vertical="center"/>
    </xf>
    <xf numFmtId="0" fontId="14"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4" fillId="0" borderId="4" xfId="0" applyFont="1" applyFill="1" applyBorder="1" applyAlignment="1">
      <alignment horizontal="left" vertical="center"/>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29" fillId="0" borderId="0" xfId="0" applyFont="1" applyFill="1" applyBorder="1" applyAlignment="1">
      <alignment horizontal="left" vertical="center"/>
    </xf>
    <xf numFmtId="0" fontId="30" fillId="0" borderId="10" xfId="0" applyFont="1" applyFill="1" applyBorder="1" applyAlignment="1">
      <alignment horizontal="left" vertical="center" wrapText="1"/>
    </xf>
    <xf numFmtId="0" fontId="30" fillId="0" borderId="10" xfId="0" applyFont="1" applyFill="1" applyBorder="1" applyAlignment="1">
      <alignment horizontal="left" vertical="center"/>
    </xf>
    <xf numFmtId="0" fontId="29" fillId="0" borderId="11" xfId="0" applyFont="1" applyFill="1" applyBorder="1" applyAlignment="1">
      <alignment vertical="center"/>
    </xf>
    <xf numFmtId="0" fontId="30" fillId="0" borderId="1" xfId="0" applyFont="1" applyFill="1" applyBorder="1" applyAlignment="1">
      <alignment horizontal="left" vertical="center"/>
    </xf>
    <xf numFmtId="0" fontId="18" fillId="0" borderId="1" xfId="0" applyFont="1" applyFill="1" applyBorder="1" applyAlignment="1">
      <alignment horizontal="left" shrinkToFit="1"/>
    </xf>
    <xf numFmtId="0" fontId="114" fillId="0" borderId="10" xfId="0" applyFont="1" applyFill="1" applyBorder="1" applyAlignment="1">
      <alignment horizontal="left" vertical="center"/>
    </xf>
    <xf numFmtId="0" fontId="114" fillId="0" borderId="7" xfId="0" applyFont="1" applyFill="1" applyBorder="1" applyAlignment="1">
      <alignment horizontal="left" vertical="center"/>
    </xf>
    <xf numFmtId="0" fontId="114"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4"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30" fillId="0" borderId="1" xfId="51" applyFont="1" applyFill="1" applyBorder="1" applyAlignment="1">
      <alignment vertical="center"/>
    </xf>
    <xf numFmtId="0" fontId="13" fillId="0" borderId="1" xfId="51" applyBorder="1" applyAlignment="1">
      <alignment vertical="center"/>
    </xf>
    <xf numFmtId="0" fontId="13" fillId="0" borderId="0" xfId="51" applyFill="1" applyBorder="1" applyAlignment="1">
      <alignment horizontal="center" vertical="center"/>
    </xf>
    <xf numFmtId="0" fontId="30" fillId="0" borderId="0" xfId="51" applyFont="1" applyFill="1" applyBorder="1" applyAlignment="1">
      <alignment horizontal="left" vertical="center" shrinkToFit="1"/>
    </xf>
    <xf numFmtId="0" fontId="0" fillId="0" borderId="0" xfId="11" applyFont="1" applyFill="1" applyBorder="1" applyAlignment="1"/>
    <xf numFmtId="0" fontId="30"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30" fillId="0" borderId="0" xfId="0" applyFont="1" applyFill="1" applyBorder="1" applyAlignment="1">
      <alignment horizontal="left" vertical="center"/>
    </xf>
    <xf numFmtId="0" fontId="30" fillId="0" borderId="9" xfId="0" applyFont="1" applyFill="1" applyBorder="1" applyAlignment="1">
      <alignment horizontal="left" vertical="center"/>
    </xf>
    <xf numFmtId="0" fontId="30" fillId="0" borderId="5"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67" fillId="0" borderId="2" xfId="10" applyFont="1" applyBorder="1" applyAlignment="1">
      <alignment horizontal="center" vertical="center"/>
    </xf>
    <xf numFmtId="0" fontId="0" fillId="0" borderId="0" xfId="0" applyFont="1" applyFill="1" applyBorder="1" applyAlignment="1">
      <alignment vertical="center"/>
    </xf>
    <xf numFmtId="0" fontId="30"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30" fillId="0" borderId="5" xfId="0" applyFont="1" applyFill="1" applyBorder="1" applyAlignment="1">
      <alignment horizontal="left" indent="1"/>
    </xf>
    <xf numFmtId="0" fontId="30"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0" fillId="0" borderId="6" xfId="0" applyFont="1" applyFill="1" applyBorder="1" applyAlignment="1">
      <alignment horizontal="left" vertical="center" indent="1"/>
    </xf>
    <xf numFmtId="0" fontId="30" fillId="0" borderId="0" xfId="0" applyFont="1" applyFill="1" applyBorder="1" applyAlignment="1">
      <alignment horizontal="left" indent="1"/>
    </xf>
    <xf numFmtId="0" fontId="30"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4" fillId="0" borderId="0" xfId="0" applyFont="1" applyFill="1" applyBorder="1" applyAlignment="1">
      <alignment horizontal="left"/>
    </xf>
    <xf numFmtId="0" fontId="30" fillId="0" borderId="1" xfId="0" applyFont="1" applyFill="1" applyBorder="1" applyAlignment="1">
      <alignment vertical="center"/>
    </xf>
    <xf numFmtId="0" fontId="30"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29" fillId="0" borderId="3" xfId="0" applyFont="1" applyFill="1" applyBorder="1" applyAlignment="1">
      <alignment horizontal="left" vertical="center" indent="1"/>
    </xf>
    <xf numFmtId="0" fontId="30" fillId="0" borderId="1" xfId="0" applyFont="1" applyFill="1" applyBorder="1" applyAlignment="1">
      <alignment vertical="center" shrinkToFit="1"/>
    </xf>
    <xf numFmtId="0" fontId="30" fillId="0" borderId="10" xfId="0" applyFont="1" applyFill="1" applyBorder="1" applyAlignment="1">
      <alignment vertical="center" shrinkToFit="1"/>
    </xf>
    <xf numFmtId="0" fontId="30" fillId="0" borderId="3" xfId="0" applyFont="1" applyFill="1" applyBorder="1" applyAlignment="1">
      <alignment horizontal="left" vertical="center" indent="1"/>
    </xf>
    <xf numFmtId="0" fontId="30" fillId="0" borderId="4" xfId="0" applyFont="1" applyFill="1" applyBorder="1" applyAlignment="1">
      <alignment horizontal="center" vertical="center"/>
    </xf>
    <xf numFmtId="0" fontId="30" fillId="0" borderId="4" xfId="0" applyFont="1" applyFill="1" applyBorder="1" applyAlignment="1">
      <alignment horizontal="left" vertical="center" indent="1"/>
    </xf>
    <xf numFmtId="0" fontId="0" fillId="0" borderId="4" xfId="0" applyFont="1" applyFill="1" applyBorder="1" applyAlignment="1">
      <alignment horizontal="left" indent="1"/>
    </xf>
    <xf numFmtId="0" fontId="30" fillId="0" borderId="4" xfId="0" applyFont="1" applyFill="1" applyBorder="1" applyAlignment="1">
      <alignment horizontal="left" indent="1"/>
    </xf>
    <xf numFmtId="0" fontId="30" fillId="0" borderId="10" xfId="0" applyFont="1" applyFill="1" applyBorder="1" applyAlignment="1">
      <alignment horizontal="left" indent="1"/>
    </xf>
    <xf numFmtId="0" fontId="30" fillId="0" borderId="0" xfId="0" applyFont="1" applyFill="1" applyBorder="1" applyAlignment="1">
      <alignment horizontal="center" vertical="center"/>
    </xf>
    <xf numFmtId="0" fontId="26" fillId="0" borderId="5" xfId="0" applyFont="1" applyFill="1" applyBorder="1" applyAlignment="1">
      <alignment vertical="center" shrinkToFit="1"/>
    </xf>
    <xf numFmtId="0" fontId="0" fillId="0" borderId="5" xfId="0" applyFont="1" applyFill="1" applyBorder="1" applyAlignment="1">
      <alignment vertical="center"/>
    </xf>
    <xf numFmtId="0" fontId="30" fillId="0" borderId="9" xfId="0" applyFont="1" applyFill="1" applyBorder="1" applyAlignment="1">
      <alignment horizontal="left" indent="1"/>
    </xf>
    <xf numFmtId="0" fontId="30" fillId="0" borderId="12" xfId="0" applyFont="1" applyFill="1" applyBorder="1" applyAlignment="1">
      <alignment horizontal="left" indent="1"/>
    </xf>
    <xf numFmtId="0" fontId="29" fillId="0" borderId="2" xfId="0" applyFont="1" applyFill="1" applyBorder="1" applyAlignment="1">
      <alignment horizontal="left" vertical="center" wrapText="1"/>
    </xf>
    <xf numFmtId="0" fontId="30" fillId="0" borderId="10" xfId="0" applyFont="1" applyFill="1" applyBorder="1" applyAlignment="1">
      <alignment horizontal="left" vertical="center" indent="1"/>
    </xf>
    <xf numFmtId="0" fontId="30" fillId="0" borderId="4" xfId="0" applyFont="1" applyFill="1" applyBorder="1" applyAlignment="1">
      <alignment vertical="center"/>
    </xf>
    <xf numFmtId="0" fontId="30"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5" fillId="0" borderId="5" xfId="0" applyFont="1" applyFill="1" applyBorder="1" applyAlignment="1">
      <alignment horizontal="center" vertical="center" shrinkToFit="1"/>
    </xf>
    <xf numFmtId="0" fontId="125" fillId="0" borderId="2" xfId="0" applyFont="1" applyFill="1" applyBorder="1" applyAlignment="1">
      <alignment horizontal="center" vertical="center"/>
    </xf>
    <xf numFmtId="0" fontId="115" fillId="0" borderId="26" xfId="0" applyFont="1" applyFill="1" applyBorder="1" applyAlignment="1">
      <alignment horizontal="center" vertical="center" shrinkToFit="1"/>
    </xf>
    <xf numFmtId="0" fontId="114" fillId="0" borderId="0" xfId="0" applyFont="1" applyFill="1" applyBorder="1" applyAlignment="1">
      <alignment horizontal="left" vertical="center"/>
    </xf>
    <xf numFmtId="0" fontId="117" fillId="0" borderId="0" xfId="0" applyFont="1"/>
    <xf numFmtId="0" fontId="30" fillId="0" borderId="11" xfId="0" applyFont="1" applyFill="1" applyBorder="1" applyAlignment="1">
      <alignment vertical="center"/>
    </xf>
    <xf numFmtId="0" fontId="95" fillId="0" borderId="0" xfId="0" applyFont="1" applyFill="1" applyBorder="1" applyAlignment="1">
      <alignment vertical="center"/>
    </xf>
    <xf numFmtId="0" fontId="13" fillId="0" borderId="153" xfId="51" applyFill="1" applyBorder="1" applyAlignment="1">
      <alignment horizontal="center" vertical="center"/>
    </xf>
    <xf numFmtId="0" fontId="30" fillId="0" borderId="167" xfId="51" applyFont="1" applyFill="1" applyBorder="1" applyAlignment="1">
      <alignment horizontal="center" vertical="center" shrinkToFit="1"/>
    </xf>
    <xf numFmtId="0" fontId="14" fillId="0" borderId="168" xfId="51" applyFont="1" applyFill="1" applyBorder="1" applyAlignment="1">
      <alignment vertical="center" textRotation="255"/>
    </xf>
    <xf numFmtId="0" fontId="30" fillId="0" borderId="169" xfId="51" applyNumberFormat="1" applyFont="1" applyFill="1" applyBorder="1" applyAlignment="1">
      <alignment horizontal="center" vertical="center" shrinkToFit="1"/>
    </xf>
    <xf numFmtId="0" fontId="60" fillId="0" borderId="0" xfId="45" applyFont="1" applyAlignment="1">
      <alignment horizontal="left" vertical="center" indent="1"/>
    </xf>
    <xf numFmtId="0" fontId="14" fillId="12" borderId="156" xfId="51" applyFont="1" applyFill="1" applyBorder="1" applyAlignment="1">
      <alignment horizontal="center" vertical="center" textRotation="255" wrapText="1"/>
    </xf>
    <xf numFmtId="0" fontId="95" fillId="0" borderId="0" xfId="0" applyFont="1" applyFill="1" applyBorder="1" applyAlignment="1">
      <alignment horizontal="left" vertical="center"/>
    </xf>
    <xf numFmtId="0" fontId="41"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41" fillId="0" borderId="87" xfId="45" applyNumberFormat="1" applyFont="1" applyFill="1" applyBorder="1" applyAlignment="1">
      <alignment horizontal="center" vertical="center" shrinkToFit="1"/>
    </xf>
    <xf numFmtId="0" fontId="91" fillId="0" borderId="0" xfId="45" applyNumberFormat="1" applyFont="1" applyAlignment="1">
      <alignment horizontal="right" vertical="top"/>
    </xf>
    <xf numFmtId="0" fontId="95" fillId="0" borderId="0" xfId="0" applyFont="1" applyFill="1" applyBorder="1" applyAlignment="1">
      <alignment horizontal="left" vertical="center"/>
    </xf>
    <xf numFmtId="0" fontId="9" fillId="0" borderId="0" xfId="3" applyFont="1" applyFill="1" applyAlignment="1">
      <alignment horizontal="center" vertical="center"/>
    </xf>
    <xf numFmtId="0" fontId="12" fillId="0" borderId="0" xfId="3" applyFont="1" applyFill="1" applyBorder="1" applyAlignment="1">
      <alignment horizontal="left" vertical="center"/>
    </xf>
    <xf numFmtId="58" fontId="12" fillId="0" borderId="0" xfId="3" applyNumberFormat="1" applyFont="1" applyFill="1" applyBorder="1" applyAlignment="1">
      <alignment horizontal="left" vertical="center"/>
    </xf>
    <xf numFmtId="0" fontId="34" fillId="2" borderId="2" xfId="4" applyFont="1" applyFill="1" applyBorder="1" applyAlignment="1">
      <alignment horizontal="center" vertical="center"/>
    </xf>
    <xf numFmtId="0" fontId="127" fillId="0" borderId="10" xfId="4" applyFont="1" applyFill="1" applyBorder="1" applyAlignment="1">
      <alignment horizontal="left" vertical="center"/>
    </xf>
    <xf numFmtId="0" fontId="127" fillId="0" borderId="2" xfId="4" applyFont="1" applyFill="1" applyBorder="1" applyAlignment="1">
      <alignment horizontal="left" vertical="center"/>
    </xf>
    <xf numFmtId="0" fontId="34" fillId="14" borderId="2" xfId="4" applyFont="1" applyFill="1" applyBorder="1" applyAlignment="1">
      <alignment horizontal="left" vertical="center" wrapText="1"/>
    </xf>
    <xf numFmtId="0" fontId="127" fillId="0" borderId="10" xfId="4" applyFont="1" applyFill="1" applyBorder="1" applyAlignment="1">
      <alignment horizontal="left" vertical="center" wrapText="1"/>
    </xf>
    <xf numFmtId="0" fontId="34" fillId="2" borderId="2" xfId="4" applyFont="1" applyFill="1" applyBorder="1" applyAlignment="1">
      <alignment horizontal="center" vertical="center" wrapText="1"/>
    </xf>
    <xf numFmtId="0" fontId="34" fillId="0" borderId="2" xfId="4" applyFont="1" applyBorder="1" applyAlignment="1">
      <alignment horizontal="center" vertical="center"/>
    </xf>
    <xf numFmtId="0" fontId="34" fillId="0" borderId="2" xfId="4" applyFont="1" applyBorder="1" applyAlignment="1">
      <alignment vertical="center"/>
    </xf>
    <xf numFmtId="0" fontId="34" fillId="0" borderId="2" xfId="4" applyFont="1" applyBorder="1" applyAlignment="1">
      <alignment vertical="center" wrapText="1"/>
    </xf>
    <xf numFmtId="0" fontId="130" fillId="0" borderId="2" xfId="4" applyFont="1" applyBorder="1" applyAlignment="1">
      <alignment horizontal="center" vertical="center"/>
    </xf>
    <xf numFmtId="0" fontId="130" fillId="3" borderId="2"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2" xfId="4" applyFont="1" applyBorder="1" applyAlignment="1">
      <alignment vertical="center" shrinkToFit="1"/>
    </xf>
    <xf numFmtId="0" fontId="34" fillId="0" borderId="2" xfId="4" applyFont="1" applyBorder="1" applyAlignment="1">
      <alignment horizontal="center" vertical="center" shrinkToFit="1"/>
    </xf>
    <xf numFmtId="38" fontId="34" fillId="0" borderId="2" xfId="1" applyFont="1" applyBorder="1" applyAlignment="1">
      <alignment vertical="center" shrinkToFit="1"/>
    </xf>
    <xf numFmtId="0" fontId="34" fillId="0" borderId="2" xfId="4" applyFont="1" applyFill="1" applyBorder="1" applyAlignment="1">
      <alignment horizontal="center" vertical="center" shrinkToFit="1"/>
    </xf>
    <xf numFmtId="0" fontId="9" fillId="0" borderId="1" xfId="3" applyFont="1" applyFill="1" applyBorder="1" applyAlignment="1">
      <alignment vertical="center"/>
    </xf>
    <xf numFmtId="0" fontId="34" fillId="14" borderId="2" xfId="4" applyFont="1" applyFill="1" applyBorder="1" applyAlignment="1">
      <alignment horizontal="center" vertical="center"/>
    </xf>
    <xf numFmtId="0" fontId="34" fillId="14" borderId="2" xfId="4" applyFont="1" applyFill="1" applyBorder="1" applyAlignment="1">
      <alignment vertical="center"/>
    </xf>
    <xf numFmtId="0" fontId="13" fillId="14" borderId="0" xfId="4" applyFont="1" applyFill="1">
      <alignment vertical="center"/>
    </xf>
    <xf numFmtId="0" fontId="34" fillId="14" borderId="2" xfId="4" applyFont="1" applyFill="1" applyBorder="1" applyAlignment="1">
      <alignment vertical="center" wrapText="1"/>
    </xf>
    <xf numFmtId="0" fontId="34" fillId="14" borderId="2" xfId="4" applyFont="1" applyFill="1" applyBorder="1" applyAlignment="1">
      <alignment horizontal="center" vertical="center" shrinkToFit="1"/>
    </xf>
    <xf numFmtId="38" fontId="34" fillId="14" borderId="2" xfId="1" applyFont="1" applyFill="1" applyBorder="1" applyAlignment="1">
      <alignment vertical="center" shrinkToFit="1"/>
    </xf>
    <xf numFmtId="38" fontId="13" fillId="14" borderId="0" xfId="1" applyFont="1" applyFill="1">
      <alignment vertical="center"/>
    </xf>
    <xf numFmtId="0" fontId="34" fillId="14" borderId="2" xfId="4" applyFont="1" applyFill="1" applyBorder="1" applyAlignment="1">
      <alignment vertical="center" shrinkToFit="1"/>
    </xf>
    <xf numFmtId="0" fontId="127" fillId="14" borderId="2" xfId="4" applyFont="1" applyFill="1" applyBorder="1" applyAlignment="1">
      <alignment horizontal="left"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left" vertical="center" indent="1"/>
    </xf>
    <xf numFmtId="0" fontId="30" fillId="0" borderId="10" xfId="0" applyFont="1" applyFill="1" applyBorder="1" applyAlignment="1">
      <alignment horizontal="left" vertical="center"/>
    </xf>
    <xf numFmtId="0" fontId="29"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2" xfId="0" applyFont="1" applyFill="1" applyBorder="1" applyAlignment="1">
      <alignment horizontal="left" vertical="center"/>
    </xf>
    <xf numFmtId="0" fontId="30" fillId="0" borderId="12" xfId="0" applyFont="1" applyFill="1" applyBorder="1" applyAlignment="1">
      <alignment vertical="center" wrapText="1"/>
    </xf>
    <xf numFmtId="0" fontId="117" fillId="0" borderId="0" xfId="52" applyFont="1">
      <alignment vertical="center"/>
    </xf>
    <xf numFmtId="0" fontId="133" fillId="0" borderId="0" xfId="52" applyFont="1">
      <alignment vertical="center"/>
    </xf>
    <xf numFmtId="0" fontId="117" fillId="0" borderId="0" xfId="52" applyFont="1" applyAlignment="1">
      <alignment horizontal="right" vertical="center"/>
    </xf>
    <xf numFmtId="58" fontId="99" fillId="0" borderId="0" xfId="0" applyNumberFormat="1" applyFont="1" applyFill="1" applyBorder="1" applyAlignment="1">
      <alignment vertical="center" shrinkToFit="1"/>
    </xf>
    <xf numFmtId="0" fontId="117" fillId="0" borderId="0" xfId="52" applyFont="1" applyBorder="1">
      <alignment vertical="center"/>
    </xf>
    <xf numFmtId="0" fontId="117" fillId="0" borderId="0" xfId="52" applyFont="1" applyAlignment="1"/>
    <xf numFmtId="0" fontId="3" fillId="0" borderId="0" xfId="52" applyFont="1">
      <alignment vertical="center"/>
    </xf>
    <xf numFmtId="0" fontId="117" fillId="0" borderId="2" xfId="52" applyFont="1" applyBorder="1" applyAlignment="1">
      <alignment horizontal="center" vertical="center" wrapText="1"/>
    </xf>
    <xf numFmtId="0" fontId="117" fillId="0" borderId="0" xfId="52" applyFont="1" applyAlignment="1">
      <alignment horizontal="center" vertical="center"/>
    </xf>
    <xf numFmtId="0" fontId="117" fillId="0" borderId="2" xfId="52" applyFont="1" applyBorder="1" applyAlignment="1">
      <alignment horizontal="center" vertical="center"/>
    </xf>
    <xf numFmtId="0" fontId="117" fillId="0" borderId="8" xfId="52" applyFont="1" applyBorder="1" applyAlignment="1">
      <alignment vertical="center"/>
    </xf>
    <xf numFmtId="0" fontId="117" fillId="0" borderId="5" xfId="52" applyFont="1" applyBorder="1" applyAlignment="1">
      <alignment vertical="center"/>
    </xf>
    <xf numFmtId="0" fontId="117" fillId="0" borderId="5" xfId="52" applyFont="1" applyBorder="1">
      <alignment vertical="center"/>
    </xf>
    <xf numFmtId="0" fontId="117" fillId="0" borderId="9" xfId="52" applyFont="1" applyBorder="1">
      <alignment vertical="center"/>
    </xf>
    <xf numFmtId="0" fontId="117" fillId="0" borderId="6" xfId="52" applyFont="1" applyBorder="1">
      <alignment vertical="center"/>
    </xf>
    <xf numFmtId="0" fontId="117" fillId="0" borderId="7" xfId="52" applyFont="1" applyBorder="1">
      <alignment vertical="center"/>
    </xf>
    <xf numFmtId="0" fontId="117" fillId="0" borderId="6" xfId="52" applyFont="1" applyBorder="1" applyAlignment="1">
      <alignment vertical="center"/>
    </xf>
    <xf numFmtId="0" fontId="117" fillId="0" borderId="0" xfId="52" applyFont="1" applyBorder="1" applyAlignment="1">
      <alignment vertical="center"/>
    </xf>
    <xf numFmtId="0" fontId="117" fillId="0" borderId="11" xfId="52" applyFont="1" applyBorder="1" applyAlignment="1">
      <alignment vertical="center"/>
    </xf>
    <xf numFmtId="0" fontId="117" fillId="0" borderId="1" xfId="52" applyFont="1" applyBorder="1" applyAlignment="1">
      <alignment vertical="center"/>
    </xf>
    <xf numFmtId="0" fontId="117" fillId="0" borderId="1" xfId="52" applyFont="1" applyBorder="1">
      <alignment vertical="center"/>
    </xf>
    <xf numFmtId="0" fontId="117" fillId="0" borderId="12" xfId="52" applyFont="1" applyBorder="1">
      <alignment vertical="center"/>
    </xf>
    <xf numFmtId="49" fontId="117" fillId="0" borderId="0" xfId="15" applyNumberFormat="1" applyFont="1" applyAlignment="1">
      <alignment horizontal="right" vertical="center"/>
    </xf>
    <xf numFmtId="0" fontId="14" fillId="0" borderId="0" xfId="0" applyFont="1" applyFill="1" applyBorder="1" applyAlignment="1">
      <alignment vertical="center" wrapText="1"/>
    </xf>
    <xf numFmtId="0" fontId="0" fillId="0" borderId="0" xfId="11" applyFont="1" applyFill="1" applyBorder="1" applyAlignment="1">
      <alignment horizontal="center" vertical="center"/>
    </xf>
    <xf numFmtId="0" fontId="0" fillId="0" borderId="0" xfId="11" applyFont="1" applyFill="1" applyBorder="1" applyAlignment="1"/>
    <xf numFmtId="0" fontId="30" fillId="0" borderId="4" xfId="1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13" fillId="0" borderId="0" xfId="51" applyFill="1" applyBorder="1" applyAlignment="1">
      <alignment horizontal="center" vertical="center"/>
    </xf>
    <xf numFmtId="0" fontId="30" fillId="0" borderId="0" xfId="51" applyFont="1" applyFill="1" applyBorder="1" applyAlignment="1">
      <alignment horizontal="left" vertical="center" shrinkToFit="1"/>
    </xf>
    <xf numFmtId="0" fontId="14" fillId="0" borderId="6" xfId="51" applyNumberFormat="1" applyFont="1" applyFill="1" applyBorder="1" applyAlignment="1">
      <alignment vertical="center" wrapText="1"/>
    </xf>
    <xf numFmtId="0" fontId="30" fillId="0" borderId="73" xfId="51" applyFont="1" applyFill="1" applyBorder="1" applyAlignment="1">
      <alignment vertical="center"/>
    </xf>
    <xf numFmtId="0" fontId="30" fillId="0" borderId="160" xfId="51" applyFont="1" applyFill="1" applyBorder="1" applyAlignment="1">
      <alignment vertical="center"/>
    </xf>
    <xf numFmtId="0" fontId="30" fillId="0" borderId="74" xfId="51" applyFont="1" applyFill="1" applyBorder="1" applyAlignment="1">
      <alignment vertical="center"/>
    </xf>
    <xf numFmtId="0" fontId="30" fillId="0" borderId="169" xfId="51" applyFont="1" applyFill="1" applyBorder="1" applyAlignment="1">
      <alignment vertical="center"/>
    </xf>
    <xf numFmtId="0" fontId="30" fillId="0" borderId="0" xfId="51" applyFont="1" applyFill="1">
      <alignment vertical="center"/>
    </xf>
    <xf numFmtId="0" fontId="119" fillId="0" borderId="0" xfId="11" applyFont="1" applyFill="1" applyBorder="1" applyAlignment="1">
      <alignment horizontal="left" vertical="center"/>
    </xf>
    <xf numFmtId="0" fontId="117" fillId="0" borderId="0" xfId="11" applyFont="1" applyFill="1" applyBorder="1" applyAlignment="1">
      <alignment horizontal="center" wrapText="1"/>
    </xf>
    <xf numFmtId="0" fontId="13" fillId="0" borderId="0" xfId="11" applyBorder="1">
      <alignment vertical="center"/>
    </xf>
    <xf numFmtId="0" fontId="41"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41" fillId="0" borderId="0" xfId="11" applyFont="1" applyFill="1" applyBorder="1" applyAlignment="1">
      <alignment horizontal="center" vertical="center" wrapText="1"/>
    </xf>
    <xf numFmtId="0" fontId="41"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41" fillId="0" borderId="0" xfId="51" applyFont="1" applyFill="1" applyBorder="1" applyAlignment="1">
      <alignment horizontal="center" vertical="center" wrapText="1"/>
    </xf>
    <xf numFmtId="0" fontId="41" fillId="0" borderId="0" xfId="51" applyFont="1" applyFill="1" applyAlignment="1">
      <alignment vertical="center" wrapText="1"/>
    </xf>
    <xf numFmtId="0" fontId="41" fillId="0" borderId="0" xfId="51" applyNumberFormat="1" applyFont="1" applyFill="1" applyBorder="1" applyAlignment="1">
      <alignment horizontal="center" vertical="center" wrapText="1"/>
    </xf>
    <xf numFmtId="0" fontId="41" fillId="0" borderId="0" xfId="51" applyFont="1" applyFill="1">
      <alignment vertical="center"/>
    </xf>
    <xf numFmtId="0" fontId="134" fillId="0" borderId="0" xfId="51" applyFont="1" applyFill="1" applyBorder="1" applyAlignment="1">
      <alignment horizontal="center" vertical="center"/>
    </xf>
    <xf numFmtId="0" fontId="135" fillId="0" borderId="0" xfId="51" applyFont="1" applyFill="1" applyAlignment="1">
      <alignment vertical="center" wrapText="1"/>
    </xf>
    <xf numFmtId="0" fontId="134" fillId="0" borderId="0" xfId="51" applyNumberFormat="1" applyFont="1" applyFill="1" applyBorder="1" applyAlignment="1">
      <alignment horizontal="center" vertical="center"/>
    </xf>
    <xf numFmtId="0" fontId="135" fillId="0" borderId="0" xfId="51" applyFont="1" applyFill="1" applyBorder="1" applyAlignment="1">
      <alignment horizontal="center" vertical="center" wrapText="1"/>
    </xf>
    <xf numFmtId="0" fontId="13" fillId="0" borderId="0" xfId="51" applyFont="1" applyFill="1">
      <alignment vertical="center"/>
    </xf>
    <xf numFmtId="0" fontId="13" fillId="0" borderId="0" xfId="51" applyFont="1" applyFill="1" applyBorder="1">
      <alignment vertical="center"/>
    </xf>
    <xf numFmtId="0" fontId="0" fillId="0" borderId="0" xfId="51" applyFont="1" applyFill="1" applyBorder="1" applyAlignment="1">
      <alignment horizontal="center" vertical="center" wrapText="1"/>
    </xf>
    <xf numFmtId="0" fontId="30" fillId="0" borderId="0" xfId="51" applyFont="1" applyFill="1" applyBorder="1" applyAlignment="1">
      <alignment horizontal="center" vertical="center" shrinkToFit="1"/>
    </xf>
    <xf numFmtId="0" fontId="114" fillId="0" borderId="10" xfId="0" applyFont="1" applyFill="1" applyBorder="1" applyAlignment="1">
      <alignment horizontal="left" vertical="center"/>
    </xf>
    <xf numFmtId="38" fontId="34" fillId="14" borderId="2" xfId="1" applyFont="1" applyFill="1" applyBorder="1" applyAlignment="1">
      <alignment horizontal="center" vertical="center" shrinkToFit="1"/>
    </xf>
    <xf numFmtId="0" fontId="0" fillId="0" borderId="6" xfId="0" applyFont="1" applyFill="1" applyBorder="1"/>
    <xf numFmtId="0" fontId="30" fillId="0" borderId="0" xfId="0" applyNumberFormat="1" applyFont="1" applyFill="1" applyBorder="1" applyAlignment="1">
      <alignment horizontal="left"/>
    </xf>
    <xf numFmtId="0" fontId="34" fillId="0" borderId="2" xfId="4" applyFont="1" applyFill="1" applyBorder="1" applyAlignment="1">
      <alignment vertical="center"/>
    </xf>
    <xf numFmtId="0" fontId="34" fillId="0" borderId="2" xfId="4" applyFont="1" applyFill="1" applyBorder="1" applyAlignment="1">
      <alignment vertical="center" wrapText="1"/>
    </xf>
    <xf numFmtId="0" fontId="34" fillId="0" borderId="2" xfId="4" applyFont="1" applyFill="1" applyBorder="1" applyAlignment="1">
      <alignment vertical="center" shrinkToFit="1"/>
    </xf>
    <xf numFmtId="38" fontId="34"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1"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1"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3" fillId="0" borderId="170" xfId="0" applyNumberFormat="1" applyFont="1" applyFill="1" applyBorder="1" applyAlignment="1">
      <alignment horizontal="center" vertical="center" shrinkToFit="1"/>
    </xf>
    <xf numFmtId="183" fontId="43" fillId="0" borderId="171" xfId="0" applyNumberFormat="1" applyFont="1" applyFill="1" applyBorder="1" applyAlignment="1">
      <alignment horizontal="center" vertical="center" shrinkToFit="1"/>
    </xf>
    <xf numFmtId="183" fontId="43"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3" fillId="0" borderId="149" xfId="0" applyNumberFormat="1" applyFont="1" applyFill="1" applyBorder="1" applyAlignment="1">
      <alignment horizontal="center" vertical="center" shrinkToFit="1"/>
    </xf>
    <xf numFmtId="183" fontId="43" fillId="0" borderId="150" xfId="0" applyNumberFormat="1" applyFont="1" applyFill="1" applyBorder="1" applyAlignment="1">
      <alignment horizontal="center" vertical="center" shrinkToFit="1"/>
    </xf>
    <xf numFmtId="183" fontId="43"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4" fillId="0" borderId="149" xfId="0" applyFont="1" applyFill="1" applyBorder="1" applyAlignment="1" applyProtection="1">
      <alignment horizontal="center" vertical="center" textRotation="255" shrinkToFit="1"/>
      <protection locked="0"/>
    </xf>
    <xf numFmtId="0" fontId="14" fillId="0" borderId="150" xfId="0" applyFont="1" applyFill="1" applyBorder="1" applyAlignment="1" applyProtection="1">
      <alignment horizontal="center" vertical="center" textRotation="255" shrinkToFit="1"/>
      <protection locked="0"/>
    </xf>
    <xf numFmtId="0" fontId="14" fillId="0" borderId="173" xfId="0" applyFont="1" applyFill="1" applyBorder="1" applyAlignment="1" applyProtection="1">
      <alignment horizontal="center" vertical="center" textRotation="255" shrinkToFit="1"/>
      <protection locked="0"/>
    </xf>
    <xf numFmtId="0" fontId="14" fillId="0" borderId="154" xfId="0" applyFont="1" applyFill="1" applyBorder="1" applyAlignment="1" applyProtection="1">
      <alignment horizontal="center" vertical="center" textRotation="255" shrinkToFit="1"/>
      <protection locked="0"/>
    </xf>
    <xf numFmtId="0" fontId="136" fillId="0" borderId="154" xfId="0" applyFont="1" applyFill="1" applyBorder="1" applyAlignment="1" applyProtection="1">
      <alignment horizontal="center" vertical="center" textRotation="255" shrinkToFit="1"/>
      <protection locked="0"/>
    </xf>
    <xf numFmtId="0" fontId="14" fillId="0" borderId="174" xfId="0" applyFont="1" applyFill="1" applyBorder="1" applyAlignment="1" applyProtection="1">
      <alignment horizontal="center" vertical="center" textRotation="255" shrinkToFit="1"/>
      <protection locked="0"/>
    </xf>
    <xf numFmtId="0" fontId="14" fillId="0" borderId="175" xfId="0" applyFont="1" applyFill="1" applyBorder="1" applyAlignment="1" applyProtection="1">
      <alignment horizontal="center" vertical="center" textRotation="255" shrinkToFit="1"/>
      <protection locked="0"/>
    </xf>
    <xf numFmtId="0" fontId="14" fillId="0" borderId="157" xfId="0" applyFont="1" applyFill="1" applyBorder="1" applyAlignment="1" applyProtection="1">
      <alignment horizontal="center" vertical="center" textRotation="255" shrinkToFit="1"/>
      <protection locked="0"/>
    </xf>
    <xf numFmtId="0" fontId="136" fillId="0" borderId="150" xfId="0" applyFont="1" applyFill="1" applyBorder="1" applyAlignment="1" applyProtection="1">
      <alignment horizontal="center" vertical="center" textRotation="255" shrinkToFit="1"/>
      <protection locked="0"/>
    </xf>
    <xf numFmtId="0" fontId="14" fillId="0" borderId="151" xfId="0" applyFont="1" applyFill="1" applyBorder="1" applyAlignment="1" applyProtection="1">
      <alignment horizontal="center" vertical="center" textRotation="255" shrinkToFit="1"/>
      <protection locked="0"/>
    </xf>
    <xf numFmtId="0" fontId="14" fillId="0" borderId="0" xfId="51" applyNumberFormat="1" applyFont="1" applyFill="1" applyBorder="1" applyAlignment="1">
      <alignment vertical="center" wrapText="1"/>
    </xf>
    <xf numFmtId="0" fontId="14" fillId="0" borderId="155" xfId="0" applyFont="1" applyFill="1" applyBorder="1" applyAlignment="1" applyProtection="1">
      <alignment horizontal="center" vertical="center" textRotation="255" shrinkToFit="1"/>
      <protection locked="0"/>
    </xf>
    <xf numFmtId="0" fontId="14" fillId="0" borderId="176" xfId="0" applyFont="1" applyFill="1" applyBorder="1" applyAlignment="1" applyProtection="1">
      <alignment horizontal="center" vertical="center" textRotation="255" shrinkToFit="1"/>
      <protection locked="0"/>
    </xf>
    <xf numFmtId="0" fontId="14" fillId="0" borderId="173" xfId="0" applyFont="1" applyFill="1" applyBorder="1" applyAlignment="1" applyProtection="1">
      <alignment horizontal="center" vertical="center" shrinkToFit="1"/>
      <protection locked="0"/>
    </xf>
    <xf numFmtId="0" fontId="14" fillId="0" borderId="154" xfId="0" applyFont="1" applyFill="1" applyBorder="1" applyAlignment="1" applyProtection="1">
      <alignment horizontal="center" vertical="center" shrinkToFit="1"/>
      <protection locked="0"/>
    </xf>
    <xf numFmtId="0" fontId="14" fillId="0" borderId="155" xfId="0" applyFont="1" applyFill="1" applyBorder="1" applyAlignment="1" applyProtection="1">
      <alignment horizontal="center" vertical="center" shrinkToFit="1"/>
      <protection locked="0"/>
    </xf>
    <xf numFmtId="0" fontId="14" fillId="0" borderId="149" xfId="0" applyFont="1" applyFill="1" applyBorder="1" applyAlignment="1" applyProtection="1">
      <alignment horizontal="center" vertical="center" shrinkToFit="1"/>
      <protection locked="0"/>
    </xf>
    <xf numFmtId="0" fontId="14" fillId="0" borderId="150" xfId="0" applyFont="1" applyFill="1" applyBorder="1" applyAlignment="1" applyProtection="1">
      <alignment horizontal="center" vertical="center" shrinkToFit="1"/>
      <protection locked="0"/>
    </xf>
    <xf numFmtId="0" fontId="14" fillId="0" borderId="151" xfId="0" applyFont="1" applyFill="1" applyBorder="1" applyAlignment="1" applyProtection="1">
      <alignment horizontal="center" vertical="center" shrinkToFit="1"/>
      <protection locked="0"/>
    </xf>
    <xf numFmtId="0" fontId="9" fillId="0" borderId="27" xfId="0" applyFont="1" applyFill="1" applyBorder="1" applyAlignment="1">
      <alignment horizontal="center" vertical="center"/>
    </xf>
    <xf numFmtId="0" fontId="137" fillId="0" borderId="100" xfId="0" applyFont="1" applyFill="1" applyBorder="1" applyAlignment="1">
      <alignment vertical="center"/>
    </xf>
    <xf numFmtId="0" fontId="137" fillId="0" borderId="35" xfId="0" applyFont="1" applyFill="1" applyBorder="1" applyAlignment="1">
      <alignment vertical="center"/>
    </xf>
    <xf numFmtId="0" fontId="67" fillId="0" borderId="2" xfId="10" applyFont="1" applyBorder="1" applyAlignment="1">
      <alignment horizontal="center" vertical="center"/>
    </xf>
    <xf numFmtId="0" fontId="29" fillId="0" borderId="54" xfId="0" applyFont="1" applyFill="1" applyBorder="1" applyAlignment="1">
      <alignment horizontal="center" vertical="center"/>
    </xf>
    <xf numFmtId="0" fontId="29" fillId="0" borderId="57" xfId="0" applyFont="1" applyFill="1" applyBorder="1" applyAlignment="1">
      <alignment horizontal="center" vertical="center"/>
    </xf>
    <xf numFmtId="0" fontId="30" fillId="0" borderId="2" xfId="0" applyFont="1" applyFill="1" applyBorder="1" applyAlignment="1">
      <alignment horizontal="center" vertical="center" wrapText="1"/>
    </xf>
    <xf numFmtId="49" fontId="0" fillId="0" borderId="106" xfId="5" applyNumberFormat="1" applyFont="1" applyBorder="1"/>
    <xf numFmtId="0" fontId="0" fillId="0" borderId="107" xfId="5" applyFont="1" applyBorder="1" applyAlignment="1"/>
    <xf numFmtId="0" fontId="13" fillId="6" borderId="26" xfId="5" applyFont="1" applyFill="1" applyBorder="1" applyAlignment="1">
      <alignment horizontal="left" vertical="center" wrapText="1"/>
    </xf>
    <xf numFmtId="0" fontId="13" fillId="6" borderId="3" xfId="5" applyFont="1" applyFill="1" applyBorder="1" applyAlignment="1">
      <alignment wrapText="1"/>
    </xf>
    <xf numFmtId="0" fontId="13" fillId="6" borderId="8" xfId="5" applyFont="1" applyFill="1" applyBorder="1" applyAlignment="1">
      <alignment wrapText="1" shrinkToFit="1"/>
    </xf>
    <xf numFmtId="0" fontId="95" fillId="0" borderId="0" xfId="0" applyFont="1" applyFill="1" applyBorder="1" applyAlignment="1">
      <alignment horizontal="left" vertical="center"/>
    </xf>
    <xf numFmtId="0" fontId="95" fillId="0" borderId="0" xfId="0" applyFont="1" applyFill="1" applyBorder="1" applyAlignment="1">
      <alignment horizontal="left" vertical="center"/>
    </xf>
    <xf numFmtId="0" fontId="12" fillId="0" borderId="81" xfId="0" applyFont="1" applyFill="1" applyBorder="1" applyAlignment="1">
      <alignment horizontal="center" vertical="center" wrapText="1"/>
    </xf>
    <xf numFmtId="0" fontId="117" fillId="0" borderId="0" xfId="54" applyFont="1">
      <alignment vertical="center"/>
    </xf>
    <xf numFmtId="0" fontId="117" fillId="0" borderId="0" xfId="54" applyFont="1" applyAlignment="1">
      <alignment horizontal="right" vertical="center"/>
    </xf>
    <xf numFmtId="0" fontId="117" fillId="0" borderId="0" xfId="54" applyFont="1" applyAlignment="1"/>
    <xf numFmtId="0" fontId="117" fillId="0" borderId="2" xfId="54" applyFont="1" applyBorder="1" applyAlignment="1">
      <alignment horizontal="center" vertical="center" wrapText="1"/>
    </xf>
    <xf numFmtId="0" fontId="117" fillId="0" borderId="0" xfId="54" applyFont="1" applyAlignment="1">
      <alignment horizontal="center" vertical="center"/>
    </xf>
    <xf numFmtId="0" fontId="117" fillId="0" borderId="2" xfId="54" applyFont="1" applyBorder="1" applyAlignment="1">
      <alignment horizontal="center" vertical="center"/>
    </xf>
    <xf numFmtId="0" fontId="117" fillId="0" borderId="8" xfId="54" applyFont="1" applyBorder="1" applyAlignment="1">
      <alignment vertical="center"/>
    </xf>
    <xf numFmtId="0" fontId="117" fillId="0" borderId="5" xfId="54" applyFont="1" applyBorder="1" applyAlignment="1">
      <alignment vertical="center"/>
    </xf>
    <xf numFmtId="0" fontId="117" fillId="0" borderId="5" xfId="54" applyFont="1" applyBorder="1">
      <alignment vertical="center"/>
    </xf>
    <xf numFmtId="0" fontId="117" fillId="0" borderId="9" xfId="54" applyFont="1" applyBorder="1">
      <alignment vertical="center"/>
    </xf>
    <xf numFmtId="0" fontId="117" fillId="0" borderId="6" xfId="54" applyFont="1" applyBorder="1">
      <alignment vertical="center"/>
    </xf>
    <xf numFmtId="0" fontId="117" fillId="0" borderId="0" xfId="54" applyFont="1" applyBorder="1">
      <alignment vertical="center"/>
    </xf>
    <xf numFmtId="0" fontId="117" fillId="0" borderId="7" xfId="54" applyFont="1" applyBorder="1">
      <alignment vertical="center"/>
    </xf>
    <xf numFmtId="0" fontId="117" fillId="0" borderId="6" xfId="54" applyFont="1" applyBorder="1" applyAlignment="1">
      <alignment vertical="center"/>
    </xf>
    <xf numFmtId="0" fontId="117" fillId="0" borderId="0" xfId="54" applyFont="1" applyBorder="1" applyAlignment="1">
      <alignment vertical="center"/>
    </xf>
    <xf numFmtId="0" fontId="117" fillId="0" borderId="11" xfId="54" applyFont="1" applyBorder="1" applyAlignment="1">
      <alignment vertical="center"/>
    </xf>
    <xf numFmtId="0" fontId="117" fillId="0" borderId="1" xfId="54" applyFont="1" applyBorder="1" applyAlignment="1">
      <alignment vertical="center"/>
    </xf>
    <xf numFmtId="0" fontId="117" fillId="0" borderId="1" xfId="54" applyFont="1" applyBorder="1">
      <alignment vertical="center"/>
    </xf>
    <xf numFmtId="0" fontId="117" fillId="0" borderId="12" xfId="54" applyFont="1" applyBorder="1">
      <alignment vertical="center"/>
    </xf>
    <xf numFmtId="0" fontId="13" fillId="0" borderId="145" xfId="45" applyNumberFormat="1" applyFont="1" applyFill="1" applyBorder="1" applyAlignment="1">
      <alignment horizontal="center" vertical="center"/>
    </xf>
    <xf numFmtId="0" fontId="30" fillId="0" borderId="0" xfId="5" applyFont="1" applyAlignment="1">
      <alignment vertical="center"/>
    </xf>
    <xf numFmtId="0" fontId="13" fillId="0" borderId="0" xfId="5" applyFont="1" applyAlignment="1">
      <alignment vertical="center" shrinkToFit="1"/>
    </xf>
    <xf numFmtId="0" fontId="13" fillId="0" borderId="0" xfId="5" applyFont="1" applyAlignment="1">
      <alignment vertical="center"/>
    </xf>
    <xf numFmtId="0" fontId="34" fillId="0" borderId="3" xfId="4" applyFont="1" applyBorder="1" applyAlignment="1">
      <alignment horizontal="left" vertical="center"/>
    </xf>
    <xf numFmtId="0" fontId="34" fillId="0" borderId="4" xfId="4" applyFont="1" applyBorder="1" applyAlignment="1">
      <alignment horizontal="left" vertical="center"/>
    </xf>
    <xf numFmtId="0" fontId="132" fillId="0" borderId="0" xfId="3" applyFont="1" applyFill="1" applyAlignment="1">
      <alignment horizontal="center" vertical="center"/>
    </xf>
    <xf numFmtId="0" fontId="12" fillId="0" borderId="1" xfId="3" applyFont="1" applyFill="1" applyBorder="1" applyAlignment="1">
      <alignment horizontal="left" vertical="center"/>
    </xf>
    <xf numFmtId="58" fontId="12" fillId="0" borderId="1" xfId="3" applyNumberFormat="1" applyFont="1" applyFill="1" applyBorder="1" applyAlignment="1">
      <alignment horizontal="left" vertical="center"/>
    </xf>
    <xf numFmtId="0" fontId="34" fillId="2" borderId="3" xfId="4" applyFont="1" applyFill="1" applyBorder="1" applyAlignment="1">
      <alignment horizontal="center" vertical="center"/>
    </xf>
    <xf numFmtId="0" fontId="34" fillId="2" borderId="4" xfId="4" applyFont="1" applyFill="1" applyBorder="1" applyAlignment="1">
      <alignment horizontal="center" vertical="center"/>
    </xf>
    <xf numFmtId="0" fontId="34" fillId="0" borderId="3" xfId="4" applyFont="1" applyBorder="1" applyAlignment="1">
      <alignment horizontal="left" vertical="center" wrapText="1"/>
    </xf>
    <xf numFmtId="0" fontId="34" fillId="0" borderId="4" xfId="4" applyFont="1" applyBorder="1" applyAlignment="1">
      <alignment horizontal="left" vertical="center" wrapText="1"/>
    </xf>
    <xf numFmtId="0" fontId="130" fillId="0" borderId="3" xfId="4" applyFont="1" applyBorder="1" applyAlignment="1">
      <alignment horizontal="left" vertical="top" wrapText="1"/>
    </xf>
    <xf numFmtId="0" fontId="130" fillId="0" borderId="4" xfId="4" applyFont="1" applyBorder="1" applyAlignment="1">
      <alignment horizontal="left" vertical="top"/>
    </xf>
    <xf numFmtId="0" fontId="34" fillId="14" borderId="3" xfId="4" applyFont="1" applyFill="1" applyBorder="1" applyAlignment="1">
      <alignment horizontal="left" vertical="center" wrapText="1"/>
    </xf>
    <xf numFmtId="0" fontId="34" fillId="14" borderId="4" xfId="4" applyFont="1" applyFill="1" applyBorder="1" applyAlignment="1">
      <alignment horizontal="left" vertical="center" wrapText="1"/>
    </xf>
    <xf numFmtId="0" fontId="34" fillId="14" borderId="3" xfId="4" applyFont="1" applyFill="1" applyBorder="1" applyAlignment="1">
      <alignment horizontal="left" vertical="center"/>
    </xf>
    <xf numFmtId="0" fontId="34" fillId="14" borderId="4" xfId="4" applyFont="1" applyFill="1" applyBorder="1" applyAlignment="1">
      <alignment horizontal="left" vertical="center"/>
    </xf>
    <xf numFmtId="0" fontId="139" fillId="0" borderId="5" xfId="4" applyFont="1" applyBorder="1" applyAlignment="1">
      <alignment horizontal="left" vertical="center"/>
    </xf>
    <xf numFmtId="0" fontId="139" fillId="0" borderId="0" xfId="4" applyFont="1" applyBorder="1" applyAlignment="1">
      <alignment horizontal="left" vertical="center"/>
    </xf>
    <xf numFmtId="0" fontId="34" fillId="14" borderId="10" xfId="4" applyFont="1" applyFill="1" applyBorder="1" applyAlignment="1">
      <alignment horizontal="left" vertical="center" wrapText="1"/>
    </xf>
    <xf numFmtId="38" fontId="34" fillId="14" borderId="3" xfId="1" applyFont="1" applyFill="1" applyBorder="1" applyAlignment="1">
      <alignment horizontal="left" vertical="center"/>
    </xf>
    <xf numFmtId="38" fontId="34" fillId="14" borderId="4" xfId="1" applyFont="1" applyFill="1" applyBorder="1" applyAlignment="1">
      <alignment horizontal="left" vertical="center"/>
    </xf>
    <xf numFmtId="0" fontId="34" fillId="0" borderId="3"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10" xfId="4" applyFont="1" applyFill="1" applyBorder="1" applyAlignment="1">
      <alignment horizontal="left" vertical="center"/>
    </xf>
    <xf numFmtId="0" fontId="34" fillId="0" borderId="10" xfId="4" applyFont="1" applyBorder="1" applyAlignment="1">
      <alignment horizontal="left" vertical="center" wrapText="1"/>
    </xf>
    <xf numFmtId="0" fontId="17" fillId="0" borderId="0" xfId="0" applyFont="1" applyFill="1" applyAlignment="1">
      <alignment horizontal="left" vertical="center"/>
    </xf>
    <xf numFmtId="0" fontId="19" fillId="0" borderId="5" xfId="0" applyFont="1" applyFill="1" applyBorder="1" applyAlignment="1">
      <alignment horizontal="center" vertical="center" shrinkToFit="1"/>
    </xf>
    <xf numFmtId="0" fontId="0" fillId="0" borderId="1" xfId="0" applyBorder="1"/>
    <xf numFmtId="0" fontId="19" fillId="0" borderId="5" xfId="0" applyFont="1" applyFill="1" applyBorder="1" applyAlignment="1">
      <alignment horizontal="left" vertical="center" shrinkToFit="1"/>
    </xf>
    <xf numFmtId="0" fontId="19" fillId="0" borderId="1" xfId="0" applyFont="1" applyFill="1" applyBorder="1" applyAlignment="1">
      <alignment horizontal="left" vertical="center" shrinkToFit="1"/>
    </xf>
    <xf numFmtId="0" fontId="19" fillId="0" borderId="0" xfId="0" applyFont="1" applyFill="1" applyAlignment="1">
      <alignment vertical="top" wrapText="1"/>
    </xf>
    <xf numFmtId="0" fontId="19" fillId="0" borderId="0" xfId="0" applyFont="1" applyFill="1" applyAlignment="1">
      <alignment vertical="top"/>
    </xf>
    <xf numFmtId="0" fontId="0" fillId="0" borderId="0" xfId="0" applyFont="1" applyAlignment="1">
      <alignment vertical="top"/>
    </xf>
    <xf numFmtId="0" fontId="17" fillId="0" borderId="8" xfId="0" applyFont="1" applyFill="1" applyBorder="1" applyAlignment="1">
      <alignment horizontal="distributed" vertical="center" wrapText="1"/>
    </xf>
    <xf numFmtId="0" fontId="26" fillId="0" borderId="9" xfId="0" applyFont="1" applyFill="1" applyBorder="1" applyAlignment="1">
      <alignment horizontal="distributed" vertical="center"/>
    </xf>
    <xf numFmtId="0" fontId="26" fillId="0" borderId="11" xfId="0" applyFont="1" applyFill="1" applyBorder="1" applyAlignment="1">
      <alignment horizontal="distributed" vertical="center"/>
    </xf>
    <xf numFmtId="0" fontId="26" fillId="0" borderId="12" xfId="0" applyFont="1" applyFill="1" applyBorder="1" applyAlignment="1">
      <alignment horizontal="distributed"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0" xfId="0" applyFont="1" applyFill="1" applyBorder="1" applyAlignment="1">
      <alignment horizontal="center" vertical="center"/>
    </xf>
    <xf numFmtId="0" fontId="17" fillId="0" borderId="3"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10" xfId="0" applyFont="1" applyFill="1" applyBorder="1" applyAlignment="1">
      <alignment horizontal="righ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19" fillId="0" borderId="1" xfId="0" applyNumberFormat="1" applyFont="1" applyFill="1" applyBorder="1" applyAlignment="1">
      <alignment horizontal="center" vertical="center" shrinkToFit="1"/>
    </xf>
    <xf numFmtId="0" fontId="21" fillId="0" borderId="6"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0" xfId="0" applyFont="1" applyFill="1" applyAlignment="1">
      <alignment horizontal="left" vertical="center" shrinkToFit="1"/>
    </xf>
    <xf numFmtId="0" fontId="21" fillId="0" borderId="6" xfId="0" applyFont="1" applyFill="1" applyBorder="1" applyAlignment="1">
      <alignment horizontal="left" vertical="center"/>
    </xf>
    <xf numFmtId="0" fontId="21" fillId="0" borderId="0" xfId="0" applyFont="1" applyFill="1" applyAlignment="1">
      <alignment horizontal="left" vertical="center"/>
    </xf>
    <xf numFmtId="0" fontId="21" fillId="0" borderId="6"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Border="1" applyAlignment="1">
      <alignment horizontal="left" vertical="center" shrinkToFit="1"/>
    </xf>
    <xf numFmtId="0" fontId="25" fillId="0" borderId="0" xfId="0" applyFont="1" applyFill="1" applyAlignment="1">
      <alignment horizontal="right" vertical="center"/>
    </xf>
    <xf numFmtId="0" fontId="17" fillId="0" borderId="0" xfId="0" applyFont="1" applyFill="1" applyAlignment="1">
      <alignment horizontal="left" vertical="center" shrinkToFit="1"/>
    </xf>
    <xf numFmtId="0" fontId="17" fillId="0" borderId="0" xfId="0" applyFont="1" applyFill="1" applyAlignment="1">
      <alignment horizontal="left" vertical="top" wrapText="1"/>
    </xf>
    <xf numFmtId="0" fontId="17" fillId="0" borderId="1" xfId="0" applyFont="1" applyFill="1" applyBorder="1" applyAlignment="1">
      <alignment horizontal="left" vertical="center" shrinkToFit="1"/>
    </xf>
    <xf numFmtId="58" fontId="17" fillId="0" borderId="1" xfId="0" applyNumberFormat="1" applyFont="1" applyFill="1" applyBorder="1" applyAlignment="1">
      <alignment horizontal="center" vertical="center"/>
    </xf>
    <xf numFmtId="58" fontId="17" fillId="0" borderId="4" xfId="0" applyNumberFormat="1" applyFont="1" applyFill="1" applyBorder="1" applyAlignment="1">
      <alignment horizontal="center" vertical="center"/>
    </xf>
    <xf numFmtId="0" fontId="17" fillId="0" borderId="0" xfId="0" applyFont="1" applyFill="1" applyAlignment="1">
      <alignment vertical="center"/>
    </xf>
    <xf numFmtId="0" fontId="25" fillId="0" borderId="0" xfId="0" applyFont="1" applyAlignment="1">
      <alignment vertical="center"/>
    </xf>
    <xf numFmtId="0" fontId="0" fillId="0" borderId="0" xfId="0" applyFont="1" applyAlignment="1">
      <alignment vertical="center"/>
    </xf>
    <xf numFmtId="0" fontId="24" fillId="0" borderId="0" xfId="0" applyFont="1" applyFill="1" applyAlignment="1">
      <alignment horizontal="left" vertical="center"/>
    </xf>
    <xf numFmtId="0" fontId="17" fillId="0" borderId="0" xfId="0" applyFont="1" applyFill="1" applyAlignment="1">
      <alignment horizontal="center" vertical="center"/>
    </xf>
    <xf numFmtId="58" fontId="17" fillId="0" borderId="0" xfId="0" applyNumberFormat="1" applyFont="1" applyFill="1" applyAlignment="1">
      <alignment horizontal="distributed" vertical="center" indent="2" shrinkToFit="1"/>
    </xf>
    <xf numFmtId="0" fontId="20" fillId="0" borderId="0" xfId="0" applyFont="1" applyFill="1" applyAlignment="1">
      <alignment vertical="center"/>
    </xf>
    <xf numFmtId="0" fontId="20" fillId="0" borderId="0" xfId="0" applyFont="1" applyAlignment="1">
      <alignment vertical="center"/>
    </xf>
    <xf numFmtId="0" fontId="19" fillId="0" borderId="0" xfId="0" applyFont="1" applyFill="1" applyAlignment="1">
      <alignment horizontal="left" vertical="center" shrinkToFit="1"/>
    </xf>
    <xf numFmtId="0" fontId="0" fillId="0" borderId="0" xfId="0" applyFill="1" applyAlignment="1">
      <alignment horizontal="left" vertical="center" shrinkToFit="1"/>
    </xf>
    <xf numFmtId="0" fontId="19" fillId="0" borderId="0" xfId="0" applyFont="1" applyFill="1" applyAlignment="1">
      <alignment horizontal="left"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17" fillId="0" borderId="0" xfId="0" applyFont="1" applyFill="1" applyAlignment="1">
      <alignment horizontal="left" vertical="center" wrapText="1"/>
    </xf>
    <xf numFmtId="0" fontId="82" fillId="0" borderId="1" xfId="0" applyFont="1" applyFill="1" applyBorder="1" applyAlignment="1">
      <alignment horizontal="center" vertical="center" shrinkToFit="1"/>
    </xf>
    <xf numFmtId="49" fontId="9" fillId="3" borderId="0" xfId="0" applyNumberFormat="1" applyFont="1" applyFill="1" applyBorder="1" applyAlignment="1">
      <alignment vertical="center"/>
    </xf>
    <xf numFmtId="49" fontId="9" fillId="0" borderId="0" xfId="0" applyNumberFormat="1" applyFont="1" applyFill="1" applyBorder="1" applyAlignment="1">
      <alignment vertical="center"/>
    </xf>
    <xf numFmtId="0" fontId="83" fillId="0" borderId="0" xfId="0" applyFont="1" applyFill="1" applyBorder="1" applyAlignment="1">
      <alignment horizontal="left" vertical="center" wrapText="1"/>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114" fillId="0" borderId="26" xfId="0" applyFont="1" applyFill="1" applyBorder="1" applyAlignment="1">
      <alignment horizontal="center" vertical="center"/>
    </xf>
    <xf numFmtId="0" fontId="114" fillId="0" borderId="28" xfId="0" applyFont="1" applyFill="1" applyBorder="1" applyAlignment="1">
      <alignment horizontal="center" vertical="center"/>
    </xf>
    <xf numFmtId="0" fontId="30"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2" xfId="0" applyFont="1" applyFill="1" applyBorder="1" applyAlignment="1">
      <alignment horizontal="center" vertical="center"/>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26"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 xfId="0" applyFont="1" applyFill="1" applyBorder="1" applyAlignment="1">
      <alignment horizontal="center" vertical="center" wrapText="1"/>
    </xf>
    <xf numFmtId="0" fontId="114" fillId="0" borderId="0" xfId="0" applyFont="1" applyFill="1" applyBorder="1" applyAlignment="1">
      <alignment horizontal="left" vertical="center" shrinkToFit="1"/>
    </xf>
    <xf numFmtId="0" fontId="30" fillId="0" borderId="4" xfId="0" applyFont="1" applyFill="1" applyBorder="1" applyAlignment="1">
      <alignment horizontal="left" vertical="center"/>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3" xfId="0" applyFont="1" applyFill="1" applyBorder="1" applyAlignment="1">
      <alignment horizontal="left" vertical="center"/>
    </xf>
    <xf numFmtId="0" fontId="29" fillId="0" borderId="26" xfId="0" applyFont="1" applyFill="1" applyBorder="1" applyAlignment="1">
      <alignment horizontal="left" vertical="center"/>
    </xf>
    <xf numFmtId="0" fontId="29" fillId="0" borderId="28" xfId="0" applyFont="1" applyFill="1" applyBorder="1" applyAlignment="1">
      <alignment horizontal="left" vertical="center"/>
    </xf>
    <xf numFmtId="0" fontId="30" fillId="0" borderId="8"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0" xfId="0" applyFont="1" applyFill="1" applyBorder="1" applyAlignment="1">
      <alignment horizontal="center" vertical="center" shrinkToFit="1"/>
    </xf>
    <xf numFmtId="0" fontId="29" fillId="0" borderId="26" xfId="0" applyFont="1" applyFill="1" applyBorder="1" applyAlignment="1">
      <alignment horizontal="left" vertical="center" indent="1"/>
    </xf>
    <xf numFmtId="0" fontId="29" fillId="0" borderId="28" xfId="0" applyFont="1" applyFill="1" applyBorder="1" applyAlignment="1">
      <alignment horizontal="left" vertical="center" indent="1"/>
    </xf>
    <xf numFmtId="0" fontId="30" fillId="0" borderId="10" xfId="0" applyFont="1" applyFill="1" applyBorder="1" applyAlignment="1">
      <alignment horizontal="left" vertical="center"/>
    </xf>
    <xf numFmtId="2" fontId="30" fillId="0" borderId="4" xfId="0" applyNumberFormat="1"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2" xfId="0" applyFont="1" applyFill="1" applyBorder="1" applyAlignment="1">
      <alignment horizontal="center" vertical="center" textRotation="255" wrapText="1"/>
    </xf>
    <xf numFmtId="0" fontId="30" fillId="0" borderId="2" xfId="0" applyFont="1" applyFill="1" applyBorder="1" applyAlignment="1">
      <alignment horizontal="center" vertical="center" textRotation="255"/>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xf>
    <xf numFmtId="0" fontId="30" fillId="0" borderId="10" xfId="0" applyFont="1" applyFill="1" applyBorder="1" applyAlignment="1">
      <alignment horizontal="left" vertical="center" wrapText="1"/>
    </xf>
    <xf numFmtId="0" fontId="114" fillId="0" borderId="2" xfId="0" applyFont="1" applyFill="1" applyBorder="1" applyAlignment="1">
      <alignment horizontal="center" vertical="center" textRotation="255"/>
    </xf>
    <xf numFmtId="0" fontId="114" fillId="0" borderId="3" xfId="0" applyFont="1" applyFill="1" applyBorder="1" applyAlignment="1">
      <alignment vertical="center"/>
    </xf>
    <xf numFmtId="0" fontId="114" fillId="0" borderId="4" xfId="0" applyFont="1" applyFill="1" applyBorder="1" applyAlignment="1">
      <alignment vertical="center"/>
    </xf>
    <xf numFmtId="0" fontId="114" fillId="0" borderId="10" xfId="0" applyFont="1" applyFill="1" applyBorder="1" applyAlignment="1">
      <alignment vertical="center"/>
    </xf>
    <xf numFmtId="0" fontId="64" fillId="0" borderId="8"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114" fillId="0" borderId="26" xfId="0" applyFont="1" applyFill="1" applyBorder="1" applyAlignment="1">
      <alignment horizontal="center" vertical="center" wrapText="1"/>
    </xf>
    <xf numFmtId="0" fontId="114" fillId="0" borderId="27" xfId="0" applyFont="1" applyFill="1" applyBorder="1" applyAlignment="1">
      <alignment horizontal="center" vertical="center" wrapText="1"/>
    </xf>
    <xf numFmtId="0" fontId="114" fillId="0" borderId="28" xfId="0" applyFont="1" applyFill="1" applyBorder="1" applyAlignment="1">
      <alignment horizontal="center" vertical="center" wrapText="1"/>
    </xf>
    <xf numFmtId="0" fontId="114" fillId="0" borderId="2" xfId="0" applyFont="1" applyFill="1" applyBorder="1" applyAlignment="1">
      <alignment horizontal="center"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xf>
    <xf numFmtId="0" fontId="29" fillId="0" borderId="3" xfId="0" applyFont="1" applyFill="1" applyBorder="1" applyAlignment="1">
      <alignment horizontal="left" vertical="center" indent="1"/>
    </xf>
    <xf numFmtId="0" fontId="29" fillId="0" borderId="3" xfId="0" applyFont="1" applyFill="1" applyBorder="1" applyAlignment="1">
      <alignment vertical="center"/>
    </xf>
    <xf numFmtId="0" fontId="0" fillId="0" borderId="10" xfId="0" applyFont="1" applyFill="1" applyBorder="1" applyAlignment="1">
      <alignment vertical="center"/>
    </xf>
    <xf numFmtId="0" fontId="29" fillId="0" borderId="3" xfId="0" applyFont="1" applyFill="1" applyBorder="1" applyAlignment="1">
      <alignment horizontal="left" vertical="center"/>
    </xf>
    <xf numFmtId="0" fontId="29" fillId="0" borderId="10" xfId="0" applyFont="1" applyFill="1" applyBorder="1" applyAlignment="1">
      <alignment horizontal="left" vertical="center"/>
    </xf>
    <xf numFmtId="0" fontId="114" fillId="0" borderId="3" xfId="0" applyFont="1" applyFill="1" applyBorder="1" applyAlignment="1">
      <alignment horizontal="left" vertical="center" shrinkToFit="1"/>
    </xf>
    <xf numFmtId="0" fontId="114" fillId="0" borderId="4" xfId="0" applyFont="1" applyFill="1" applyBorder="1" applyAlignment="1">
      <alignment horizontal="left" vertical="center" shrinkToFit="1"/>
    </xf>
    <xf numFmtId="0" fontId="0" fillId="0" borderId="10" xfId="0" applyFont="1" applyBorder="1"/>
    <xf numFmtId="0" fontId="29" fillId="0" borderId="10" xfId="0" applyFont="1" applyFill="1" applyBorder="1" applyAlignment="1">
      <alignment vertical="center"/>
    </xf>
    <xf numFmtId="0" fontId="114" fillId="0" borderId="3" xfId="0" applyFont="1" applyFill="1" applyBorder="1" applyAlignment="1">
      <alignment horizontal="left" vertical="center" wrapText="1" shrinkToFit="1"/>
    </xf>
    <xf numFmtId="0" fontId="114" fillId="0" borderId="4" xfId="0" applyFont="1" applyFill="1" applyBorder="1" applyAlignment="1">
      <alignment horizontal="left" vertical="center" wrapText="1" shrinkToFit="1"/>
    </xf>
    <xf numFmtId="0" fontId="29" fillId="0" borderId="8" xfId="0" applyFont="1" applyFill="1" applyBorder="1" applyAlignment="1">
      <alignment horizontal="left" vertical="center" indent="1"/>
    </xf>
    <xf numFmtId="0" fontId="29" fillId="0" borderId="9" xfId="0" applyFont="1" applyFill="1" applyBorder="1" applyAlignment="1">
      <alignment horizontal="left" vertical="center" indent="1"/>
    </xf>
    <xf numFmtId="0" fontId="29" fillId="0" borderId="6" xfId="0" applyFont="1" applyFill="1" applyBorder="1" applyAlignment="1">
      <alignment horizontal="left" vertical="center" indent="1"/>
    </xf>
    <xf numFmtId="0" fontId="29" fillId="0" borderId="7" xfId="0" applyFont="1" applyFill="1" applyBorder="1" applyAlignment="1">
      <alignment horizontal="left" vertical="center" indent="1"/>
    </xf>
    <xf numFmtId="2" fontId="30" fillId="0" borderId="4" xfId="0" applyNumberFormat="1" applyFont="1" applyFill="1" applyBorder="1" applyAlignment="1">
      <alignment vertical="center" shrinkToFit="1"/>
    </xf>
    <xf numFmtId="0" fontId="117" fillId="0" borderId="3" xfId="0" applyFont="1" applyBorder="1" applyAlignment="1">
      <alignment horizontal="center" vertical="center"/>
    </xf>
    <xf numFmtId="0" fontId="117" fillId="0" borderId="4" xfId="0" applyFont="1" applyBorder="1" applyAlignment="1">
      <alignment horizontal="center" vertical="center"/>
    </xf>
    <xf numFmtId="0" fontId="114" fillId="0" borderId="3" xfId="0" applyFont="1" applyFill="1" applyBorder="1" applyAlignment="1">
      <alignment horizontal="left" vertical="center"/>
    </xf>
    <xf numFmtId="0" fontId="114" fillId="0" borderId="4" xfId="0" applyFont="1" applyFill="1" applyBorder="1" applyAlignment="1">
      <alignment horizontal="left" vertical="center"/>
    </xf>
    <xf numFmtId="0" fontId="114" fillId="0" borderId="10" xfId="0" applyFont="1" applyFill="1" applyBorder="1" applyAlignment="1">
      <alignment horizontal="left" vertical="center"/>
    </xf>
    <xf numFmtId="0" fontId="29" fillId="0" borderId="3" xfId="0" applyFont="1" applyFill="1" applyBorder="1" applyAlignment="1">
      <alignment vertical="center" wrapText="1"/>
    </xf>
    <xf numFmtId="0" fontId="29" fillId="0" borderId="10" xfId="0" applyFont="1" applyFill="1" applyBorder="1" applyAlignment="1">
      <alignment vertical="center" wrapText="1"/>
    </xf>
    <xf numFmtId="0" fontId="35" fillId="0" borderId="4" xfId="0" applyFont="1" applyFill="1" applyBorder="1" applyAlignment="1" applyProtection="1">
      <alignment horizontal="center" vertical="center" shrinkToFit="1"/>
      <protection locked="0"/>
    </xf>
    <xf numFmtId="0" fontId="29" fillId="0" borderId="5" xfId="0" applyFont="1" applyFill="1" applyBorder="1" applyAlignment="1">
      <alignment vertical="center"/>
    </xf>
    <xf numFmtId="0" fontId="0" fillId="0" borderId="5" xfId="0" applyFont="1" applyFill="1" applyBorder="1" applyAlignment="1"/>
    <xf numFmtId="0" fontId="29" fillId="0" borderId="0" xfId="0" applyFont="1" applyFill="1" applyBorder="1" applyAlignment="1">
      <alignment horizontal="left" vertical="center"/>
    </xf>
    <xf numFmtId="0" fontId="30"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64" fillId="0" borderId="28" xfId="0" applyFont="1" applyFill="1" applyBorder="1" applyAlignment="1">
      <alignment horizontal="center" vertical="center"/>
    </xf>
    <xf numFmtId="0" fontId="114" fillId="0" borderId="10" xfId="0" applyFont="1" applyFill="1" applyBorder="1" applyAlignment="1">
      <alignment horizontal="left" vertical="center" wrapText="1" shrinkToFit="1"/>
    </xf>
    <xf numFmtId="0" fontId="114" fillId="0" borderId="3" xfId="0" applyFont="1" applyFill="1" applyBorder="1" applyAlignment="1">
      <alignment vertical="center" wrapText="1" shrinkToFit="1"/>
    </xf>
    <xf numFmtId="0" fontId="114" fillId="0" borderId="4" xfId="0" applyFont="1" applyFill="1" applyBorder="1" applyAlignment="1">
      <alignment vertical="center" wrapText="1" shrinkToFit="1"/>
    </xf>
    <xf numFmtId="0" fontId="64" fillId="0" borderId="8" xfId="0" applyFont="1" applyFill="1" applyBorder="1" applyAlignment="1">
      <alignment vertical="center"/>
    </xf>
    <xf numFmtId="0" fontId="64" fillId="0" borderId="9" xfId="0" applyFont="1" applyFill="1" applyBorder="1" applyAlignment="1">
      <alignment vertical="center"/>
    </xf>
    <xf numFmtId="0" fontId="64" fillId="0" borderId="6" xfId="0" applyFont="1" applyFill="1" applyBorder="1" applyAlignment="1">
      <alignment vertical="center"/>
    </xf>
    <xf numFmtId="0" fontId="64" fillId="0" borderId="7" xfId="0" applyFont="1" applyFill="1" applyBorder="1" applyAlignment="1">
      <alignment vertical="center"/>
    </xf>
    <xf numFmtId="0" fontId="64" fillId="0" borderId="11" xfId="0" applyFont="1" applyFill="1" applyBorder="1" applyAlignment="1">
      <alignment vertical="center"/>
    </xf>
    <xf numFmtId="0" fontId="64" fillId="0" borderId="12" xfId="0" applyFont="1" applyFill="1" applyBorder="1" applyAlignment="1">
      <alignment vertical="center"/>
    </xf>
    <xf numFmtId="0" fontId="18" fillId="0" borderId="0" xfId="0" applyFont="1" applyFill="1" applyBorder="1" applyAlignment="1">
      <alignment horizontal="right" vertical="top"/>
    </xf>
    <xf numFmtId="0" fontId="34"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30" fillId="0" borderId="10" xfId="0" applyFont="1" applyFill="1" applyBorder="1" applyAlignment="1">
      <alignment vertical="center"/>
    </xf>
    <xf numFmtId="0" fontId="0" fillId="0" borderId="4" xfId="0" applyFont="1" applyFill="1" applyBorder="1" applyAlignment="1">
      <alignment horizontal="left" vertical="center" indent="1"/>
    </xf>
    <xf numFmtId="0" fontId="18" fillId="0" borderId="1" xfId="0" applyFont="1" applyFill="1" applyBorder="1" applyAlignment="1">
      <alignment horizontal="left"/>
    </xf>
    <xf numFmtId="0" fontId="30" fillId="0" borderId="1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12" xfId="0" applyFont="1" applyFill="1" applyBorder="1" applyAlignment="1">
      <alignment horizontal="left" vertical="center"/>
    </xf>
    <xf numFmtId="0" fontId="114" fillId="0" borderId="6" xfId="0" applyFont="1" applyFill="1" applyBorder="1" applyAlignment="1">
      <alignment horizontal="left" vertical="center" shrinkToFit="1"/>
    </xf>
    <xf numFmtId="0" fontId="29" fillId="0" borderId="8" xfId="0" applyFont="1" applyFill="1" applyBorder="1" applyAlignment="1">
      <alignment vertical="center"/>
    </xf>
    <xf numFmtId="0" fontId="29" fillId="0" borderId="9" xfId="0" applyFont="1" applyFill="1" applyBorder="1" applyAlignment="1">
      <alignment vertical="center"/>
    </xf>
    <xf numFmtId="0" fontId="29" fillId="0" borderId="6" xfId="0" applyFont="1" applyFill="1" applyBorder="1" applyAlignment="1">
      <alignment vertical="center"/>
    </xf>
    <xf numFmtId="0" fontId="29" fillId="0" borderId="7" xfId="0" applyFont="1" applyFill="1" applyBorder="1" applyAlignment="1">
      <alignment vertical="center"/>
    </xf>
    <xf numFmtId="0" fontId="114" fillId="0" borderId="11" xfId="0" applyFont="1" applyFill="1" applyBorder="1" applyAlignment="1">
      <alignment horizontal="left" vertical="center" wrapText="1"/>
    </xf>
    <xf numFmtId="0" fontId="114" fillId="0" borderId="1" xfId="0" applyFont="1" applyFill="1" applyBorder="1" applyAlignment="1">
      <alignment horizontal="left" vertical="center" wrapText="1"/>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30" fillId="0" borderId="3" xfId="0" applyFont="1" applyFill="1" applyBorder="1" applyAlignment="1">
      <alignment horizontal="left" vertical="center" wrapText="1" shrinkToFit="1"/>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114" fillId="0" borderId="26" xfId="0" applyFont="1" applyFill="1" applyBorder="1" applyAlignment="1">
      <alignment horizontal="center" vertical="center" textRotation="255"/>
    </xf>
    <xf numFmtId="0" fontId="114" fillId="0" borderId="27" xfId="0" applyFont="1" applyFill="1" applyBorder="1" applyAlignment="1">
      <alignment horizontal="center" vertical="center" textRotation="255"/>
    </xf>
    <xf numFmtId="0" fontId="114" fillId="0" borderId="28" xfId="0" applyFont="1" applyFill="1" applyBorder="1" applyAlignment="1">
      <alignment horizontal="center" vertical="center" textRotation="255"/>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29" fillId="0" borderId="8"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30" fillId="0" borderId="5" xfId="0" applyFont="1" applyFill="1" applyBorder="1" applyAlignment="1">
      <alignment horizontal="left" vertical="center"/>
    </xf>
    <xf numFmtId="0" fontId="30" fillId="0" borderId="1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30" fillId="0" borderId="11"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14"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9" fillId="0" borderId="32" xfId="6" applyFont="1" applyFill="1" applyBorder="1" applyAlignment="1" applyProtection="1">
      <alignment horizontal="left" vertical="center" shrinkToFit="1"/>
    </xf>
    <xf numFmtId="0" fontId="39"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8"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4" fillId="0" borderId="5" xfId="0" applyFont="1" applyFill="1" applyBorder="1" applyAlignment="1">
      <alignment vertical="center" wrapText="1"/>
    </xf>
    <xf numFmtId="0" fontId="37" fillId="0" borderId="5" xfId="0" applyFont="1" applyFill="1" applyBorder="1" applyAlignment="1">
      <alignment vertical="center" wrapText="1"/>
    </xf>
    <xf numFmtId="0" fontId="14" fillId="0" borderId="0" xfId="0" applyFont="1" applyFill="1" applyBorder="1" applyAlignment="1">
      <alignment vertical="center" wrapText="1"/>
    </xf>
    <xf numFmtId="0" fontId="37" fillId="0" borderId="0" xfId="0" applyFont="1" applyFill="1" applyBorder="1" applyAlignment="1">
      <alignment vertical="center" wrapText="1"/>
    </xf>
    <xf numFmtId="0" fontId="14" fillId="0" borderId="5" xfId="0" applyFont="1" applyFill="1" applyBorder="1" applyAlignment="1">
      <alignment vertical="top"/>
    </xf>
    <xf numFmtId="0" fontId="14"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6"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41" fillId="0" borderId="8" xfId="45" applyNumberFormat="1" applyFont="1" applyFill="1" applyBorder="1" applyAlignment="1">
      <alignment horizontal="center" vertical="center" wrapText="1"/>
    </xf>
    <xf numFmtId="0" fontId="41" fillId="0" borderId="5" xfId="45" applyNumberFormat="1" applyFont="1" applyFill="1" applyBorder="1" applyAlignment="1">
      <alignment horizontal="center" vertical="center" wrapText="1"/>
    </xf>
    <xf numFmtId="0" fontId="41" fillId="0" borderId="9" xfId="45" applyNumberFormat="1" applyFont="1" applyFill="1" applyBorder="1" applyAlignment="1">
      <alignment horizontal="center" vertical="center" wrapText="1"/>
    </xf>
    <xf numFmtId="0" fontId="41" fillId="0" borderId="3" xfId="45" applyNumberFormat="1" applyFont="1" applyFill="1" applyBorder="1" applyAlignment="1">
      <alignment horizontal="left" vertical="center" wrapText="1" indent="1"/>
    </xf>
    <xf numFmtId="0" fontId="41" fillId="0" borderId="4" xfId="45" applyNumberFormat="1" applyFont="1" applyFill="1" applyBorder="1" applyAlignment="1">
      <alignment horizontal="left" vertical="center" wrapText="1" indent="1"/>
    </xf>
    <xf numFmtId="0" fontId="41" fillId="0" borderId="10" xfId="45" applyNumberFormat="1" applyFont="1" applyFill="1" applyBorder="1" applyAlignment="1">
      <alignment horizontal="left" vertical="center" wrapText="1" indent="1"/>
    </xf>
    <xf numFmtId="0" fontId="41" fillId="0" borderId="69" xfId="45" applyNumberFormat="1" applyFont="1" applyFill="1" applyBorder="1" applyAlignment="1">
      <alignment horizontal="left" vertical="center" wrapText="1" indent="1"/>
    </xf>
    <xf numFmtId="0" fontId="41" fillId="0" borderId="73" xfId="45" applyNumberFormat="1" applyFont="1" applyFill="1" applyBorder="1" applyAlignment="1">
      <alignment horizontal="left" vertical="center" wrapText="1" indent="1"/>
    </xf>
    <xf numFmtId="0" fontId="41" fillId="0" borderId="74" xfId="45" applyNumberFormat="1" applyFont="1" applyFill="1" applyBorder="1" applyAlignment="1">
      <alignment horizontal="left" vertical="center" wrapText="1" indent="1"/>
    </xf>
    <xf numFmtId="0" fontId="41" fillId="0" borderId="75" xfId="45" applyNumberFormat="1" applyFont="1" applyFill="1" applyBorder="1" applyAlignment="1">
      <alignment horizontal="left" vertical="center" wrapText="1" indent="1"/>
    </xf>
    <xf numFmtId="0" fontId="41" fillId="0" borderId="76" xfId="45" applyNumberFormat="1" applyFont="1" applyFill="1" applyBorder="1" applyAlignment="1">
      <alignment horizontal="left" vertical="center" wrapText="1" indent="1"/>
    </xf>
    <xf numFmtId="0" fontId="41" fillId="0" borderId="146" xfId="45" applyNumberFormat="1" applyFont="1" applyFill="1" applyBorder="1" applyAlignment="1">
      <alignment horizontal="center" vertical="center"/>
    </xf>
    <xf numFmtId="0" fontId="41" fillId="0" borderId="147" xfId="45" applyNumberFormat="1" applyFont="1" applyFill="1" applyBorder="1" applyAlignment="1">
      <alignment horizontal="center" vertical="center"/>
    </xf>
    <xf numFmtId="0" fontId="41" fillId="0" borderId="148" xfId="45" applyNumberFormat="1" applyFont="1" applyFill="1" applyBorder="1" applyAlignment="1">
      <alignment horizontal="center" vertical="center"/>
    </xf>
    <xf numFmtId="0" fontId="41" fillId="0" borderId="22" xfId="45" applyNumberFormat="1" applyFont="1" applyFill="1" applyBorder="1" applyAlignment="1">
      <alignment horizontal="left" vertical="center"/>
    </xf>
    <xf numFmtId="178" fontId="41" fillId="0" borderId="22" xfId="46" applyNumberFormat="1" applyFont="1" applyFill="1" applyBorder="1" applyAlignment="1">
      <alignment horizontal="right" vertical="center" indent="1"/>
    </xf>
    <xf numFmtId="178" fontId="41" fillId="0" borderId="120" xfId="46" applyNumberFormat="1" applyFont="1" applyFill="1" applyBorder="1" applyAlignment="1">
      <alignment horizontal="right" vertical="center" indent="1"/>
    </xf>
    <xf numFmtId="0" fontId="41" fillId="0" borderId="1" xfId="45" applyNumberFormat="1" applyFont="1" applyFill="1" applyBorder="1" applyAlignment="1">
      <alignment horizontal="left" vertical="center"/>
    </xf>
    <xf numFmtId="0" fontId="15" fillId="0" borderId="21" xfId="45" applyNumberFormat="1" applyFont="1" applyFill="1" applyBorder="1" applyAlignment="1">
      <alignment vertical="center" wrapText="1" shrinkToFit="1"/>
    </xf>
    <xf numFmtId="0" fontId="15" fillId="0" borderId="22" xfId="45" applyNumberFormat="1" applyFont="1" applyFill="1" applyBorder="1" applyAlignment="1">
      <alignment vertical="center" wrapText="1" shrinkToFit="1"/>
    </xf>
    <xf numFmtId="0" fontId="15" fillId="0" borderId="120" xfId="45" applyNumberFormat="1" applyFont="1" applyFill="1" applyBorder="1" applyAlignment="1">
      <alignment vertical="center" wrapText="1" shrinkToFit="1"/>
    </xf>
    <xf numFmtId="177" fontId="41" fillId="0" borderId="115" xfId="45" applyNumberFormat="1" applyFont="1" applyFill="1" applyBorder="1" applyAlignment="1">
      <alignment horizontal="right" vertical="center" indent="1"/>
    </xf>
    <xf numFmtId="177" fontId="41" fillId="0" borderId="115" xfId="45" applyNumberFormat="1" applyFont="1" applyBorder="1" applyAlignment="1">
      <alignment horizontal="right" vertical="center" indent="1"/>
    </xf>
    <xf numFmtId="177" fontId="41" fillId="0" borderId="117" xfId="45" applyNumberFormat="1" applyFont="1" applyBorder="1" applyAlignment="1">
      <alignment horizontal="right" vertical="center" indent="1"/>
    </xf>
    <xf numFmtId="0" fontId="41" fillId="0" borderId="116" xfId="45" applyNumberFormat="1" applyFont="1" applyFill="1" applyBorder="1" applyAlignment="1">
      <alignment horizontal="center" vertical="center" shrinkToFit="1"/>
    </xf>
    <xf numFmtId="0" fontId="41" fillId="0" borderId="22" xfId="45" applyNumberFormat="1" applyFont="1" applyFill="1" applyBorder="1" applyAlignment="1">
      <alignment horizontal="center" vertical="center" shrinkToFit="1"/>
    </xf>
    <xf numFmtId="0" fontId="41" fillId="0" borderId="23" xfId="45" applyNumberFormat="1" applyFont="1" applyFill="1" applyBorder="1" applyAlignment="1">
      <alignment horizontal="center" vertical="center" shrinkToFit="1"/>
    </xf>
    <xf numFmtId="0" fontId="41" fillId="0" borderId="32" xfId="45" applyNumberFormat="1" applyFont="1" applyFill="1" applyBorder="1" applyAlignment="1">
      <alignment horizontal="center" vertical="center" shrinkToFit="1"/>
    </xf>
    <xf numFmtId="0" fontId="41" fillId="0" borderId="33" xfId="45" applyNumberFormat="1" applyFont="1" applyFill="1" applyBorder="1" applyAlignment="1">
      <alignment horizontal="center" vertical="center" shrinkToFit="1"/>
    </xf>
    <xf numFmtId="0" fontId="41" fillId="0" borderId="123" xfId="45" applyNumberFormat="1" applyFont="1" applyFill="1" applyBorder="1" applyAlignment="1">
      <alignment horizontal="center" vertical="center" shrinkToFit="1"/>
    </xf>
    <xf numFmtId="0" fontId="15" fillId="0" borderId="124" xfId="45" applyNumberFormat="1" applyFont="1" applyFill="1" applyBorder="1" applyAlignment="1">
      <alignment vertical="center" wrapText="1" shrinkToFit="1"/>
    </xf>
    <xf numFmtId="0" fontId="15" fillId="0" borderId="33" xfId="45" applyNumberFormat="1" applyFont="1" applyFill="1" applyBorder="1" applyAlignment="1">
      <alignment vertical="center" wrapText="1" shrinkToFit="1"/>
    </xf>
    <xf numFmtId="0" fontId="15" fillId="0" borderId="34" xfId="45" applyNumberFormat="1" applyFont="1" applyFill="1" applyBorder="1" applyAlignment="1">
      <alignment vertical="center" wrapText="1" shrinkToFit="1"/>
    </xf>
    <xf numFmtId="177" fontId="41" fillId="0" borderId="118" xfId="45" applyNumberFormat="1" applyFont="1" applyFill="1" applyBorder="1" applyAlignment="1">
      <alignment horizontal="right" vertical="center" indent="1"/>
    </xf>
    <xf numFmtId="177" fontId="41" fillId="0" borderId="118" xfId="45" applyNumberFormat="1" applyFont="1" applyBorder="1" applyAlignment="1">
      <alignment horizontal="right" vertical="center" indent="1"/>
    </xf>
    <xf numFmtId="177" fontId="41" fillId="0" borderId="119" xfId="45" applyNumberFormat="1" applyFont="1" applyBorder="1" applyAlignment="1">
      <alignment horizontal="right" vertical="center" indent="1"/>
    </xf>
    <xf numFmtId="0" fontId="41" fillId="0" borderId="3" xfId="45" applyNumberFormat="1" applyFont="1" applyFill="1" applyBorder="1" applyAlignment="1">
      <alignment horizontal="left" vertical="center" indent="1"/>
    </xf>
    <xf numFmtId="0" fontId="41" fillId="0" borderId="4" xfId="45" applyNumberFormat="1" applyFont="1" applyFill="1" applyBorder="1" applyAlignment="1">
      <alignment horizontal="left" vertical="center" indent="1"/>
    </xf>
    <xf numFmtId="0" fontId="41" fillId="0" borderId="10" xfId="45" applyNumberFormat="1" applyFont="1" applyFill="1" applyBorder="1" applyAlignment="1">
      <alignment horizontal="left" vertical="center" indent="1"/>
    </xf>
    <xf numFmtId="0" fontId="41" fillId="0" borderId="3" xfId="45" applyNumberFormat="1" applyFont="1" applyFill="1" applyBorder="1" applyAlignment="1">
      <alignment horizontal="left" vertical="center" indent="1" shrinkToFit="1"/>
    </xf>
    <xf numFmtId="0" fontId="41" fillId="0" borderId="4" xfId="45" applyNumberFormat="1" applyFont="1" applyFill="1" applyBorder="1" applyAlignment="1">
      <alignment horizontal="left" vertical="center" indent="1" shrinkToFit="1"/>
    </xf>
    <xf numFmtId="0" fontId="15" fillId="0" borderId="4" xfId="45" applyNumberFormat="1" applyFont="1" applyFill="1" applyBorder="1" applyAlignment="1">
      <alignment vertical="center" shrinkToFit="1"/>
    </xf>
    <xf numFmtId="177" fontId="41" fillId="0" borderId="2" xfId="45" applyNumberFormat="1" applyFont="1" applyFill="1" applyBorder="1" applyAlignment="1">
      <alignment horizontal="right" vertical="center" indent="1"/>
    </xf>
    <xf numFmtId="177" fontId="41" fillId="0" borderId="2" xfId="45" applyNumberFormat="1" applyFont="1" applyBorder="1" applyAlignment="1">
      <alignment horizontal="right" vertical="center" indent="1"/>
    </xf>
    <xf numFmtId="177" fontId="41" fillId="0" borderId="68" xfId="45" applyNumberFormat="1" applyFont="1" applyBorder="1" applyAlignment="1">
      <alignment horizontal="right" vertical="center" indent="1"/>
    </xf>
    <xf numFmtId="0" fontId="41" fillId="0" borderId="8" xfId="45" applyNumberFormat="1" applyFont="1" applyFill="1" applyBorder="1" applyAlignment="1">
      <alignment horizontal="center" vertical="center" shrinkToFit="1"/>
    </xf>
    <xf numFmtId="0" fontId="41" fillId="0" borderId="5" xfId="45" applyNumberFormat="1" applyFont="1" applyFill="1" applyBorder="1" applyAlignment="1">
      <alignment horizontal="center" vertical="center" shrinkToFit="1"/>
    </xf>
    <xf numFmtId="0" fontId="41" fillId="0" borderId="9" xfId="45" applyNumberFormat="1" applyFont="1" applyFill="1" applyBorder="1" applyAlignment="1">
      <alignment horizontal="center" vertical="center" shrinkToFit="1"/>
    </xf>
    <xf numFmtId="0" fontId="41" fillId="0" borderId="6" xfId="45" applyNumberFormat="1" applyFont="1" applyFill="1" applyBorder="1" applyAlignment="1">
      <alignment horizontal="center" vertical="center" shrinkToFit="1"/>
    </xf>
    <xf numFmtId="0" fontId="41" fillId="0" borderId="0" xfId="45" applyNumberFormat="1" applyFont="1" applyFill="1" applyBorder="1" applyAlignment="1">
      <alignment horizontal="center" vertical="center" shrinkToFit="1"/>
    </xf>
    <xf numFmtId="0" fontId="41" fillId="0" borderId="7" xfId="45" applyNumberFormat="1" applyFont="1" applyFill="1" applyBorder="1" applyAlignment="1">
      <alignment horizontal="center" vertical="center" shrinkToFit="1"/>
    </xf>
    <xf numFmtId="0" fontId="41" fillId="0" borderId="11" xfId="45" applyNumberFormat="1" applyFont="1" applyFill="1" applyBorder="1" applyAlignment="1">
      <alignment horizontal="center" vertical="center" shrinkToFit="1"/>
    </xf>
    <xf numFmtId="0" fontId="41" fillId="0" borderId="1" xfId="45" applyNumberFormat="1" applyFont="1" applyFill="1" applyBorder="1" applyAlignment="1">
      <alignment horizontal="center" vertical="center" shrinkToFit="1"/>
    </xf>
    <xf numFmtId="0" fontId="41" fillId="0" borderId="12" xfId="45" applyNumberFormat="1" applyFont="1" applyFill="1" applyBorder="1" applyAlignment="1">
      <alignment horizontal="center" vertical="center" shrinkToFit="1"/>
    </xf>
    <xf numFmtId="0" fontId="41" fillId="0" borderId="29" xfId="45" applyNumberFormat="1" applyFont="1" applyFill="1" applyBorder="1" applyAlignment="1">
      <alignment horizontal="center" vertical="center" shrinkToFit="1"/>
    </xf>
    <xf numFmtId="0" fontId="41" fillId="0" borderId="30" xfId="45" applyNumberFormat="1" applyFont="1" applyFill="1" applyBorder="1" applyAlignment="1">
      <alignment horizontal="center" vertical="center" shrinkToFit="1"/>
    </xf>
    <xf numFmtId="0" fontId="41" fillId="0" borderId="121" xfId="45" applyNumberFormat="1" applyFont="1" applyFill="1" applyBorder="1" applyAlignment="1">
      <alignment horizontal="center" vertical="center" shrinkToFit="1"/>
    </xf>
    <xf numFmtId="0" fontId="15" fillId="0" borderId="122" xfId="45" applyNumberFormat="1" applyFont="1" applyFill="1" applyBorder="1" applyAlignment="1">
      <alignment vertical="center" wrapText="1" shrinkToFit="1"/>
    </xf>
    <xf numFmtId="0" fontId="15" fillId="0" borderId="30" xfId="45" applyNumberFormat="1" applyFont="1" applyFill="1" applyBorder="1" applyAlignment="1">
      <alignment vertical="center" wrapText="1" shrinkToFit="1"/>
    </xf>
    <xf numFmtId="0" fontId="15" fillId="0" borderId="31" xfId="45" applyNumberFormat="1" applyFont="1" applyFill="1" applyBorder="1" applyAlignment="1">
      <alignment vertical="center" wrapText="1" shrinkToFit="1"/>
    </xf>
    <xf numFmtId="0" fontId="41" fillId="0" borderId="71" xfId="45" applyNumberFormat="1" applyFont="1" applyBorder="1" applyAlignment="1">
      <alignment horizontal="center" vertical="center" textRotation="255"/>
    </xf>
    <xf numFmtId="0" fontId="41" fillId="0" borderId="62" xfId="45" applyNumberFormat="1" applyFont="1" applyBorder="1" applyAlignment="1">
      <alignment horizontal="center" vertical="center" textRotation="255"/>
    </xf>
    <xf numFmtId="0" fontId="41"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10" xfId="45" applyNumberFormat="1" applyFont="1" applyFill="1" applyBorder="1" applyAlignment="1">
      <alignment horizontal="left" vertical="center"/>
    </xf>
    <xf numFmtId="0" fontId="41" fillId="0" borderId="3" xfId="45" applyNumberFormat="1" applyFont="1" applyFill="1" applyBorder="1" applyAlignment="1">
      <alignment horizontal="center" vertical="center"/>
    </xf>
    <xf numFmtId="0" fontId="41" fillId="0" borderId="4" xfId="45" applyNumberFormat="1" applyFont="1" applyFill="1" applyBorder="1" applyAlignment="1">
      <alignment horizontal="center" vertical="center"/>
    </xf>
    <xf numFmtId="177" fontId="41" fillId="0" borderId="4" xfId="45" applyNumberFormat="1" applyFont="1" applyFill="1" applyBorder="1" applyAlignment="1">
      <alignment horizontal="center" vertical="center"/>
    </xf>
    <xf numFmtId="177" fontId="41" fillId="0" borderId="10" xfId="45" applyNumberFormat="1" applyFont="1" applyFill="1" applyBorder="1" applyAlignment="1">
      <alignment horizontal="center" vertical="center"/>
    </xf>
    <xf numFmtId="0" fontId="41" fillId="0" borderId="8" xfId="45" applyNumberFormat="1" applyFont="1" applyFill="1" applyBorder="1" applyAlignment="1">
      <alignment horizontal="left" vertical="center" indent="1"/>
    </xf>
    <xf numFmtId="0" fontId="41" fillId="0" borderId="5" xfId="45" applyNumberFormat="1" applyFont="1" applyFill="1" applyBorder="1" applyAlignment="1">
      <alignment horizontal="left" vertical="center" indent="1"/>
    </xf>
    <xf numFmtId="178" fontId="41" fillId="0" borderId="5" xfId="46" applyNumberFormat="1" applyFont="1" applyFill="1" applyBorder="1" applyAlignment="1">
      <alignment horizontal="right" vertical="center" indent="1"/>
    </xf>
    <xf numFmtId="178" fontId="41" fillId="0" borderId="9" xfId="46" applyNumberFormat="1" applyFont="1" applyFill="1" applyBorder="1" applyAlignment="1">
      <alignment horizontal="right" vertical="center" indent="1"/>
    </xf>
    <xf numFmtId="0" fontId="41" fillId="0" borderId="8" xfId="45" applyNumberFormat="1" applyFont="1" applyFill="1" applyBorder="1" applyAlignment="1">
      <alignment horizontal="center" vertical="center"/>
    </xf>
    <xf numFmtId="0" fontId="41" fillId="0" borderId="5" xfId="45" applyNumberFormat="1" applyFont="1" applyFill="1" applyBorder="1" applyAlignment="1">
      <alignment horizontal="center" vertical="center"/>
    </xf>
    <xf numFmtId="0" fontId="41" fillId="0" borderId="6"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11" xfId="45" applyNumberFormat="1" applyFont="1" applyFill="1" applyBorder="1" applyAlignment="1">
      <alignment horizontal="center" vertical="center"/>
    </xf>
    <xf numFmtId="0" fontId="41" fillId="0" borderId="1" xfId="45" applyNumberFormat="1" applyFont="1" applyFill="1" applyBorder="1" applyAlignment="1">
      <alignment horizontal="center" vertical="center"/>
    </xf>
    <xf numFmtId="178" fontId="41" fillId="0" borderId="5" xfId="45" applyNumberFormat="1" applyFont="1" applyBorder="1" applyAlignment="1">
      <alignment horizontal="right" vertical="center" indent="1"/>
    </xf>
    <xf numFmtId="178" fontId="41" fillId="0" borderId="49" xfId="45" applyNumberFormat="1" applyFont="1" applyBorder="1" applyAlignment="1">
      <alignment horizontal="right" vertical="center" indent="1"/>
    </xf>
    <xf numFmtId="178" fontId="41" fillId="0" borderId="0" xfId="45" applyNumberFormat="1" applyFont="1" applyBorder="1" applyAlignment="1">
      <alignment horizontal="right" vertical="center" indent="1"/>
    </xf>
    <xf numFmtId="178" fontId="41" fillId="0" borderId="52" xfId="45" applyNumberFormat="1" applyFont="1" applyBorder="1" applyAlignment="1">
      <alignment horizontal="right" vertical="center" indent="1"/>
    </xf>
    <xf numFmtId="178" fontId="41" fillId="0" borderId="1" xfId="45" applyNumberFormat="1" applyFont="1" applyBorder="1" applyAlignment="1">
      <alignment horizontal="right" vertical="center" indent="1"/>
    </xf>
    <xf numFmtId="178" fontId="41" fillId="0" borderId="46" xfId="45" applyNumberFormat="1" applyFont="1" applyBorder="1" applyAlignment="1">
      <alignment horizontal="right" vertical="center" indent="1"/>
    </xf>
    <xf numFmtId="0" fontId="41" fillId="0" borderId="116" xfId="45" applyNumberFormat="1" applyFont="1" applyFill="1" applyBorder="1" applyAlignment="1">
      <alignment horizontal="left" vertical="center" indent="1"/>
    </xf>
    <xf numFmtId="0" fontId="41" fillId="0" borderId="22" xfId="45" applyNumberFormat="1" applyFont="1" applyFill="1" applyBorder="1" applyAlignment="1">
      <alignment horizontal="left" vertical="center" indent="1"/>
    </xf>
    <xf numFmtId="177" fontId="41" fillId="0" borderId="1" xfId="45" applyNumberFormat="1" applyFont="1" applyFill="1" applyBorder="1" applyAlignment="1">
      <alignment horizontal="center" vertical="center" shrinkToFit="1"/>
    </xf>
    <xf numFmtId="177" fontId="41" fillId="0" borderId="12" xfId="45" applyNumberFormat="1" applyFont="1" applyFill="1" applyBorder="1" applyAlignment="1">
      <alignment horizontal="center" vertical="center" shrinkToFit="1"/>
    </xf>
    <xf numFmtId="177" fontId="41" fillId="0" borderId="105" xfId="45" applyNumberFormat="1" applyFont="1" applyFill="1" applyBorder="1" applyAlignment="1">
      <alignment horizontal="right" vertical="center" indent="1"/>
    </xf>
    <xf numFmtId="177" fontId="41" fillId="0" borderId="105" xfId="45" applyNumberFormat="1" applyFont="1" applyBorder="1" applyAlignment="1">
      <alignment horizontal="right" vertical="center" indent="1"/>
    </xf>
    <xf numFmtId="177" fontId="41" fillId="0" borderId="114" xfId="45" applyNumberFormat="1" applyFont="1" applyBorder="1" applyAlignment="1">
      <alignment horizontal="right" vertical="center" indent="1"/>
    </xf>
    <xf numFmtId="0" fontId="41" fillId="0" borderId="62" xfId="45" applyNumberFormat="1" applyFont="1" applyFill="1" applyBorder="1" applyAlignment="1">
      <alignment horizontal="center" vertical="center" textRotation="255" wrapText="1"/>
    </xf>
    <xf numFmtId="0" fontId="41" fillId="0" borderId="70" xfId="45" applyNumberFormat="1" applyFont="1" applyFill="1" applyBorder="1" applyAlignment="1">
      <alignment horizontal="center" vertical="center" textRotation="255" wrapText="1"/>
    </xf>
    <xf numFmtId="0" fontId="41" fillId="0" borderId="11" xfId="45" applyNumberFormat="1" applyFont="1" applyFill="1" applyBorder="1" applyAlignment="1">
      <alignment horizontal="center" vertical="center" wrapText="1"/>
    </xf>
    <xf numFmtId="0" fontId="41" fillId="0" borderId="1" xfId="45" applyNumberFormat="1" applyFont="1" applyFill="1" applyBorder="1" applyAlignment="1">
      <alignment horizontal="center" vertical="center" wrapText="1"/>
    </xf>
    <xf numFmtId="0" fontId="41" fillId="0" borderId="12" xfId="45" applyNumberFormat="1" applyFont="1" applyFill="1" applyBorder="1" applyAlignment="1">
      <alignment horizontal="center" vertical="center" wrapText="1"/>
    </xf>
    <xf numFmtId="0" fontId="41" fillId="0" borderId="32" xfId="45" applyNumberFormat="1" applyFont="1" applyFill="1" applyBorder="1" applyAlignment="1">
      <alignment vertical="center"/>
    </xf>
    <xf numFmtId="0" fontId="41" fillId="0" borderId="33" xfId="45" applyNumberFormat="1" applyFont="1" applyBorder="1" applyAlignment="1">
      <alignment vertical="center"/>
    </xf>
    <xf numFmtId="0" fontId="41" fillId="0" borderId="34" xfId="45" applyNumberFormat="1" applyFont="1" applyBorder="1" applyAlignment="1">
      <alignment vertical="center"/>
    </xf>
    <xf numFmtId="0" fontId="15" fillId="0" borderId="118" xfId="45" applyNumberFormat="1" applyFont="1" applyFill="1" applyBorder="1" applyAlignment="1">
      <alignment horizontal="left" vertical="center" wrapText="1" shrinkToFit="1"/>
    </xf>
    <xf numFmtId="0" fontId="15" fillId="0" borderId="32" xfId="45" applyNumberFormat="1" applyFont="1" applyFill="1" applyBorder="1" applyAlignment="1">
      <alignment horizontal="left" vertical="center" wrapText="1" shrinkToFit="1"/>
    </xf>
    <xf numFmtId="0" fontId="41" fillId="0" borderId="116" xfId="45" applyNumberFormat="1" applyFont="1" applyFill="1" applyBorder="1" applyAlignment="1">
      <alignment vertical="center"/>
    </xf>
    <xf numFmtId="0" fontId="41" fillId="0" borderId="22" xfId="45" applyNumberFormat="1" applyFont="1" applyBorder="1" applyAlignment="1">
      <alignment vertical="center"/>
    </xf>
    <xf numFmtId="0" fontId="41" fillId="0" borderId="120" xfId="45" applyNumberFormat="1" applyFont="1" applyBorder="1" applyAlignment="1">
      <alignment vertical="center"/>
    </xf>
    <xf numFmtId="0" fontId="15" fillId="0" borderId="115" xfId="45" applyNumberFormat="1" applyFont="1" applyFill="1" applyBorder="1" applyAlignment="1">
      <alignment horizontal="left" vertical="center" wrapText="1" shrinkToFit="1"/>
    </xf>
    <xf numFmtId="0" fontId="15" fillId="0" borderId="116" xfId="45" applyNumberFormat="1" applyFont="1" applyFill="1" applyBorder="1" applyAlignment="1">
      <alignment horizontal="left" vertical="center" wrapText="1" shrinkToFit="1"/>
    </xf>
    <xf numFmtId="0" fontId="41" fillId="0" borderId="26" xfId="45" applyNumberFormat="1" applyFont="1" applyFill="1" applyBorder="1" applyAlignment="1">
      <alignment horizontal="center" vertical="center" textRotation="255" shrinkToFit="1"/>
    </xf>
    <xf numFmtId="0" fontId="41" fillId="0" borderId="27" xfId="45" applyNumberFormat="1" applyFont="1" applyFill="1" applyBorder="1" applyAlignment="1">
      <alignment horizontal="center" vertical="center" textRotation="255" shrinkToFit="1"/>
    </xf>
    <xf numFmtId="0" fontId="41" fillId="0" borderId="28" xfId="45" applyNumberFormat="1" applyFont="1" applyFill="1" applyBorder="1" applyAlignment="1">
      <alignment horizontal="center" vertical="center" textRotation="255" shrinkToFit="1"/>
    </xf>
    <xf numFmtId="0" fontId="41" fillId="0" borderId="29" xfId="45" applyNumberFormat="1" applyFont="1" applyFill="1" applyBorder="1" applyAlignment="1">
      <alignment vertical="center"/>
    </xf>
    <xf numFmtId="0" fontId="41" fillId="0" borderId="30" xfId="45" applyNumberFormat="1" applyFont="1" applyBorder="1" applyAlignment="1">
      <alignment vertical="center"/>
    </xf>
    <xf numFmtId="0" fontId="41" fillId="0" borderId="31" xfId="45" applyNumberFormat="1" applyFont="1" applyBorder="1" applyAlignment="1">
      <alignment vertical="center"/>
    </xf>
    <xf numFmtId="0" fontId="15" fillId="0" borderId="105" xfId="45" applyNumberFormat="1" applyFont="1" applyFill="1" applyBorder="1" applyAlignment="1">
      <alignment horizontal="left" vertical="center" wrapText="1" shrinkToFit="1"/>
    </xf>
    <xf numFmtId="0" fontId="15" fillId="0" borderId="29" xfId="45" applyNumberFormat="1" applyFont="1" applyFill="1" applyBorder="1" applyAlignment="1">
      <alignment horizontal="left" vertical="center" wrapText="1" shrinkToFit="1"/>
    </xf>
    <xf numFmtId="0" fontId="15" fillId="0" borderId="11" xfId="45" applyNumberFormat="1" applyFont="1" applyFill="1" applyBorder="1" applyAlignment="1">
      <alignment horizontal="left" vertical="center" wrapText="1" shrinkToFit="1"/>
    </xf>
    <xf numFmtId="0" fontId="15" fillId="0" borderId="1" xfId="45" applyNumberFormat="1" applyFont="1" applyFill="1" applyBorder="1" applyAlignment="1">
      <alignment horizontal="left" vertical="center" wrapText="1" shrinkToFit="1"/>
    </xf>
    <xf numFmtId="0" fontId="15" fillId="0" borderId="46" xfId="45" applyNumberFormat="1" applyFont="1" applyFill="1" applyBorder="1" applyAlignment="1">
      <alignment horizontal="left" vertical="center" wrapText="1" shrinkToFit="1"/>
    </xf>
    <xf numFmtId="0" fontId="41" fillId="0" borderId="9" xfId="45" applyNumberFormat="1" applyFont="1" applyFill="1" applyBorder="1" applyAlignment="1">
      <alignment horizontal="center" vertical="center"/>
    </xf>
    <xf numFmtId="0" fontId="41" fillId="0" borderId="26" xfId="45" applyNumberFormat="1" applyFont="1" applyFill="1" applyBorder="1" applyAlignment="1">
      <alignment horizontal="center" vertical="center"/>
    </xf>
    <xf numFmtId="0" fontId="41" fillId="0" borderId="65" xfId="45" applyNumberFormat="1" applyFont="1" applyFill="1" applyBorder="1" applyAlignment="1">
      <alignment horizontal="center" vertical="center"/>
    </xf>
    <xf numFmtId="0" fontId="95"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1" fillId="0" borderId="0" xfId="45" applyNumberFormat="1" applyFont="1" applyFill="1" applyBorder="1" applyAlignment="1">
      <alignment vertical="center" shrinkToFit="1"/>
    </xf>
    <xf numFmtId="0" fontId="41" fillId="0" borderId="41" xfId="45" applyNumberFormat="1" applyFont="1" applyFill="1" applyBorder="1" applyAlignment="1">
      <alignment horizontal="center" vertical="center"/>
    </xf>
    <xf numFmtId="0" fontId="41" fillId="0" borderId="41" xfId="45" applyNumberFormat="1" applyFont="1" applyFill="1" applyBorder="1" applyAlignment="1">
      <alignment vertical="center" shrinkToFit="1"/>
    </xf>
    <xf numFmtId="0" fontId="41" fillId="0" borderId="41" xfId="45" applyNumberFormat="1" applyFont="1" applyFill="1" applyBorder="1" applyAlignment="1">
      <alignment horizontal="center" vertical="center" shrinkToFit="1"/>
    </xf>
    <xf numFmtId="0" fontId="41" fillId="0" borderId="62" xfId="45" applyNumberFormat="1" applyFont="1" applyFill="1" applyBorder="1" applyAlignment="1">
      <alignment horizontal="center" vertical="center" wrapText="1"/>
    </xf>
    <xf numFmtId="0" fontId="41" fillId="0" borderId="27" xfId="45" applyNumberFormat="1" applyFont="1" applyFill="1" applyBorder="1" applyAlignment="1">
      <alignment horizontal="center" vertical="center" wrapText="1"/>
    </xf>
    <xf numFmtId="0" fontId="41" fillId="0" borderId="6" xfId="45" applyNumberFormat="1" applyFont="1" applyFill="1" applyBorder="1" applyAlignment="1">
      <alignment horizontal="left" vertical="center" wrapText="1"/>
    </xf>
    <xf numFmtId="0" fontId="41" fillId="0" borderId="0" xfId="45" applyNumberFormat="1" applyFont="1" applyFill="1" applyBorder="1" applyAlignment="1">
      <alignment horizontal="left" vertical="center" wrapText="1"/>
    </xf>
    <xf numFmtId="0" fontId="41" fillId="0" borderId="52" xfId="45" applyNumberFormat="1" applyFont="1" applyFill="1" applyBorder="1" applyAlignment="1">
      <alignment horizontal="left" vertical="center" wrapText="1"/>
    </xf>
    <xf numFmtId="0" fontId="41" fillId="0" borderId="77" xfId="45" applyNumberFormat="1" applyFont="1" applyFill="1" applyBorder="1" applyAlignment="1">
      <alignment horizontal="center" vertical="center" wrapText="1"/>
    </xf>
    <xf numFmtId="0" fontId="41" fillId="0" borderId="38" xfId="45" applyNumberFormat="1" applyFont="1" applyFill="1" applyBorder="1" applyAlignment="1">
      <alignment horizontal="center" vertical="center" wrapText="1"/>
    </xf>
    <xf numFmtId="0" fontId="41" fillId="0" borderId="79" xfId="45" applyNumberFormat="1" applyFont="1" applyFill="1" applyBorder="1" applyAlignment="1">
      <alignment horizontal="center" vertical="center" wrapText="1"/>
    </xf>
    <xf numFmtId="0" fontId="41" fillId="0" borderId="2" xfId="45" applyNumberFormat="1" applyFont="1" applyFill="1" applyBorder="1" applyAlignment="1">
      <alignment horizontal="center" vertical="center" wrapText="1"/>
    </xf>
    <xf numFmtId="0" fontId="41" fillId="0" borderId="80" xfId="45" applyNumberFormat="1" applyFont="1" applyFill="1" applyBorder="1" applyAlignment="1">
      <alignment horizontal="center" vertical="center" wrapText="1"/>
    </xf>
    <xf numFmtId="0" fontId="41" fillId="0" borderId="43" xfId="45" applyNumberFormat="1" applyFont="1" applyFill="1" applyBorder="1" applyAlignment="1">
      <alignment horizontal="center" vertical="center" wrapText="1"/>
    </xf>
    <xf numFmtId="0" fontId="41" fillId="0" borderId="36" xfId="45" applyNumberFormat="1" applyFont="1" applyFill="1" applyBorder="1" applyAlignment="1">
      <alignment horizontal="center" vertical="center"/>
    </xf>
    <xf numFmtId="0" fontId="41" fillId="0" borderId="36" xfId="45" applyNumberFormat="1" applyFont="1" applyFill="1" applyBorder="1" applyAlignment="1">
      <alignment vertical="center" shrinkToFit="1"/>
    </xf>
    <xf numFmtId="0" fontId="41" fillId="0" borderId="36" xfId="45" applyNumberFormat="1" applyFont="1" applyFill="1" applyBorder="1" applyAlignment="1">
      <alignment horizontal="center" vertical="center" shrinkToFit="1"/>
    </xf>
    <xf numFmtId="0" fontId="15" fillId="0" borderId="50" xfId="45" applyNumberFormat="1" applyFont="1" applyFill="1" applyBorder="1" applyAlignment="1">
      <alignment horizontal="center" vertical="center" wrapText="1"/>
    </xf>
    <xf numFmtId="0" fontId="15" fillId="0" borderId="0" xfId="45" applyNumberFormat="1" applyFont="1" applyFill="1" applyBorder="1" applyAlignment="1">
      <alignment horizontal="center" vertical="center"/>
    </xf>
    <xf numFmtId="0" fontId="15" fillId="0" borderId="7" xfId="45" applyNumberFormat="1" applyFont="1" applyFill="1" applyBorder="1" applyAlignment="1">
      <alignment horizontal="center" vertical="center"/>
    </xf>
    <xf numFmtId="0" fontId="41" fillId="0" borderId="6" xfId="45" applyNumberFormat="1" applyFont="1" applyFill="1" applyBorder="1" applyAlignment="1">
      <alignment vertical="center" wrapText="1"/>
    </xf>
    <xf numFmtId="0" fontId="41" fillId="0" borderId="0" xfId="45" applyNumberFormat="1" applyFont="1" applyFill="1" applyBorder="1" applyAlignment="1">
      <alignment vertical="center" wrapText="1"/>
    </xf>
    <xf numFmtId="0" fontId="41" fillId="0" borderId="52" xfId="45" applyNumberFormat="1" applyFont="1" applyFill="1" applyBorder="1" applyAlignment="1">
      <alignment vertical="center" wrapText="1"/>
    </xf>
    <xf numFmtId="0" fontId="41" fillId="0" borderId="36" xfId="3" applyNumberFormat="1" applyFont="1" applyFill="1" applyBorder="1" applyAlignment="1">
      <alignment horizontal="left" vertical="center" shrinkToFit="1"/>
    </xf>
    <xf numFmtId="0" fontId="41" fillId="0" borderId="36" xfId="45" applyNumberFormat="1" applyFont="1" applyFill="1" applyBorder="1" applyAlignment="1">
      <alignment horizontal="left" vertical="center"/>
    </xf>
    <xf numFmtId="0" fontId="41" fillId="0" borderId="41" xfId="3" applyNumberFormat="1" applyFont="1" applyFill="1" applyBorder="1" applyAlignment="1">
      <alignment horizontal="left" vertical="center" shrinkToFit="1"/>
    </xf>
    <xf numFmtId="0" fontId="41" fillId="0" borderId="41" xfId="3" applyNumberFormat="1" applyFont="1" applyFill="1" applyBorder="1" applyAlignment="1">
      <alignment horizontal="left" vertical="center" wrapText="1"/>
    </xf>
    <xf numFmtId="0" fontId="15" fillId="0" borderId="41" xfId="45" applyNumberFormat="1" applyFont="1" applyFill="1" applyBorder="1" applyAlignment="1">
      <alignment vertical="center"/>
    </xf>
    <xf numFmtId="0" fontId="41" fillId="0" borderId="58" xfId="45" applyNumberFormat="1" applyFont="1" applyFill="1" applyBorder="1" applyAlignment="1">
      <alignment horizontal="center" vertical="center"/>
    </xf>
    <xf numFmtId="0" fontId="41" fillId="0" borderId="87" xfId="45" applyNumberFormat="1" applyFont="1" applyFill="1" applyBorder="1" applyAlignment="1">
      <alignment horizontal="center" vertical="center"/>
    </xf>
    <xf numFmtId="0" fontId="41" fillId="0" borderId="56"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xf>
    <xf numFmtId="0" fontId="41" fillId="0" borderId="55" xfId="45" applyNumberFormat="1" applyFont="1" applyFill="1" applyBorder="1" applyAlignment="1">
      <alignment horizontal="center" vertical="center"/>
    </xf>
    <xf numFmtId="0" fontId="41" fillId="0" borderId="53" xfId="45" applyNumberFormat="1" applyFont="1" applyFill="1" applyBorder="1" applyAlignment="1">
      <alignment horizontal="center" vertical="center" shrinkToFit="1"/>
    </xf>
    <xf numFmtId="0" fontId="41" fillId="0" borderId="54" xfId="45" applyNumberFormat="1" applyFont="1" applyFill="1" applyBorder="1" applyAlignment="1">
      <alignment horizontal="center" vertical="center" shrinkToFit="1"/>
    </xf>
    <xf numFmtId="0" fontId="41" fillId="0" borderId="55" xfId="45" applyNumberFormat="1" applyFont="1" applyFill="1" applyBorder="1" applyAlignment="1">
      <alignment horizontal="center" vertical="center" shrinkToFit="1"/>
    </xf>
    <xf numFmtId="58" fontId="41" fillId="0" borderId="56"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93" fillId="0" borderId="54" xfId="45" applyNumberFormat="1" applyFont="1" applyFill="1" applyBorder="1" applyAlignment="1">
      <alignment horizontal="center" vertical="center" wrapText="1"/>
    </xf>
    <xf numFmtId="0" fontId="41" fillId="0" borderId="53" xfId="45" applyNumberFormat="1" applyFont="1" applyFill="1" applyBorder="1" applyAlignment="1">
      <alignment horizontal="center" vertical="center"/>
    </xf>
    <xf numFmtId="58" fontId="41" fillId="0" borderId="56" xfId="45" applyNumberFormat="1" applyFont="1" applyFill="1" applyBorder="1" applyAlignment="1">
      <alignment horizontal="distributed" vertical="center" indent="1" shrinkToFit="1"/>
    </xf>
    <xf numFmtId="58" fontId="41" fillId="0" borderId="54" xfId="45" applyNumberFormat="1" applyFont="1" applyFill="1" applyBorder="1" applyAlignment="1">
      <alignment horizontal="distributed" vertical="center" indent="1" shrinkToFit="1"/>
    </xf>
    <xf numFmtId="0" fontId="41" fillId="0" borderId="54" xfId="45" applyNumberFormat="1" applyFont="1" applyFill="1" applyBorder="1" applyAlignment="1">
      <alignment horizontal="center" vertical="center" wrapText="1"/>
    </xf>
    <xf numFmtId="0" fontId="41" fillId="0" borderId="61" xfId="45" applyNumberFormat="1" applyFont="1" applyFill="1" applyBorder="1" applyAlignment="1">
      <alignment horizontal="center" vertical="center" wrapText="1"/>
    </xf>
    <xf numFmtId="0" fontId="41" fillId="0" borderId="64" xfId="45" applyNumberFormat="1" applyFont="1" applyFill="1" applyBorder="1" applyAlignment="1">
      <alignment horizontal="center" vertical="center" wrapText="1"/>
    </xf>
    <xf numFmtId="0" fontId="41" fillId="0" borderId="48" xfId="45" applyNumberFormat="1" applyFont="1" applyFill="1" applyBorder="1" applyAlignment="1">
      <alignment horizontal="center" vertical="center" wrapText="1"/>
    </xf>
    <xf numFmtId="0" fontId="41" fillId="0" borderId="49" xfId="45" applyNumberFormat="1" applyFont="1" applyFill="1" applyBorder="1" applyAlignment="1">
      <alignment horizontal="center" vertical="center" wrapText="1"/>
    </xf>
    <xf numFmtId="0" fontId="41" fillId="0" borderId="50" xfId="45" applyNumberFormat="1" applyFont="1" applyFill="1" applyBorder="1" applyAlignment="1">
      <alignment horizontal="center" vertical="center" wrapText="1"/>
    </xf>
    <xf numFmtId="0" fontId="41" fillId="0" borderId="0" xfId="45" applyNumberFormat="1" applyFont="1" applyFill="1" applyBorder="1" applyAlignment="1">
      <alignment horizontal="center" vertical="center" wrapText="1"/>
    </xf>
    <xf numFmtId="0" fontId="41" fillId="0" borderId="52" xfId="45" applyNumberFormat="1" applyFont="1" applyFill="1" applyBorder="1" applyAlignment="1">
      <alignment horizontal="center" vertical="center" wrapText="1"/>
    </xf>
    <xf numFmtId="0" fontId="41" fillId="0" borderId="40" xfId="45" applyNumberFormat="1" applyFont="1" applyFill="1" applyBorder="1" applyAlignment="1">
      <alignment horizontal="center" vertical="center" wrapText="1"/>
    </xf>
    <xf numFmtId="0" fontId="41" fillId="0" borderId="41" xfId="45" applyNumberFormat="1" applyFont="1" applyFill="1" applyBorder="1" applyAlignment="1">
      <alignment horizontal="center" vertical="center" wrapText="1"/>
    </xf>
    <xf numFmtId="0" fontId="41" fillId="0" borderId="4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77" xfId="45" applyNumberFormat="1" applyFont="1" applyFill="1" applyBorder="1" applyAlignment="1">
      <alignment horizontal="center" vertical="center"/>
    </xf>
    <xf numFmtId="0" fontId="41" fillId="0" borderId="38" xfId="45" applyNumberFormat="1" applyFont="1" applyFill="1" applyBorder="1" applyAlignment="1">
      <alignment horizontal="center" vertical="center"/>
    </xf>
    <xf numFmtId="0" fontId="41" fillId="0" borderId="80" xfId="45" applyNumberFormat="1" applyFont="1" applyFill="1" applyBorder="1" applyAlignment="1">
      <alignment horizontal="center" vertical="center"/>
    </xf>
    <xf numFmtId="0" fontId="41" fillId="0" borderId="43" xfId="45" applyNumberFormat="1" applyFont="1" applyFill="1" applyBorder="1" applyAlignment="1">
      <alignment horizontal="center" vertical="center"/>
    </xf>
    <xf numFmtId="0" fontId="13" fillId="0" borderId="47" xfId="45" applyNumberFormat="1" applyFont="1" applyFill="1" applyBorder="1" applyAlignment="1">
      <alignment horizontal="left" vertical="center"/>
    </xf>
    <xf numFmtId="0" fontId="13" fillId="0" borderId="36" xfId="45" applyNumberFormat="1" applyFont="1" applyFill="1" applyBorder="1" applyAlignment="1">
      <alignment horizontal="left" vertical="center"/>
    </xf>
    <xf numFmtId="0" fontId="13" fillId="0" borderId="39" xfId="45" applyNumberFormat="1" applyFont="1" applyFill="1" applyBorder="1" applyAlignment="1">
      <alignment horizontal="left" vertical="center"/>
    </xf>
    <xf numFmtId="0" fontId="41" fillId="0" borderId="87" xfId="45" applyFont="1" applyBorder="1" applyAlignment="1">
      <alignment horizontal="center" vertical="center"/>
    </xf>
    <xf numFmtId="0" fontId="41" fillId="0" borderId="57" xfId="45" applyNumberFormat="1" applyFont="1" applyFill="1" applyBorder="1" applyAlignment="1">
      <alignment horizontal="center" vertical="center" shrinkToFit="1"/>
    </xf>
    <xf numFmtId="0" fontId="14" fillId="0" borderId="53" xfId="45" applyNumberFormat="1" applyFont="1" applyFill="1" applyBorder="1" applyAlignment="1">
      <alignment horizontal="center" vertical="center" wrapText="1"/>
    </xf>
    <xf numFmtId="0" fontId="14" fillId="0" borderId="54" xfId="45" applyNumberFormat="1" applyFont="1" applyFill="1" applyBorder="1" applyAlignment="1">
      <alignment horizontal="center" vertical="center" wrapText="1"/>
    </xf>
    <xf numFmtId="0" fontId="41" fillId="0" borderId="57" xfId="45" applyNumberFormat="1" applyFont="1" applyFill="1" applyBorder="1" applyAlignment="1">
      <alignment horizontal="center" vertical="center"/>
    </xf>
    <xf numFmtId="0" fontId="41" fillId="0" borderId="35" xfId="45" applyNumberFormat="1" applyFont="1" applyFill="1" applyBorder="1" applyAlignment="1">
      <alignment horizontal="center" vertical="center" wrapText="1"/>
    </xf>
    <xf numFmtId="0" fontId="41" fillId="0" borderId="36" xfId="45" applyNumberFormat="1" applyFont="1" applyFill="1" applyBorder="1" applyAlignment="1">
      <alignment horizontal="center" vertical="center" wrapText="1"/>
    </xf>
    <xf numFmtId="0" fontId="41" fillId="0" borderId="39" xfId="45" applyNumberFormat="1" applyFont="1" applyFill="1" applyBorder="1" applyAlignment="1">
      <alignment horizontal="center" vertical="center" wrapText="1"/>
    </xf>
    <xf numFmtId="0" fontId="97" fillId="0" borderId="56" xfId="3" applyFont="1" applyFill="1" applyBorder="1" applyAlignment="1">
      <alignment horizontal="center" vertical="center" wrapText="1" shrinkToFit="1"/>
    </xf>
    <xf numFmtId="0" fontId="97" fillId="0" borderId="54" xfId="3" applyFont="1" applyFill="1" applyBorder="1" applyAlignment="1">
      <alignment horizontal="center" vertical="center" wrapText="1" shrinkToFit="1"/>
    </xf>
    <xf numFmtId="0" fontId="97" fillId="0" borderId="55" xfId="3" applyFont="1" applyFill="1" applyBorder="1" applyAlignment="1">
      <alignment horizontal="center" vertical="center" wrapText="1" shrinkToFit="1"/>
    </xf>
    <xf numFmtId="0" fontId="97" fillId="0" borderId="56" xfId="3" applyFont="1" applyFill="1" applyBorder="1" applyAlignment="1">
      <alignment horizontal="left" vertical="center" shrinkToFit="1"/>
    </xf>
    <xf numFmtId="0" fontId="97" fillId="0" borderId="54" xfId="3" applyFont="1" applyFill="1" applyBorder="1" applyAlignment="1">
      <alignment horizontal="left" vertical="center" shrinkToFit="1"/>
    </xf>
    <xf numFmtId="0" fontId="97" fillId="0" borderId="55" xfId="3" applyFont="1" applyFill="1" applyBorder="1" applyAlignment="1">
      <alignment horizontal="left" vertical="center" shrinkToFit="1"/>
    </xf>
    <xf numFmtId="0" fontId="97" fillId="0" borderId="56" xfId="3" applyFont="1" applyFill="1" applyBorder="1" applyAlignment="1">
      <alignment horizontal="center" vertical="center" shrinkToFit="1"/>
    </xf>
    <xf numFmtId="0" fontId="97" fillId="0" borderId="54" xfId="3" applyFont="1" applyFill="1" applyBorder="1" applyAlignment="1">
      <alignment horizontal="center" vertical="center" shrinkToFit="1"/>
    </xf>
    <xf numFmtId="0" fontId="97" fillId="0" borderId="57" xfId="3" applyFont="1" applyFill="1" applyBorder="1" applyAlignment="1">
      <alignment horizontal="center" vertical="center" shrinkToFit="1"/>
    </xf>
    <xf numFmtId="0" fontId="124" fillId="0" borderId="53" xfId="45" applyNumberFormat="1" applyFont="1" applyFill="1" applyBorder="1" applyAlignment="1">
      <alignment horizontal="center" vertical="center" wrapText="1"/>
    </xf>
    <xf numFmtId="0" fontId="124" fillId="0" borderId="54" xfId="45" applyNumberFormat="1" applyFont="1" applyFill="1" applyBorder="1" applyAlignment="1">
      <alignment horizontal="center" vertical="center" wrapText="1"/>
    </xf>
    <xf numFmtId="0" fontId="26" fillId="0" borderId="0" xfId="45" applyNumberFormat="1" applyFont="1" applyFill="1" applyBorder="1" applyAlignment="1">
      <alignment horizontal="center" vertical="center"/>
    </xf>
    <xf numFmtId="0" fontId="14" fillId="0" borderId="1" xfId="45" applyNumberFormat="1" applyFont="1" applyFill="1" applyBorder="1" applyAlignment="1">
      <alignment horizontal="center" vertical="center"/>
    </xf>
    <xf numFmtId="0" fontId="41" fillId="0" borderId="35" xfId="45" applyNumberFormat="1" applyFont="1" applyFill="1" applyBorder="1" applyAlignment="1">
      <alignment horizontal="center" vertical="center"/>
    </xf>
    <xf numFmtId="0" fontId="41" fillId="0" borderId="50" xfId="45" applyNumberFormat="1" applyFont="1" applyFill="1" applyBorder="1" applyAlignment="1">
      <alignment horizontal="center" vertical="center"/>
    </xf>
    <xf numFmtId="0" fontId="41" fillId="0" borderId="40" xfId="45" applyNumberFormat="1" applyFont="1" applyFill="1" applyBorder="1" applyAlignment="1">
      <alignment horizontal="center" vertical="center"/>
    </xf>
    <xf numFmtId="0" fontId="41" fillId="0" borderId="47" xfId="45" applyNumberFormat="1" applyFont="1" applyFill="1" applyBorder="1" applyAlignment="1">
      <alignment horizontal="left" vertical="center" indent="1"/>
    </xf>
    <xf numFmtId="0" fontId="41" fillId="0" borderId="36" xfId="45" applyNumberFormat="1" applyFont="1" applyFill="1" applyBorder="1" applyAlignment="1">
      <alignment horizontal="left" vertical="center" indent="1"/>
    </xf>
    <xf numFmtId="0" fontId="41" fillId="0" borderId="36" xfId="0" applyFont="1" applyFill="1" applyBorder="1" applyAlignment="1">
      <alignment horizontal="left" vertical="center" shrinkToFit="1"/>
    </xf>
    <xf numFmtId="0" fontId="41" fillId="0" borderId="51" xfId="45" applyNumberFormat="1" applyFont="1" applyFill="1" applyBorder="1" applyAlignment="1">
      <alignment horizontal="left" vertical="center" indent="1" shrinkToFit="1"/>
    </xf>
    <xf numFmtId="0" fontId="41" fillId="0" borderId="41" xfId="45" applyNumberFormat="1" applyFont="1" applyFill="1" applyBorder="1" applyAlignment="1">
      <alignment horizontal="left" vertical="center" indent="1" shrinkToFit="1"/>
    </xf>
    <xf numFmtId="0" fontId="41" fillId="0" borderId="41" xfId="0" applyFont="1" applyFill="1" applyBorder="1" applyAlignment="1">
      <alignment horizontal="left" vertical="center" shrinkToFit="1"/>
    </xf>
    <xf numFmtId="0" fontId="140" fillId="0" borderId="51" xfId="3" applyFont="1" applyFill="1" applyBorder="1" applyAlignment="1">
      <alignment horizontal="center" vertical="center" wrapText="1" shrinkToFit="1"/>
    </xf>
    <xf numFmtId="0" fontId="140" fillId="0" borderId="41" xfId="3" applyFont="1" applyFill="1" applyBorder="1" applyAlignment="1">
      <alignment horizontal="center" vertical="center" wrapText="1" shrinkToFit="1"/>
    </xf>
    <xf numFmtId="0" fontId="140" fillId="0" borderId="42" xfId="3" applyFont="1" applyFill="1" applyBorder="1" applyAlignment="1">
      <alignment horizontal="center" vertical="center" wrapText="1" shrinkToFit="1"/>
    </xf>
    <xf numFmtId="0" fontId="41" fillId="0" borderId="56" xfId="45" applyNumberFormat="1" applyFont="1" applyFill="1" applyBorder="1" applyAlignment="1">
      <alignment horizontal="left" vertical="center" indent="1"/>
    </xf>
    <xf numFmtId="0" fontId="41" fillId="0" borderId="54" xfId="45" applyNumberFormat="1" applyFont="1" applyFill="1" applyBorder="1" applyAlignment="1">
      <alignment horizontal="left" vertical="center" indent="1"/>
    </xf>
    <xf numFmtId="0" fontId="41" fillId="0" borderId="55" xfId="45" applyNumberFormat="1" applyFont="1" applyFill="1" applyBorder="1" applyAlignment="1">
      <alignment horizontal="left" vertical="center" indent="1"/>
    </xf>
    <xf numFmtId="0" fontId="41" fillId="0" borderId="56" xfId="45" applyNumberFormat="1" applyFont="1" applyFill="1" applyBorder="1" applyAlignment="1">
      <alignment horizontal="left" vertical="center" indent="1" shrinkToFit="1"/>
    </xf>
    <xf numFmtId="0" fontId="41" fillId="0" borderId="54" xfId="45" applyNumberFormat="1" applyFont="1" applyFill="1" applyBorder="1" applyAlignment="1">
      <alignment horizontal="left" vertical="center" indent="1" shrinkToFit="1"/>
    </xf>
    <xf numFmtId="0" fontId="140" fillId="0" borderId="51" xfId="3" applyFont="1" applyFill="1" applyBorder="1" applyAlignment="1">
      <alignment horizontal="left" vertical="center" wrapText="1" shrinkToFit="1"/>
    </xf>
    <xf numFmtId="0" fontId="140" fillId="0" borderId="41" xfId="3" applyFont="1" applyFill="1" applyBorder="1" applyAlignment="1">
      <alignment horizontal="left" vertical="center" wrapText="1" shrinkToFit="1"/>
    </xf>
    <xf numFmtId="0" fontId="140" fillId="0" borderId="42" xfId="3" applyFont="1" applyFill="1" applyBorder="1" applyAlignment="1">
      <alignment horizontal="left" vertical="center" wrapText="1" shrinkToFit="1"/>
    </xf>
    <xf numFmtId="0" fontId="97" fillId="0" borderId="51" xfId="3" applyFont="1" applyFill="1" applyBorder="1" applyAlignment="1">
      <alignment horizontal="center" vertical="center" shrinkToFit="1"/>
    </xf>
    <xf numFmtId="0" fontId="95" fillId="0" borderId="0" xfId="0" applyFont="1" applyFill="1" applyBorder="1" applyAlignment="1">
      <alignment horizontal="left" vertical="center"/>
    </xf>
    <xf numFmtId="0" fontId="41" fillId="0" borderId="10" xfId="45" applyNumberFormat="1" applyFont="1" applyFill="1" applyBorder="1" applyAlignment="1">
      <alignment horizontal="center" vertical="center" wrapText="1"/>
    </xf>
    <xf numFmtId="0" fontId="41" fillId="0" borderId="68" xfId="45" applyNumberFormat="1" applyFont="1" applyFill="1" applyBorder="1" applyAlignment="1">
      <alignment horizontal="center" vertical="center" wrapText="1"/>
    </xf>
    <xf numFmtId="0" fontId="41" fillId="0" borderId="75" xfId="45" applyNumberFormat="1" applyFont="1" applyFill="1" applyBorder="1" applyAlignment="1">
      <alignment horizontal="center" vertical="center" wrapText="1"/>
    </xf>
    <xf numFmtId="0" fontId="41" fillId="0" borderId="94" xfId="45" applyNumberFormat="1" applyFont="1" applyFill="1" applyBorder="1" applyAlignment="1">
      <alignment horizontal="center" vertical="center" wrapText="1"/>
    </xf>
    <xf numFmtId="0" fontId="97" fillId="0" borderId="51" xfId="3" applyFont="1" applyFill="1" applyBorder="1" applyAlignment="1">
      <alignment horizontal="center" vertical="center" wrapText="1" shrinkToFit="1"/>
    </xf>
    <xf numFmtId="0" fontId="97" fillId="0" borderId="41" xfId="3" applyFont="1" applyFill="1" applyBorder="1" applyAlignment="1">
      <alignment horizontal="center" vertical="center" wrapText="1" shrinkToFit="1"/>
    </xf>
    <xf numFmtId="0" fontId="97" fillId="0" borderId="42" xfId="3" applyFont="1" applyFill="1" applyBorder="1" applyAlignment="1">
      <alignment horizontal="center" vertical="center" wrapText="1" shrinkToFit="1"/>
    </xf>
    <xf numFmtId="0" fontId="97" fillId="0" borderId="51" xfId="3" applyFont="1" applyFill="1" applyBorder="1" applyAlignment="1">
      <alignment horizontal="left" vertical="center" shrinkToFit="1"/>
    </xf>
    <xf numFmtId="0" fontId="97" fillId="0" borderId="41" xfId="3" applyFont="1" applyFill="1" applyBorder="1" applyAlignment="1">
      <alignment horizontal="left" vertical="center" shrinkToFit="1"/>
    </xf>
    <xf numFmtId="0" fontId="97" fillId="0" borderId="42" xfId="3" applyFont="1" applyFill="1" applyBorder="1" applyAlignment="1">
      <alignment horizontal="left" vertical="center" shrinkToFit="1"/>
    </xf>
    <xf numFmtId="0" fontId="41" fillId="0" borderId="59" xfId="45" applyNumberFormat="1" applyFont="1" applyFill="1" applyBorder="1" applyAlignment="1">
      <alignment horizontal="center" vertical="center" textRotation="255" wrapText="1"/>
    </xf>
    <xf numFmtId="0" fontId="41" fillId="0" borderId="60" xfId="45" applyNumberFormat="1" applyFont="1" applyFill="1" applyBorder="1" applyAlignment="1">
      <alignment horizontal="center" vertical="center" wrapText="1"/>
    </xf>
    <xf numFmtId="0" fontId="41" fillId="0" borderId="63" xfId="45" applyNumberFormat="1" applyFont="1" applyFill="1" applyBorder="1" applyAlignment="1">
      <alignment horizontal="center" vertical="center" wrapText="1"/>
    </xf>
    <xf numFmtId="0" fontId="115" fillId="0" borderId="0" xfId="52" applyFont="1" applyAlignment="1">
      <alignment horizontal="center" vertical="center"/>
    </xf>
    <xf numFmtId="0" fontId="117" fillId="0" borderId="1" xfId="52" applyFont="1" applyBorder="1" applyAlignment="1">
      <alignment horizontal="center" vertical="center"/>
    </xf>
    <xf numFmtId="58" fontId="99" fillId="0" borderId="1" xfId="0" applyNumberFormat="1" applyFont="1" applyFill="1" applyBorder="1" applyAlignment="1">
      <alignment horizontal="left" vertical="center" shrinkToFit="1"/>
    </xf>
    <xf numFmtId="0" fontId="117" fillId="0" borderId="3" xfId="3" applyFont="1" applyBorder="1" applyAlignment="1">
      <alignment horizontal="center" vertical="center"/>
    </xf>
    <xf numFmtId="0" fontId="117" fillId="0" borderId="4" xfId="3" applyFont="1" applyBorder="1" applyAlignment="1">
      <alignment horizontal="center" vertical="center"/>
    </xf>
    <xf numFmtId="0" fontId="117"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7" fillId="0" borderId="2" xfId="3" applyFont="1" applyBorder="1" applyAlignment="1">
      <alignment horizontal="center" vertical="center"/>
    </xf>
    <xf numFmtId="0" fontId="117" fillId="0" borderId="2" xfId="3" applyFont="1" applyBorder="1" applyAlignment="1">
      <alignment horizontal="left" vertical="center"/>
    </xf>
    <xf numFmtId="0" fontId="117" fillId="0" borderId="11" xfId="3" applyFont="1" applyBorder="1" applyAlignment="1">
      <alignment horizontal="left" vertical="center"/>
    </xf>
    <xf numFmtId="0" fontId="117" fillId="0" borderId="1" xfId="3" applyFont="1" applyBorder="1" applyAlignment="1">
      <alignment horizontal="left" vertical="center"/>
    </xf>
    <xf numFmtId="0" fontId="117" fillId="0" borderId="12" xfId="3" applyFont="1" applyBorder="1" applyAlignment="1">
      <alignment horizontal="left" vertical="center"/>
    </xf>
    <xf numFmtId="0" fontId="117" fillId="0" borderId="2" xfId="52" applyFont="1" applyBorder="1" applyAlignment="1">
      <alignment horizontal="center" vertical="center" wrapText="1"/>
    </xf>
    <xf numFmtId="0" fontId="117" fillId="0" borderId="2" xfId="52" applyFont="1" applyBorder="1" applyAlignment="1">
      <alignment horizontal="center" vertical="center"/>
    </xf>
    <xf numFmtId="0" fontId="117" fillId="0" borderId="8" xfId="52" applyFont="1" applyBorder="1" applyAlignment="1">
      <alignment horizontal="center" vertical="center" wrapText="1"/>
    </xf>
    <xf numFmtId="0" fontId="117" fillId="0" borderId="9" xfId="52" applyFont="1" applyBorder="1" applyAlignment="1">
      <alignment horizontal="center" vertical="center" wrapText="1"/>
    </xf>
    <xf numFmtId="0" fontId="117" fillId="0" borderId="2" xfId="52" applyFont="1" applyBorder="1" applyAlignment="1">
      <alignment vertical="center" wrapText="1"/>
    </xf>
    <xf numFmtId="0" fontId="91" fillId="0" borderId="2" xfId="52" applyFont="1" applyBorder="1" applyAlignment="1">
      <alignment horizontal="left" vertical="center" wrapText="1"/>
    </xf>
    <xf numFmtId="0" fontId="117" fillId="0" borderId="3" xfId="52" applyFont="1" applyBorder="1" applyAlignment="1">
      <alignment vertical="center" wrapText="1"/>
    </xf>
    <xf numFmtId="0" fontId="117" fillId="0" borderId="4" xfId="52" applyFont="1" applyBorder="1" applyAlignment="1">
      <alignment vertical="center" wrapText="1"/>
    </xf>
    <xf numFmtId="0" fontId="117" fillId="0" borderId="10" xfId="52" applyFont="1" applyBorder="1" applyAlignment="1">
      <alignment vertical="center" wrapText="1"/>
    </xf>
    <xf numFmtId="0" fontId="117" fillId="0" borderId="3" xfId="52" applyFont="1" applyBorder="1" applyAlignment="1">
      <alignment horizontal="center" vertical="center"/>
    </xf>
    <xf numFmtId="0" fontId="117" fillId="0" borderId="10" xfId="52" applyFont="1" applyBorder="1" applyAlignment="1">
      <alignment horizontal="center" vertical="center"/>
    </xf>
    <xf numFmtId="0" fontId="117" fillId="0" borderId="0" xfId="52" applyFont="1" applyAlignment="1">
      <alignment vertical="center" wrapText="1"/>
    </xf>
    <xf numFmtId="0" fontId="117" fillId="0" borderId="0" xfId="52" applyFont="1" applyAlignment="1">
      <alignment vertical="center"/>
    </xf>
    <xf numFmtId="0" fontId="117" fillId="0" borderId="3" xfId="52" applyFont="1" applyBorder="1" applyAlignment="1">
      <alignment horizontal="center" vertical="center" wrapText="1"/>
    </xf>
    <xf numFmtId="0" fontId="117" fillId="0" borderId="10" xfId="52" applyFont="1" applyBorder="1" applyAlignment="1">
      <alignment horizontal="center" vertical="center" wrapText="1"/>
    </xf>
    <xf numFmtId="0" fontId="117" fillId="0" borderId="3" xfId="54" applyFont="1" applyBorder="1" applyAlignment="1">
      <alignment horizontal="center" vertical="center"/>
    </xf>
    <xf numFmtId="0" fontId="117" fillId="0" borderId="10" xfId="54" applyFont="1" applyBorder="1" applyAlignment="1">
      <alignment horizontal="center" vertical="center"/>
    </xf>
    <xf numFmtId="0" fontId="117" fillId="0" borderId="0" xfId="54" applyFont="1" applyAlignment="1">
      <alignment vertical="center" wrapText="1"/>
    </xf>
    <xf numFmtId="0" fontId="117" fillId="0" borderId="0" xfId="54" applyFont="1" applyAlignment="1">
      <alignment vertical="center"/>
    </xf>
    <xf numFmtId="0" fontId="91" fillId="0" borderId="2" xfId="54" applyFont="1" applyBorder="1" applyAlignment="1">
      <alignment horizontal="left" vertical="center" wrapText="1"/>
    </xf>
    <xf numFmtId="0" fontId="117" fillId="0" borderId="3" xfId="54" applyFont="1" applyBorder="1" applyAlignment="1">
      <alignment horizontal="center" vertical="center" wrapText="1"/>
    </xf>
    <xf numFmtId="0" fontId="117" fillId="0" borderId="4" xfId="54" applyFont="1" applyBorder="1" applyAlignment="1">
      <alignment horizontal="center" vertical="center" wrapText="1"/>
    </xf>
    <xf numFmtId="0" fontId="1" fillId="0" borderId="4" xfId="54" applyBorder="1" applyAlignment="1">
      <alignment vertical="center" wrapText="1"/>
    </xf>
    <xf numFmtId="0" fontId="1" fillId="0" borderId="10" xfId="54" applyBorder="1" applyAlignment="1">
      <alignment vertical="center" wrapText="1"/>
    </xf>
    <xf numFmtId="0" fontId="117" fillId="0" borderId="3" xfId="54" applyFont="1" applyBorder="1" applyAlignment="1">
      <alignment vertical="center" wrapText="1"/>
    </xf>
    <xf numFmtId="0" fontId="117" fillId="0" borderId="4" xfId="54" applyFont="1" applyBorder="1" applyAlignment="1">
      <alignment vertical="center" wrapText="1"/>
    </xf>
    <xf numFmtId="0" fontId="117" fillId="0" borderId="10" xfId="54" applyFont="1" applyBorder="1" applyAlignment="1">
      <alignment vertical="center" wrapText="1"/>
    </xf>
    <xf numFmtId="0" fontId="117" fillId="0" borderId="2" xfId="54" applyFont="1" applyBorder="1" applyAlignment="1">
      <alignment horizontal="center" vertical="center"/>
    </xf>
    <xf numFmtId="0" fontId="1" fillId="0" borderId="10" xfId="54" applyBorder="1" applyAlignment="1">
      <alignment horizontal="center" vertical="center"/>
    </xf>
    <xf numFmtId="0" fontId="117" fillId="0" borderId="2" xfId="54" applyFont="1" applyBorder="1" applyAlignment="1">
      <alignment horizontal="center" vertical="center" wrapText="1"/>
    </xf>
    <xf numFmtId="0" fontId="1" fillId="0" borderId="10" xfId="54" applyBorder="1" applyAlignment="1">
      <alignment horizontal="center" vertical="center" wrapText="1"/>
    </xf>
    <xf numFmtId="0" fontId="117" fillId="0" borderId="2" xfId="54" applyFont="1" applyBorder="1" applyAlignment="1">
      <alignment vertical="center" wrapText="1"/>
    </xf>
    <xf numFmtId="0" fontId="117" fillId="0" borderId="3" xfId="3" applyFont="1" applyBorder="1" applyAlignment="1">
      <alignment horizontal="left" vertical="center"/>
    </xf>
    <xf numFmtId="0" fontId="117" fillId="0" borderId="4" xfId="3" applyFont="1" applyBorder="1" applyAlignment="1">
      <alignment horizontal="left" vertical="center"/>
    </xf>
    <xf numFmtId="0" fontId="117" fillId="0" borderId="10" xfId="3" applyFont="1" applyBorder="1" applyAlignment="1">
      <alignment horizontal="left" vertical="center"/>
    </xf>
    <xf numFmtId="0" fontId="117" fillId="0" borderId="8" xfId="3" applyFont="1" applyBorder="1" applyAlignment="1">
      <alignment horizontal="center" vertical="center"/>
    </xf>
    <xf numFmtId="0" fontId="1" fillId="0" borderId="5" xfId="54" applyBorder="1" applyAlignment="1">
      <alignment vertical="center"/>
    </xf>
    <xf numFmtId="0" fontId="1" fillId="0" borderId="4" xfId="54" applyBorder="1" applyAlignment="1">
      <alignment horizontal="center" vertical="center"/>
    </xf>
    <xf numFmtId="0" fontId="115" fillId="0" borderId="0" xfId="54" applyFont="1" applyAlignment="1">
      <alignment horizontal="center" vertical="center"/>
    </xf>
    <xf numFmtId="0" fontId="117" fillId="0" borderId="1" xfId="54" applyFont="1" applyBorder="1" applyAlignment="1">
      <alignment horizontal="center" vertical="center"/>
    </xf>
    <xf numFmtId="49" fontId="117" fillId="0" borderId="1" xfId="54" applyNumberFormat="1" applyFont="1" applyBorder="1" applyAlignment="1">
      <alignment horizontal="center" vertical="center"/>
    </xf>
    <xf numFmtId="0" fontId="1" fillId="0" borderId="4" xfId="54" applyBorder="1" applyAlignment="1">
      <alignment vertical="center"/>
    </xf>
    <xf numFmtId="0" fontId="1" fillId="0" borderId="3" xfId="54" applyBorder="1" applyAlignment="1">
      <alignment vertical="center"/>
    </xf>
    <xf numFmtId="0" fontId="1" fillId="0" borderId="10" xfId="54" applyBorder="1" applyAlignment="1">
      <alignmen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30" fillId="0" borderId="3" xfId="0" applyNumberFormat="1" applyFont="1" applyFill="1" applyBorder="1" applyAlignment="1">
      <alignment horizontal="center" vertical="center"/>
    </xf>
    <xf numFmtId="180" fontId="30" fillId="0" borderId="4" xfId="0" applyNumberFormat="1" applyFont="1" applyFill="1" applyBorder="1" applyAlignment="1">
      <alignment horizontal="center" vertical="center"/>
    </xf>
    <xf numFmtId="180" fontId="30" fillId="0" borderId="10" xfId="0" applyNumberFormat="1" applyFont="1" applyFill="1" applyBorder="1" applyAlignment="1">
      <alignment horizontal="center" vertical="center"/>
    </xf>
    <xf numFmtId="181" fontId="30" fillId="0" borderId="3" xfId="11" applyNumberFormat="1" applyFont="1" applyFill="1" applyBorder="1" applyAlignment="1">
      <alignment horizontal="right" vertical="center"/>
    </xf>
    <xf numFmtId="181" fontId="30" fillId="0" borderId="4" xfId="11" applyNumberFormat="1" applyFont="1" applyFill="1" applyBorder="1" applyAlignment="1">
      <alignment horizontal="right" vertical="center"/>
    </xf>
    <xf numFmtId="181" fontId="30" fillId="0" borderId="10" xfId="11" applyNumberFormat="1" applyFont="1" applyFill="1" applyBorder="1" applyAlignment="1">
      <alignment horizontal="right" vertical="center"/>
    </xf>
    <xf numFmtId="0" fontId="30" fillId="0" borderId="10" xfId="0" applyFont="1" applyFill="1" applyBorder="1" applyAlignment="1">
      <alignment horizontal="center"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13" fillId="0" borderId="2" xfId="11" applyFill="1" applyBorder="1" applyAlignment="1">
      <alignment horizontal="center" vertical="center"/>
    </xf>
    <xf numFmtId="181" fontId="30" fillId="0" borderId="2" xfId="0" applyNumberFormat="1" applyFont="1" applyFill="1" applyBorder="1" applyAlignment="1">
      <alignment horizontal="right" vertical="center"/>
    </xf>
    <xf numFmtId="0" fontId="0" fillId="0" borderId="8" xfId="11" applyFont="1" applyFill="1" applyBorder="1" applyAlignment="1">
      <alignment horizontal="center" vertical="center"/>
    </xf>
    <xf numFmtId="0" fontId="13" fillId="0" borderId="5" xfId="11" applyBorder="1" applyAlignment="1">
      <alignment horizontal="center" vertical="center"/>
    </xf>
    <xf numFmtId="0" fontId="13" fillId="0" borderId="9" xfId="11" applyBorder="1" applyAlignment="1">
      <alignment horizontal="center" vertical="center"/>
    </xf>
    <xf numFmtId="0" fontId="13" fillId="0" borderId="4" xfId="11" applyBorder="1" applyAlignment="1">
      <alignment horizontal="center" vertical="center"/>
    </xf>
    <xf numFmtId="0" fontId="13" fillId="0" borderId="10" xfId="1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30" fillId="0" borderId="3" xfId="11" applyNumberFormat="1" applyFont="1" applyFill="1" applyBorder="1" applyAlignment="1">
      <alignment horizontal="center" vertical="center"/>
    </xf>
    <xf numFmtId="58" fontId="30" fillId="0" borderId="4" xfId="11" applyNumberFormat="1" applyFont="1" applyFill="1" applyBorder="1" applyAlignment="1">
      <alignment horizontal="center" vertical="center"/>
    </xf>
    <xf numFmtId="58" fontId="30" fillId="0" borderId="10" xfId="11" applyNumberFormat="1" applyFont="1" applyFill="1" applyBorder="1" applyAlignment="1">
      <alignment horizontal="center" vertical="center"/>
    </xf>
    <xf numFmtId="179" fontId="117" fillId="0" borderId="0" xfId="11" applyNumberFormat="1" applyFont="1" applyFill="1" applyBorder="1" applyAlignment="1">
      <alignment horizontal="center" vertical="center"/>
    </xf>
    <xf numFmtId="0" fontId="41" fillId="0" borderId="53" xfId="11" applyFont="1" applyFill="1" applyBorder="1" applyAlignment="1">
      <alignment horizontal="center" vertical="center" wrapText="1"/>
    </xf>
    <xf numFmtId="0" fontId="41" fillId="0" borderId="54" xfId="11" applyFont="1" applyFill="1" applyBorder="1" applyAlignment="1">
      <alignment horizontal="center" vertical="center" wrapText="1"/>
    </xf>
    <xf numFmtId="0" fontId="41"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45" fillId="13" borderId="1" xfId="5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26" fillId="0" borderId="0" xfId="51" applyFont="1" applyFill="1" applyAlignment="1">
      <alignment horizontal="center" vertical="center"/>
    </xf>
    <xf numFmtId="0" fontId="13" fillId="0" borderId="0" xfId="51" applyFill="1" applyBorder="1" applyAlignment="1">
      <alignment horizontal="center" vertical="center"/>
    </xf>
    <xf numFmtId="0" fontId="30" fillId="0" borderId="0" xfId="51" applyFont="1" applyFill="1" applyBorder="1" applyAlignment="1">
      <alignment horizontal="left" vertical="center" shrinkToFit="1"/>
    </xf>
    <xf numFmtId="0" fontId="30"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3" fillId="0" borderId="0" xfId="51" applyBorder="1" applyAlignment="1">
      <alignment horizontal="center" vertical="center" textRotation="255"/>
    </xf>
    <xf numFmtId="180" fontId="30" fillId="0" borderId="3" xfId="11" applyNumberFormat="1" applyFont="1" applyFill="1" applyBorder="1" applyAlignment="1">
      <alignment horizontal="center" vertical="center"/>
    </xf>
    <xf numFmtId="180" fontId="30" fillId="0" borderId="4" xfId="11" applyNumberFormat="1" applyFont="1" applyFill="1" applyBorder="1" applyAlignment="1">
      <alignment horizontal="center" vertical="center"/>
    </xf>
    <xf numFmtId="180" fontId="30" fillId="0" borderId="10" xfId="11" applyNumberFormat="1" applyFont="1" applyFill="1" applyBorder="1" applyAlignment="1">
      <alignment horizontal="center" vertical="center"/>
    </xf>
    <xf numFmtId="179" fontId="0" fillId="0" borderId="54" xfId="11" applyNumberFormat="1" applyFont="1" applyFill="1" applyBorder="1" applyAlignment="1">
      <alignment horizontal="center" vertical="center"/>
    </xf>
    <xf numFmtId="0" fontId="30" fillId="0" borderId="4" xfId="11" applyFont="1" applyFill="1" applyBorder="1" applyAlignment="1">
      <alignment horizontal="center" vertical="center"/>
    </xf>
    <xf numFmtId="0" fontId="30" fillId="0" borderId="10" xfId="11" applyFont="1" applyFill="1" applyBorder="1" applyAlignment="1">
      <alignment horizontal="center" vertical="center"/>
    </xf>
    <xf numFmtId="181" fontId="30" fillId="0" borderId="2" xfId="11" applyNumberFormat="1" applyFont="1" applyFill="1" applyBorder="1" applyAlignment="1">
      <alignment horizontal="right" vertical="center"/>
    </xf>
    <xf numFmtId="0" fontId="0" fillId="0" borderId="1" xfId="11" applyFont="1" applyFill="1" applyBorder="1" applyAlignment="1">
      <alignment horizontal="center"/>
    </xf>
    <xf numFmtId="0" fontId="0" fillId="0" borderId="1" xfId="11" applyFont="1" applyBorder="1" applyAlignment="1"/>
    <xf numFmtId="0" fontId="13" fillId="0" borderId="0" xfId="11" applyBorder="1" applyAlignment="1">
      <alignment horizontal="center" vertical="center" textRotation="255"/>
    </xf>
    <xf numFmtId="0" fontId="13" fillId="0" borderId="0" xfId="11" applyAlignment="1">
      <alignment vertical="center"/>
    </xf>
    <xf numFmtId="0" fontId="30" fillId="0" borderId="0"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122" fillId="3" borderId="0" xfId="0" applyFont="1" applyFill="1" applyAlignment="1">
      <alignment horizontal="center"/>
    </xf>
    <xf numFmtId="0" fontId="18" fillId="0" borderId="0" xfId="0" applyFont="1" applyFill="1" applyAlignment="1">
      <alignment horizontal="left" vertical="center"/>
    </xf>
    <xf numFmtId="0" fontId="30" fillId="0" borderId="0" xfId="0" applyFont="1" applyFill="1" applyBorder="1" applyAlignment="1">
      <alignment horizontal="left" vertical="center"/>
    </xf>
    <xf numFmtId="0" fontId="30" fillId="0" borderId="143" xfId="0" applyNumberFormat="1" applyFont="1" applyFill="1" applyBorder="1" applyAlignment="1">
      <alignment horizontal="center" vertical="center" shrinkToFit="1"/>
    </xf>
    <xf numFmtId="0" fontId="30" fillId="0" borderId="67" xfId="0" applyNumberFormat="1" applyFont="1" applyFill="1" applyBorder="1" applyAlignment="1">
      <alignment horizontal="center" vertical="center" shrinkToFit="1"/>
    </xf>
    <xf numFmtId="0" fontId="30" fillId="0" borderId="79"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51" xfId="0" applyFont="1" applyFill="1" applyBorder="1" applyAlignment="1">
      <alignment horizontal="left" vertical="center"/>
    </xf>
    <xf numFmtId="0" fontId="30" fillId="0" borderId="4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81" xfId="0" applyFill="1" applyBorder="1" applyAlignment="1">
      <alignment horizontal="center" vertical="center" shrinkToFit="1"/>
    </xf>
    <xf numFmtId="0" fontId="30" fillId="0" borderId="9"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7" xfId="0" applyFont="1" applyFill="1" applyBorder="1" applyAlignment="1">
      <alignment horizontal="left" vertical="center" shrinkToFit="1"/>
    </xf>
    <xf numFmtId="0" fontId="30" fillId="0" borderId="51" xfId="0" applyFont="1" applyFill="1" applyBorder="1" applyAlignment="1">
      <alignment horizontal="left" vertical="center" shrinkToFit="1"/>
    </xf>
    <xf numFmtId="0" fontId="30" fillId="0" borderId="41" xfId="0" applyFont="1" applyFill="1" applyBorder="1" applyAlignment="1">
      <alignment horizontal="left" vertical="center" shrinkToFit="1"/>
    </xf>
    <xf numFmtId="0" fontId="30" fillId="0" borderId="42" xfId="0" applyFont="1" applyFill="1" applyBorder="1" applyAlignment="1">
      <alignment horizontal="left" vertical="center" shrinkToFit="1"/>
    </xf>
    <xf numFmtId="0" fontId="26" fillId="0" borderId="26" xfId="0" applyFont="1" applyFill="1" applyBorder="1" applyAlignment="1">
      <alignment horizontal="center" vertical="center" shrinkToFit="1"/>
    </xf>
    <xf numFmtId="0" fontId="26" fillId="0" borderId="27" xfId="0" applyFont="1" applyFill="1" applyBorder="1" applyAlignment="1">
      <alignment horizontal="center" vertical="center" shrinkToFit="1"/>
    </xf>
    <xf numFmtId="0" fontId="26" fillId="0" borderId="81" xfId="0" applyFont="1" applyFill="1" applyBorder="1" applyAlignment="1">
      <alignment horizontal="center" vertical="center" shrinkToFit="1"/>
    </xf>
    <xf numFmtId="0" fontId="30" fillId="0" borderId="144" xfId="0" applyNumberFormat="1" applyFont="1" applyFill="1" applyBorder="1" applyAlignment="1">
      <alignment horizontal="center" vertical="center" shrinkToFit="1"/>
    </xf>
    <xf numFmtId="0" fontId="0" fillId="0" borderId="28" xfId="0" applyFill="1" applyBorder="1" applyAlignment="1">
      <alignment horizontal="center" vertical="center" shrinkToFit="1"/>
    </xf>
    <xf numFmtId="0" fontId="30" fillId="0" borderId="12" xfId="0" applyFont="1" applyFill="1" applyBorder="1" applyAlignment="1">
      <alignment horizontal="left" vertical="center" shrinkToFit="1"/>
    </xf>
    <xf numFmtId="0" fontId="26" fillId="0" borderId="28" xfId="0" applyFont="1" applyFill="1" applyBorder="1" applyAlignment="1">
      <alignment horizontal="center" vertical="center" shrinkToFit="1"/>
    </xf>
    <xf numFmtId="0" fontId="30" fillId="0" borderId="66" xfId="0" applyNumberFormat="1" applyFont="1" applyFill="1" applyBorder="1" applyAlignment="1">
      <alignment horizontal="center" vertical="center" shrinkToFit="1"/>
    </xf>
    <xf numFmtId="0" fontId="34" fillId="0" borderId="0" xfId="0" applyFont="1" applyFill="1" applyAlignment="1">
      <alignment horizontal="center" vertical="center"/>
    </xf>
    <xf numFmtId="0" fontId="30" fillId="0" borderId="1" xfId="0" applyFont="1" applyFill="1" applyBorder="1" applyAlignment="1">
      <alignment horizontal="left" shrinkToFit="1"/>
    </xf>
    <xf numFmtId="0" fontId="30" fillId="0" borderId="77"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78"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46" fillId="0" borderId="3"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3"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10" xfId="3" applyFont="1" applyFill="1" applyBorder="1" applyAlignment="1">
      <alignment horizontal="left" vertical="center" wrapText="1"/>
    </xf>
    <xf numFmtId="0" fontId="46" fillId="0" borderId="3" xfId="3" applyFont="1" applyFill="1" applyBorder="1" applyAlignment="1">
      <alignment horizontal="left" vertical="center"/>
    </xf>
    <xf numFmtId="0" fontId="46" fillId="0" borderId="4" xfId="3" applyFont="1" applyFill="1" applyBorder="1" applyAlignment="1">
      <alignment horizontal="left" vertical="center"/>
    </xf>
    <xf numFmtId="0" fontId="46" fillId="0" borderId="10" xfId="3" applyFont="1" applyFill="1" applyBorder="1" applyAlignment="1">
      <alignment horizontal="left" vertical="center"/>
    </xf>
    <xf numFmtId="0" fontId="46" fillId="0" borderId="27" xfId="3" applyFont="1" applyFill="1" applyBorder="1" applyAlignment="1">
      <alignment horizontal="center" vertical="center" textRotation="255"/>
    </xf>
    <xf numFmtId="0" fontId="46" fillId="0" borderId="27" xfId="3" applyFont="1" applyFill="1" applyBorder="1" applyAlignment="1">
      <alignment horizontal="center"/>
    </xf>
    <xf numFmtId="0" fontId="48" fillId="0" borderId="0" xfId="3" applyFont="1" applyFill="1" applyAlignment="1">
      <alignment horizontal="center" vertical="center"/>
    </xf>
    <xf numFmtId="0" fontId="46" fillId="0" borderId="0" xfId="3" applyFont="1" applyFill="1" applyBorder="1" applyAlignment="1">
      <alignment horizontal="center" vertical="center"/>
    </xf>
    <xf numFmtId="0" fontId="46" fillId="0" borderId="29" xfId="3" applyFont="1" applyFill="1" applyBorder="1" applyAlignment="1">
      <alignment horizontal="center" vertical="center"/>
    </xf>
    <xf numFmtId="0" fontId="46" fillId="0" borderId="30" xfId="3" applyFont="1" applyFill="1" applyBorder="1" applyAlignment="1">
      <alignment horizontal="center" vertical="center"/>
    </xf>
    <xf numFmtId="0" fontId="46" fillId="0" borderId="29" xfId="3" applyFont="1" applyFill="1" applyBorder="1" applyAlignment="1">
      <alignment horizontal="left" vertical="center" wrapText="1"/>
    </xf>
    <xf numFmtId="0" fontId="46" fillId="0" borderId="30" xfId="3" applyFont="1" applyFill="1" applyBorder="1" applyAlignment="1">
      <alignment horizontal="left" vertical="center" wrapText="1"/>
    </xf>
    <xf numFmtId="0" fontId="46" fillId="0" borderId="31" xfId="3" applyFont="1" applyFill="1" applyBorder="1" applyAlignment="1">
      <alignment horizontal="left" vertical="center" wrapText="1"/>
    </xf>
    <xf numFmtId="0" fontId="46" fillId="0" borderId="6" xfId="3" applyFont="1" applyFill="1" applyBorder="1" applyAlignment="1">
      <alignment horizontal="center" vertical="center"/>
    </xf>
    <xf numFmtId="0" fontId="46" fillId="0" borderId="11" xfId="3" applyFont="1" applyFill="1" applyBorder="1" applyAlignment="1">
      <alignment horizontal="center" vertical="center"/>
    </xf>
    <xf numFmtId="0" fontId="46" fillId="0" borderId="1" xfId="3" applyFont="1" applyFill="1" applyBorder="1" applyAlignment="1">
      <alignment horizontal="center" vertical="center"/>
    </xf>
    <xf numFmtId="0" fontId="49" fillId="0" borderId="6" xfId="3" applyFont="1" applyFill="1" applyBorder="1" applyAlignment="1">
      <alignment horizontal="left" vertical="center" wrapText="1"/>
    </xf>
    <xf numFmtId="0" fontId="49" fillId="0" borderId="0" xfId="3" applyFont="1" applyFill="1" applyBorder="1" applyAlignment="1">
      <alignment horizontal="left" vertical="center" wrapText="1"/>
    </xf>
    <xf numFmtId="0" fontId="49" fillId="0" borderId="7" xfId="3" applyFont="1" applyFill="1" applyBorder="1" applyAlignment="1">
      <alignment horizontal="left" vertical="center" wrapText="1"/>
    </xf>
    <xf numFmtId="0" fontId="49" fillId="0" borderId="11" xfId="3" applyFont="1" applyFill="1" applyBorder="1" applyAlignment="1">
      <alignment horizontal="left" vertical="center" wrapText="1"/>
    </xf>
    <xf numFmtId="0" fontId="49" fillId="0" borderId="1" xfId="3" applyFont="1" applyFill="1" applyBorder="1" applyAlignment="1">
      <alignment horizontal="left" vertical="center" wrapText="1"/>
    </xf>
    <xf numFmtId="0" fontId="49" fillId="0" borderId="12" xfId="3" applyFont="1" applyFill="1" applyBorder="1" applyAlignment="1">
      <alignment horizontal="left" vertical="center" wrapText="1"/>
    </xf>
    <xf numFmtId="0" fontId="46" fillId="0" borderId="17" xfId="3" applyFont="1" applyFill="1" applyBorder="1" applyAlignment="1">
      <alignment horizontal="center" vertical="center"/>
    </xf>
    <xf numFmtId="0" fontId="49" fillId="0" borderId="0" xfId="3" applyFont="1" applyFill="1" applyBorder="1" applyAlignment="1">
      <alignment horizontal="center" vertical="center"/>
    </xf>
    <xf numFmtId="0" fontId="46" fillId="0" borderId="7" xfId="3" applyFont="1" applyFill="1" applyBorder="1" applyAlignment="1">
      <alignment horizontal="center" vertical="center"/>
    </xf>
    <xf numFmtId="0" fontId="29" fillId="0" borderId="93" xfId="0" applyFont="1" applyFill="1" applyBorder="1" applyAlignment="1">
      <alignment horizontal="left" vertical="center"/>
    </xf>
    <xf numFmtId="0" fontId="29" fillId="0" borderId="75" xfId="0" applyFont="1" applyFill="1" applyBorder="1" applyAlignment="1">
      <alignment horizontal="left" vertical="center"/>
    </xf>
    <xf numFmtId="0" fontId="29" fillId="0" borderId="73"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92" xfId="0" applyFont="1" applyFill="1" applyBorder="1" applyAlignment="1">
      <alignment horizontal="left" vertical="center"/>
    </xf>
    <xf numFmtId="0" fontId="29" fillId="0" borderId="4" xfId="0" applyFont="1" applyFill="1" applyBorder="1" applyAlignment="1">
      <alignment horizontal="left" vertical="center"/>
    </xf>
    <xf numFmtId="0" fontId="29" fillId="0" borderId="91" xfId="0" applyFont="1" applyFill="1" applyBorder="1" applyAlignment="1">
      <alignment horizontal="left" vertical="center"/>
    </xf>
    <xf numFmtId="0" fontId="29" fillId="0" borderId="61" xfId="0" applyFont="1" applyFill="1" applyBorder="1" applyAlignment="1">
      <alignment horizontal="left" vertical="center"/>
    </xf>
    <xf numFmtId="0" fontId="29" fillId="0" borderId="60" xfId="0" applyFont="1" applyFill="1" applyBorder="1" applyAlignment="1">
      <alignment horizontal="left" vertical="center"/>
    </xf>
    <xf numFmtId="0" fontId="29" fillId="0" borderId="63"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5" xfId="0" applyFont="1" applyFill="1" applyBorder="1" applyAlignment="1">
      <alignment horizontal="left" vertical="center"/>
    </xf>
    <xf numFmtId="0" fontId="29" fillId="0" borderId="9"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2" xfId="0" applyFont="1" applyFill="1" applyBorder="1" applyAlignment="1">
      <alignment horizontal="left" vertical="center"/>
    </xf>
    <xf numFmtId="178" fontId="29" fillId="0" borderId="26" xfId="0" applyNumberFormat="1" applyFont="1" applyFill="1" applyBorder="1" applyAlignment="1">
      <alignment horizontal="right" vertical="center" shrinkToFit="1"/>
    </xf>
    <xf numFmtId="178" fontId="29" fillId="0" borderId="28" xfId="0" applyNumberFormat="1" applyFont="1" applyFill="1" applyBorder="1" applyAlignment="1">
      <alignment horizontal="right" vertical="center" shrinkToFit="1"/>
    </xf>
    <xf numFmtId="0" fontId="29" fillId="0" borderId="68"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178" fontId="29" fillId="0" borderId="81" xfId="0" applyNumberFormat="1" applyFont="1" applyFill="1" applyBorder="1" applyAlignment="1">
      <alignment horizontal="right" vertical="center" shrinkToFit="1"/>
    </xf>
    <xf numFmtId="0" fontId="29" fillId="0" borderId="65" xfId="0" applyFont="1" applyFill="1" applyBorder="1" applyAlignment="1">
      <alignment horizontal="left" vertical="center"/>
    </xf>
    <xf numFmtId="0" fontId="9" fillId="0" borderId="5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178" fontId="29" fillId="0" borderId="78" xfId="0" applyNumberFormat="1" applyFont="1" applyFill="1" applyBorder="1" applyAlignment="1">
      <alignment horizontal="right" vertical="center" shrinkToFit="1"/>
    </xf>
    <xf numFmtId="0" fontId="12" fillId="0" borderId="89" xfId="0" applyFont="1" applyFill="1" applyBorder="1" applyAlignment="1">
      <alignment horizontal="center" vertical="center"/>
    </xf>
    <xf numFmtId="0" fontId="12" fillId="0" borderId="90"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55" xfId="0" applyFont="1" applyFill="1" applyBorder="1" applyAlignment="1">
      <alignment horizontal="center" vertical="center"/>
    </xf>
    <xf numFmtId="0" fontId="54"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xf>
    <xf numFmtId="0" fontId="29" fillId="0" borderId="11" xfId="0" applyFont="1" applyFill="1" applyBorder="1" applyAlignment="1">
      <alignment horizontal="left"/>
    </xf>
    <xf numFmtId="0" fontId="29" fillId="0" borderId="12" xfId="0" applyFont="1" applyFill="1" applyBorder="1" applyAlignment="1">
      <alignment horizontal="left"/>
    </xf>
    <xf numFmtId="0" fontId="29" fillId="0" borderId="51" xfId="0" applyFont="1" applyFill="1" applyBorder="1" applyAlignment="1">
      <alignment horizontal="left"/>
    </xf>
    <xf numFmtId="0" fontId="29" fillId="0" borderId="42" xfId="0" applyFont="1" applyFill="1" applyBorder="1" applyAlignment="1">
      <alignment horizontal="left"/>
    </xf>
    <xf numFmtId="0" fontId="53" fillId="0" borderId="0" xfId="0" applyFont="1" applyFill="1" applyAlignment="1">
      <alignment horizontal="center" vertical="center"/>
    </xf>
    <xf numFmtId="0" fontId="29" fillId="0" borderId="41" xfId="0" applyFont="1" applyFill="1" applyBorder="1" applyAlignment="1">
      <alignment horizontal="left"/>
    </xf>
    <xf numFmtId="0" fontId="54" fillId="0" borderId="56" xfId="0" applyFont="1" applyFill="1" applyBorder="1" applyAlignment="1">
      <alignment horizontal="center"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xf>
    <xf numFmtId="0" fontId="29" fillId="0" borderId="67" xfId="0" applyFont="1" applyFill="1" applyBorder="1" applyAlignment="1">
      <alignment horizontal="left" vertical="center"/>
    </xf>
    <xf numFmtId="0" fontId="29" fillId="0" borderId="93"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53"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4" xfId="0" applyFont="1" applyFill="1" applyBorder="1" applyAlignment="1">
      <alignment horizontal="left" vertical="top" wrapText="1"/>
    </xf>
    <xf numFmtId="0" fontId="30" fillId="0" borderId="100" xfId="0"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30" fillId="0" borderId="103" xfId="0" applyFont="1" applyFill="1" applyBorder="1" applyAlignment="1">
      <alignment horizontal="center" vertical="center" wrapText="1"/>
    </xf>
    <xf numFmtId="0" fontId="29" fillId="0" borderId="54" xfId="0" applyFont="1" applyFill="1" applyBorder="1" applyAlignment="1">
      <alignment horizontal="left" vertical="center" shrinkToFit="1"/>
    </xf>
    <xf numFmtId="0" fontId="29" fillId="0" borderId="57" xfId="0" applyFont="1" applyFill="1" applyBorder="1" applyAlignment="1">
      <alignment horizontal="left" vertical="center" shrinkToFit="1"/>
    </xf>
    <xf numFmtId="0" fontId="9" fillId="0" borderId="53" xfId="0" applyFont="1" applyFill="1" applyBorder="1" applyAlignment="1">
      <alignment horizontal="left" vertical="top" wrapText="1"/>
    </xf>
    <xf numFmtId="0" fontId="9" fillId="0" borderId="54" xfId="0" applyFont="1" applyFill="1" applyBorder="1" applyAlignment="1">
      <alignment horizontal="left" vertical="top" wrapText="1"/>
    </xf>
    <xf numFmtId="0" fontId="9" fillId="0" borderId="57" xfId="0" applyFont="1" applyFill="1" applyBorder="1" applyAlignment="1">
      <alignment horizontal="left" vertical="top" wrapText="1"/>
    </xf>
    <xf numFmtId="0" fontId="29" fillId="0" borderId="5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29" fillId="0" borderId="2" xfId="0" applyFont="1" applyFill="1" applyBorder="1" applyAlignment="1">
      <alignment horizontal="left" vertical="center"/>
    </xf>
    <xf numFmtId="0" fontId="9" fillId="0" borderId="97"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29" fillId="0" borderId="70" xfId="0" applyFont="1" applyFill="1" applyBorder="1" applyAlignment="1">
      <alignment horizontal="center" vertical="center" textRotation="255"/>
    </xf>
    <xf numFmtId="0" fontId="29" fillId="0" borderId="79" xfId="0" applyFont="1" applyFill="1" applyBorder="1" applyAlignment="1">
      <alignment horizontal="center" vertical="center" textRotation="255"/>
    </xf>
    <xf numFmtId="0" fontId="29" fillId="0" borderId="96" xfId="0" applyFont="1" applyFill="1" applyBorder="1" applyAlignment="1">
      <alignment horizontal="left" vertical="center"/>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31" fillId="0" borderId="4" xfId="0" applyFont="1" applyFill="1" applyBorder="1" applyAlignment="1">
      <alignment vertical="center" wrapText="1" shrinkToFit="1"/>
    </xf>
    <xf numFmtId="0" fontId="31" fillId="0" borderId="10" xfId="0" applyFont="1" applyFill="1" applyBorder="1" applyAlignment="1">
      <alignment vertical="center" wrapText="1" shrinkToFit="1"/>
    </xf>
    <xf numFmtId="0" fontId="29" fillId="0" borderId="71" xfId="0" applyFont="1" applyFill="1" applyBorder="1" applyAlignment="1">
      <alignment horizontal="center" vertical="center" textRotation="255"/>
    </xf>
    <xf numFmtId="0" fontId="29" fillId="0" borderId="62" xfId="0" applyFont="1" applyFill="1" applyBorder="1" applyAlignment="1">
      <alignment horizontal="center" vertical="center" textRotation="255"/>
    </xf>
    <xf numFmtId="0" fontId="29" fillId="0" borderId="95" xfId="0" applyFont="1" applyFill="1" applyBorder="1" applyAlignment="1">
      <alignment horizontal="center" vertical="center" textRotation="255"/>
    </xf>
    <xf numFmtId="0" fontId="29" fillId="0" borderId="2" xfId="0" applyFont="1" applyFill="1" applyBorder="1" applyAlignment="1">
      <alignment horizontal="center" vertical="center"/>
    </xf>
    <xf numFmtId="0" fontId="31" fillId="0" borderId="4"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29" fillId="0" borderId="5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0" xfId="0" applyFont="1" applyFill="1" applyBorder="1" applyAlignment="1">
      <alignment horizontal="center"/>
    </xf>
    <xf numFmtId="0" fontId="29" fillId="0" borderId="52" xfId="0" applyFont="1" applyFill="1" applyBorder="1" applyAlignment="1">
      <alignment horizontal="center"/>
    </xf>
    <xf numFmtId="0" fontId="29" fillId="0" borderId="52" xfId="0" applyFont="1" applyFill="1" applyBorder="1" applyAlignment="1">
      <alignment horizontal="left" vertical="center"/>
    </xf>
    <xf numFmtId="0" fontId="29" fillId="0" borderId="50" xfId="0" applyFont="1" applyFill="1" applyBorder="1" applyAlignment="1">
      <alignment horizontal="center" vertical="center" wrapText="1"/>
    </xf>
    <xf numFmtId="0" fontId="29" fillId="0" borderId="0" xfId="0" applyFont="1" applyFill="1" applyBorder="1" applyAlignment="1">
      <alignment vertical="center" shrinkToFit="1"/>
    </xf>
    <xf numFmtId="0" fontId="29" fillId="0" borderId="0" xfId="0" applyFont="1" applyFill="1" applyBorder="1" applyAlignment="1">
      <alignment horizontal="right" vertical="center" wrapText="1"/>
    </xf>
    <xf numFmtId="1" fontId="29" fillId="0" borderId="0" xfId="0" applyNumberFormat="1" applyFont="1" applyFill="1" applyBorder="1" applyAlignment="1">
      <alignment horizontal="left" vertical="center" shrinkToFit="1"/>
    </xf>
    <xf numFmtId="1" fontId="29"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9" fillId="0" borderId="54" xfId="0" applyFont="1" applyFill="1" applyBorder="1" applyAlignment="1">
      <alignment horizontal="center"/>
    </xf>
    <xf numFmtId="0" fontId="29" fillId="0" borderId="39" xfId="0" applyFont="1" applyFill="1" applyBorder="1" applyAlignment="1">
      <alignment horizontal="left" vertical="center"/>
    </xf>
    <xf numFmtId="0" fontId="52" fillId="0" borderId="0" xfId="0" applyFont="1" applyFill="1" applyAlignment="1">
      <alignment horizontal="center" vertical="center"/>
    </xf>
    <xf numFmtId="0" fontId="29" fillId="0" borderId="0" xfId="0" applyFont="1" applyFill="1" applyAlignment="1">
      <alignment horizontal="center"/>
    </xf>
    <xf numFmtId="0" fontId="9" fillId="0" borderId="41" xfId="0" applyFont="1" applyFill="1" applyBorder="1" applyAlignment="1">
      <alignment horizontal="left" vertical="center" shrinkToFit="1"/>
    </xf>
    <xf numFmtId="0" fontId="9" fillId="0" borderId="41" xfId="0" applyFont="1" applyFill="1" applyBorder="1" applyAlignment="1">
      <alignment horizontal="center" vertical="center" shrinkToFit="1"/>
    </xf>
    <xf numFmtId="0" fontId="105" fillId="0" borderId="0" xfId="0" applyFont="1" applyFill="1" applyAlignment="1">
      <alignment horizontal="center" vertical="center"/>
    </xf>
    <xf numFmtId="0" fontId="18"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 xfId="0" applyFont="1" applyFill="1" applyBorder="1" applyAlignment="1">
      <alignment horizontal="center" vertical="center"/>
    </xf>
    <xf numFmtId="0" fontId="30" fillId="0" borderId="13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26" xfId="0" applyFont="1" applyFill="1" applyBorder="1" applyAlignment="1">
      <alignment vertical="center" wrapText="1"/>
    </xf>
    <xf numFmtId="0" fontId="30" fillId="0" borderId="28" xfId="0" applyFont="1" applyFill="1" applyBorder="1" applyAlignment="1">
      <alignment vertical="center" wrapText="1"/>
    </xf>
    <xf numFmtId="58" fontId="30" fillId="0" borderId="131" xfId="0" applyNumberFormat="1" applyFont="1" applyFill="1" applyBorder="1" applyAlignment="1">
      <alignment horizontal="center" vertical="center" wrapText="1"/>
    </xf>
    <xf numFmtId="58" fontId="30" fillId="0" borderId="4" xfId="0" applyNumberFormat="1" applyFont="1" applyFill="1" applyBorder="1" applyAlignment="1">
      <alignment horizontal="center" vertical="center" wrapText="1"/>
    </xf>
    <xf numFmtId="58" fontId="30" fillId="0" borderId="10" xfId="0" applyNumberFormat="1" applyFont="1" applyFill="1" applyBorder="1" applyAlignment="1">
      <alignment horizontal="center" vertical="center" wrapText="1"/>
    </xf>
    <xf numFmtId="0" fontId="30" fillId="7" borderId="26" xfId="0" applyFont="1" applyFill="1" applyBorder="1" applyAlignment="1">
      <alignment horizontal="center" vertical="center"/>
    </xf>
    <xf numFmtId="0" fontId="30" fillId="7" borderId="27" xfId="0" applyFont="1" applyFill="1" applyBorder="1" applyAlignment="1">
      <alignment horizontal="center" vertical="center"/>
    </xf>
    <xf numFmtId="0" fontId="30" fillId="7" borderId="81" xfId="0" applyFont="1" applyFill="1" applyBorder="1" applyAlignment="1">
      <alignment horizontal="center" vertical="center"/>
    </xf>
    <xf numFmtId="0" fontId="30" fillId="0" borderId="8" xfId="0" applyFont="1" applyFill="1" applyBorder="1" applyAlignment="1">
      <alignment vertical="center" wrapText="1"/>
    </xf>
    <xf numFmtId="0" fontId="30" fillId="0" borderId="9"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0" fillId="0" borderId="5" xfId="0" applyFont="1" applyFill="1" applyBorder="1" applyAlignment="1">
      <alignment vertical="center" wrapText="1"/>
    </xf>
    <xf numFmtId="0" fontId="30" fillId="0" borderId="12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7" borderId="123"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30" fillId="0" borderId="81" xfId="0" applyFont="1" applyFill="1" applyBorder="1" applyAlignment="1">
      <alignment vertical="center" wrapText="1"/>
    </xf>
    <xf numFmtId="0" fontId="30" fillId="0" borderId="134" xfId="0" applyFont="1" applyFill="1" applyBorder="1" applyAlignment="1">
      <alignment horizontal="center" vertical="center" wrapText="1"/>
    </xf>
    <xf numFmtId="0" fontId="30" fillId="0" borderId="135" xfId="0" applyFont="1" applyFill="1" applyBorder="1" applyAlignment="1">
      <alignment horizontal="center" vertical="center" wrapText="1"/>
    </xf>
    <xf numFmtId="0" fontId="30" fillId="0" borderId="137"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7" borderId="1" xfId="0" applyFont="1" applyFill="1" applyBorder="1" applyAlignment="1">
      <alignment horizontal="center" vertical="center"/>
    </xf>
    <xf numFmtId="0" fontId="30" fillId="0" borderId="27" xfId="0" applyFont="1" applyFill="1" applyBorder="1" applyAlignment="1">
      <alignment vertical="center" wrapText="1"/>
    </xf>
    <xf numFmtId="0" fontId="30" fillId="0" borderId="138" xfId="0" applyFont="1" applyFill="1" applyBorder="1" applyAlignment="1">
      <alignment horizontal="center" vertical="center" wrapText="1"/>
    </xf>
    <xf numFmtId="0" fontId="30" fillId="0" borderId="139" xfId="0" applyFont="1" applyFill="1" applyBorder="1" applyAlignment="1">
      <alignment horizontal="center" vertical="center" wrapText="1"/>
    </xf>
    <xf numFmtId="0" fontId="30" fillId="0" borderId="14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7" borderId="78" xfId="0" applyFont="1" applyFill="1" applyBorder="1" applyAlignment="1">
      <alignment horizontal="center" vertical="center"/>
    </xf>
    <xf numFmtId="0" fontId="30" fillId="7" borderId="60" xfId="0" applyFont="1" applyFill="1" applyBorder="1" applyAlignment="1">
      <alignment horizontal="center" vertical="center"/>
    </xf>
    <xf numFmtId="0" fontId="30" fillId="7" borderId="61" xfId="0" applyFont="1" applyFill="1" applyBorder="1" applyAlignment="1">
      <alignment horizontal="center" vertical="center"/>
    </xf>
    <xf numFmtId="0" fontId="30" fillId="7" borderId="63" xfId="0" applyFont="1" applyFill="1" applyBorder="1" applyAlignment="1">
      <alignment horizontal="center" vertical="center"/>
    </xf>
    <xf numFmtId="0" fontId="30" fillId="7" borderId="28" xfId="0" applyFont="1" applyFill="1" applyBorder="1" applyAlignment="1">
      <alignment horizontal="center" vertical="center"/>
    </xf>
    <xf numFmtId="0" fontId="30" fillId="0" borderId="132" xfId="0" applyFont="1" applyFill="1" applyBorder="1" applyAlignment="1">
      <alignment horizontal="center" vertical="center" wrapText="1"/>
    </xf>
    <xf numFmtId="0" fontId="30"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5" fillId="0" borderId="71" xfId="41" applyFont="1" applyBorder="1" applyAlignment="1">
      <alignment vertical="center" textRotation="255" shrinkToFit="1"/>
    </xf>
    <xf numFmtId="0" fontId="15" fillId="0" borderId="62" xfId="41" applyFont="1" applyBorder="1" applyAlignment="1">
      <alignment vertical="center" textRotation="255" shrinkToFit="1"/>
    </xf>
    <xf numFmtId="0" fontId="15" fillId="0" borderId="70" xfId="41" applyFont="1" applyBorder="1" applyAlignment="1">
      <alignment vertical="center" textRotation="255" shrinkToFit="1"/>
    </xf>
    <xf numFmtId="0" fontId="41" fillId="0" borderId="8" xfId="41" applyFont="1" applyBorder="1">
      <alignment vertical="center"/>
    </xf>
    <xf numFmtId="0" fontId="41" fillId="0" borderId="5" xfId="41" applyFont="1" applyBorder="1">
      <alignment vertical="center"/>
    </xf>
    <xf numFmtId="0" fontId="41" fillId="0" borderId="9" xfId="41" applyFont="1" applyBorder="1">
      <alignment vertical="center"/>
    </xf>
    <xf numFmtId="0" fontId="41" fillId="0" borderId="6" xfId="41" applyFont="1" applyBorder="1">
      <alignment vertical="center"/>
    </xf>
    <xf numFmtId="0" fontId="41" fillId="0" borderId="0" xfId="41" applyFont="1" applyBorder="1">
      <alignment vertical="center"/>
    </xf>
    <xf numFmtId="0" fontId="41" fillId="0" borderId="7" xfId="41" applyFont="1" applyBorder="1">
      <alignment vertical="center"/>
    </xf>
    <xf numFmtId="0" fontId="41" fillId="0" borderId="11" xfId="41" applyFont="1" applyBorder="1">
      <alignment vertical="center"/>
    </xf>
    <xf numFmtId="0" fontId="41" fillId="0" borderId="1" xfId="41" applyFont="1" applyBorder="1">
      <alignment vertical="center"/>
    </xf>
    <xf numFmtId="0" fontId="41" fillId="0" borderId="12" xfId="41" applyFont="1" applyBorder="1">
      <alignment vertical="center"/>
    </xf>
    <xf numFmtId="0" fontId="15" fillId="0" borderId="30" xfId="41" applyFont="1" applyBorder="1" applyAlignment="1">
      <alignment vertical="center" wrapText="1"/>
    </xf>
    <xf numFmtId="0" fontId="15" fillId="0" borderId="31" xfId="41" applyFont="1" applyBorder="1" applyAlignment="1">
      <alignment vertical="center" wrapText="1"/>
    </xf>
    <xf numFmtId="0" fontId="15" fillId="0" borderId="29" xfId="41" applyFont="1" applyBorder="1" applyAlignment="1">
      <alignment horizontal="center" vertical="center" shrinkToFit="1"/>
    </xf>
    <xf numFmtId="0" fontId="15" fillId="0" borderId="30" xfId="41" applyFont="1" applyBorder="1" applyAlignment="1">
      <alignment horizontal="center" vertical="center" shrinkToFit="1"/>
    </xf>
    <xf numFmtId="0" fontId="15" fillId="0" borderId="126" xfId="41" applyFont="1" applyBorder="1" applyAlignment="1">
      <alignment horizontal="center" vertical="center" shrinkToFit="1"/>
    </xf>
    <xf numFmtId="0" fontId="15" fillId="0" borderId="22" xfId="41" applyFont="1" applyBorder="1" applyAlignment="1">
      <alignment vertical="center" wrapText="1"/>
    </xf>
    <xf numFmtId="0" fontId="15" fillId="0" borderId="120" xfId="41" applyFont="1" applyBorder="1" applyAlignment="1">
      <alignment vertical="center" wrapText="1"/>
    </xf>
    <xf numFmtId="0" fontId="15" fillId="0" borderId="116" xfId="41" applyFont="1" applyBorder="1" applyAlignment="1">
      <alignment horizontal="center" vertical="center" shrinkToFit="1"/>
    </xf>
    <xf numFmtId="0" fontId="15" fillId="0" borderId="22" xfId="41" applyFont="1" applyBorder="1" applyAlignment="1">
      <alignment horizontal="center" vertical="center" shrinkToFit="1"/>
    </xf>
    <xf numFmtId="0" fontId="15" fillId="0" borderId="125" xfId="41" applyFont="1" applyBorder="1" applyAlignment="1">
      <alignment horizontal="center" vertical="center" shrinkToFit="1"/>
    </xf>
    <xf numFmtId="0" fontId="15" fillId="0" borderId="33" xfId="41" applyFont="1" applyBorder="1" applyAlignment="1">
      <alignment vertical="center" wrapText="1"/>
    </xf>
    <xf numFmtId="0" fontId="15" fillId="0" borderId="34" xfId="41" applyFont="1" applyBorder="1" applyAlignment="1">
      <alignment vertical="center" wrapText="1"/>
    </xf>
    <xf numFmtId="0" fontId="15" fillId="0" borderId="32" xfId="41" applyFont="1" applyBorder="1" applyAlignment="1">
      <alignment horizontal="center" vertical="center" shrinkToFit="1"/>
    </xf>
    <xf numFmtId="0" fontId="15" fillId="0" borderId="33" xfId="41" applyFont="1" applyBorder="1" applyAlignment="1">
      <alignment horizontal="center" vertical="center" shrinkToFit="1"/>
    </xf>
    <xf numFmtId="0" fontId="15" fillId="0" borderId="127" xfId="41" applyFont="1" applyBorder="1" applyAlignment="1">
      <alignment horizontal="center" vertical="center" shrinkToFit="1"/>
    </xf>
    <xf numFmtId="0" fontId="41" fillId="0" borderId="0" xfId="41" applyFont="1" applyAlignment="1">
      <alignment horizontal="left" vertical="center"/>
    </xf>
    <xf numFmtId="0" fontId="45" fillId="0" borderId="0" xfId="41" applyFont="1" applyAlignment="1">
      <alignment horizontal="center" vertical="center" wrapText="1"/>
    </xf>
    <xf numFmtId="0" fontId="45" fillId="0" borderId="0" xfId="41" applyFont="1" applyAlignment="1">
      <alignment horizontal="center" vertical="center"/>
    </xf>
    <xf numFmtId="0" fontId="41" fillId="0" borderId="0" xfId="41" applyFont="1" applyAlignment="1">
      <alignment horizontal="center" vertical="center"/>
    </xf>
    <xf numFmtId="0" fontId="41" fillId="0" borderId="0" xfId="41" applyFont="1" applyAlignment="1">
      <alignment horizontal="left" vertical="center" indent="1"/>
    </xf>
    <xf numFmtId="58" fontId="41" fillId="0" borderId="0" xfId="41" applyNumberFormat="1" applyFont="1">
      <alignment vertical="center"/>
    </xf>
    <xf numFmtId="0" fontId="41" fillId="0" borderId="0" xfId="41" applyFont="1" applyAlignment="1">
      <alignment horizontal="center" vertical="center" wrapText="1"/>
    </xf>
    <xf numFmtId="0" fontId="41" fillId="0" borderId="0" xfId="41" applyFont="1" applyAlignment="1">
      <alignment horizontal="left" vertical="center" shrinkToFit="1"/>
    </xf>
    <xf numFmtId="0" fontId="41" fillId="0" borderId="0" xfId="41" applyFont="1" applyAlignment="1">
      <alignment horizontal="right" vertical="center" indent="1"/>
    </xf>
    <xf numFmtId="0" fontId="41" fillId="0" borderId="0" xfId="41" applyFont="1">
      <alignment vertical="center"/>
    </xf>
    <xf numFmtId="0" fontId="41" fillId="0" borderId="0" xfId="41" applyFont="1" applyAlignment="1">
      <alignment horizontal="distributed" vertical="center" wrapText="1" indent="1"/>
    </xf>
    <xf numFmtId="0" fontId="41" fillId="0" borderId="91" xfId="41" applyFont="1" applyBorder="1" applyAlignment="1">
      <alignment horizontal="center" vertical="center"/>
    </xf>
    <xf numFmtId="0" fontId="41" fillId="0" borderId="63" xfId="41" applyFont="1" applyBorder="1" applyAlignment="1">
      <alignment horizontal="center" vertical="center"/>
    </xf>
    <xf numFmtId="0" fontId="41" fillId="0" borderId="60" xfId="41" applyFont="1" applyBorder="1" applyAlignment="1">
      <alignment horizontal="center" vertical="center"/>
    </xf>
    <xf numFmtId="0" fontId="41" fillId="0" borderId="61" xfId="41" applyFont="1" applyBorder="1" applyAlignment="1">
      <alignment horizontal="center" vertical="center"/>
    </xf>
    <xf numFmtId="0" fontId="41" fillId="0" borderId="104" xfId="41" applyFont="1" applyBorder="1" applyAlignment="1">
      <alignment horizontal="center" vertical="center"/>
    </xf>
    <xf numFmtId="58" fontId="41" fillId="0" borderId="48" xfId="15" applyNumberFormat="1" applyFont="1" applyBorder="1" applyAlignment="1">
      <alignment horizontal="center" vertical="center" wrapText="1"/>
    </xf>
    <xf numFmtId="58" fontId="41" fillId="0" borderId="5" xfId="15" applyNumberFormat="1" applyFont="1" applyBorder="1" applyAlignment="1">
      <alignment horizontal="center" vertical="center" wrapText="1"/>
    </xf>
    <xf numFmtId="58" fontId="41" fillId="0" borderId="9" xfId="15" applyNumberFormat="1" applyFont="1" applyBorder="1" applyAlignment="1">
      <alignment horizontal="center" vertical="center" wrapText="1"/>
    </xf>
    <xf numFmtId="177" fontId="41" fillId="0" borderId="6" xfId="41" applyNumberFormat="1" applyFont="1" applyBorder="1" applyAlignment="1">
      <alignment horizontal="center" vertical="center"/>
    </xf>
    <xf numFmtId="177" fontId="41" fillId="0" borderId="0" xfId="41" applyNumberFormat="1" applyFont="1" applyBorder="1" applyAlignment="1">
      <alignment horizontal="center" vertical="center"/>
    </xf>
    <xf numFmtId="177" fontId="41" fillId="0" borderId="7" xfId="41" applyNumberFormat="1" applyFont="1" applyBorder="1" applyAlignment="1">
      <alignment horizontal="center" vertical="center"/>
    </xf>
    <xf numFmtId="177" fontId="41" fillId="0" borderId="51" xfId="41" applyNumberFormat="1" applyFont="1" applyBorder="1" applyAlignment="1">
      <alignment horizontal="center" vertical="center"/>
    </xf>
    <xf numFmtId="177" fontId="41" fillId="0" borderId="41" xfId="41" applyNumberFormat="1" applyFont="1" applyBorder="1" applyAlignment="1">
      <alignment horizontal="center" vertical="center"/>
    </xf>
    <xf numFmtId="177" fontId="41" fillId="0" borderId="42" xfId="41" applyNumberFormat="1" applyFont="1" applyBorder="1" applyAlignment="1">
      <alignment horizontal="center" vertical="center"/>
    </xf>
    <xf numFmtId="0" fontId="41" fillId="0" borderId="8" xfId="41" applyFont="1" applyBorder="1" applyAlignment="1">
      <alignment vertical="center" wrapText="1"/>
    </xf>
    <xf numFmtId="0" fontId="41" fillId="0" borderId="5" xfId="41" applyFont="1" applyBorder="1" applyAlignment="1">
      <alignment vertical="center" wrapText="1"/>
    </xf>
    <xf numFmtId="0" fontId="41" fillId="0" borderId="49" xfId="41" applyFont="1" applyBorder="1" applyAlignment="1">
      <alignment vertical="center" wrapText="1"/>
    </xf>
    <xf numFmtId="0" fontId="41" fillId="0" borderId="6" xfId="41" applyFont="1" applyBorder="1" applyAlignment="1">
      <alignment vertical="center" wrapText="1"/>
    </xf>
    <xf numFmtId="0" fontId="41" fillId="0" borderId="0" xfId="41" applyFont="1" applyBorder="1" applyAlignment="1">
      <alignment vertical="center" wrapText="1"/>
    </xf>
    <xf numFmtId="0" fontId="41" fillId="0" borderId="52" xfId="41" applyFont="1" applyBorder="1" applyAlignment="1">
      <alignment vertical="center" wrapText="1"/>
    </xf>
    <xf numFmtId="0" fontId="41" fillId="0" borderId="51" xfId="41" applyFont="1" applyBorder="1" applyAlignment="1">
      <alignment vertical="center" wrapText="1"/>
    </xf>
    <xf numFmtId="0" fontId="41" fillId="0" borderId="41" xfId="41" applyFont="1" applyBorder="1" applyAlignment="1">
      <alignment vertical="center" wrapText="1"/>
    </xf>
    <xf numFmtId="0" fontId="41" fillId="0" borderId="44" xfId="41" applyFont="1" applyBorder="1" applyAlignment="1">
      <alignment vertical="center" wrapText="1"/>
    </xf>
    <xf numFmtId="0" fontId="41" fillId="0" borderId="35" xfId="41" applyFont="1" applyBorder="1" applyAlignment="1">
      <alignment horizontal="center" vertical="center"/>
    </xf>
    <xf numFmtId="0" fontId="41" fillId="0" borderId="36" xfId="41" applyFont="1" applyBorder="1" applyAlignment="1">
      <alignment horizontal="center" vertical="center"/>
    </xf>
    <xf numFmtId="0" fontId="41" fillId="0" borderId="37" xfId="41" applyFont="1" applyBorder="1" applyAlignment="1">
      <alignment horizontal="center" vertical="center"/>
    </xf>
    <xf numFmtId="0" fontId="41" fillId="0" borderId="45" xfId="41" applyFont="1" applyBorder="1" applyAlignment="1">
      <alignment horizontal="center" vertical="center"/>
    </xf>
    <xf numFmtId="0" fontId="41" fillId="0" borderId="1" xfId="41" applyFont="1" applyBorder="1" applyAlignment="1">
      <alignment horizontal="center" vertical="center"/>
    </xf>
    <xf numFmtId="0" fontId="41" fillId="0" borderId="12" xfId="41" applyFont="1" applyBorder="1" applyAlignment="1">
      <alignment horizontal="center" vertical="center"/>
    </xf>
    <xf numFmtId="0" fontId="41" fillId="0" borderId="47" xfId="41" applyFont="1" applyBorder="1" applyAlignment="1">
      <alignment horizontal="center" vertical="center"/>
    </xf>
    <xf numFmtId="0" fontId="41" fillId="0" borderId="11" xfId="41" applyFont="1" applyBorder="1" applyAlignment="1">
      <alignment horizontal="center" vertical="center"/>
    </xf>
    <xf numFmtId="0" fontId="41" fillId="0" borderId="39" xfId="41" applyFont="1" applyBorder="1" applyAlignment="1">
      <alignment horizontal="center" vertical="center"/>
    </xf>
    <xf numFmtId="0" fontId="41" fillId="0" borderId="46" xfId="41" applyFont="1" applyBorder="1" applyAlignment="1">
      <alignment horizontal="center" vertical="center"/>
    </xf>
    <xf numFmtId="0" fontId="41" fillId="0" borderId="50" xfId="15" applyFont="1" applyBorder="1" applyAlignment="1">
      <alignment horizontal="center" vertical="center" wrapText="1"/>
    </xf>
    <xf numFmtId="0" fontId="41" fillId="0" borderId="0" xfId="15" applyFont="1" applyBorder="1" applyAlignment="1">
      <alignment horizontal="center" vertical="center" wrapText="1"/>
    </xf>
    <xf numFmtId="0" fontId="41" fillId="0" borderId="7" xfId="15" applyFont="1" applyBorder="1" applyAlignment="1">
      <alignment horizontal="center" vertical="center" wrapText="1"/>
    </xf>
    <xf numFmtId="58" fontId="41" fillId="0" borderId="40" xfId="15" applyNumberFormat="1" applyFont="1" applyBorder="1" applyAlignment="1">
      <alignment horizontal="center" vertical="center" wrapText="1"/>
    </xf>
    <xf numFmtId="58" fontId="41" fillId="0" borderId="41" xfId="15" applyNumberFormat="1" applyFont="1" applyBorder="1" applyAlignment="1">
      <alignment horizontal="center" vertical="center" wrapText="1"/>
    </xf>
    <xf numFmtId="58" fontId="41" fillId="0" borderId="42" xfId="15" applyNumberFormat="1" applyFont="1" applyBorder="1" applyAlignment="1">
      <alignment horizontal="center" vertical="center" wrapText="1"/>
    </xf>
    <xf numFmtId="58" fontId="41" fillId="0" borderId="0" xfId="41" applyNumberFormat="1" applyFont="1" applyAlignment="1">
      <alignment horizontal="center" vertical="center"/>
    </xf>
    <xf numFmtId="0" fontId="15" fillId="0" borderId="0" xfId="41" applyFont="1" applyAlignment="1">
      <alignment vertical="center" wrapText="1"/>
    </xf>
    <xf numFmtId="0" fontId="15" fillId="0" borderId="45" xfId="41" applyFont="1" applyBorder="1" applyAlignment="1">
      <alignment vertical="center" wrapText="1"/>
    </xf>
    <xf numFmtId="0" fontId="15" fillId="0" borderId="1" xfId="41" applyFont="1" applyBorder="1" applyAlignment="1">
      <alignment vertical="center" wrapText="1"/>
    </xf>
    <xf numFmtId="0" fontId="15" fillId="0" borderId="46" xfId="41" applyFont="1" applyBorder="1" applyAlignment="1">
      <alignment vertical="center" wrapText="1"/>
    </xf>
    <xf numFmtId="0" fontId="15" fillId="0" borderId="50" xfId="41" applyFont="1" applyBorder="1" applyAlignment="1">
      <alignment vertical="center" wrapText="1"/>
    </xf>
    <xf numFmtId="0" fontId="15" fillId="0" borderId="0" xfId="41" applyFont="1" applyBorder="1" applyAlignment="1">
      <alignment vertical="center" wrapText="1"/>
    </xf>
    <xf numFmtId="0" fontId="15" fillId="0" borderId="52" xfId="41" applyFont="1" applyBorder="1" applyAlignment="1">
      <alignment vertical="center" wrapText="1"/>
    </xf>
    <xf numFmtId="0" fontId="15" fillId="0" borderId="40" xfId="41" applyFont="1" applyBorder="1" applyAlignment="1">
      <alignment vertical="center" wrapText="1"/>
    </xf>
    <xf numFmtId="0" fontId="15" fillId="0" borderId="41" xfId="41" applyFont="1" applyBorder="1" applyAlignment="1">
      <alignment vertical="center" wrapText="1"/>
    </xf>
    <xf numFmtId="0" fontId="15" fillId="0" borderId="44" xfId="41" applyFont="1" applyBorder="1" applyAlignment="1">
      <alignment vertical="center" wrapText="1"/>
    </xf>
    <xf numFmtId="0" fontId="44" fillId="0" borderId="0" xfId="5" applyFont="1" applyAlignment="1">
      <alignment horizontal="center"/>
    </xf>
    <xf numFmtId="0" fontId="13" fillId="0" borderId="1" xfId="9" applyFont="1" applyFill="1" applyBorder="1" applyAlignment="1">
      <alignment horizontal="left" vertical="center" shrinkToFit="1"/>
    </xf>
    <xf numFmtId="0" fontId="13" fillId="0" borderId="1" xfId="7" applyFont="1" applyFill="1" applyBorder="1" applyAlignment="1">
      <alignment horizontal="left" vertical="center" shrinkToFit="1"/>
    </xf>
    <xf numFmtId="0" fontId="13" fillId="0" borderId="4" xfId="9" applyFont="1" applyFill="1" applyBorder="1" applyAlignment="1">
      <alignment horizontal="left" vertical="center" shrinkToFit="1"/>
    </xf>
    <xf numFmtId="0" fontId="13" fillId="0" borderId="4" xfId="7" applyFont="1" applyFill="1" applyBorder="1" applyAlignment="1">
      <alignment horizontal="left" vertical="center" shrinkToFit="1"/>
    </xf>
    <xf numFmtId="0" fontId="13" fillId="0" borderId="26" xfId="5" applyFont="1" applyFill="1" applyBorder="1" applyAlignment="1">
      <alignment horizontal="center" vertical="top" wrapText="1" shrinkToFit="1"/>
    </xf>
    <xf numFmtId="0" fontId="13" fillId="0" borderId="27" xfId="5" applyFont="1" applyFill="1" applyBorder="1" applyAlignment="1">
      <alignment horizontal="center" vertical="top" wrapText="1" shrinkToFit="1"/>
    </xf>
    <xf numFmtId="0" fontId="13" fillId="0" borderId="28" xfId="5" applyFont="1" applyFill="1" applyBorder="1" applyAlignment="1">
      <alignment horizontal="center" vertical="top" shrinkToFit="1"/>
    </xf>
    <xf numFmtId="0" fontId="13" fillId="0" borderId="26" xfId="5" applyFont="1" applyBorder="1" applyAlignment="1">
      <alignment horizontal="center" vertical="top" wrapText="1" shrinkToFit="1"/>
    </xf>
    <xf numFmtId="0" fontId="30" fillId="0" borderId="27" xfId="9" applyFont="1" applyBorder="1" applyAlignment="1">
      <alignment horizontal="center" vertical="top" shrinkToFit="1"/>
    </xf>
    <xf numFmtId="0" fontId="30" fillId="0" borderId="28" xfId="9" applyFont="1" applyBorder="1" applyAlignment="1">
      <alignment horizontal="center" vertical="top" shrinkToFit="1"/>
    </xf>
    <xf numFmtId="0" fontId="13" fillId="0" borderId="8" xfId="5" applyFont="1" applyFill="1" applyBorder="1" applyAlignment="1">
      <alignment horizontal="center" vertical="top" wrapText="1"/>
    </xf>
    <xf numFmtId="0" fontId="30" fillId="0" borderId="5" xfId="9" applyFont="1" applyBorder="1" applyAlignment="1">
      <alignment horizontal="center" vertical="top"/>
    </xf>
    <xf numFmtId="0" fontId="30" fillId="0" borderId="9" xfId="9" applyFont="1" applyBorder="1" applyAlignment="1">
      <alignment horizontal="center" vertical="top"/>
    </xf>
    <xf numFmtId="0" fontId="13" fillId="0" borderId="6" xfId="5" applyFont="1" applyFill="1" applyBorder="1" applyAlignment="1">
      <alignment horizontal="center" vertical="top"/>
    </xf>
    <xf numFmtId="0" fontId="30" fillId="0" borderId="0" xfId="9" applyFont="1" applyBorder="1" applyAlignment="1">
      <alignment horizontal="center" vertical="top"/>
    </xf>
    <xf numFmtId="0" fontId="30" fillId="0" borderId="7" xfId="9" applyFont="1" applyBorder="1" applyAlignment="1">
      <alignment horizontal="center" vertical="top"/>
    </xf>
    <xf numFmtId="0" fontId="30" fillId="0" borderId="11" xfId="9" applyFont="1" applyBorder="1" applyAlignment="1">
      <alignment horizontal="center" vertical="top"/>
    </xf>
    <xf numFmtId="0" fontId="30" fillId="0" borderId="1" xfId="9" applyFont="1" applyBorder="1" applyAlignment="1">
      <alignment horizontal="center" vertical="top"/>
    </xf>
    <xf numFmtId="0" fontId="30" fillId="0" borderId="12" xfId="9" applyFont="1" applyBorder="1" applyAlignment="1">
      <alignment horizontal="center" vertical="top"/>
    </xf>
    <xf numFmtId="0" fontId="13" fillId="0" borderId="8" xfId="5" applyFont="1" applyFill="1" applyBorder="1" applyAlignment="1">
      <alignment horizontal="left" vertical="center" shrinkToFit="1"/>
    </xf>
    <xf numFmtId="0" fontId="13" fillId="0" borderId="5" xfId="5" applyFont="1" applyFill="1" applyBorder="1" applyAlignment="1">
      <alignment horizontal="left" vertical="center" shrinkToFit="1"/>
    </xf>
    <xf numFmtId="0" fontId="13" fillId="0" borderId="109" xfId="5" applyFont="1" applyBorder="1" applyAlignment="1">
      <alignment horizontal="center" vertical="center"/>
    </xf>
    <xf numFmtId="0" fontId="30" fillId="0" borderId="109" xfId="9" applyFont="1" applyBorder="1" applyAlignment="1">
      <alignment horizontal="center" vertical="center"/>
    </xf>
    <xf numFmtId="0" fontId="30" fillId="0" borderId="110" xfId="9" applyFont="1" applyBorder="1" applyAlignment="1">
      <alignment horizontal="center" vertical="center"/>
    </xf>
    <xf numFmtId="0" fontId="13" fillId="0" borderId="97" xfId="5" applyFont="1" applyFill="1" applyBorder="1" applyAlignment="1">
      <alignment horizontal="right" vertical="center" shrinkToFit="1"/>
    </xf>
    <xf numFmtId="0" fontId="30" fillId="0" borderId="98" xfId="9" applyFont="1" applyBorder="1" applyAlignment="1">
      <alignment horizontal="right" vertical="center"/>
    </xf>
    <xf numFmtId="0" fontId="13" fillId="0" borderId="2" xfId="5" applyFont="1" applyFill="1" applyBorder="1" applyAlignment="1">
      <alignment horizontal="left" vertical="top" wrapText="1" shrinkToFit="1"/>
    </xf>
    <xf numFmtId="0" fontId="13" fillId="0" borderId="2" xfId="9" applyFont="1" applyBorder="1" applyAlignment="1">
      <alignment horizontal="left" vertical="top" wrapText="1" shrinkToFit="1"/>
    </xf>
    <xf numFmtId="0" fontId="13" fillId="0" borderId="26" xfId="5" applyFont="1" applyBorder="1" applyAlignment="1">
      <alignment horizontal="left" vertical="top" wrapText="1" shrinkToFit="1"/>
    </xf>
    <xf numFmtId="0" fontId="13" fillId="0" borderId="27" xfId="5" applyFont="1" applyBorder="1" applyAlignment="1">
      <alignment horizontal="left" vertical="top" shrinkToFit="1"/>
    </xf>
    <xf numFmtId="0" fontId="13" fillId="0" borderId="28" xfId="5" applyFont="1" applyBorder="1" applyAlignment="1">
      <alignment horizontal="left" vertical="top" shrinkToFit="1"/>
    </xf>
    <xf numFmtId="0" fontId="13" fillId="0" borderId="8" xfId="5" applyFont="1" applyFill="1" applyBorder="1" applyAlignment="1">
      <alignment horizontal="left" vertical="top" wrapText="1" shrinkToFit="1"/>
    </xf>
    <xf numFmtId="0" fontId="13" fillId="0" borderId="27" xfId="9" applyFont="1" applyBorder="1" applyAlignment="1">
      <alignment vertical="top" shrinkToFit="1"/>
    </xf>
    <xf numFmtId="0" fontId="13"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3" fillId="0" borderId="6" xfId="9" applyFont="1" applyBorder="1" applyAlignment="1">
      <alignment horizontal="left" vertical="top" shrinkToFit="1"/>
    </xf>
    <xf numFmtId="0" fontId="13" fillId="0" borderId="11" xfId="9" applyFont="1" applyBorder="1" applyAlignment="1">
      <alignment horizontal="left" vertical="top" shrinkToFit="1"/>
    </xf>
    <xf numFmtId="0" fontId="31" fillId="0" borderId="3" xfId="10" applyFont="1" applyBorder="1" applyAlignment="1">
      <alignment horizontal="left" vertical="center" wrapText="1"/>
    </xf>
    <xf numFmtId="0" fontId="31" fillId="0" borderId="4" xfId="10" applyFont="1" applyBorder="1" applyAlignment="1">
      <alignment horizontal="left" vertical="center" wrapText="1"/>
    </xf>
    <xf numFmtId="0" fontId="31" fillId="0" borderId="10" xfId="10" applyFont="1" applyBorder="1" applyAlignment="1">
      <alignment horizontal="left" vertical="center" wrapText="1"/>
    </xf>
    <xf numFmtId="0" fontId="12" fillId="0" borderId="8" xfId="10" applyFont="1" applyBorder="1" applyAlignment="1">
      <alignment horizontal="left" vertical="center" wrapText="1"/>
    </xf>
    <xf numFmtId="0" fontId="12" fillId="0" borderId="5" xfId="10" applyFont="1" applyBorder="1" applyAlignment="1">
      <alignment horizontal="left" vertical="center" wrapText="1"/>
    </xf>
    <xf numFmtId="0" fontId="12" fillId="0" borderId="9" xfId="10" applyFont="1" applyBorder="1" applyAlignment="1">
      <alignment horizontal="left" vertical="center" wrapText="1"/>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31" fillId="0" borderId="3" xfId="10" applyFont="1" applyBorder="1" applyAlignment="1">
      <alignment horizontal="left" vertical="center"/>
    </xf>
    <xf numFmtId="0" fontId="31" fillId="0" borderId="4" xfId="10" applyFont="1" applyBorder="1" applyAlignment="1">
      <alignment horizontal="left" vertical="center"/>
    </xf>
    <xf numFmtId="0" fontId="31" fillId="0" borderId="10" xfId="10" applyFont="1" applyBorder="1" applyAlignment="1">
      <alignment horizontal="left" vertical="center"/>
    </xf>
    <xf numFmtId="0" fontId="31" fillId="0" borderId="8" xfId="10" applyFont="1" applyBorder="1" applyAlignment="1">
      <alignment horizontal="left" vertical="center" wrapText="1"/>
    </xf>
    <xf numFmtId="0" fontId="31" fillId="0" borderId="5" xfId="10" applyFont="1" applyBorder="1" applyAlignment="1">
      <alignment horizontal="left" vertical="center" wrapText="1"/>
    </xf>
    <xf numFmtId="0" fontId="31" fillId="0" borderId="9" xfId="10" applyFont="1" applyBorder="1" applyAlignment="1">
      <alignment horizontal="left" vertical="center" wrapText="1"/>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5" fillId="0" borderId="2" xfId="10" applyFont="1" applyBorder="1" applyAlignment="1">
      <alignment horizontal="center" vertical="center"/>
    </xf>
    <xf numFmtId="0" fontId="31" fillId="0" borderId="4" xfId="0" applyFont="1" applyFill="1" applyBorder="1" applyAlignment="1">
      <alignment horizontal="center" vertical="center" shrinkToFit="1"/>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55" fillId="0" borderId="10" xfId="10"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9" fillId="0" borderId="0" xfId="10" applyFont="1" applyAlignment="1">
      <alignment horizontal="center" vertical="center"/>
    </xf>
    <xf numFmtId="0" fontId="65" fillId="0" borderId="1" xfId="10" applyFont="1" applyBorder="1" applyAlignment="1">
      <alignment horizontal="center" vertical="center"/>
    </xf>
    <xf numFmtId="0" fontId="65" fillId="0" borderId="1" xfId="10" applyFont="1" applyBorder="1" applyAlignment="1">
      <alignment horizontal="left"/>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58" fontId="55" fillId="0" borderId="10" xfId="10" applyNumberFormat="1" applyFont="1" applyBorder="1" applyAlignment="1">
      <alignment horizontal="center" vertical="center"/>
    </xf>
    <xf numFmtId="0" fontId="68" fillId="0" borderId="5" xfId="10" applyFont="1" applyBorder="1" applyAlignment="1">
      <alignment horizontal="left" vertical="center"/>
    </xf>
    <xf numFmtId="0" fontId="67" fillId="0" borderId="2" xfId="10" applyFont="1" applyBorder="1" applyAlignment="1">
      <alignment horizontal="center" vertical="center"/>
    </xf>
    <xf numFmtId="0" fontId="67" fillId="0" borderId="3" xfId="10" applyFont="1" applyBorder="1" applyAlignment="1">
      <alignment horizontal="center" vertical="center"/>
    </xf>
    <xf numFmtId="0" fontId="14" fillId="0" borderId="4" xfId="0" applyFont="1" applyBorder="1"/>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31" fillId="0" borderId="6" xfId="10" applyFont="1" applyBorder="1" applyAlignment="1">
      <alignment horizontal="left" vertical="center" wrapText="1"/>
    </xf>
    <xf numFmtId="0" fontId="31" fillId="0" borderId="0" xfId="10" applyFont="1" applyBorder="1" applyAlignment="1">
      <alignment horizontal="left" vertical="center" wrapText="1"/>
    </xf>
    <xf numFmtId="0" fontId="31" fillId="0" borderId="7" xfId="10" applyFont="1" applyBorder="1" applyAlignment="1">
      <alignment horizontal="left" vertical="center" wrapText="1"/>
    </xf>
    <xf numFmtId="0" fontId="31" fillId="0" borderId="0" xfId="10" applyFont="1" applyFill="1" applyAlignment="1">
      <alignment horizontal="left" vertical="center" wrapText="1"/>
    </xf>
    <xf numFmtId="0" fontId="31" fillId="0" borderId="0" xfId="10" applyFont="1" applyFill="1" applyAlignment="1">
      <alignment horizontal="left" vertical="center"/>
    </xf>
    <xf numFmtId="0" fontId="31" fillId="0" borderId="1" xfId="10" applyFont="1" applyFill="1" applyBorder="1" applyAlignment="1">
      <alignment horizontal="left"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31" fillId="0" borderId="5" xfId="10" applyFont="1" applyBorder="1" applyAlignment="1">
      <alignment horizontal="left" vertical="center"/>
    </xf>
    <xf numFmtId="0" fontId="31"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31" fillId="0" borderId="11" xfId="10" applyFont="1" applyFill="1" applyBorder="1" applyAlignment="1">
      <alignment horizontal="left" vertical="center" wrapText="1"/>
    </xf>
    <xf numFmtId="0" fontId="31" fillId="0" borderId="1" xfId="10" applyFont="1" applyFill="1" applyBorder="1" applyAlignment="1">
      <alignment horizontal="left" vertical="center" wrapText="1"/>
    </xf>
    <xf numFmtId="0" fontId="31" fillId="0" borderId="12" xfId="10" applyFont="1" applyFill="1" applyBorder="1" applyAlignment="1">
      <alignment horizontal="left" vertical="center" wrapText="1"/>
    </xf>
    <xf numFmtId="0" fontId="66" fillId="0" borderId="10" xfId="10" applyFont="1" applyBorder="1" applyAlignment="1">
      <alignment horizontal="center" vertical="center"/>
    </xf>
    <xf numFmtId="58" fontId="67" fillId="0" borderId="3" xfId="10" applyNumberFormat="1" applyFont="1" applyBorder="1" applyAlignment="1">
      <alignment horizontal="center" vertical="center"/>
    </xf>
    <xf numFmtId="58" fontId="14" fillId="0" borderId="4" xfId="0" applyNumberFormat="1" applyFont="1" applyBorder="1"/>
    <xf numFmtId="58" fontId="67" fillId="0" borderId="4" xfId="10" applyNumberFormat="1" applyFont="1" applyBorder="1" applyAlignment="1">
      <alignment horizontal="center" vertical="center"/>
    </xf>
    <xf numFmtId="58" fontId="67" fillId="0" borderId="10" xfId="10" applyNumberFormat="1" applyFont="1" applyBorder="1" applyAlignment="1">
      <alignment horizontal="center" vertical="center"/>
    </xf>
    <xf numFmtId="0" fontId="67" fillId="0" borderId="1" xfId="10" applyFont="1" applyBorder="1" applyAlignment="1">
      <alignment horizontal="center" vertical="center"/>
    </xf>
    <xf numFmtId="0" fontId="66" fillId="0" borderId="3" xfId="2" applyNumberFormat="1" applyFont="1" applyBorder="1" applyAlignment="1">
      <alignment horizontal="center" vertical="center"/>
    </xf>
    <xf numFmtId="0" fontId="66" fillId="0" borderId="4" xfId="2" applyNumberFormat="1" applyFont="1" applyBorder="1" applyAlignment="1">
      <alignment horizontal="center" vertical="center"/>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24" fillId="0" borderId="0" xfId="0" applyFont="1" applyAlignment="1">
      <alignment horizontal="left" vertical="center" wrapText="1"/>
    </xf>
    <xf numFmtId="0" fontId="74" fillId="0" borderId="8" xfId="0" applyFont="1" applyBorder="1" applyAlignment="1">
      <alignment horizontal="left" vertical="top" wrapText="1"/>
    </xf>
    <xf numFmtId="0" fontId="74" fillId="0" borderId="5" xfId="0" applyFont="1" applyBorder="1" applyAlignment="1">
      <alignment horizontal="left" vertical="top" wrapText="1"/>
    </xf>
    <xf numFmtId="0" fontId="74" fillId="0" borderId="9" xfId="0" applyFont="1" applyBorder="1" applyAlignment="1">
      <alignment horizontal="left" vertical="top" wrapText="1"/>
    </xf>
    <xf numFmtId="0" fontId="74" fillId="0" borderId="6" xfId="0" applyFont="1" applyBorder="1" applyAlignment="1">
      <alignment horizontal="left" vertical="top" wrapText="1"/>
    </xf>
    <xf numFmtId="0" fontId="74" fillId="0" borderId="0" xfId="0" applyFont="1" applyBorder="1" applyAlignment="1">
      <alignment horizontal="left" vertical="top" wrapText="1"/>
    </xf>
    <xf numFmtId="0" fontId="74" fillId="0" borderId="7" xfId="0" applyFont="1" applyBorder="1" applyAlignment="1">
      <alignment horizontal="left" vertical="top" wrapText="1"/>
    </xf>
    <xf numFmtId="0" fontId="74" fillId="0" borderId="11" xfId="0" applyFont="1" applyBorder="1" applyAlignment="1">
      <alignment horizontal="left" vertical="top" wrapText="1"/>
    </xf>
    <xf numFmtId="0" fontId="74" fillId="0" borderId="1" xfId="0" applyFont="1" applyBorder="1" applyAlignment="1">
      <alignment horizontal="left" vertical="top" wrapText="1"/>
    </xf>
    <xf numFmtId="0" fontId="74" fillId="0" borderId="12" xfId="0" applyFont="1" applyBorder="1" applyAlignment="1">
      <alignment horizontal="left" vertical="top" wrapText="1"/>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110" fillId="0" borderId="36" xfId="0" applyFont="1" applyFill="1" applyBorder="1" applyAlignment="1">
      <alignment horizontal="left" vertical="center"/>
    </xf>
    <xf numFmtId="0" fontId="110" fillId="0" borderId="39" xfId="0" applyFont="1" applyFill="1" applyBorder="1" applyAlignment="1">
      <alignment horizontal="left" vertical="center"/>
    </xf>
    <xf numFmtId="0" fontId="110" fillId="0" borderId="1" xfId="0" applyFont="1" applyFill="1" applyBorder="1" applyAlignment="1">
      <alignment horizontal="left" vertical="center"/>
    </xf>
    <xf numFmtId="0" fontId="110" fillId="0" borderId="46" xfId="0" applyFont="1" applyFill="1" applyBorder="1" applyAlignment="1">
      <alignment horizontal="left" vertical="center"/>
    </xf>
    <xf numFmtId="0" fontId="112" fillId="0" borderId="26" xfId="0" applyFont="1" applyFill="1" applyBorder="1" applyAlignment="1">
      <alignment horizontal="center" vertical="center"/>
    </xf>
    <xf numFmtId="0" fontId="112" fillId="0" borderId="28" xfId="0" applyFont="1" applyFill="1" applyBorder="1" applyAlignment="1">
      <alignment horizontal="center" vertical="center"/>
    </xf>
    <xf numFmtId="0" fontId="112" fillId="0" borderId="8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10" fillId="0" borderId="8" xfId="0" applyFont="1" applyFill="1" applyBorder="1" applyAlignment="1">
      <alignment horizontal="center" vertical="center"/>
    </xf>
    <xf numFmtId="0" fontId="110" fillId="0" borderId="5" xfId="0" applyFont="1" applyFill="1" applyBorder="1" applyAlignment="1">
      <alignment horizontal="center" vertical="center"/>
    </xf>
    <xf numFmtId="0" fontId="110" fillId="0" borderId="51" xfId="0" applyFont="1" applyFill="1" applyBorder="1" applyAlignment="1">
      <alignment horizontal="center" vertical="center"/>
    </xf>
    <xf numFmtId="0" fontId="110" fillId="0" borderId="41" xfId="0" applyFont="1" applyFill="1" applyBorder="1" applyAlignment="1">
      <alignment horizontal="center" vertical="center"/>
    </xf>
    <xf numFmtId="0" fontId="110" fillId="0" borderId="49" xfId="0" applyFont="1" applyFill="1" applyBorder="1" applyAlignment="1">
      <alignment horizontal="center" vertical="center"/>
    </xf>
    <xf numFmtId="0" fontId="110" fillId="0" borderId="44" xfId="0" applyFont="1" applyFill="1" applyBorder="1" applyAlignment="1">
      <alignment horizontal="center"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4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10" fillId="0" borderId="47" xfId="0" applyFont="1" applyFill="1" applyBorder="1" applyAlignment="1">
      <alignment horizontal="center" vertical="center"/>
    </xf>
    <xf numFmtId="0" fontId="110" fillId="0" borderId="36" xfId="0" applyFont="1" applyFill="1" applyBorder="1" applyAlignment="1">
      <alignment horizontal="center" vertical="center"/>
    </xf>
    <xf numFmtId="0" fontId="110" fillId="0" borderId="11" xfId="0" applyFont="1" applyFill="1" applyBorder="1" applyAlignment="1">
      <alignment horizontal="center" vertical="center"/>
    </xf>
    <xf numFmtId="0" fontId="110" fillId="0" borderId="1"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9" xfId="0" applyFont="1" applyFill="1" applyBorder="1" applyAlignment="1">
      <alignment horizontal="left" vertical="center"/>
    </xf>
    <xf numFmtId="0" fontId="12" fillId="0" borderId="1" xfId="0" applyFont="1" applyFill="1" applyBorder="1" applyAlignment="1">
      <alignment horizontal="left" vertical="center"/>
    </xf>
    <xf numFmtId="0" fontId="12" fillId="0" borderId="46" xfId="0" applyFont="1" applyFill="1" applyBorder="1" applyAlignment="1">
      <alignment horizontal="left" vertical="center"/>
    </xf>
    <xf numFmtId="0" fontId="9" fillId="0" borderId="2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81"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78"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5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8"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81" xfId="0" applyFont="1" applyFill="1" applyBorder="1" applyAlignment="1">
      <alignment horizontal="left" vertical="center" wrapText="1"/>
    </xf>
    <xf numFmtId="0" fontId="35" fillId="0" borderId="47"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9"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8" xfId="0" applyFont="1" applyFill="1" applyBorder="1" applyAlignment="1">
      <alignment horizontal="left" vertical="center"/>
    </xf>
    <xf numFmtId="0" fontId="12" fillId="0" borderId="6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9" xfId="0" applyFont="1" applyFill="1" applyBorder="1" applyAlignment="1">
      <alignment horizontal="left" vertical="center"/>
    </xf>
    <xf numFmtId="0" fontId="12" fillId="0" borderId="51"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68" xfId="0" applyFont="1" applyFill="1" applyBorder="1" applyAlignment="1">
      <alignment horizontal="left" vertical="center"/>
    </xf>
    <xf numFmtId="0" fontId="12" fillId="0" borderId="73"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7" xfId="0" applyFont="1" applyFill="1" applyBorder="1" applyAlignment="1">
      <alignment horizontal="center" vertical="center" textRotation="255"/>
    </xf>
    <xf numFmtId="0" fontId="12" fillId="0" borderId="81" xfId="0" applyFont="1" applyFill="1" applyBorder="1" applyAlignment="1">
      <alignment horizontal="center" vertical="center" textRotation="255"/>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75" xfId="0" applyFont="1" applyFill="1" applyBorder="1" applyAlignment="1">
      <alignment horizontal="center" vertical="center"/>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65" fillId="0" borderId="5" xfId="0" applyFont="1" applyFill="1" applyBorder="1" applyAlignment="1">
      <alignment horizontal="center" vertical="center"/>
    </xf>
    <xf numFmtId="0" fontId="65" fillId="0" borderId="41" xfId="0" applyFont="1" applyFill="1" applyBorder="1" applyAlignment="1">
      <alignment horizontal="center" vertical="center"/>
    </xf>
    <xf numFmtId="0" fontId="9" fillId="0" borderId="6" xfId="0" applyFont="1" applyFill="1" applyBorder="1" applyAlignment="1">
      <alignment horizontal="center" vertical="center"/>
    </xf>
    <xf numFmtId="0" fontId="65" fillId="0" borderId="77"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60" xfId="0" applyFont="1" applyFill="1" applyBorder="1" applyAlignment="1">
      <alignment horizontal="left" vertical="center"/>
    </xf>
    <xf numFmtId="0" fontId="65" fillId="0" borderId="63" xfId="0" applyFont="1" applyFill="1" applyBorder="1" applyAlignment="1">
      <alignment horizontal="left" vertical="center"/>
    </xf>
    <xf numFmtId="0" fontId="65" fillId="0" borderId="104" xfId="0" applyFont="1" applyFill="1" applyBorder="1" applyAlignment="1">
      <alignment horizontal="left" vertical="center"/>
    </xf>
    <xf numFmtId="0" fontId="12" fillId="0" borderId="9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65" fillId="0" borderId="3" xfId="0" applyFont="1" applyFill="1" applyBorder="1" applyAlignment="1">
      <alignment horizontal="left" vertical="center"/>
    </xf>
    <xf numFmtId="0" fontId="65" fillId="0" borderId="4" xfId="0" applyFont="1" applyFill="1" applyBorder="1" applyAlignment="1">
      <alignment horizontal="left" vertical="center"/>
    </xf>
    <xf numFmtId="0" fontId="65" fillId="0" borderId="69" xfId="0" applyFont="1" applyFill="1" applyBorder="1" applyAlignment="1">
      <alignment horizontal="left" vertical="center"/>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8" xfId="0" applyFont="1" applyFill="1" applyBorder="1" applyAlignment="1">
      <alignment horizontal="left" vertical="center" wrapText="1"/>
    </xf>
    <xf numFmtId="0" fontId="65" fillId="0" borderId="51" xfId="0" applyFont="1" applyFill="1" applyBorder="1" applyAlignment="1">
      <alignment horizontal="left" vertical="center"/>
    </xf>
    <xf numFmtId="0" fontId="65" fillId="0" borderId="8"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49" xfId="0" applyFont="1" applyFill="1" applyBorder="1" applyAlignment="1">
      <alignment horizontal="center" vertical="center"/>
    </xf>
    <xf numFmtId="0" fontId="65" fillId="0" borderId="44"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49" xfId="0" applyFont="1" applyFill="1" applyBorder="1" applyAlignment="1">
      <alignment horizontal="left" vertical="center"/>
    </xf>
    <xf numFmtId="0" fontId="65" fillId="0" borderId="1" xfId="0" applyFont="1" applyFill="1" applyBorder="1" applyAlignment="1">
      <alignment horizontal="left" vertical="center"/>
    </xf>
    <xf numFmtId="0" fontId="65" fillId="0" borderId="46" xfId="0" applyFont="1" applyFill="1" applyBorder="1" applyAlignment="1">
      <alignment horizontal="left" vertical="center"/>
    </xf>
    <xf numFmtId="0" fontId="76" fillId="0" borderId="26" xfId="0" applyFont="1" applyFill="1" applyBorder="1" applyAlignment="1">
      <alignment horizontal="center" vertical="center"/>
    </xf>
    <xf numFmtId="0" fontId="76" fillId="0" borderId="28"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9" fillId="0" borderId="78" xfId="0" applyFont="1" applyFill="1" applyBorder="1" applyAlignment="1">
      <alignment horizontal="center" vertical="center"/>
    </xf>
    <xf numFmtId="0" fontId="12" fillId="0" borderId="49" xfId="0" applyFont="1" applyFill="1" applyBorder="1" applyAlignment="1">
      <alignment horizontal="left" vertical="center"/>
    </xf>
    <xf numFmtId="0" fontId="65" fillId="0" borderId="6"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52" xfId="0" applyFont="1" applyFill="1" applyBorder="1" applyAlignment="1">
      <alignment horizontal="center" vertical="center"/>
    </xf>
    <xf numFmtId="0" fontId="12" fillId="0" borderId="6" xfId="0" applyFont="1" applyFill="1" applyBorder="1" applyAlignment="1">
      <alignment horizontal="left"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12" fillId="0" borderId="3" xfId="0" applyFont="1" applyFill="1" applyBorder="1" applyAlignment="1">
      <alignment horizontal="left" vertical="center" wrapText="1"/>
    </xf>
    <xf numFmtId="0" fontId="12" fillId="0" borderId="46"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91"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60"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6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0" xfId="0" applyFont="1" applyFill="1" applyBorder="1" applyAlignment="1">
      <alignment horizontal="left" vertical="center"/>
    </xf>
    <xf numFmtId="0" fontId="12" fillId="0" borderId="104" xfId="0" applyFont="1" applyFill="1" applyBorder="1" applyAlignment="1">
      <alignment horizontal="left" vertical="center"/>
    </xf>
    <xf numFmtId="0" fontId="9" fillId="0" borderId="1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46" xfId="0" applyFont="1" applyFill="1" applyBorder="1" applyAlignment="1">
      <alignment horizontal="center" vertical="center"/>
    </xf>
    <xf numFmtId="0" fontId="12" fillId="0" borderId="61"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74" xfId="0" applyFont="1" applyFill="1" applyBorder="1" applyAlignment="1">
      <alignment horizontal="left" vertical="center"/>
    </xf>
    <xf numFmtId="0" fontId="12" fillId="0" borderId="75" xfId="0" applyFont="1" applyFill="1" applyBorder="1" applyAlignment="1">
      <alignment horizontal="left" vertical="center"/>
    </xf>
    <xf numFmtId="0" fontId="12" fillId="0" borderId="76" xfId="0" applyFont="1" applyFill="1" applyBorder="1" applyAlignment="1">
      <alignment horizontal="left" vertical="center"/>
    </xf>
    <xf numFmtId="0" fontId="75" fillId="0" borderId="0" xfId="0" applyFont="1" applyFill="1" applyAlignment="1">
      <alignment horizontal="center" vertical="center"/>
    </xf>
    <xf numFmtId="0" fontId="35" fillId="0" borderId="41" xfId="0" applyFont="1" applyFill="1" applyBorder="1" applyAlignment="1">
      <alignment horizontal="right" vertical="center"/>
    </xf>
    <xf numFmtId="0" fontId="29" fillId="0" borderId="41" xfId="0" applyFont="1" applyFill="1" applyBorder="1" applyAlignment="1">
      <alignment horizontal="left" vertical="center" wrapText="1"/>
    </xf>
  </cellXfs>
  <cellStyles count="56">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1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0000FF"/>
      <color rgb="FFCCECFF"/>
      <color rgb="FF99CCFF"/>
      <color rgb="FFCCFFCC"/>
      <color rgb="FFCCFFFF"/>
      <color rgb="FF99FF99"/>
      <color rgb="FFFFFFCC"/>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183350" y="2590800"/>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11</xdr:row>
      <xdr:rowOff>101600</xdr:rowOff>
    </xdr:to>
    <xdr:grpSp>
      <xdr:nvGrpSpPr>
        <xdr:cNvPr id="2" name="グループ化 1"/>
        <xdr:cNvGrpSpPr/>
      </xdr:nvGrpSpPr>
      <xdr:grpSpPr>
        <a:xfrm>
          <a:off x="16192500" y="2492375"/>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270440" y="1658471"/>
          <a:ext cx="3365500" cy="20338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30</xdr:row>
      <xdr:rowOff>194005</xdr:rowOff>
    </xdr:from>
    <xdr:to>
      <xdr:col>30</xdr:col>
      <xdr:colOff>274279</xdr:colOff>
      <xdr:row>33</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29</xdr:row>
      <xdr:rowOff>212914</xdr:rowOff>
    </xdr:from>
    <xdr:to>
      <xdr:col>34</xdr:col>
      <xdr:colOff>151975</xdr:colOff>
      <xdr:row>32</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9</xdr:col>
      <xdr:colOff>146051</xdr:colOff>
      <xdr:row>33</xdr:row>
      <xdr:rowOff>202973</xdr:rowOff>
    </xdr:to>
    <xdr:sp macro="" textlink="">
      <xdr:nvSpPr>
        <xdr:cNvPr id="15" name="線吹き出し 1 (枠付き) 14"/>
        <xdr:cNvSpPr/>
      </xdr:nvSpPr>
      <xdr:spPr>
        <a:xfrm>
          <a:off x="1934482" y="21796374"/>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11</xdr:col>
      <xdr:colOff>306158</xdr:colOff>
      <xdr:row>30</xdr:row>
      <xdr:rowOff>462644</xdr:rowOff>
    </xdr:from>
    <xdr:to>
      <xdr:col>32</xdr:col>
      <xdr:colOff>299355</xdr:colOff>
      <xdr:row>32</xdr:row>
      <xdr:rowOff>149679</xdr:rowOff>
    </xdr:to>
    <xdr:sp macro="" textlink="">
      <xdr:nvSpPr>
        <xdr:cNvPr id="2" name="線吹き出し 1 (枠付き) 1"/>
        <xdr:cNvSpPr/>
      </xdr:nvSpPr>
      <xdr:spPr>
        <a:xfrm>
          <a:off x="4660444" y="21472073"/>
          <a:ext cx="7136947" cy="666749"/>
        </a:xfrm>
        <a:prstGeom prst="borderCallout1">
          <a:avLst>
            <a:gd name="adj1" fmla="val 18750"/>
            <a:gd name="adj2" fmla="val -8333"/>
            <a:gd name="adj3" fmla="val 143304"/>
            <a:gd name="adj4" fmla="val -6440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314450"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181725"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572500"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3771900"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179218" y="6048375"/>
          <a:ext cx="276225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0987928"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339102" y="1814750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701177" y="1813560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139576" y="1813560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539878" y="181070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163175" y="181451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261937</xdr:colOff>
      <xdr:row>26</xdr:row>
      <xdr:rowOff>2619374</xdr:rowOff>
    </xdr:from>
    <xdr:to>
      <xdr:col>34</xdr:col>
      <xdr:colOff>154781</xdr:colOff>
      <xdr:row>28</xdr:row>
      <xdr:rowOff>309562</xdr:rowOff>
    </xdr:to>
    <xdr:sp macro="" textlink="">
      <xdr:nvSpPr>
        <xdr:cNvPr id="13" name="線吹き出し 1 (枠付き) 12"/>
        <xdr:cNvSpPr/>
      </xdr:nvSpPr>
      <xdr:spPr>
        <a:xfrm>
          <a:off x="9548812" y="15442405"/>
          <a:ext cx="2655094" cy="1154907"/>
        </a:xfrm>
        <a:prstGeom prst="borderCallout1">
          <a:avLst>
            <a:gd name="adj1" fmla="val 93001"/>
            <a:gd name="adj2" fmla="val 31134"/>
            <a:gd name="adj3" fmla="val 288525"/>
            <a:gd name="adj4" fmla="val 4404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2</xdr:col>
      <xdr:colOff>676275</xdr:colOff>
      <xdr:row>54</xdr:row>
      <xdr:rowOff>0</xdr:rowOff>
    </xdr:from>
    <xdr:to>
      <xdr:col>9</xdr:col>
      <xdr:colOff>133350</xdr:colOff>
      <xdr:row>67</xdr:row>
      <xdr:rowOff>133351</xdr:rowOff>
    </xdr:to>
    <xdr:sp macro="" textlink="">
      <xdr:nvSpPr>
        <xdr:cNvPr id="14" name="線吹き出し 1 (枠付き) 13"/>
        <xdr:cNvSpPr/>
      </xdr:nvSpPr>
      <xdr:spPr>
        <a:xfrm>
          <a:off x="1235869" y="25515094"/>
          <a:ext cx="2314575" cy="585788"/>
        </a:xfrm>
        <a:prstGeom prst="borderCallout1">
          <a:avLst>
            <a:gd name="adj1" fmla="val 19547"/>
            <a:gd name="adj2" fmla="val 31047"/>
            <a:gd name="adj3" fmla="val 2300"/>
            <a:gd name="adj4" fmla="val -5262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5" name="線吹き出し 1 (枠付き) 14"/>
        <xdr:cNvSpPr/>
      </xdr:nvSpPr>
      <xdr:spPr>
        <a:xfrm>
          <a:off x="1664493"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xdr:col>
      <xdr:colOff>261938</xdr:colOff>
      <xdr:row>38</xdr:row>
      <xdr:rowOff>178593</xdr:rowOff>
    </xdr:from>
    <xdr:to>
      <xdr:col>9</xdr:col>
      <xdr:colOff>166687</xdr:colOff>
      <xdr:row>38</xdr:row>
      <xdr:rowOff>897732</xdr:rowOff>
    </xdr:to>
    <xdr:sp macro="" textlink="">
      <xdr:nvSpPr>
        <xdr:cNvPr id="16" name="線吹き出し 1 (枠付き) 15"/>
        <xdr:cNvSpPr/>
      </xdr:nvSpPr>
      <xdr:spPr>
        <a:xfrm>
          <a:off x="1845469" y="22478999"/>
          <a:ext cx="2024062" cy="719139"/>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7" name="直線コネクタ 16"/>
        <xdr:cNvCxnSpPr/>
      </xdr:nvCxnSpPr>
      <xdr:spPr>
        <a:xfrm>
          <a:off x="7774781"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8" name="線吹き出し 1 (枠付き) 17"/>
        <xdr:cNvSpPr/>
      </xdr:nvSpPr>
      <xdr:spPr>
        <a:xfrm>
          <a:off x="2145506" y="19383374"/>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9" name="直線コネクタ 18"/>
        <xdr:cNvCxnSpPr/>
      </xdr:nvCxnSpPr>
      <xdr:spPr>
        <a:xfrm>
          <a:off x="4191001" y="20050124"/>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20" name="角丸四角形吹き出し 19"/>
        <xdr:cNvSpPr/>
      </xdr:nvSpPr>
      <xdr:spPr>
        <a:xfrm>
          <a:off x="7584281" y="10608468"/>
          <a:ext cx="2797969" cy="857251"/>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1" name="線吹き出し 1 (枠付き) 20"/>
        <xdr:cNvSpPr/>
      </xdr:nvSpPr>
      <xdr:spPr>
        <a:xfrm>
          <a:off x="5326857"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2" name="直線コネクタ 21"/>
        <xdr:cNvCxnSpPr/>
      </xdr:nvCxnSpPr>
      <xdr:spPr>
        <a:xfrm>
          <a:off x="7348538"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3" name="線吹き出し 1 (枠付き) 22"/>
        <xdr:cNvSpPr/>
      </xdr:nvSpPr>
      <xdr:spPr>
        <a:xfrm>
          <a:off x="1664493"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4" name="線吹き出し 1 (枠付き) 23"/>
        <xdr:cNvSpPr/>
      </xdr:nvSpPr>
      <xdr:spPr>
        <a:xfrm>
          <a:off x="1659730" y="1081087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5" name="線吹き出し 1 (枠付き) 24"/>
        <xdr:cNvSpPr/>
      </xdr:nvSpPr>
      <xdr:spPr>
        <a:xfrm>
          <a:off x="11791950" y="654843"/>
          <a:ext cx="1912144" cy="928688"/>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6" name="線吹き出し 1 (枠付き) 25"/>
        <xdr:cNvSpPr/>
      </xdr:nvSpPr>
      <xdr:spPr>
        <a:xfrm>
          <a:off x="11708607" y="11179967"/>
          <a:ext cx="1912144" cy="928688"/>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8" name="直線矢印コネクタ 27"/>
        <xdr:cNvCxnSpPr/>
      </xdr:nvCxnSpPr>
      <xdr:spPr>
        <a:xfrm>
          <a:off x="12573001" y="1440656"/>
          <a:ext cx="476249" cy="426243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34" name="直線矢印コネクタ 33"/>
        <xdr:cNvCxnSpPr/>
      </xdr:nvCxnSpPr>
      <xdr:spPr>
        <a:xfrm>
          <a:off x="13037344" y="1452562"/>
          <a:ext cx="416718" cy="8727282"/>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37" name="直線矢印コネクタ 36"/>
        <xdr:cNvCxnSpPr/>
      </xdr:nvCxnSpPr>
      <xdr:spPr>
        <a:xfrm>
          <a:off x="12513470" y="11930062"/>
          <a:ext cx="511967" cy="40243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39" name="直線矢印コネクタ 38"/>
        <xdr:cNvCxnSpPr/>
      </xdr:nvCxnSpPr>
      <xdr:spPr>
        <a:xfrm>
          <a:off x="12965907" y="11918156"/>
          <a:ext cx="607218" cy="848915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50" zoomScaleNormal="100" zoomScaleSheetLayoutView="5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211" t="s">
        <v>1012</v>
      </c>
      <c r="B1" s="1211"/>
      <c r="C1" s="1211"/>
      <c r="D1" s="1211"/>
      <c r="E1" s="1211"/>
      <c r="F1" s="1211"/>
      <c r="G1" s="1211"/>
      <c r="H1" s="1211"/>
      <c r="I1" s="1025"/>
      <c r="J1" s="1025"/>
      <c r="K1" s="1"/>
      <c r="L1" s="1"/>
      <c r="M1" s="1"/>
    </row>
    <row r="2" spans="1:13" s="2" customFormat="1" ht="21" customHeight="1">
      <c r="B2" s="3"/>
      <c r="C2" s="3"/>
      <c r="D2" s="3"/>
      <c r="G2" s="3"/>
      <c r="H2" s="3"/>
    </row>
    <row r="3" spans="1:13" s="2" customFormat="1" ht="18" customHeight="1">
      <c r="A3" s="1044" t="s">
        <v>0</v>
      </c>
      <c r="B3" s="4"/>
      <c r="C3" s="1212" t="str">
        <f>IF(様式1!L11="","",様式1!L11)</f>
        <v/>
      </c>
      <c r="D3" s="1212"/>
      <c r="E3" s="1212"/>
      <c r="F3" s="1026"/>
      <c r="G3" s="3"/>
      <c r="H3" s="3"/>
    </row>
    <row r="4" spans="1:13" s="2" customFormat="1" ht="6.75" customHeight="1">
      <c r="B4" s="3"/>
      <c r="C4" s="3"/>
      <c r="D4" s="3"/>
      <c r="G4" s="3"/>
      <c r="H4" s="3"/>
    </row>
    <row r="5" spans="1:13" s="2" customFormat="1" ht="18" customHeight="1">
      <c r="A5" s="1044" t="s">
        <v>1</v>
      </c>
      <c r="B5" s="4"/>
      <c r="C5" s="1213" t="str">
        <f>IF(様式1!O3="","",様式1!O3)</f>
        <v/>
      </c>
      <c r="D5" s="1213"/>
      <c r="E5" s="1213"/>
      <c r="F5" s="1027"/>
      <c r="G5" s="3"/>
      <c r="H5" s="3"/>
    </row>
    <row r="6" spans="1:13" s="2" customFormat="1" ht="9.9499999999999993" customHeight="1">
      <c r="B6" s="3"/>
      <c r="C6" s="3"/>
      <c r="D6" s="3"/>
      <c r="G6" s="3"/>
      <c r="H6" s="3"/>
    </row>
    <row r="7" spans="1:13" ht="46.5" customHeight="1">
      <c r="A7" s="1028" t="s">
        <v>647</v>
      </c>
      <c r="B7" s="1033" t="s">
        <v>2</v>
      </c>
      <c r="C7" s="1214" t="s">
        <v>3</v>
      </c>
      <c r="D7" s="1215"/>
      <c r="E7" s="1215"/>
      <c r="F7" s="1028" t="s">
        <v>1020</v>
      </c>
      <c r="G7" s="1033" t="s">
        <v>4</v>
      </c>
      <c r="H7" s="1033" t="s">
        <v>5</v>
      </c>
    </row>
    <row r="8" spans="1:13" ht="25.5" customHeight="1">
      <c r="A8" s="1034">
        <v>1</v>
      </c>
      <c r="B8" s="1034" t="s">
        <v>6</v>
      </c>
      <c r="C8" s="1209" t="s">
        <v>7</v>
      </c>
      <c r="D8" s="1210"/>
      <c r="E8" s="1210"/>
      <c r="F8" s="1030" t="s">
        <v>1021</v>
      </c>
      <c r="G8" s="1035"/>
      <c r="H8" s="1126"/>
    </row>
    <row r="9" spans="1:13" ht="25.5" customHeight="1">
      <c r="A9" s="1034">
        <v>2</v>
      </c>
      <c r="B9" s="1034" t="s">
        <v>648</v>
      </c>
      <c r="C9" s="1209" t="s">
        <v>771</v>
      </c>
      <c r="D9" s="1210"/>
      <c r="E9" s="1210"/>
      <c r="F9" s="1030" t="s">
        <v>1021</v>
      </c>
      <c r="G9" s="1035"/>
      <c r="H9" s="1126"/>
    </row>
    <row r="10" spans="1:13" ht="307.5" customHeight="1">
      <c r="A10" s="1034">
        <v>3</v>
      </c>
      <c r="B10" s="1034" t="s">
        <v>649</v>
      </c>
      <c r="C10" s="1216" t="s">
        <v>1117</v>
      </c>
      <c r="D10" s="1217"/>
      <c r="E10" s="1217"/>
      <c r="F10" s="1030" t="s">
        <v>1021</v>
      </c>
      <c r="G10" s="1036"/>
      <c r="H10" s="1127"/>
    </row>
    <row r="11" spans="1:13" ht="337.5" customHeight="1">
      <c r="A11" s="1034">
        <v>4</v>
      </c>
      <c r="B11" s="1034" t="s">
        <v>650</v>
      </c>
      <c r="C11" s="1216" t="s">
        <v>1031</v>
      </c>
      <c r="D11" s="1217"/>
      <c r="E11" s="1217"/>
      <c r="F11" s="1030" t="s">
        <v>1021</v>
      </c>
      <c r="G11" s="1036"/>
      <c r="H11" s="1127"/>
    </row>
    <row r="12" spans="1:13" ht="142.5" customHeight="1">
      <c r="A12" s="1037">
        <v>5</v>
      </c>
      <c r="B12" s="1038" t="s">
        <v>651</v>
      </c>
      <c r="C12" s="1218" t="s">
        <v>1132</v>
      </c>
      <c r="D12" s="1219"/>
      <c r="E12" s="1219"/>
      <c r="F12" s="1030" t="s">
        <v>1021</v>
      </c>
      <c r="G12" s="1035"/>
      <c r="H12" s="1126"/>
    </row>
    <row r="13" spans="1:13" ht="24" customHeight="1">
      <c r="A13" s="1034">
        <v>6</v>
      </c>
      <c r="B13" s="1039" t="s">
        <v>652</v>
      </c>
      <c r="C13" s="1209" t="s">
        <v>865</v>
      </c>
      <c r="D13" s="1210"/>
      <c r="E13" s="1210"/>
      <c r="F13" s="1030" t="s">
        <v>1021</v>
      </c>
      <c r="G13" s="1035"/>
      <c r="H13" s="1126"/>
    </row>
    <row r="14" spans="1:13" ht="131.25" customHeight="1">
      <c r="A14" s="1034">
        <v>7</v>
      </c>
      <c r="B14" s="1034" t="s">
        <v>9</v>
      </c>
      <c r="C14" s="1216" t="s">
        <v>1024</v>
      </c>
      <c r="D14" s="1210"/>
      <c r="E14" s="1210"/>
      <c r="F14" s="1030" t="s">
        <v>1021</v>
      </c>
      <c r="G14" s="1035"/>
      <c r="H14" s="1126"/>
    </row>
    <row r="15" spans="1:13" s="1047" customFormat="1" ht="170.25" customHeight="1">
      <c r="A15" s="1045">
        <v>8</v>
      </c>
      <c r="B15" s="1045" t="s">
        <v>637</v>
      </c>
      <c r="C15" s="1220" t="s">
        <v>1025</v>
      </c>
      <c r="D15" s="1221"/>
      <c r="E15" s="1226"/>
      <c r="F15" s="1031" t="s">
        <v>1138</v>
      </c>
      <c r="G15" s="1046"/>
      <c r="H15" s="1126"/>
    </row>
    <row r="16" spans="1:13" ht="215.25" customHeight="1">
      <c r="A16" s="1045">
        <v>9</v>
      </c>
      <c r="B16" s="1045" t="s">
        <v>653</v>
      </c>
      <c r="C16" s="1222" t="s">
        <v>10</v>
      </c>
      <c r="D16" s="1223"/>
      <c r="E16" s="1223"/>
      <c r="F16" s="1053" t="s">
        <v>1134</v>
      </c>
      <c r="G16" s="1046"/>
      <c r="H16" s="1126"/>
    </row>
    <row r="17" spans="1:9" ht="203.25" customHeight="1">
      <c r="A17" s="1034">
        <v>10</v>
      </c>
      <c r="B17" s="1034" t="s">
        <v>654</v>
      </c>
      <c r="C17" s="1216" t="s">
        <v>1118</v>
      </c>
      <c r="D17" s="1217"/>
      <c r="E17" s="1232"/>
      <c r="F17" s="1029" t="s">
        <v>1021</v>
      </c>
      <c r="G17" s="1036"/>
      <c r="H17" s="1127"/>
    </row>
    <row r="18" spans="1:9" s="1047" customFormat="1" ht="123" customHeight="1">
      <c r="A18" s="1045">
        <v>11</v>
      </c>
      <c r="B18" s="1045" t="s">
        <v>655</v>
      </c>
      <c r="C18" s="1222" t="s">
        <v>656</v>
      </c>
      <c r="D18" s="1223"/>
      <c r="E18" s="1223"/>
      <c r="F18" s="1031" t="s">
        <v>1135</v>
      </c>
      <c r="G18" s="1048"/>
      <c r="H18" s="1127"/>
    </row>
    <row r="19" spans="1:9" s="1047" customFormat="1" ht="131.25" customHeight="1">
      <c r="A19" s="1045">
        <v>12</v>
      </c>
      <c r="B19" s="1045" t="s">
        <v>657</v>
      </c>
      <c r="C19" s="1222" t="s">
        <v>11</v>
      </c>
      <c r="D19" s="1223"/>
      <c r="E19" s="1223"/>
      <c r="F19" s="1031" t="s">
        <v>1135</v>
      </c>
      <c r="G19" s="1048"/>
      <c r="H19" s="1127"/>
    </row>
    <row r="20" spans="1:9" ht="24" customHeight="1">
      <c r="A20" s="1034">
        <v>13</v>
      </c>
      <c r="B20" s="1034" t="s">
        <v>604</v>
      </c>
      <c r="C20" s="1216" t="s">
        <v>387</v>
      </c>
      <c r="D20" s="1210"/>
      <c r="E20" s="1210"/>
      <c r="F20" s="1030" t="s">
        <v>1021</v>
      </c>
      <c r="G20" s="1040"/>
      <c r="H20" s="1128"/>
      <c r="I20" s="450"/>
    </row>
    <row r="21" spans="1:9" ht="24" customHeight="1">
      <c r="A21" s="1034">
        <v>14</v>
      </c>
      <c r="B21" s="1041" t="s">
        <v>658</v>
      </c>
      <c r="C21" s="1209" t="s">
        <v>12</v>
      </c>
      <c r="D21" s="1210"/>
      <c r="E21" s="1210"/>
      <c r="F21" s="1030" t="s">
        <v>1021</v>
      </c>
      <c r="G21" s="1040"/>
      <c r="H21" s="1128"/>
    </row>
    <row r="22" spans="1:9" s="6" customFormat="1" ht="185.25" customHeight="1">
      <c r="A22" s="1045">
        <v>15</v>
      </c>
      <c r="B22" s="1123" t="s">
        <v>658</v>
      </c>
      <c r="C22" s="1227" t="s">
        <v>1026</v>
      </c>
      <c r="D22" s="1228"/>
      <c r="E22" s="1228"/>
      <c r="F22" s="1053" t="s">
        <v>1136</v>
      </c>
      <c r="G22" s="1050"/>
      <c r="H22" s="1129"/>
    </row>
    <row r="23" spans="1:9" s="1051" customFormat="1" ht="141.75" customHeight="1">
      <c r="A23" s="1045">
        <v>16</v>
      </c>
      <c r="B23" s="1049" t="s">
        <v>605</v>
      </c>
      <c r="C23" s="1222" t="s">
        <v>14</v>
      </c>
      <c r="D23" s="1223"/>
      <c r="E23" s="1223"/>
      <c r="F23" s="1031" t="s">
        <v>1137</v>
      </c>
      <c r="G23" s="1050"/>
      <c r="H23" s="1129"/>
    </row>
    <row r="24" spans="1:9" ht="189.75" customHeight="1">
      <c r="A24" s="1034">
        <v>17</v>
      </c>
      <c r="B24" s="1043" t="s">
        <v>606</v>
      </c>
      <c r="C24" s="1229" t="s">
        <v>1071</v>
      </c>
      <c r="D24" s="1230"/>
      <c r="E24" s="1231"/>
      <c r="F24" s="1032" t="s">
        <v>1022</v>
      </c>
      <c r="G24" s="1042"/>
      <c r="H24" s="1129"/>
    </row>
    <row r="25" spans="1:9" ht="213.75" customHeight="1">
      <c r="A25" s="1034">
        <v>18</v>
      </c>
      <c r="B25" s="1043" t="s">
        <v>607</v>
      </c>
      <c r="C25" s="1229" t="s">
        <v>1072</v>
      </c>
      <c r="D25" s="1230"/>
      <c r="E25" s="1231"/>
      <c r="F25" s="1032" t="s">
        <v>1023</v>
      </c>
      <c r="G25" s="1042"/>
      <c r="H25" s="1129"/>
    </row>
    <row r="26" spans="1:9" s="1047" customFormat="1" ht="186" customHeight="1">
      <c r="A26" s="1045">
        <v>19</v>
      </c>
      <c r="B26" s="1049" t="s">
        <v>1027</v>
      </c>
      <c r="C26" s="1220" t="s">
        <v>1028</v>
      </c>
      <c r="D26" s="1221"/>
      <c r="E26" s="1221"/>
      <c r="F26" s="1031" t="s">
        <v>1144</v>
      </c>
      <c r="G26" s="1052"/>
      <c r="H26" s="1128"/>
    </row>
    <row r="27" spans="1:9" s="1051" customFormat="1" ht="189" customHeight="1">
      <c r="A27" s="1045">
        <v>20</v>
      </c>
      <c r="B27" s="1049" t="s">
        <v>608</v>
      </c>
      <c r="C27" s="1222" t="s">
        <v>15</v>
      </c>
      <c r="D27" s="1223"/>
      <c r="E27" s="1223"/>
      <c r="F27" s="1031" t="s">
        <v>1133</v>
      </c>
      <c r="G27" s="1050"/>
      <c r="H27" s="1129"/>
    </row>
    <row r="28" spans="1:9" ht="43.5" customHeight="1">
      <c r="A28" s="1224" t="s">
        <v>1029</v>
      </c>
      <c r="B28" s="1224"/>
      <c r="C28" s="1224"/>
      <c r="D28" s="1224"/>
      <c r="E28" s="1224"/>
      <c r="F28" s="1224"/>
      <c r="G28" s="1224"/>
      <c r="H28" s="1224"/>
    </row>
    <row r="29" spans="1:9" ht="43.5" customHeight="1">
      <c r="A29" s="1225" t="s">
        <v>1030</v>
      </c>
      <c r="B29" s="1225"/>
      <c r="C29" s="1225"/>
      <c r="D29" s="1225"/>
      <c r="E29" s="1225"/>
      <c r="F29" s="1225"/>
      <c r="G29" s="1225"/>
      <c r="H29" s="1225"/>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10"/>
  <conditionalFormatting sqref="G8:G14 G17 G20:G21 G24:G25">
    <cfRule type="containsBlanks" dxfId="515" priority="4">
      <formula>LEN(TRIM(G8))=0</formula>
    </cfRule>
  </conditionalFormatting>
  <conditionalFormatting sqref="G15:G16 G18:G19 G22:G23 G26:G27">
    <cfRule type="containsBlanks" dxfId="514" priority="3">
      <formula>LEN(TRIM(G15))=0</formula>
    </cfRule>
  </conditionalFormatting>
  <printOptions horizontalCentered="1"/>
  <pageMargins left="0.62992125984251968" right="0.62992125984251968" top="0.39370078740157483" bottom="0.39370078740157483" header="0" footer="0.19685039370078741"/>
  <pageSetup paperSize="9" scale="26" orientation="portrait" r:id="rId1"/>
  <headerFooter scaleWithDoc="0">
    <oddFooter>&amp;R令和４年１２月２日以降に開講する訓練科から適用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1"/>
    <col min="22" max="24" width="9" style="13"/>
    <col min="25" max="25" width="9" style="13" customWidth="1"/>
    <col min="26" max="16384" width="9" style="13"/>
  </cols>
  <sheetData>
    <row r="1" spans="1:23" s="7" customFormat="1" ht="26.1" customHeight="1">
      <c r="B1" s="8"/>
      <c r="C1" s="8"/>
      <c r="D1" s="8"/>
      <c r="E1" s="9"/>
      <c r="F1" s="10"/>
      <c r="R1" s="11" t="s">
        <v>16</v>
      </c>
      <c r="U1" s="461"/>
    </row>
    <row r="2" spans="1:23" s="7" customFormat="1" ht="12.75" customHeight="1">
      <c r="B2" s="8"/>
      <c r="C2" s="8"/>
      <c r="D2" s="8"/>
      <c r="E2" s="9"/>
      <c r="F2" s="10"/>
      <c r="R2" s="12"/>
      <c r="U2" s="461"/>
    </row>
    <row r="3" spans="1:23" s="7" customFormat="1" ht="26.1" customHeight="1">
      <c r="O3" s="1281"/>
      <c r="P3" s="1281"/>
      <c r="Q3" s="1281"/>
      <c r="R3" s="1281"/>
      <c r="U3" s="461"/>
    </row>
    <row r="4" spans="1:23" ht="21.75" customHeight="1"/>
    <row r="5" spans="1:23" ht="32.25" customHeight="1">
      <c r="A5" s="1282" t="s">
        <v>17</v>
      </c>
      <c r="B5" s="1283"/>
      <c r="C5" s="1283"/>
      <c r="D5" s="1283"/>
      <c r="E5" s="1283"/>
      <c r="F5" s="1283"/>
      <c r="G5" s="1283"/>
      <c r="H5" s="1283"/>
      <c r="I5" s="1283"/>
      <c r="J5" s="1283"/>
      <c r="K5" s="1283"/>
      <c r="L5" s="1283"/>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284"/>
      <c r="M8" s="1284"/>
      <c r="N8" s="1284"/>
      <c r="O8" s="1284"/>
      <c r="P8" s="1284"/>
      <c r="Q8" s="1284"/>
      <c r="R8" s="1284"/>
    </row>
    <row r="9" spans="1:23" ht="26.1" customHeight="1">
      <c r="I9" s="21" t="s">
        <v>21</v>
      </c>
      <c r="J9" s="1285"/>
      <c r="K9" s="1285"/>
      <c r="L9" s="1286"/>
      <c r="M9" s="1286"/>
      <c r="N9" s="1286"/>
      <c r="O9" s="1286"/>
      <c r="P9" s="1286"/>
      <c r="Q9" s="1286"/>
      <c r="R9" s="1286"/>
    </row>
    <row r="10" spans="1:23" ht="21" customHeight="1">
      <c r="I10" s="18" t="s">
        <v>19</v>
      </c>
      <c r="L10" s="1286"/>
      <c r="M10" s="1286"/>
      <c r="N10" s="1286"/>
      <c r="O10" s="1286"/>
      <c r="P10" s="1286"/>
      <c r="Q10" s="1286"/>
      <c r="R10" s="1286"/>
    </row>
    <row r="11" spans="1:23" ht="26.1" customHeight="1">
      <c r="C11" s="468"/>
      <c r="D11" s="22"/>
      <c r="E11" s="22"/>
      <c r="F11" s="23"/>
      <c r="I11" s="7" t="s">
        <v>22</v>
      </c>
      <c r="K11" s="7"/>
      <c r="L11" s="1286"/>
      <c r="M11" s="1286"/>
      <c r="N11" s="1286"/>
      <c r="O11" s="1286"/>
      <c r="P11" s="1286"/>
      <c r="Q11" s="1286"/>
      <c r="R11" s="1286"/>
    </row>
    <row r="12" spans="1:23" ht="21" customHeight="1">
      <c r="C12" s="22"/>
      <c r="D12" s="22"/>
      <c r="E12" s="22"/>
      <c r="F12" s="23"/>
      <c r="I12" s="18" t="s">
        <v>19</v>
      </c>
      <c r="L12" s="1286"/>
      <c r="M12" s="1286"/>
      <c r="N12" s="1286"/>
      <c r="O12" s="1286"/>
      <c r="P12" s="1286"/>
      <c r="Q12" s="1286"/>
      <c r="R12" s="1286"/>
    </row>
    <row r="13" spans="1:23" s="24" customFormat="1" ht="26.1" customHeight="1">
      <c r="A13" s="13"/>
      <c r="B13" s="13"/>
      <c r="C13" s="13"/>
      <c r="D13" s="13"/>
      <c r="E13" s="13"/>
      <c r="F13" s="13"/>
      <c r="G13" s="13"/>
      <c r="I13" s="25" t="s">
        <v>23</v>
      </c>
      <c r="K13" s="21"/>
      <c r="L13" s="21"/>
      <c r="M13" s="1284"/>
      <c r="N13" s="1284"/>
      <c r="O13" s="1284"/>
      <c r="P13" s="1284"/>
      <c r="Q13" s="1284"/>
      <c r="R13" s="26"/>
      <c r="U13" s="462"/>
    </row>
    <row r="14" spans="1:23" s="19" customFormat="1" ht="17.25" customHeight="1">
      <c r="A14" s="24"/>
      <c r="B14" s="24"/>
      <c r="C14" s="24"/>
      <c r="D14" s="24"/>
      <c r="E14" s="24"/>
      <c r="F14" s="24"/>
      <c r="G14" s="13"/>
      <c r="H14" s="13"/>
      <c r="I14" s="13"/>
      <c r="J14" s="13"/>
      <c r="M14" s="27"/>
      <c r="N14" s="27"/>
      <c r="O14" s="27"/>
      <c r="P14" s="27"/>
      <c r="Q14" s="27"/>
      <c r="R14" s="27"/>
      <c r="U14" s="462"/>
    </row>
    <row r="15" spans="1:23" s="28" customFormat="1" ht="40.5" customHeight="1">
      <c r="A15" s="1287" t="s">
        <v>7</v>
      </c>
      <c r="B15" s="1287"/>
      <c r="C15" s="1287"/>
      <c r="D15" s="1287"/>
      <c r="E15" s="1287"/>
      <c r="F15" s="1287"/>
      <c r="G15" s="1287"/>
      <c r="H15" s="1287"/>
      <c r="I15" s="1287"/>
      <c r="J15" s="1287"/>
      <c r="K15" s="1288"/>
      <c r="L15" s="1288"/>
      <c r="M15" s="1288"/>
      <c r="N15" s="1288"/>
      <c r="O15" s="1288"/>
      <c r="P15" s="1288"/>
      <c r="Q15" s="1288"/>
      <c r="R15" s="1288"/>
      <c r="U15" s="463"/>
      <c r="W15" s="560"/>
    </row>
    <row r="16" spans="1:23" ht="21" customHeight="1">
      <c r="A16" s="28"/>
      <c r="B16" s="28"/>
      <c r="C16" s="28"/>
      <c r="D16" s="28"/>
      <c r="E16" s="28"/>
      <c r="F16" s="28"/>
      <c r="P16" s="19"/>
    </row>
    <row r="17" spans="1:21" s="7" customFormat="1" ht="67.5" customHeight="1">
      <c r="A17" s="13"/>
      <c r="B17" s="429"/>
      <c r="C17" s="1289" t="s">
        <v>677</v>
      </c>
      <c r="D17" s="1289"/>
      <c r="E17" s="1289"/>
      <c r="F17" s="1289"/>
      <c r="G17" s="1289"/>
      <c r="H17" s="1289"/>
      <c r="I17" s="1289"/>
      <c r="J17" s="1289"/>
      <c r="K17" s="1289"/>
      <c r="L17" s="1289"/>
      <c r="M17" s="1289"/>
      <c r="N17" s="1289"/>
      <c r="O17" s="1289"/>
      <c r="P17" s="1289"/>
      <c r="Q17" s="1289"/>
      <c r="R17" s="29"/>
      <c r="U17" s="461"/>
    </row>
    <row r="18" spans="1:21" ht="14.25" customHeight="1"/>
    <row r="19" spans="1:21" s="7" customFormat="1" ht="26.1" customHeight="1">
      <c r="A19" s="1280" t="s">
        <v>24</v>
      </c>
      <c r="B19" s="1280"/>
      <c r="C19" s="1280"/>
      <c r="D19" s="1280"/>
      <c r="E19" s="1280"/>
      <c r="F19" s="1280"/>
      <c r="G19" s="1280"/>
      <c r="H19" s="1280"/>
      <c r="I19" s="1280"/>
      <c r="J19" s="1280"/>
      <c r="K19" s="1280"/>
      <c r="L19" s="1280"/>
      <c r="M19" s="1280"/>
      <c r="N19" s="1280"/>
      <c r="O19" s="1280"/>
      <c r="P19" s="1280"/>
      <c r="Q19" s="1280"/>
      <c r="R19" s="1280"/>
      <c r="U19" s="461"/>
    </row>
    <row r="20" spans="1:21" s="7" customFormat="1" ht="26.1" customHeight="1">
      <c r="B20" s="1276" t="s">
        <v>25</v>
      </c>
      <c r="C20" s="1276"/>
      <c r="D20" s="10" t="s">
        <v>26</v>
      </c>
      <c r="E20" s="460"/>
      <c r="F20" s="7" t="s">
        <v>27</v>
      </c>
      <c r="U20" s="461"/>
    </row>
    <row r="21" spans="1:21" s="30" customFormat="1" ht="26.1" customHeight="1">
      <c r="B21" s="7"/>
      <c r="C21" s="7"/>
      <c r="D21" s="10" t="s">
        <v>26</v>
      </c>
      <c r="E21" s="467" t="s">
        <v>440</v>
      </c>
      <c r="F21" s="7" t="s">
        <v>28</v>
      </c>
      <c r="G21" s="7"/>
      <c r="H21" s="7"/>
      <c r="I21" s="7"/>
      <c r="J21" s="7"/>
      <c r="K21" s="7"/>
      <c r="L21" s="31"/>
      <c r="M21" s="31"/>
      <c r="N21" s="32"/>
      <c r="O21" s="7"/>
      <c r="P21" s="7"/>
      <c r="Q21" s="7"/>
      <c r="U21" s="464"/>
    </row>
    <row r="22" spans="1:21" s="7" customFormat="1" ht="17.25" customHeight="1">
      <c r="B22" s="30"/>
      <c r="C22" s="30"/>
      <c r="D22" s="30"/>
      <c r="E22" s="30"/>
      <c r="G22" s="13"/>
      <c r="H22" s="33"/>
      <c r="I22" s="33"/>
      <c r="J22" s="33"/>
      <c r="U22" s="461"/>
    </row>
    <row r="23" spans="1:21" s="7" customFormat="1" ht="26.1" customHeight="1">
      <c r="B23" s="1276" t="s">
        <v>394</v>
      </c>
      <c r="C23" s="1276"/>
      <c r="D23" s="1276"/>
      <c r="E23" s="1277"/>
      <c r="F23" s="1277"/>
      <c r="G23" s="1277"/>
      <c r="H23" s="1278"/>
      <c r="I23" s="1278"/>
      <c r="J23" s="1278"/>
      <c r="K23" s="1278"/>
      <c r="L23" s="1278"/>
      <c r="N23" s="1279" t="s">
        <v>29</v>
      </c>
      <c r="O23" s="1279"/>
      <c r="P23" s="1279"/>
      <c r="Q23" s="1279"/>
      <c r="R23" s="1279"/>
      <c r="U23" s="461"/>
    </row>
    <row r="24" spans="1:21" ht="18" customHeight="1">
      <c r="B24" s="34"/>
      <c r="C24" s="1267" t="s">
        <v>30</v>
      </c>
      <c r="D24" s="1268"/>
      <c r="E24" s="34"/>
      <c r="F24" s="1262" t="s">
        <v>31</v>
      </c>
      <c r="G24" s="1264"/>
      <c r="H24" s="1264"/>
      <c r="I24" s="1264"/>
      <c r="J24" s="1264"/>
      <c r="K24" s="34"/>
      <c r="L24" s="1262" t="s">
        <v>32</v>
      </c>
      <c r="M24" s="1264"/>
      <c r="N24" s="1263"/>
      <c r="O24" s="34"/>
      <c r="P24" s="1265" t="s">
        <v>33</v>
      </c>
      <c r="Q24" s="1266"/>
      <c r="R24" s="1266"/>
    </row>
    <row r="25" spans="1:21" ht="18" customHeight="1">
      <c r="B25" s="34"/>
      <c r="C25" s="1262" t="s">
        <v>34</v>
      </c>
      <c r="D25" s="1264"/>
      <c r="E25" s="34"/>
      <c r="F25" s="1262" t="s">
        <v>35</v>
      </c>
      <c r="G25" s="1264"/>
      <c r="H25" s="1264"/>
      <c r="I25" s="1264"/>
      <c r="J25" s="1264"/>
      <c r="K25" s="34"/>
      <c r="L25" s="1262" t="s">
        <v>36</v>
      </c>
      <c r="M25" s="1264"/>
      <c r="N25" s="1263"/>
      <c r="O25" s="34"/>
      <c r="P25" s="1265" t="s">
        <v>37</v>
      </c>
      <c r="Q25" s="1266"/>
      <c r="R25" s="1266"/>
    </row>
    <row r="26" spans="1:21" ht="18" customHeight="1">
      <c r="B26" s="34"/>
      <c r="C26" s="1267" t="s">
        <v>38</v>
      </c>
      <c r="D26" s="1268"/>
      <c r="E26" s="34"/>
      <c r="F26" s="1262" t="s">
        <v>39</v>
      </c>
      <c r="G26" s="1264"/>
      <c r="H26" s="1264"/>
      <c r="I26" s="1264"/>
      <c r="J26" s="1264"/>
      <c r="K26" s="34"/>
      <c r="L26" s="1262" t="s">
        <v>40</v>
      </c>
      <c r="M26" s="1264"/>
      <c r="N26" s="1263"/>
      <c r="O26" s="34"/>
      <c r="P26" s="1265" t="s">
        <v>41</v>
      </c>
      <c r="Q26" s="1266"/>
      <c r="R26" s="1266"/>
    </row>
    <row r="27" spans="1:21" ht="18" customHeight="1">
      <c r="B27" s="34"/>
      <c r="C27" s="1262" t="s">
        <v>705</v>
      </c>
      <c r="D27" s="1263"/>
      <c r="E27" s="34"/>
      <c r="F27" s="1262" t="s">
        <v>42</v>
      </c>
      <c r="G27" s="1264"/>
      <c r="H27" s="1264"/>
      <c r="I27" s="1264"/>
      <c r="J27" s="1264"/>
      <c r="K27" s="34"/>
      <c r="L27" s="1262" t="s">
        <v>43</v>
      </c>
      <c r="M27" s="1264"/>
      <c r="N27" s="1263"/>
      <c r="O27" s="34"/>
      <c r="P27" s="1265" t="s">
        <v>44</v>
      </c>
      <c r="Q27" s="1266"/>
      <c r="R27" s="1266"/>
    </row>
    <row r="28" spans="1:21" ht="18" customHeight="1">
      <c r="B28" s="34"/>
      <c r="C28" s="1267" t="s">
        <v>45</v>
      </c>
      <c r="D28" s="1268"/>
      <c r="E28" s="34"/>
      <c r="F28" s="1262" t="s">
        <v>46</v>
      </c>
      <c r="G28" s="1264"/>
      <c r="H28" s="1264"/>
      <c r="I28" s="1264"/>
      <c r="J28" s="1264"/>
      <c r="K28" s="34"/>
      <c r="L28" s="1262" t="s">
        <v>47</v>
      </c>
      <c r="M28" s="1264"/>
      <c r="N28" s="1269"/>
      <c r="O28" s="35" t="s">
        <v>48</v>
      </c>
      <c r="P28" s="1269"/>
      <c r="Q28" s="1264"/>
      <c r="R28" s="1264"/>
      <c r="S28" s="36" t="s">
        <v>49</v>
      </c>
    </row>
    <row r="29" spans="1:21" ht="14.25" customHeight="1">
      <c r="E29" s="1270"/>
      <c r="F29" s="1270"/>
      <c r="G29" s="1270"/>
      <c r="H29" s="1270"/>
      <c r="I29" s="1270"/>
      <c r="J29" s="1270"/>
      <c r="K29" s="1270"/>
      <c r="L29" s="1270"/>
      <c r="M29" s="1270"/>
      <c r="N29" s="1270"/>
      <c r="O29" s="1270"/>
      <c r="P29" s="1270"/>
      <c r="Q29" s="1270"/>
    </row>
    <row r="30" spans="1:21" s="7" customFormat="1" ht="26.25" customHeight="1">
      <c r="C30" s="29" t="s">
        <v>50</v>
      </c>
      <c r="D30" s="37"/>
      <c r="E30" s="1271" t="s">
        <v>51</v>
      </c>
      <c r="F30" s="1271"/>
      <c r="G30" s="1271"/>
      <c r="H30" s="1271"/>
      <c r="I30" s="1271"/>
      <c r="J30" s="1271"/>
      <c r="K30" s="1271"/>
      <c r="L30" s="1271"/>
      <c r="M30" s="1271"/>
      <c r="N30" s="1271"/>
      <c r="O30" s="1271"/>
      <c r="P30" s="1271"/>
      <c r="Q30" s="1271"/>
      <c r="R30" s="1271"/>
      <c r="U30" s="461"/>
    </row>
    <row r="31" spans="1:21" s="7" customFormat="1" ht="12.75" customHeight="1">
      <c r="C31" s="29"/>
      <c r="D31" s="38"/>
      <c r="E31" s="39"/>
      <c r="F31" s="39"/>
      <c r="G31" s="39"/>
      <c r="H31" s="39"/>
      <c r="I31" s="39"/>
      <c r="J31" s="39"/>
      <c r="K31" s="39"/>
      <c r="L31" s="39"/>
      <c r="M31" s="39"/>
      <c r="N31" s="39"/>
      <c r="O31" s="39"/>
      <c r="P31" s="39"/>
      <c r="Q31" s="39"/>
      <c r="R31" s="39"/>
      <c r="U31" s="461"/>
    </row>
    <row r="32" spans="1:21" s="7" customFormat="1" ht="26.25" customHeight="1">
      <c r="C32" s="40" t="s">
        <v>52</v>
      </c>
      <c r="D32" s="37"/>
      <c r="E32" s="1272" t="s">
        <v>393</v>
      </c>
      <c r="F32" s="1272"/>
      <c r="G32" s="1272"/>
      <c r="H32" s="1272"/>
      <c r="I32" s="1272"/>
      <c r="J32" s="1272"/>
      <c r="K32" s="1272"/>
      <c r="L32" s="1272"/>
      <c r="M32" s="1272"/>
      <c r="N32" s="1272"/>
      <c r="O32" s="1272"/>
      <c r="P32" s="1272"/>
      <c r="Q32" s="1272"/>
      <c r="R32" s="1272"/>
      <c r="U32" s="461"/>
    </row>
    <row r="33" spans="1:21" s="7" customFormat="1" ht="110.1" customHeight="1">
      <c r="C33" s="40"/>
      <c r="D33" s="29"/>
      <c r="E33" s="1272"/>
      <c r="F33" s="1272"/>
      <c r="G33" s="1272"/>
      <c r="H33" s="1272"/>
      <c r="I33" s="1272"/>
      <c r="J33" s="1272"/>
      <c r="K33" s="1272"/>
      <c r="L33" s="1272"/>
      <c r="M33" s="1272"/>
      <c r="N33" s="1272"/>
      <c r="O33" s="1272"/>
      <c r="P33" s="1272"/>
      <c r="Q33" s="1272"/>
      <c r="R33" s="1272"/>
      <c r="U33" s="461"/>
    </row>
    <row r="34" spans="1:21" s="7" customFormat="1" ht="19.5" customHeight="1">
      <c r="C34" s="8"/>
      <c r="D34" s="8"/>
      <c r="E34" s="8"/>
      <c r="F34" s="8"/>
      <c r="G34" s="8"/>
      <c r="H34" s="8"/>
      <c r="I34" s="8"/>
      <c r="J34" s="8"/>
      <c r="K34" s="8"/>
      <c r="L34" s="8"/>
      <c r="M34" s="8"/>
      <c r="N34" s="8"/>
      <c r="O34" s="8"/>
      <c r="P34" s="8"/>
      <c r="Q34" s="8"/>
      <c r="R34" s="8"/>
      <c r="U34" s="461"/>
    </row>
    <row r="35" spans="1:21" s="7" customFormat="1" ht="26.1" customHeight="1">
      <c r="B35" s="7" t="s">
        <v>53</v>
      </c>
      <c r="U35" s="461"/>
    </row>
    <row r="36" spans="1:21" s="7" customFormat="1" ht="30.75" customHeight="1">
      <c r="C36" s="7" t="s">
        <v>54</v>
      </c>
      <c r="G36" s="1273"/>
      <c r="H36" s="1273"/>
      <c r="I36" s="1273"/>
      <c r="J36" s="1273"/>
      <c r="K36" s="1273"/>
      <c r="L36" s="1273"/>
      <c r="M36" s="1273"/>
      <c r="N36" s="1273"/>
      <c r="O36" s="1273"/>
      <c r="P36" s="1273"/>
      <c r="Q36" s="1273"/>
      <c r="R36" s="41"/>
      <c r="U36" s="461"/>
    </row>
    <row r="37" spans="1:21" s="7" customFormat="1" ht="30" customHeight="1">
      <c r="C37" s="7" t="s">
        <v>55</v>
      </c>
      <c r="F37" s="1274"/>
      <c r="G37" s="1274"/>
      <c r="H37" s="1274"/>
      <c r="I37" s="1274"/>
      <c r="J37" s="42" t="s">
        <v>56</v>
      </c>
      <c r="K37" s="1275"/>
      <c r="L37" s="1275"/>
      <c r="M37" s="1275"/>
      <c r="N37" s="1275"/>
      <c r="O37" s="43" t="s">
        <v>57</v>
      </c>
      <c r="P37" s="41"/>
      <c r="Q37" s="41" t="s">
        <v>58</v>
      </c>
      <c r="U37" s="461"/>
    </row>
    <row r="38" spans="1:21" s="7" customFormat="1" ht="30" customHeight="1">
      <c r="C38" s="7" t="s">
        <v>59</v>
      </c>
      <c r="F38" s="375"/>
      <c r="G38" s="44" t="s">
        <v>60</v>
      </c>
      <c r="U38" s="461"/>
    </row>
    <row r="39" spans="1:21" s="7" customFormat="1" ht="11.25" customHeight="1">
      <c r="H39" s="32"/>
      <c r="U39" s="461"/>
    </row>
    <row r="40" spans="1:21" s="7" customFormat="1" ht="37.5" customHeight="1">
      <c r="B40" s="734" t="s">
        <v>706</v>
      </c>
      <c r="C40" s="734" t="s">
        <v>717</v>
      </c>
      <c r="F40" s="1237"/>
      <c r="G40" s="1237"/>
      <c r="H40" s="1237"/>
      <c r="I40" s="1237"/>
      <c r="J40" s="1237"/>
      <c r="K40" s="1237"/>
      <c r="L40" s="1237"/>
      <c r="M40" s="1237"/>
      <c r="N40" s="1237"/>
      <c r="O40" s="1237"/>
      <c r="P40" s="1237"/>
      <c r="Q40" s="1237"/>
      <c r="R40" s="1237"/>
      <c r="U40" s="461"/>
    </row>
    <row r="41" spans="1:21" s="7" customFormat="1" ht="18.75">
      <c r="B41" s="1233" t="s">
        <v>61</v>
      </c>
      <c r="C41" s="1233"/>
      <c r="D41" s="1233"/>
      <c r="E41" s="45" t="s">
        <v>20</v>
      </c>
      <c r="F41" s="1234"/>
      <c r="G41" s="46"/>
      <c r="H41" s="1236"/>
      <c r="I41" s="1236"/>
      <c r="J41" s="1236"/>
      <c r="K41" s="1236"/>
      <c r="L41" s="1236"/>
      <c r="M41" s="1236"/>
      <c r="N41" s="1236"/>
      <c r="O41" s="1236"/>
      <c r="P41" s="1236"/>
      <c r="Q41" s="1236"/>
      <c r="R41" s="1236"/>
      <c r="T41" s="382" t="str">
        <f>LEN(H41)&amp;"文字(最大23文字)"</f>
        <v>0文字(最大23文字)</v>
      </c>
      <c r="U41" s="461"/>
    </row>
    <row r="42" spans="1:21" s="7" customFormat="1" ht="18.75">
      <c r="B42" s="1233"/>
      <c r="C42" s="1233"/>
      <c r="D42" s="1233"/>
      <c r="E42" s="45"/>
      <c r="F42" s="1235"/>
      <c r="G42" s="41"/>
      <c r="H42" s="1237"/>
      <c r="I42" s="1237"/>
      <c r="J42" s="1237"/>
      <c r="K42" s="1237"/>
      <c r="L42" s="1237"/>
      <c r="M42" s="1237"/>
      <c r="N42" s="1237"/>
      <c r="O42" s="1237"/>
      <c r="P42" s="1237"/>
      <c r="Q42" s="1237"/>
      <c r="R42" s="1237"/>
      <c r="T42" s="382" t="str">
        <f>LEN(H42)&amp;"文字(最大23文字)"</f>
        <v>0文字(最大23文字)</v>
      </c>
      <c r="U42" s="461"/>
    </row>
    <row r="43" spans="1:21" s="7" customFormat="1" ht="13.5" customHeight="1">
      <c r="F43" s="46"/>
      <c r="G43" s="46"/>
      <c r="H43" s="46"/>
      <c r="I43" s="46"/>
      <c r="J43" s="46"/>
      <c r="K43" s="46"/>
      <c r="L43" s="46"/>
      <c r="M43" s="46"/>
      <c r="N43" s="46"/>
      <c r="O43" s="46"/>
      <c r="P43" s="46"/>
      <c r="Q43" s="46"/>
      <c r="R43" s="46"/>
      <c r="U43" s="461"/>
    </row>
    <row r="44" spans="1:21" s="7" customFormat="1" ht="30" customHeight="1">
      <c r="A44" s="7" t="s">
        <v>685</v>
      </c>
      <c r="B44" s="7" t="s">
        <v>62</v>
      </c>
      <c r="F44" s="1261"/>
      <c r="G44" s="1261"/>
      <c r="H44" s="1261"/>
      <c r="I44" s="1261"/>
      <c r="J44" s="47"/>
      <c r="K44" s="32"/>
      <c r="L44" s="48"/>
      <c r="M44" s="32"/>
      <c r="N44" s="32"/>
      <c r="O44" s="32"/>
      <c r="P44" s="32"/>
      <c r="Q44" s="32"/>
      <c r="R44" s="32"/>
      <c r="U44" s="461"/>
    </row>
    <row r="45" spans="1:21" ht="13.5" customHeight="1"/>
    <row r="46" spans="1:21" s="428" customFormat="1" ht="30" customHeight="1">
      <c r="B46" s="477" t="s">
        <v>392</v>
      </c>
      <c r="C46" s="477"/>
      <c r="F46" s="1261"/>
      <c r="G46" s="1261"/>
      <c r="H46" s="1261"/>
      <c r="I46" s="1261"/>
      <c r="J46" s="47"/>
      <c r="K46" s="32"/>
      <c r="L46" s="48"/>
      <c r="M46" s="32"/>
      <c r="N46" s="32"/>
      <c r="O46" s="32"/>
      <c r="P46" s="32"/>
      <c r="Q46" s="32"/>
      <c r="R46" s="32"/>
      <c r="U46" s="461"/>
    </row>
    <row r="47" spans="1:21" ht="13.5" customHeight="1"/>
    <row r="48" spans="1:21" ht="36.75" customHeight="1">
      <c r="B48" s="1241" t="s">
        <v>63</v>
      </c>
      <c r="C48" s="1242"/>
      <c r="D48" s="1245" t="s">
        <v>64</v>
      </c>
      <c r="E48" s="1246"/>
      <c r="F48" s="1246"/>
      <c r="G48" s="1246"/>
      <c r="H48" s="1246"/>
      <c r="I48" s="1247"/>
      <c r="J48" s="1248" t="s">
        <v>65</v>
      </c>
      <c r="K48" s="1249"/>
      <c r="L48" s="1249"/>
      <c r="M48" s="1249"/>
      <c r="N48" s="1250"/>
      <c r="O48" s="1248" t="s">
        <v>66</v>
      </c>
      <c r="P48" s="1249"/>
      <c r="Q48" s="1249"/>
      <c r="R48" s="1250"/>
    </row>
    <row r="49" spans="1:21" ht="46.5" customHeight="1">
      <c r="A49" s="13" t="s">
        <v>1091</v>
      </c>
      <c r="B49" s="1243"/>
      <c r="C49" s="1244"/>
      <c r="D49" s="1251"/>
      <c r="E49" s="1252"/>
      <c r="F49" s="1252"/>
      <c r="G49" s="1252"/>
      <c r="H49" s="1252"/>
      <c r="I49" s="1253"/>
      <c r="J49" s="1254"/>
      <c r="K49" s="1255"/>
      <c r="L49" s="1255"/>
      <c r="M49" s="1255"/>
      <c r="N49" s="1256"/>
      <c r="O49" s="1257"/>
      <c r="P49" s="1258"/>
      <c r="Q49" s="1259"/>
      <c r="R49" s="1260"/>
    </row>
    <row r="50" spans="1:21" s="7" customFormat="1" ht="15.75" customHeight="1">
      <c r="U50" s="461"/>
    </row>
    <row r="51" spans="1:21" s="7" customFormat="1" ht="26.1" customHeight="1">
      <c r="A51" s="7" t="s">
        <v>230</v>
      </c>
      <c r="B51" s="7" t="s">
        <v>67</v>
      </c>
      <c r="U51" s="461"/>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1"/>
    </row>
    <row r="53" spans="1:21" s="7" customFormat="1" ht="30" customHeight="1">
      <c r="B53" s="51"/>
      <c r="C53" s="32"/>
      <c r="D53" s="32"/>
      <c r="E53" s="32"/>
      <c r="F53" s="32"/>
      <c r="G53" s="32"/>
      <c r="H53" s="32"/>
      <c r="I53" s="32"/>
      <c r="J53" s="32"/>
      <c r="K53" s="32"/>
      <c r="L53" s="32"/>
      <c r="M53" s="32"/>
      <c r="N53" s="32"/>
      <c r="O53" s="32"/>
      <c r="P53" s="32"/>
      <c r="Q53" s="32"/>
      <c r="R53" s="52"/>
      <c r="U53" s="461"/>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1"/>
    </row>
    <row r="55" spans="1:21" s="7" customFormat="1" ht="30" customHeight="1">
      <c r="B55" s="53"/>
      <c r="C55" s="41"/>
      <c r="D55" s="41"/>
      <c r="E55" s="41"/>
      <c r="F55" s="41"/>
      <c r="G55" s="41"/>
      <c r="H55" s="41"/>
      <c r="I55" s="41"/>
      <c r="J55" s="41"/>
      <c r="K55" s="41"/>
      <c r="L55" s="41"/>
      <c r="M55" s="41"/>
      <c r="N55" s="41"/>
      <c r="O55" s="41"/>
      <c r="P55" s="41"/>
      <c r="Q55" s="41"/>
      <c r="R55" s="54"/>
      <c r="U55" s="461"/>
    </row>
    <row r="56" spans="1:21" s="7" customFormat="1" ht="26.1" customHeight="1">
      <c r="P56" s="13"/>
      <c r="Q56" s="13"/>
      <c r="R56" s="11" t="s">
        <v>73</v>
      </c>
      <c r="S56" s="55"/>
      <c r="U56" s="461"/>
    </row>
    <row r="57" spans="1:21" ht="14.25" customHeight="1">
      <c r="A57" s="7"/>
      <c r="B57" s="7"/>
      <c r="C57" s="7"/>
      <c r="D57" s="7"/>
      <c r="E57" s="7"/>
    </row>
    <row r="58" spans="1:21" ht="26.1" customHeight="1">
      <c r="A58" s="13" t="s">
        <v>74</v>
      </c>
    </row>
    <row r="59" spans="1:21" ht="58.5" customHeight="1">
      <c r="C59" s="1238" t="s">
        <v>542</v>
      </c>
      <c r="D59" s="1238"/>
      <c r="E59" s="1239"/>
      <c r="F59" s="1239"/>
      <c r="G59" s="1239"/>
      <c r="H59" s="1239"/>
      <c r="I59" s="1239"/>
      <c r="J59" s="1239"/>
      <c r="K59" s="1239"/>
      <c r="L59" s="1239"/>
      <c r="M59" s="1239"/>
      <c r="N59" s="1239"/>
      <c r="O59" s="1239"/>
      <c r="P59" s="1239"/>
      <c r="Q59" s="1239"/>
      <c r="R59" s="1239"/>
    </row>
    <row r="60" spans="1:21" ht="29.25" customHeight="1">
      <c r="C60" s="1240"/>
      <c r="D60" s="1240"/>
      <c r="E60" s="1240"/>
      <c r="F60" s="1240"/>
      <c r="G60" s="1240"/>
      <c r="H60" s="1240"/>
      <c r="I60" s="1240"/>
      <c r="J60" s="1240"/>
      <c r="K60" s="1240"/>
      <c r="L60" s="1240"/>
      <c r="M60" s="1240"/>
      <c r="N60" s="1240"/>
      <c r="O60" s="1240"/>
      <c r="P60" s="1240"/>
      <c r="Q60" s="1240"/>
      <c r="R60" s="1240"/>
    </row>
    <row r="61" spans="1:21" ht="24.75" customHeight="1">
      <c r="C61" s="1240"/>
      <c r="D61" s="1240"/>
      <c r="E61" s="1240"/>
      <c r="F61" s="1240"/>
      <c r="G61" s="1240"/>
      <c r="H61" s="1240"/>
      <c r="I61" s="1240"/>
      <c r="J61" s="1240"/>
      <c r="K61" s="1240"/>
      <c r="L61" s="1240"/>
      <c r="M61" s="1240"/>
      <c r="N61" s="1240"/>
      <c r="O61" s="1240"/>
      <c r="P61" s="1240"/>
      <c r="Q61" s="1240"/>
      <c r="R61" s="1240"/>
    </row>
    <row r="62" spans="1:21" ht="68.25" customHeight="1">
      <c r="C62" s="1240"/>
      <c r="D62" s="1240"/>
      <c r="E62" s="1240"/>
      <c r="F62" s="1240"/>
      <c r="G62" s="1240"/>
      <c r="H62" s="1240"/>
      <c r="I62" s="1240"/>
      <c r="J62" s="1240"/>
      <c r="K62" s="1240"/>
      <c r="L62" s="1240"/>
      <c r="M62" s="1240"/>
      <c r="N62" s="1240"/>
      <c r="O62" s="1240"/>
      <c r="P62" s="1240"/>
      <c r="Q62" s="1240"/>
      <c r="R62" s="1240"/>
    </row>
    <row r="63" spans="1:21" ht="26.1" customHeight="1">
      <c r="C63" s="1240"/>
      <c r="D63" s="1240"/>
      <c r="E63" s="1240"/>
      <c r="F63" s="1240"/>
      <c r="G63" s="1240"/>
      <c r="H63" s="1240"/>
      <c r="I63" s="1240"/>
      <c r="J63" s="1240"/>
      <c r="K63" s="1240"/>
      <c r="L63" s="1240"/>
      <c r="M63" s="1240"/>
      <c r="N63" s="1240"/>
      <c r="O63" s="1240"/>
      <c r="P63" s="1240"/>
      <c r="Q63" s="1240"/>
      <c r="R63" s="1240"/>
    </row>
    <row r="64" spans="1:21" ht="26.1" customHeight="1">
      <c r="C64" s="1240"/>
      <c r="D64" s="1240"/>
      <c r="E64" s="1240"/>
      <c r="F64" s="1240"/>
      <c r="G64" s="1240"/>
      <c r="H64" s="1240"/>
      <c r="I64" s="1240"/>
      <c r="J64" s="1240"/>
      <c r="K64" s="1240"/>
      <c r="L64" s="1240"/>
      <c r="M64" s="1240"/>
      <c r="N64" s="1240"/>
      <c r="O64" s="1240"/>
      <c r="P64" s="1240"/>
      <c r="Q64" s="1240"/>
      <c r="R64" s="1240"/>
    </row>
    <row r="65" spans="3:18" ht="26.1" customHeight="1">
      <c r="C65" s="1240"/>
      <c r="D65" s="1240"/>
      <c r="E65" s="1240"/>
      <c r="F65" s="1240"/>
      <c r="G65" s="1240"/>
      <c r="H65" s="1240"/>
      <c r="I65" s="1240"/>
      <c r="J65" s="1240"/>
      <c r="K65" s="1240"/>
      <c r="L65" s="1240"/>
      <c r="M65" s="1240"/>
      <c r="N65" s="1240"/>
      <c r="O65" s="1240"/>
      <c r="P65" s="1240"/>
      <c r="Q65" s="1240"/>
      <c r="R65" s="1240"/>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1"/>
  <conditionalFormatting sqref="F46:I46 J9:K9 L8:R12 M13:Q13 G36:Q36 F37:I37 K37:N37 P37 F38 F40:R40 F41:F42 H41:R42 O3">
    <cfRule type="containsBlanks" dxfId="513" priority="9">
      <formula>LEN(TRIM(F3))=0</formula>
    </cfRule>
  </conditionalFormatting>
  <conditionalFormatting sqref="B24:B28 E24:E28 K24:K28 O24:O27">
    <cfRule type="expression" dxfId="512" priority="8">
      <formula>COUNTA($B$24:$B$28,$E$24:$E$28,$K$24:$K$28,$O$24:$O$27)=0</formula>
    </cfRule>
  </conditionalFormatting>
  <conditionalFormatting sqref="P28:R28">
    <cfRule type="expression" dxfId="511" priority="7">
      <formula>AND($O$27="✔",$P$28="")</formula>
    </cfRule>
  </conditionalFormatting>
  <conditionalFormatting sqref="D30 D32">
    <cfRule type="expression" dxfId="510" priority="6">
      <formula>COUNTA($D$30,$D$32)=0</formula>
    </cfRule>
  </conditionalFormatting>
  <conditionalFormatting sqref="G36:Q36">
    <cfRule type="expression" dxfId="509" priority="5">
      <formula>LEN(G36)&gt;40</formula>
    </cfRule>
  </conditionalFormatting>
  <conditionalFormatting sqref="H41:R41">
    <cfRule type="expression" dxfId="508" priority="4">
      <formula>LEN(H41)&gt;23</formula>
    </cfRule>
  </conditionalFormatting>
  <conditionalFormatting sqref="H42:R42">
    <cfRule type="expression" dxfId="507" priority="3">
      <formula>LEN(H42)&gt;23</formula>
    </cfRule>
  </conditionalFormatting>
  <conditionalFormatting sqref="F44:I44">
    <cfRule type="containsBlanks" dxfId="506" priority="2">
      <formula>LEN(TRIM(F44))=0</formula>
    </cfRule>
  </conditionalFormatting>
  <conditionalFormatting sqref="D49:R49">
    <cfRule type="containsBlanks" dxfId="505"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3" customFormat="1" ht="46.5" customHeight="1">
      <c r="Z1" s="394"/>
      <c r="AA1" s="411" t="s">
        <v>631</v>
      </c>
    </row>
    <row r="2" spans="1:27" s="393" customFormat="1" ht="65.099999999999994" customHeight="1">
      <c r="A2" s="395"/>
      <c r="B2" s="395"/>
      <c r="C2" s="395"/>
    </row>
    <row r="3" spans="1:27" s="393" customFormat="1" ht="66.75" customHeight="1">
      <c r="A3" s="1294" t="s">
        <v>75</v>
      </c>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395"/>
    </row>
    <row r="4" spans="1:27" s="393" customFormat="1" ht="37.5" customHeight="1">
      <c r="A4" s="395"/>
      <c r="B4" s="395"/>
      <c r="C4" s="395"/>
    </row>
    <row r="5" spans="1:27" s="393" customFormat="1" ht="37.5" customHeight="1">
      <c r="U5" s="396"/>
      <c r="V5" s="1296" t="str">
        <f>IF(様式1!O3="","",様式1!O3)</f>
        <v/>
      </c>
      <c r="W5" s="1296"/>
      <c r="X5" s="1296"/>
      <c r="Y5" s="1296"/>
      <c r="Z5" s="1296"/>
    </row>
    <row r="6" spans="1:27" s="393" customFormat="1" ht="37.5" customHeight="1">
      <c r="A6" s="395"/>
      <c r="B6" s="395"/>
      <c r="C6" s="395"/>
    </row>
    <row r="7" spans="1:27" s="393" customFormat="1" ht="42" customHeight="1">
      <c r="A7" s="397" t="s">
        <v>76</v>
      </c>
      <c r="B7" s="397"/>
      <c r="C7" s="397"/>
    </row>
    <row r="8" spans="1:27" s="393" customFormat="1" ht="36.950000000000003" customHeight="1">
      <c r="A8" s="395"/>
      <c r="B8" s="395"/>
      <c r="C8" s="395"/>
      <c r="I8" s="398"/>
      <c r="M8" s="392" t="s">
        <v>373</v>
      </c>
    </row>
    <row r="9" spans="1:27" s="393" customFormat="1" ht="36.950000000000003" customHeight="1">
      <c r="A9" s="395"/>
      <c r="B9" s="395"/>
      <c r="C9" s="395"/>
      <c r="M9" s="410" t="s">
        <v>374</v>
      </c>
      <c r="O9" s="399" t="str">
        <f>IF(様式1!J9="","",様式1!J9)</f>
        <v/>
      </c>
    </row>
    <row r="10" spans="1:27" s="393" customFormat="1" ht="36.950000000000003" customHeight="1">
      <c r="H10" s="410"/>
      <c r="J10" s="400"/>
      <c r="K10" s="400"/>
      <c r="L10" s="400"/>
      <c r="M10" s="400"/>
      <c r="O10" s="1297" t="str">
        <f>IF(様式1!L9="","",様式1!L9)</f>
        <v/>
      </c>
      <c r="P10" s="1297"/>
      <c r="Q10" s="1297"/>
      <c r="R10" s="1297"/>
      <c r="S10" s="1297"/>
      <c r="T10" s="1297"/>
      <c r="U10" s="1297"/>
      <c r="V10" s="1297"/>
      <c r="W10" s="1297"/>
      <c r="X10" s="1297"/>
      <c r="Y10" s="1297"/>
      <c r="Z10" s="400"/>
    </row>
    <row r="11" spans="1:27" s="393" customFormat="1" ht="36.950000000000003" customHeight="1">
      <c r="H11" s="401"/>
    </row>
    <row r="12" spans="1:27" s="393" customFormat="1" ht="36.950000000000003" customHeight="1">
      <c r="K12" s="400"/>
      <c r="L12" s="400"/>
      <c r="M12" s="410" t="s">
        <v>375</v>
      </c>
      <c r="Q12" s="1297" t="str">
        <f>IF(様式1!L11="","",様式1!L11)</f>
        <v/>
      </c>
      <c r="R12" s="1297"/>
      <c r="S12" s="1297"/>
      <c r="T12" s="1297"/>
      <c r="U12" s="1297"/>
      <c r="V12" s="1297"/>
      <c r="W12" s="1297"/>
      <c r="X12" s="1297"/>
      <c r="Y12" s="1297"/>
      <c r="Z12" s="1297"/>
    </row>
    <row r="13" spans="1:27" s="393" customFormat="1" ht="36.950000000000003" customHeight="1">
      <c r="H13" s="401"/>
    </row>
    <row r="14" spans="1:27" s="393" customFormat="1" ht="36.950000000000003" customHeight="1">
      <c r="K14" s="400"/>
      <c r="L14" s="400"/>
      <c r="M14" s="1298" t="s">
        <v>77</v>
      </c>
      <c r="N14" s="1298"/>
      <c r="O14" s="1298"/>
      <c r="P14" s="1298"/>
      <c r="Q14" s="1300" t="str">
        <f>IF(様式1!M13="","",様式1!M13)</f>
        <v/>
      </c>
      <c r="R14" s="1300"/>
      <c r="S14" s="1300"/>
      <c r="T14" s="1300"/>
      <c r="U14" s="1300"/>
      <c r="V14" s="1300"/>
      <c r="W14" s="1300"/>
      <c r="X14" s="1300"/>
    </row>
    <row r="15" spans="1:27" s="393" customFormat="1" ht="37.5" customHeight="1">
      <c r="A15" s="395"/>
      <c r="B15" s="395"/>
      <c r="C15" s="395"/>
    </row>
    <row r="16" spans="1:27" s="393" customFormat="1" ht="36.950000000000003" customHeight="1">
      <c r="A16" s="1299" t="str">
        <f>IF(様式1!O3="","",様式1!O3)</f>
        <v/>
      </c>
      <c r="B16" s="1299"/>
      <c r="C16" s="1299"/>
      <c r="D16" s="1299"/>
      <c r="E16" s="1299"/>
      <c r="F16" s="1299"/>
      <c r="G16" s="1299"/>
      <c r="H16" s="1293" t="s">
        <v>376</v>
      </c>
      <c r="I16" s="1293"/>
      <c r="J16" s="1293"/>
      <c r="K16" s="1293"/>
      <c r="L16" s="1293"/>
      <c r="M16" s="1293"/>
      <c r="N16" s="1293"/>
      <c r="O16" s="1293"/>
      <c r="P16" s="1293"/>
      <c r="Q16" s="1293"/>
      <c r="R16" s="1293"/>
      <c r="S16" s="1293"/>
      <c r="T16" s="1293"/>
      <c r="U16" s="1293"/>
      <c r="V16" s="1293"/>
      <c r="W16" s="1293"/>
      <c r="X16" s="1293"/>
      <c r="Y16" s="1293"/>
      <c r="Z16" s="1293"/>
    </row>
    <row r="17" spans="1:27" s="393" customFormat="1" ht="36.950000000000003" customHeight="1">
      <c r="A17" s="1293" t="s">
        <v>377</v>
      </c>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row>
    <row r="18" spans="1:27" s="393" customFormat="1" ht="37.5" customHeight="1">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7" s="393" customFormat="1" ht="37.5" customHeight="1">
      <c r="A19" s="395"/>
      <c r="B19" s="395"/>
      <c r="C19" s="395"/>
    </row>
    <row r="20" spans="1:27" s="393" customFormat="1" ht="40.5" customHeight="1">
      <c r="A20" s="1294" t="s">
        <v>78</v>
      </c>
      <c r="B20" s="1294"/>
      <c r="C20" s="1294"/>
      <c r="D20" s="1294"/>
      <c r="E20" s="1294"/>
      <c r="F20" s="1294"/>
      <c r="G20" s="1294"/>
      <c r="H20" s="1294"/>
      <c r="I20" s="1294"/>
      <c r="J20" s="1294"/>
      <c r="K20" s="1294"/>
      <c r="L20" s="1294"/>
      <c r="M20" s="1294"/>
      <c r="N20" s="1294"/>
      <c r="O20" s="1294"/>
      <c r="P20" s="1294"/>
      <c r="Q20" s="1294"/>
      <c r="R20" s="1294"/>
      <c r="S20" s="1294"/>
      <c r="T20" s="1294"/>
      <c r="U20" s="1294"/>
      <c r="V20" s="1294"/>
      <c r="W20" s="1294"/>
      <c r="X20" s="1294"/>
      <c r="Y20" s="1294"/>
      <c r="Z20" s="409"/>
    </row>
    <row r="21" spans="1:27" s="393" customFormat="1" ht="37.5" customHeight="1">
      <c r="A21" s="409"/>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7" s="393" customFormat="1" ht="37.5" customHeight="1">
      <c r="A22" s="395"/>
      <c r="B22" s="395"/>
      <c r="C22" s="395"/>
    </row>
    <row r="23" spans="1:27" s="393" customFormat="1" ht="37.5" customHeight="1">
      <c r="A23" s="395" t="s">
        <v>79</v>
      </c>
      <c r="B23" s="395"/>
      <c r="C23" s="395"/>
    </row>
    <row r="24" spans="1:27" s="393" customFormat="1" ht="37.5" customHeight="1">
      <c r="A24" s="395"/>
      <c r="B24" s="395"/>
      <c r="C24" s="395"/>
    </row>
    <row r="25" spans="1:27" s="393" customFormat="1" ht="37.5" customHeight="1">
      <c r="A25" s="395"/>
      <c r="B25" s="395"/>
      <c r="C25" s="395"/>
    </row>
    <row r="26" spans="1:27" s="393" customFormat="1" ht="37.5" customHeight="1">
      <c r="A26" s="395"/>
      <c r="B26" s="395"/>
      <c r="C26" s="395"/>
      <c r="G26" s="1290" t="str">
        <f>IF(様式1!G36="","",様式1!G36)</f>
        <v/>
      </c>
      <c r="H26" s="1290"/>
      <c r="I26" s="1290"/>
      <c r="J26" s="1290"/>
      <c r="K26" s="1290"/>
      <c r="L26" s="1290"/>
      <c r="M26" s="1290"/>
      <c r="N26" s="1290"/>
      <c r="O26" s="1290"/>
      <c r="P26" s="1290"/>
      <c r="Q26" s="1290"/>
      <c r="R26" s="1290"/>
      <c r="S26" s="1290"/>
      <c r="T26" s="1290"/>
      <c r="U26" s="400"/>
      <c r="V26" s="400"/>
      <c r="W26" s="400"/>
    </row>
    <row r="27" spans="1:27" s="393" customFormat="1" ht="37.5" customHeight="1">
      <c r="A27" s="395"/>
      <c r="B27" s="395"/>
      <c r="C27" s="395"/>
    </row>
    <row r="28" spans="1:27" s="393" customFormat="1" ht="37.5" customHeight="1">
      <c r="A28" s="395"/>
      <c r="B28" s="395"/>
      <c r="C28" s="395"/>
    </row>
    <row r="29" spans="1:27" s="393" customFormat="1" ht="37.5" customHeight="1">
      <c r="A29" s="395" t="s">
        <v>80</v>
      </c>
      <c r="B29" s="395"/>
      <c r="C29" s="395"/>
    </row>
    <row r="30" spans="1:27" s="393" customFormat="1" ht="37.5" customHeight="1">
      <c r="A30" s="1295" t="s">
        <v>378</v>
      </c>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row>
    <row r="31" spans="1:27" s="393" customFormat="1" ht="37.5" customHeight="1">
      <c r="A31" s="1295" t="s">
        <v>671</v>
      </c>
      <c r="B31" s="1295"/>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c r="AA31" s="1295"/>
    </row>
    <row r="32" spans="1:27" s="393" customFormat="1" ht="37.5" customHeight="1">
      <c r="A32" s="1295" t="s">
        <v>630</v>
      </c>
      <c r="B32" s="1295"/>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c r="Z32" s="1295"/>
      <c r="AA32" s="1295"/>
    </row>
    <row r="33" spans="1:27" s="393" customFormat="1" ht="37.5" customHeight="1">
      <c r="A33" s="1295" t="s">
        <v>582</v>
      </c>
      <c r="B33" s="1295"/>
      <c r="C33" s="1295"/>
      <c r="D33" s="1295"/>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395"/>
    </row>
    <row r="34" spans="1:27" s="393" customFormat="1" ht="37.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27" s="393" customFormat="1" ht="12" customHeight="1">
      <c r="A35" s="395"/>
      <c r="B35" s="412"/>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4"/>
      <c r="AA35" s="395"/>
    </row>
    <row r="36" spans="1:27" s="393" customFormat="1" ht="37.5" customHeight="1">
      <c r="B36" s="402"/>
      <c r="C36" s="393" t="s">
        <v>379</v>
      </c>
      <c r="D36" s="395"/>
      <c r="F36" s="395"/>
      <c r="G36" s="395"/>
      <c r="H36" s="395"/>
      <c r="I36" s="395"/>
      <c r="J36" s="395"/>
      <c r="K36" s="395"/>
      <c r="L36" s="395"/>
      <c r="M36" s="395"/>
      <c r="N36" s="395"/>
      <c r="O36" s="395"/>
      <c r="P36" s="395"/>
      <c r="Q36" s="395"/>
      <c r="R36" s="395"/>
      <c r="S36" s="395"/>
      <c r="T36" s="395"/>
      <c r="U36" s="395"/>
      <c r="V36" s="395"/>
      <c r="W36" s="395"/>
      <c r="X36" s="395"/>
      <c r="Y36" s="395"/>
      <c r="Z36" s="403"/>
      <c r="AA36" s="395"/>
    </row>
    <row r="37" spans="1:27" s="393" customFormat="1" ht="37.5" customHeight="1">
      <c r="A37" s="404"/>
      <c r="B37" s="405"/>
      <c r="D37" s="395" t="s">
        <v>380</v>
      </c>
      <c r="F37" s="404"/>
      <c r="G37" s="404"/>
      <c r="H37" s="404"/>
      <c r="I37" s="404"/>
      <c r="J37" s="404"/>
      <c r="K37" s="404"/>
      <c r="L37" s="404"/>
      <c r="M37" s="404"/>
      <c r="N37" s="404"/>
      <c r="O37" s="404"/>
      <c r="P37" s="404"/>
      <c r="Q37" s="404"/>
      <c r="R37" s="404"/>
      <c r="S37" s="404"/>
      <c r="T37" s="404"/>
      <c r="U37" s="404"/>
      <c r="V37" s="404"/>
      <c r="W37" s="404"/>
      <c r="X37" s="404"/>
      <c r="Y37" s="404"/>
      <c r="Z37" s="406"/>
      <c r="AA37" s="410"/>
    </row>
    <row r="38" spans="1:27" s="393" customFormat="1" ht="37.5" customHeight="1">
      <c r="A38" s="395"/>
      <c r="B38" s="402"/>
      <c r="C38" s="393" t="s">
        <v>381</v>
      </c>
      <c r="D38" s="404"/>
      <c r="F38" s="404"/>
      <c r="G38" s="404"/>
      <c r="H38" s="404"/>
      <c r="I38" s="404"/>
      <c r="J38" s="404"/>
      <c r="K38" s="404"/>
      <c r="L38" s="404"/>
      <c r="M38" s="404"/>
      <c r="N38" s="404"/>
      <c r="O38" s="404"/>
      <c r="P38" s="404"/>
      <c r="Q38" s="404"/>
      <c r="R38" s="404"/>
      <c r="S38" s="404"/>
      <c r="T38" s="404"/>
      <c r="U38" s="404"/>
      <c r="V38" s="404"/>
      <c r="W38" s="404"/>
      <c r="X38" s="404"/>
      <c r="Y38" s="404"/>
      <c r="Z38" s="406"/>
      <c r="AA38" s="410"/>
    </row>
    <row r="39" spans="1:27" s="393" customFormat="1" ht="37.5" customHeight="1">
      <c r="A39" s="395"/>
      <c r="B39" s="402"/>
      <c r="C39" s="393" t="s">
        <v>382</v>
      </c>
      <c r="D39" s="404"/>
      <c r="F39" s="404"/>
      <c r="G39" s="404"/>
      <c r="H39" s="404"/>
      <c r="I39" s="404"/>
      <c r="J39" s="404"/>
      <c r="K39" s="404"/>
      <c r="L39" s="404"/>
      <c r="M39" s="404"/>
      <c r="N39" s="404"/>
      <c r="O39" s="404"/>
      <c r="P39" s="404"/>
      <c r="Q39" s="404"/>
      <c r="R39" s="404"/>
      <c r="S39" s="404"/>
      <c r="T39" s="404"/>
      <c r="U39" s="404"/>
      <c r="V39" s="404"/>
      <c r="W39" s="404"/>
      <c r="X39" s="404"/>
      <c r="Y39" s="404"/>
      <c r="Z39" s="406"/>
      <c r="AA39" s="410"/>
    </row>
    <row r="40" spans="1:27" s="393" customFormat="1" ht="37.5" customHeight="1">
      <c r="A40" s="395"/>
      <c r="B40" s="407"/>
      <c r="D40" s="395" t="s">
        <v>383</v>
      </c>
      <c r="F40" s="404"/>
      <c r="G40" s="404"/>
      <c r="H40" s="404"/>
      <c r="I40" s="404"/>
      <c r="J40" s="404"/>
      <c r="K40" s="404"/>
      <c r="L40" s="404"/>
      <c r="M40" s="404"/>
      <c r="N40" s="404"/>
      <c r="O40" s="404"/>
      <c r="P40" s="404"/>
      <c r="Q40" s="404"/>
      <c r="R40" s="404"/>
      <c r="S40" s="404"/>
      <c r="T40" s="404"/>
      <c r="U40" s="404"/>
      <c r="V40" s="404"/>
      <c r="W40" s="404"/>
      <c r="X40" s="404"/>
      <c r="Y40" s="404"/>
      <c r="Z40" s="406"/>
      <c r="AA40" s="410"/>
    </row>
    <row r="41" spans="1:27" s="393" customFormat="1" ht="37.5" customHeight="1">
      <c r="A41" s="395"/>
      <c r="B41" s="407"/>
      <c r="C41" s="393" t="s">
        <v>367</v>
      </c>
      <c r="D41" s="404"/>
      <c r="F41" s="404"/>
      <c r="G41" s="404"/>
      <c r="H41" s="404"/>
      <c r="I41" s="404"/>
      <c r="J41" s="404"/>
      <c r="K41" s="404"/>
      <c r="L41" s="404"/>
      <c r="M41" s="404"/>
      <c r="N41" s="404"/>
      <c r="O41" s="404"/>
      <c r="P41" s="404"/>
      <c r="Q41" s="404"/>
      <c r="R41" s="404"/>
      <c r="S41" s="404"/>
      <c r="T41" s="404"/>
      <c r="U41" s="404"/>
      <c r="V41" s="404"/>
      <c r="W41" s="404"/>
      <c r="X41" s="404"/>
      <c r="Y41" s="404"/>
      <c r="Z41" s="406"/>
      <c r="AA41" s="410"/>
    </row>
    <row r="42" spans="1:27" s="393" customFormat="1" ht="12" customHeight="1">
      <c r="A42" s="395"/>
      <c r="B42" s="415"/>
      <c r="C42" s="408"/>
      <c r="D42" s="416"/>
      <c r="E42" s="416"/>
      <c r="F42" s="416"/>
      <c r="G42" s="416"/>
      <c r="H42" s="416"/>
      <c r="I42" s="416"/>
      <c r="J42" s="416"/>
      <c r="K42" s="416"/>
      <c r="L42" s="416"/>
      <c r="M42" s="416"/>
      <c r="N42" s="416"/>
      <c r="O42" s="416"/>
      <c r="P42" s="416"/>
      <c r="Q42" s="416"/>
      <c r="R42" s="416"/>
      <c r="S42" s="416"/>
      <c r="T42" s="416"/>
      <c r="U42" s="416"/>
      <c r="V42" s="416"/>
      <c r="W42" s="416"/>
      <c r="X42" s="416"/>
      <c r="Y42" s="416"/>
      <c r="Z42" s="417"/>
      <c r="AA42" s="410"/>
    </row>
    <row r="43" spans="1:27" s="393" customFormat="1" ht="20.100000000000001" customHeight="1"/>
    <row r="44" spans="1:27" ht="20.100000000000001" customHeight="1">
      <c r="A44" s="1291"/>
      <c r="B44" s="1291"/>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row>
    <row r="45" spans="1:27" ht="20.100000000000001" customHeight="1">
      <c r="A45" s="1292"/>
      <c r="B45" s="1292"/>
      <c r="C45" s="1292"/>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row>
    <row r="51" spans="1:1" ht="20.100000000000001" customHeight="1">
      <c r="A51" s="57" t="s">
        <v>230</v>
      </c>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11"/>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
  <sheetViews>
    <sheetView view="pageBreakPreview" zoomScale="60" zoomScaleNormal="40" zoomScalePageLayoutView="55" workbookViewId="0">
      <selection activeCell="A2" sqref="A2:Y2"/>
    </sheetView>
  </sheetViews>
  <sheetFormatPr defaultColWidth="9" defaultRowHeight="13.5"/>
  <cols>
    <col min="1" max="1" width="3.75" style="61" customWidth="1"/>
    <col min="2" max="2" width="6.375" style="62" customWidth="1"/>
    <col min="3" max="3" width="18.625" style="62" customWidth="1"/>
    <col min="4" max="4" width="25.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402" t="s">
        <v>363</v>
      </c>
      <c r="X1" s="1402"/>
      <c r="Y1" s="1402"/>
    </row>
    <row r="2" spans="1:25" s="63" customFormat="1" ht="21">
      <c r="A2" s="1403" t="s">
        <v>81</v>
      </c>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row>
    <row r="3" spans="1:25" s="63" customFormat="1" ht="35.1" customHeight="1">
      <c r="A3" s="61"/>
      <c r="P3" s="64"/>
      <c r="Q3" s="64"/>
      <c r="R3" s="710"/>
      <c r="S3" s="710"/>
      <c r="T3" s="711"/>
      <c r="U3" s="711"/>
      <c r="V3" s="711"/>
      <c r="W3" s="711"/>
      <c r="X3" s="711"/>
      <c r="Y3" s="65"/>
    </row>
    <row r="4" spans="1:25" s="63" customFormat="1" ht="35.1" customHeight="1">
      <c r="A4" s="1404" t="s">
        <v>82</v>
      </c>
      <c r="B4" s="1404"/>
      <c r="C4" s="1404"/>
      <c r="D4" s="1405" t="str">
        <f>IF(様式1!L11="","",様式1!L11)</f>
        <v/>
      </c>
      <c r="E4" s="1405"/>
      <c r="F4" s="1405"/>
      <c r="G4" s="1409" t="s">
        <v>83</v>
      </c>
      <c r="H4" s="1409"/>
      <c r="I4" s="1405" t="str">
        <f>IF(様式1!G36="","",様式1!G36)</f>
        <v/>
      </c>
      <c r="J4" s="1405"/>
      <c r="K4" s="1405"/>
      <c r="L4" s="1405"/>
      <c r="M4" s="1405"/>
      <c r="N4" s="1405"/>
      <c r="O4" s="1405"/>
      <c r="P4" s="1405"/>
      <c r="Q4" s="944"/>
      <c r="R4" s="1406" t="s">
        <v>84</v>
      </c>
      <c r="S4" s="1406"/>
      <c r="T4" s="1405"/>
      <c r="U4" s="1405"/>
      <c r="V4" s="1405"/>
      <c r="W4" s="1405"/>
      <c r="X4" s="1405"/>
      <c r="Y4" s="66"/>
    </row>
    <row r="5" spans="1:25" ht="10.5" customHeight="1">
      <c r="A5" s="1433"/>
      <c r="B5" s="1433"/>
      <c r="C5" s="1433"/>
      <c r="D5" s="1433"/>
    </row>
    <row r="6" spans="1:25" ht="35.1" customHeight="1">
      <c r="A6" s="1434"/>
      <c r="B6" s="1435"/>
      <c r="C6" s="1436" t="s">
        <v>85</v>
      </c>
      <c r="D6" s="1437"/>
      <c r="E6" s="1436" t="s">
        <v>86</v>
      </c>
      <c r="F6" s="1438"/>
      <c r="G6" s="1438"/>
      <c r="H6" s="1438"/>
      <c r="I6" s="1438"/>
      <c r="J6" s="1438"/>
      <c r="K6" s="1438"/>
      <c r="L6" s="1438"/>
      <c r="M6" s="1438"/>
      <c r="N6" s="1438"/>
      <c r="O6" s="1438"/>
      <c r="P6" s="1438"/>
      <c r="Q6" s="1438"/>
      <c r="R6" s="1438"/>
      <c r="S6" s="1438"/>
      <c r="T6" s="1438"/>
      <c r="U6" s="1438"/>
      <c r="V6" s="1438"/>
      <c r="W6" s="1438"/>
      <c r="X6" s="1438"/>
      <c r="Y6" s="67"/>
    </row>
    <row r="7" spans="1:25" ht="35.1" customHeight="1">
      <c r="A7" s="478">
        <v>1</v>
      </c>
      <c r="B7" s="1424" t="s">
        <v>994</v>
      </c>
      <c r="C7" s="1357" t="s">
        <v>1036</v>
      </c>
      <c r="D7" s="1407"/>
      <c r="E7" s="1303" t="s">
        <v>915</v>
      </c>
      <c r="F7" s="1408"/>
      <c r="G7" s="1408"/>
      <c r="H7" s="1408"/>
      <c r="I7" s="1408"/>
      <c r="J7" s="1408"/>
      <c r="K7" s="1408"/>
      <c r="L7" s="1408"/>
      <c r="M7" s="1408"/>
      <c r="N7" s="1408"/>
      <c r="O7" s="1408"/>
      <c r="P7" s="1408"/>
      <c r="Q7" s="1408"/>
      <c r="R7" s="1408"/>
      <c r="S7" s="1408"/>
      <c r="T7" s="1408"/>
      <c r="U7" s="1408"/>
      <c r="V7" s="1408"/>
      <c r="W7" s="1408"/>
      <c r="X7" s="1408"/>
      <c r="Y7" s="967"/>
    </row>
    <row r="8" spans="1:25" ht="32.1" customHeight="1">
      <c r="A8" s="1305">
        <v>2</v>
      </c>
      <c r="B8" s="1425"/>
      <c r="C8" s="1439" t="s">
        <v>996</v>
      </c>
      <c r="D8" s="1419"/>
      <c r="E8" s="793"/>
      <c r="F8" s="1412" t="s">
        <v>776</v>
      </c>
      <c r="G8" s="1442"/>
      <c r="H8" s="1442"/>
      <c r="I8" s="1442"/>
      <c r="J8" s="1442"/>
      <c r="K8" s="1442"/>
      <c r="L8" s="1442"/>
      <c r="M8" s="1442"/>
      <c r="N8" s="1442"/>
      <c r="O8" s="1442"/>
      <c r="P8" s="1442"/>
      <c r="Q8" s="1442"/>
      <c r="R8" s="1442"/>
      <c r="S8" s="1442"/>
      <c r="T8" s="1442"/>
      <c r="U8" s="1442"/>
      <c r="V8" s="1442"/>
      <c r="W8" s="1442"/>
      <c r="X8" s="1442"/>
      <c r="Y8" s="961"/>
    </row>
    <row r="9" spans="1:25" ht="32.1" customHeight="1">
      <c r="A9" s="1305"/>
      <c r="B9" s="1425"/>
      <c r="C9" s="1440"/>
      <c r="D9" s="1441"/>
      <c r="E9" s="793"/>
      <c r="F9" s="1410" t="s">
        <v>774</v>
      </c>
      <c r="G9" s="1411"/>
      <c r="H9" s="1411"/>
      <c r="I9" s="1411"/>
      <c r="J9" s="1411"/>
      <c r="K9" s="1411"/>
      <c r="L9" s="1411"/>
      <c r="M9" s="1411"/>
      <c r="N9" s="1411"/>
      <c r="O9" s="1411"/>
      <c r="P9" s="1411"/>
      <c r="Q9" s="1411"/>
      <c r="R9" s="1411"/>
      <c r="S9" s="1411"/>
      <c r="T9" s="1411"/>
      <c r="U9" s="1411"/>
      <c r="V9" s="1411"/>
      <c r="W9" s="1411"/>
      <c r="X9" s="1411"/>
      <c r="Y9" s="794"/>
    </row>
    <row r="10" spans="1:25" ht="32.1" customHeight="1">
      <c r="A10" s="1305">
        <v>3</v>
      </c>
      <c r="B10" s="1425"/>
      <c r="C10" s="1418" t="s">
        <v>990</v>
      </c>
      <c r="D10" s="1419"/>
      <c r="E10" s="34" t="s">
        <v>916</v>
      </c>
      <c r="F10" s="969" t="s">
        <v>1037</v>
      </c>
      <c r="G10" s="968"/>
      <c r="H10" s="968"/>
      <c r="I10" s="968"/>
      <c r="J10" s="968"/>
      <c r="K10" s="968"/>
      <c r="L10" s="969"/>
      <c r="M10" s="969"/>
      <c r="N10" s="962"/>
      <c r="O10" s="962"/>
      <c r="P10" s="962"/>
      <c r="Q10" s="962"/>
      <c r="R10" s="962"/>
      <c r="S10" s="962"/>
      <c r="T10" s="970"/>
      <c r="U10" s="970"/>
      <c r="V10" s="970"/>
      <c r="W10" s="970"/>
      <c r="X10" s="970"/>
      <c r="Y10" s="971"/>
    </row>
    <row r="11" spans="1:25" ht="32.1" customHeight="1">
      <c r="A11" s="1305"/>
      <c r="B11" s="1425"/>
      <c r="C11" s="1420"/>
      <c r="D11" s="1421"/>
      <c r="E11" s="972" t="s">
        <v>992</v>
      </c>
      <c r="F11" s="973"/>
      <c r="G11" s="973"/>
      <c r="H11" s="973"/>
      <c r="I11" s="973"/>
      <c r="J11" s="973"/>
      <c r="K11" s="973"/>
      <c r="L11" s="974"/>
      <c r="M11" s="974"/>
      <c r="N11" s="963"/>
      <c r="O11" s="963"/>
      <c r="P11" s="963"/>
      <c r="Q11" s="963"/>
      <c r="R11" s="963"/>
      <c r="S11" s="963"/>
      <c r="T11" s="975"/>
      <c r="U11" s="975"/>
      <c r="V11" s="975"/>
      <c r="W11" s="975"/>
      <c r="X11" s="975"/>
      <c r="Y11" s="976"/>
    </row>
    <row r="12" spans="1:25" ht="32.1" customHeight="1">
      <c r="A12" s="1305"/>
      <c r="B12" s="1425"/>
      <c r="C12" s="1420"/>
      <c r="D12" s="1421"/>
      <c r="E12" s="972" t="s">
        <v>993</v>
      </c>
      <c r="F12" s="973"/>
      <c r="G12" s="973"/>
      <c r="H12" s="973"/>
      <c r="I12" s="973"/>
      <c r="J12" s="973"/>
      <c r="K12" s="973"/>
      <c r="L12" s="974"/>
      <c r="M12" s="974"/>
      <c r="N12" s="963"/>
      <c r="O12" s="963"/>
      <c r="P12" s="963"/>
      <c r="Q12" s="963"/>
      <c r="R12" s="963"/>
      <c r="S12" s="963"/>
      <c r="T12" s="975"/>
      <c r="U12" s="975"/>
      <c r="V12" s="975"/>
      <c r="W12" s="975"/>
      <c r="X12" s="975"/>
      <c r="Y12" s="976"/>
    </row>
    <row r="13" spans="1:25" ht="32.1" customHeight="1">
      <c r="A13" s="1305"/>
      <c r="B13" s="1425"/>
      <c r="C13" s="1420"/>
      <c r="D13" s="1421"/>
      <c r="E13" s="972" t="s">
        <v>917</v>
      </c>
      <c r="F13" s="973"/>
      <c r="G13" s="973"/>
      <c r="H13" s="973"/>
      <c r="I13" s="973"/>
      <c r="J13" s="973"/>
      <c r="K13" s="973"/>
      <c r="L13" s="974"/>
      <c r="M13" s="974"/>
      <c r="N13" s="963"/>
      <c r="O13" s="963"/>
      <c r="P13" s="963"/>
      <c r="Q13" s="963"/>
      <c r="R13" s="963"/>
      <c r="S13" s="963"/>
      <c r="T13" s="975"/>
      <c r="U13" s="975"/>
      <c r="V13" s="975"/>
      <c r="W13" s="975"/>
      <c r="X13" s="975"/>
      <c r="Y13" s="976"/>
    </row>
    <row r="14" spans="1:25" ht="32.1" customHeight="1">
      <c r="A14" s="1305"/>
      <c r="B14" s="1425"/>
      <c r="C14" s="1420"/>
      <c r="D14" s="1421"/>
      <c r="E14" s="977" t="s">
        <v>918</v>
      </c>
      <c r="F14" s="978"/>
      <c r="G14" s="978"/>
      <c r="H14" s="978"/>
      <c r="I14" s="978"/>
      <c r="J14" s="978"/>
      <c r="K14" s="979" t="s">
        <v>991</v>
      </c>
      <c r="L14" s="978"/>
      <c r="M14" s="974"/>
      <c r="N14" s="963"/>
      <c r="O14" s="963"/>
      <c r="P14" s="963"/>
      <c r="Q14" s="963"/>
      <c r="R14" s="974"/>
      <c r="S14" s="974"/>
      <c r="T14" s="980"/>
      <c r="U14" s="975"/>
      <c r="V14" s="975"/>
      <c r="W14" s="975"/>
      <c r="X14" s="975"/>
      <c r="Y14" s="976"/>
    </row>
    <row r="15" spans="1:25" ht="32.1" customHeight="1">
      <c r="A15" s="1305"/>
      <c r="B15" s="1425"/>
      <c r="C15" s="1420"/>
      <c r="D15" s="1421"/>
      <c r="E15" s="793"/>
      <c r="F15" s="981" t="s">
        <v>919</v>
      </c>
      <c r="G15" s="982"/>
      <c r="H15" s="982"/>
      <c r="I15" s="982"/>
      <c r="J15" s="982"/>
      <c r="K15" s="793"/>
      <c r="L15" s="1410" t="s">
        <v>920</v>
      </c>
      <c r="M15" s="1411"/>
      <c r="N15" s="1411"/>
      <c r="O15" s="960"/>
      <c r="P15" s="963"/>
      <c r="Q15" s="963"/>
      <c r="R15" s="963"/>
      <c r="S15" s="963"/>
      <c r="T15" s="975"/>
      <c r="U15" s="975"/>
      <c r="V15" s="975"/>
      <c r="W15" s="975"/>
      <c r="X15" s="975"/>
      <c r="Y15" s="983"/>
    </row>
    <row r="16" spans="1:25" ht="32.1" customHeight="1">
      <c r="A16" s="1311">
        <v>4</v>
      </c>
      <c r="B16" s="1425"/>
      <c r="C16" s="1306" t="s">
        <v>780</v>
      </c>
      <c r="D16" s="1307"/>
      <c r="E16" s="795"/>
      <c r="F16" s="1310" t="s">
        <v>778</v>
      </c>
      <c r="G16" s="1310"/>
      <c r="H16" s="1310"/>
      <c r="I16" s="1310"/>
      <c r="J16" s="1310"/>
      <c r="K16" s="1310"/>
      <c r="L16" s="1310"/>
      <c r="M16" s="1310"/>
      <c r="N16" s="1310"/>
      <c r="O16" s="1310"/>
      <c r="P16" s="1310"/>
      <c r="Q16" s="1310"/>
      <c r="R16" s="1310"/>
      <c r="S16" s="1310"/>
      <c r="T16" s="1310"/>
      <c r="U16" s="1310"/>
      <c r="V16" s="1310"/>
      <c r="W16" s="1310"/>
      <c r="X16" s="1310"/>
      <c r="Y16" s="69"/>
    </row>
    <row r="17" spans="1:25" ht="32.1" customHeight="1">
      <c r="A17" s="1312"/>
      <c r="B17" s="1425"/>
      <c r="C17" s="1308"/>
      <c r="D17" s="1309"/>
      <c r="E17" s="796"/>
      <c r="F17" s="797" t="s">
        <v>779</v>
      </c>
      <c r="G17" s="798"/>
      <c r="H17" s="798"/>
      <c r="I17" s="798"/>
      <c r="J17" s="798"/>
      <c r="K17" s="798"/>
      <c r="L17" s="798"/>
      <c r="M17" s="798"/>
      <c r="N17" s="798"/>
      <c r="O17" s="798"/>
      <c r="P17" s="798"/>
      <c r="Q17" s="798"/>
      <c r="R17" s="798"/>
      <c r="S17" s="798"/>
      <c r="T17" s="798"/>
      <c r="U17" s="798"/>
      <c r="V17" s="798"/>
      <c r="W17" s="798"/>
      <c r="X17" s="798"/>
      <c r="Y17" s="799"/>
    </row>
    <row r="18" spans="1:25" ht="31.5" customHeight="1">
      <c r="A18" s="1313">
        <v>5</v>
      </c>
      <c r="B18" s="1425"/>
      <c r="C18" s="1412" t="s">
        <v>862</v>
      </c>
      <c r="D18" s="1413"/>
      <c r="E18" s="72"/>
      <c r="F18" s="1320" t="s">
        <v>786</v>
      </c>
      <c r="G18" s="1320"/>
      <c r="H18" s="1320"/>
      <c r="I18" s="1320"/>
      <c r="J18" s="1320"/>
      <c r="K18" s="1320"/>
      <c r="L18" s="1320"/>
      <c r="M18" s="1320"/>
      <c r="N18" s="1320"/>
      <c r="O18" s="1320"/>
      <c r="P18" s="1320"/>
      <c r="Q18" s="1320"/>
      <c r="R18" s="1320"/>
      <c r="S18" s="1320"/>
      <c r="T18" s="1320"/>
      <c r="U18" s="1320"/>
      <c r="V18" s="1320"/>
      <c r="W18" s="1320"/>
      <c r="X18" s="1320"/>
      <c r="Y18" s="1122"/>
    </row>
    <row r="19" spans="1:25" ht="30" customHeight="1">
      <c r="A19" s="1313"/>
      <c r="B19" s="1425"/>
      <c r="C19" s="1414"/>
      <c r="D19" s="1415"/>
      <c r="E19" s="1417" t="s">
        <v>772</v>
      </c>
      <c r="F19" s="1314"/>
      <c r="G19" s="1314"/>
      <c r="H19" s="1314"/>
      <c r="I19" s="1314"/>
      <c r="J19" s="1314"/>
      <c r="K19" s="1314"/>
      <c r="L19" s="1314"/>
      <c r="M19" s="1314"/>
      <c r="N19" s="1314"/>
      <c r="O19" s="1314"/>
      <c r="P19" s="1314"/>
      <c r="Q19" s="1314"/>
      <c r="R19" s="1314"/>
      <c r="S19" s="1314"/>
      <c r="T19" s="777" t="s">
        <v>49</v>
      </c>
      <c r="U19" s="778"/>
      <c r="V19" s="778"/>
      <c r="W19" s="778"/>
      <c r="X19" s="779"/>
      <c r="Y19" s="780"/>
    </row>
    <row r="20" spans="1:25" ht="43.5" customHeight="1">
      <c r="A20" s="1313"/>
      <c r="B20" s="1425"/>
      <c r="C20" s="1414"/>
      <c r="D20" s="1415"/>
      <c r="E20" s="761"/>
      <c r="F20" s="1422" t="s">
        <v>1109</v>
      </c>
      <c r="G20" s="1423"/>
      <c r="H20" s="1423"/>
      <c r="I20" s="1423"/>
      <c r="J20" s="1423"/>
      <c r="K20" s="1423"/>
      <c r="L20" s="1423"/>
      <c r="M20" s="1423"/>
      <c r="N20" s="1423"/>
      <c r="O20" s="1423"/>
      <c r="P20" s="1423"/>
      <c r="Q20" s="1423"/>
      <c r="R20" s="1423"/>
      <c r="S20" s="1423"/>
      <c r="T20" s="1423"/>
      <c r="U20" s="1423"/>
      <c r="V20" s="1423"/>
      <c r="W20" s="1423"/>
      <c r="X20" s="1423"/>
      <c r="Y20" s="786"/>
    </row>
    <row r="21" spans="1:25" ht="30" customHeight="1">
      <c r="A21" s="1313"/>
      <c r="B21" s="1425"/>
      <c r="C21" s="1414"/>
      <c r="D21" s="1415"/>
      <c r="E21" s="761"/>
      <c r="F21" s="1374" t="s">
        <v>782</v>
      </c>
      <c r="G21" s="1375"/>
      <c r="H21" s="1375"/>
      <c r="I21" s="1375"/>
      <c r="J21" s="1375"/>
      <c r="K21" s="1375"/>
      <c r="L21" s="1375"/>
      <c r="M21" s="1375"/>
      <c r="N21" s="1375"/>
      <c r="O21" s="1375"/>
      <c r="P21" s="1375"/>
      <c r="Q21" s="1375"/>
      <c r="R21" s="1375"/>
      <c r="S21" s="1375"/>
      <c r="T21" s="1375"/>
      <c r="U21" s="1375"/>
      <c r="V21" s="783"/>
      <c r="W21" s="783"/>
      <c r="X21" s="785"/>
      <c r="Y21" s="786"/>
    </row>
    <row r="22" spans="1:25" ht="30" customHeight="1">
      <c r="A22" s="1313"/>
      <c r="B22" s="1425"/>
      <c r="C22" s="1414"/>
      <c r="D22" s="1415"/>
      <c r="E22" s="761"/>
      <c r="F22" s="781" t="s">
        <v>783</v>
      </c>
      <c r="G22" s="782"/>
      <c r="H22" s="782"/>
      <c r="I22" s="782"/>
      <c r="J22" s="782"/>
      <c r="K22" s="782"/>
      <c r="L22" s="783"/>
      <c r="M22" s="784"/>
      <c r="N22" s="783"/>
      <c r="O22" s="783"/>
      <c r="P22" s="783"/>
      <c r="Q22" s="783"/>
      <c r="R22" s="783"/>
      <c r="S22" s="783"/>
      <c r="T22" s="783"/>
      <c r="U22" s="783"/>
      <c r="V22" s="783"/>
      <c r="W22" s="783"/>
      <c r="X22" s="785"/>
      <c r="Y22" s="786"/>
    </row>
    <row r="23" spans="1:25" ht="30" customHeight="1">
      <c r="A23" s="1313"/>
      <c r="B23" s="1425"/>
      <c r="C23" s="1414"/>
      <c r="D23" s="1415"/>
      <c r="E23" s="761"/>
      <c r="F23" s="1374" t="s">
        <v>784</v>
      </c>
      <c r="G23" s="1375"/>
      <c r="H23" s="1375"/>
      <c r="I23" s="1375"/>
      <c r="J23" s="1375"/>
      <c r="K23" s="1375"/>
      <c r="L23" s="1375"/>
      <c r="M23" s="1375"/>
      <c r="N23" s="1375"/>
      <c r="O23" s="1375"/>
      <c r="P23" s="1375"/>
      <c r="Q23" s="1375"/>
      <c r="R23" s="1375"/>
      <c r="S23" s="1375"/>
      <c r="T23" s="1375"/>
      <c r="U23" s="1375"/>
      <c r="V23" s="783"/>
      <c r="W23" s="783"/>
      <c r="X23" s="785"/>
      <c r="Y23" s="786"/>
    </row>
    <row r="24" spans="1:25" ht="30" customHeight="1">
      <c r="A24" s="1313"/>
      <c r="B24" s="1425"/>
      <c r="C24" s="1414"/>
      <c r="D24" s="1415"/>
      <c r="E24" s="761"/>
      <c r="F24" s="781" t="s">
        <v>785</v>
      </c>
      <c r="G24" s="815"/>
      <c r="H24" s="815"/>
      <c r="I24" s="815"/>
      <c r="J24" s="815"/>
      <c r="K24" s="815"/>
      <c r="L24" s="815"/>
      <c r="M24" s="815"/>
      <c r="N24" s="815"/>
      <c r="O24" s="815"/>
      <c r="P24" s="815"/>
      <c r="Q24" s="815"/>
      <c r="R24" s="815"/>
      <c r="S24" s="815"/>
      <c r="T24" s="815"/>
      <c r="U24" s="815"/>
      <c r="V24" s="783"/>
      <c r="W24" s="783"/>
      <c r="X24" s="785"/>
      <c r="Y24" s="786"/>
    </row>
    <row r="25" spans="1:25" ht="30" customHeight="1">
      <c r="A25" s="1313"/>
      <c r="B25" s="1425"/>
      <c r="C25" s="1410"/>
      <c r="D25" s="1416"/>
      <c r="E25" s="761"/>
      <c r="F25" s="781" t="s">
        <v>790</v>
      </c>
      <c r="G25" s="815"/>
      <c r="H25" s="815"/>
      <c r="I25" s="815"/>
      <c r="J25" s="815"/>
      <c r="K25" s="815"/>
      <c r="L25" s="815"/>
      <c r="M25" s="815"/>
      <c r="N25" s="815"/>
      <c r="O25" s="815"/>
      <c r="P25" s="815"/>
      <c r="Q25" s="815"/>
      <c r="R25" s="815"/>
      <c r="S25" s="815"/>
      <c r="T25" s="815"/>
      <c r="U25" s="815"/>
      <c r="V25" s="783"/>
      <c r="W25" s="783"/>
      <c r="X25" s="785"/>
      <c r="Y25" s="786"/>
    </row>
    <row r="26" spans="1:25" ht="50.25" customHeight="1">
      <c r="A26" s="1177">
        <v>6</v>
      </c>
      <c r="B26" s="1426"/>
      <c r="C26" s="1412" t="s">
        <v>1113</v>
      </c>
      <c r="D26" s="1413"/>
      <c r="E26" s="761"/>
      <c r="F26" s="1427" t="s">
        <v>1114</v>
      </c>
      <c r="G26" s="1428"/>
      <c r="H26" s="1428"/>
      <c r="I26" s="1428"/>
      <c r="J26" s="1428"/>
      <c r="K26" s="1428"/>
      <c r="L26" s="1428"/>
      <c r="M26" s="1428"/>
      <c r="N26" s="1428"/>
      <c r="O26" s="1428"/>
      <c r="P26" s="1428"/>
      <c r="Q26" s="1428"/>
      <c r="R26" s="1428"/>
      <c r="S26" s="1428"/>
      <c r="T26" s="1428"/>
      <c r="U26" s="1428"/>
      <c r="V26" s="1428"/>
      <c r="W26" s="1428"/>
      <c r="X26" s="1428"/>
      <c r="Y26" s="1429"/>
    </row>
    <row r="27" spans="1:25" ht="27" customHeight="1">
      <c r="A27" s="1305">
        <v>7</v>
      </c>
      <c r="B27" s="1333" t="s">
        <v>997</v>
      </c>
      <c r="C27" s="1367" t="s">
        <v>921</v>
      </c>
      <c r="D27" s="1368"/>
      <c r="E27" s="1321" t="s">
        <v>922</v>
      </c>
      <c r="F27" s="1315"/>
      <c r="G27" s="1371"/>
      <c r="H27" s="1371"/>
      <c r="I27" s="1317" t="s">
        <v>926</v>
      </c>
      <c r="J27" s="1317"/>
      <c r="K27" s="1318"/>
      <c r="L27" s="937" t="s">
        <v>923</v>
      </c>
      <c r="M27" s="984"/>
      <c r="N27" s="984"/>
      <c r="O27" s="984"/>
      <c r="P27" s="984"/>
      <c r="Q27" s="984"/>
      <c r="R27" s="984"/>
      <c r="S27" s="984"/>
      <c r="T27" s="984"/>
      <c r="U27" s="984"/>
      <c r="V27" s="984"/>
      <c r="W27" s="984"/>
      <c r="X27" s="984"/>
      <c r="Y27" s="985"/>
    </row>
    <row r="28" spans="1:25" ht="27" customHeight="1">
      <c r="A28" s="1305"/>
      <c r="B28" s="1334"/>
      <c r="C28" s="1369"/>
      <c r="D28" s="1370"/>
      <c r="E28" s="1316" t="s">
        <v>924</v>
      </c>
      <c r="F28" s="1317"/>
      <c r="G28" s="1371" t="str">
        <f>IF(G27="","",ROUNDDOWN(G27/様式1!F38,2))</f>
        <v/>
      </c>
      <c r="H28" s="1371"/>
      <c r="I28" s="1317" t="s">
        <v>986</v>
      </c>
      <c r="J28" s="1317"/>
      <c r="K28" s="1318"/>
      <c r="L28" s="937" t="s">
        <v>925</v>
      </c>
      <c r="M28" s="984"/>
      <c r="N28" s="984"/>
      <c r="O28" s="984"/>
      <c r="P28" s="984"/>
      <c r="Q28" s="984"/>
      <c r="R28" s="984"/>
      <c r="S28" s="984"/>
      <c r="T28" s="984"/>
      <c r="U28" s="984"/>
      <c r="V28" s="984"/>
      <c r="W28" s="984"/>
      <c r="X28" s="984"/>
      <c r="Y28" s="985"/>
    </row>
    <row r="29" spans="1:25" ht="27" customHeight="1">
      <c r="A29" s="966">
        <v>8</v>
      </c>
      <c r="B29" s="1334"/>
      <c r="C29" s="1057" t="s">
        <v>1035</v>
      </c>
      <c r="D29" s="1058"/>
      <c r="E29" s="1331" t="s">
        <v>910</v>
      </c>
      <c r="F29" s="1443"/>
      <c r="G29" s="34"/>
      <c r="H29" s="987" t="s">
        <v>987</v>
      </c>
      <c r="I29" s="34"/>
      <c r="J29" s="1316" t="s">
        <v>87</v>
      </c>
      <c r="K29" s="1318"/>
      <c r="L29" s="1331" t="s">
        <v>911</v>
      </c>
      <c r="M29" s="1443"/>
      <c r="N29" s="34"/>
      <c r="O29" s="987" t="s">
        <v>988</v>
      </c>
      <c r="P29" s="34"/>
      <c r="Q29" s="987" t="s">
        <v>87</v>
      </c>
      <c r="R29" s="1331" t="s">
        <v>912</v>
      </c>
      <c r="S29" s="1332"/>
      <c r="T29" s="1443"/>
      <c r="U29" s="34"/>
      <c r="V29" s="987" t="s">
        <v>989</v>
      </c>
      <c r="W29" s="34"/>
      <c r="X29" s="71" t="s">
        <v>87</v>
      </c>
      <c r="Y29" s="988"/>
    </row>
    <row r="30" spans="1:25" ht="27.75" customHeight="1">
      <c r="A30" s="1305">
        <v>9</v>
      </c>
      <c r="B30" s="1334"/>
      <c r="C30" s="1354" t="s">
        <v>1014</v>
      </c>
      <c r="D30" s="1059" t="s">
        <v>972</v>
      </c>
      <c r="E30" s="989" t="s">
        <v>973</v>
      </c>
      <c r="F30" s="990"/>
      <c r="G30" s="991" t="s">
        <v>1000</v>
      </c>
      <c r="H30" s="992"/>
      <c r="I30" s="992"/>
      <c r="J30" s="992"/>
      <c r="K30" s="992"/>
      <c r="L30" s="992"/>
      <c r="M30" s="992"/>
      <c r="N30" s="992"/>
      <c r="O30" s="992"/>
      <c r="P30" s="938"/>
      <c r="Q30" s="938"/>
      <c r="R30" s="938"/>
      <c r="S30" s="938"/>
      <c r="T30" s="938"/>
      <c r="U30" s="993"/>
      <c r="V30" s="993"/>
      <c r="W30" s="993"/>
      <c r="X30" s="993"/>
      <c r="Y30" s="994"/>
    </row>
    <row r="31" spans="1:25" ht="27.75" customHeight="1">
      <c r="A31" s="1305"/>
      <c r="B31" s="1334"/>
      <c r="C31" s="1355"/>
      <c r="D31" s="1059" t="s">
        <v>974</v>
      </c>
      <c r="E31" s="34"/>
      <c r="F31" s="1316" t="s">
        <v>975</v>
      </c>
      <c r="G31" s="1317"/>
      <c r="H31" s="1317"/>
      <c r="I31" s="1317"/>
      <c r="J31" s="1318"/>
      <c r="K31" s="34"/>
      <c r="L31" s="1319" t="s">
        <v>928</v>
      </c>
      <c r="M31" s="1320"/>
      <c r="N31" s="1320"/>
      <c r="O31" s="1320"/>
      <c r="P31" s="1320"/>
      <c r="Q31" s="34"/>
      <c r="R31" s="1321" t="s">
        <v>929</v>
      </c>
      <c r="S31" s="1315"/>
      <c r="T31" s="1315"/>
      <c r="U31" s="1315"/>
      <c r="V31" s="1315"/>
      <c r="W31" s="1315"/>
      <c r="X31" s="1315"/>
      <c r="Y31" s="941"/>
    </row>
    <row r="32" spans="1:25" ht="27.75" customHeight="1">
      <c r="A32" s="1305"/>
      <c r="B32" s="1334"/>
      <c r="C32" s="1355"/>
      <c r="D32" s="1322" t="s">
        <v>930</v>
      </c>
      <c r="E32" s="1324" t="s">
        <v>931</v>
      </c>
      <c r="F32" s="1325"/>
      <c r="G32" s="1325"/>
      <c r="H32" s="1325"/>
      <c r="I32" s="1326" t="s">
        <v>976</v>
      </c>
      <c r="J32" s="1326"/>
      <c r="K32" s="1326"/>
      <c r="L32" s="1326"/>
      <c r="M32" s="965"/>
      <c r="N32" s="995" t="s">
        <v>932</v>
      </c>
      <c r="O32" s="996"/>
      <c r="P32" s="1444" t="s">
        <v>977</v>
      </c>
      <c r="Q32" s="1444"/>
      <c r="R32" s="1444"/>
      <c r="S32" s="1444"/>
      <c r="T32" s="997"/>
      <c r="U32" s="995" t="s">
        <v>932</v>
      </c>
      <c r="V32" s="968"/>
      <c r="W32" s="968"/>
      <c r="X32" s="968"/>
      <c r="Y32" s="998"/>
    </row>
    <row r="33" spans="1:26" ht="27.75" customHeight="1">
      <c r="A33" s="1305"/>
      <c r="B33" s="1334"/>
      <c r="C33" s="1355"/>
      <c r="D33" s="1323"/>
      <c r="E33" s="1445" t="s">
        <v>933</v>
      </c>
      <c r="F33" s="1446"/>
      <c r="G33" s="1446"/>
      <c r="H33" s="1446"/>
      <c r="I33" s="34"/>
      <c r="J33" s="987"/>
      <c r="K33" s="987"/>
      <c r="L33" s="987"/>
      <c r="M33" s="987"/>
      <c r="N33" s="943"/>
      <c r="O33" s="943"/>
      <c r="P33" s="797"/>
      <c r="Q33" s="943"/>
      <c r="R33" s="987"/>
      <c r="S33" s="987"/>
      <c r="T33" s="987"/>
      <c r="U33" s="987"/>
      <c r="V33" s="974"/>
      <c r="W33" s="974"/>
      <c r="X33" s="974"/>
      <c r="Y33" s="999"/>
    </row>
    <row r="34" spans="1:26" ht="51.75" customHeight="1">
      <c r="A34" s="1305"/>
      <c r="B34" s="1334"/>
      <c r="C34" s="1355"/>
      <c r="D34" s="1000" t="s">
        <v>934</v>
      </c>
      <c r="E34" s="34"/>
      <c r="F34" s="1316" t="s">
        <v>978</v>
      </c>
      <c r="G34" s="1317"/>
      <c r="H34" s="1317"/>
      <c r="I34" s="34"/>
      <c r="J34" s="1447" t="s">
        <v>979</v>
      </c>
      <c r="K34" s="1448"/>
      <c r="L34" s="1448"/>
      <c r="M34" s="1320"/>
      <c r="N34" s="1320"/>
      <c r="O34" s="1320"/>
      <c r="P34" s="1320"/>
      <c r="Q34" s="1320"/>
      <c r="R34" s="1320"/>
      <c r="S34" s="1320"/>
      <c r="T34" s="1320"/>
      <c r="U34" s="1320"/>
      <c r="V34" s="1320"/>
      <c r="W34" s="1320"/>
      <c r="X34" s="991" t="s">
        <v>980</v>
      </c>
      <c r="Y34" s="1001"/>
    </row>
    <row r="35" spans="1:26" ht="33" customHeight="1">
      <c r="A35" s="1305"/>
      <c r="B35" s="1334"/>
      <c r="C35" s="1355"/>
      <c r="D35" s="1059" t="s">
        <v>935</v>
      </c>
      <c r="E35" s="34"/>
      <c r="F35" s="1316" t="s">
        <v>981</v>
      </c>
      <c r="G35" s="1317"/>
      <c r="H35" s="1317"/>
      <c r="I35" s="1317"/>
      <c r="J35" s="1318"/>
      <c r="K35" s="34"/>
      <c r="L35" s="1316" t="s">
        <v>936</v>
      </c>
      <c r="M35" s="1317"/>
      <c r="N35" s="1317"/>
      <c r="O35" s="1317"/>
      <c r="P35" s="1317"/>
      <c r="Q35" s="34"/>
      <c r="R35" s="1321" t="s">
        <v>937</v>
      </c>
      <c r="S35" s="1315"/>
      <c r="T35" s="1315"/>
      <c r="U35" s="1314"/>
      <c r="V35" s="1314"/>
      <c r="W35" s="1314"/>
      <c r="X35" s="1002" t="s">
        <v>982</v>
      </c>
      <c r="Y35" s="1003"/>
    </row>
    <row r="36" spans="1:26" ht="35.25" customHeight="1">
      <c r="A36" s="1305">
        <v>10</v>
      </c>
      <c r="B36" s="1334"/>
      <c r="C36" s="1335" t="s">
        <v>1015</v>
      </c>
      <c r="D36" s="1056" t="s">
        <v>983</v>
      </c>
      <c r="E36" s="34"/>
      <c r="F36" s="1321" t="s">
        <v>984</v>
      </c>
      <c r="G36" s="1315"/>
      <c r="H36" s="1315"/>
      <c r="I36" s="1315"/>
      <c r="J36" s="1315"/>
      <c r="K36" s="1315"/>
      <c r="L36" s="1315"/>
      <c r="M36" s="1315"/>
      <c r="N36" s="1315"/>
      <c r="O36" s="1315"/>
      <c r="P36" s="1315"/>
      <c r="Q36" s="34"/>
      <c r="R36" s="1321" t="s">
        <v>985</v>
      </c>
      <c r="S36" s="1315"/>
      <c r="T36" s="1315"/>
      <c r="U36" s="1315"/>
      <c r="V36" s="1315"/>
      <c r="W36" s="1315"/>
      <c r="X36" s="1315"/>
      <c r="Y36" s="941"/>
    </row>
    <row r="37" spans="1:26" ht="62.25" customHeight="1">
      <c r="A37" s="1305"/>
      <c r="B37" s="1334"/>
      <c r="C37" s="1336"/>
      <c r="D37" s="1060" t="s">
        <v>998</v>
      </c>
      <c r="E37" s="34"/>
      <c r="F37" s="1011" t="s">
        <v>999</v>
      </c>
      <c r="G37" s="981"/>
      <c r="H37" s="981"/>
      <c r="I37" s="981"/>
      <c r="J37" s="981"/>
      <c r="K37" s="981"/>
      <c r="L37" s="981"/>
      <c r="M37" s="981"/>
      <c r="N37" s="981"/>
      <c r="O37" s="34"/>
      <c r="P37" s="1319" t="s">
        <v>1001</v>
      </c>
      <c r="Q37" s="1320"/>
      <c r="R37" s="1320"/>
      <c r="S37" s="1320"/>
      <c r="T37" s="1320"/>
      <c r="U37" s="1320"/>
      <c r="V37" s="1320"/>
      <c r="W37" s="1320"/>
      <c r="X37" s="1320"/>
      <c r="Y37" s="1337"/>
      <c r="Z37" s="1124"/>
    </row>
    <row r="38" spans="1:26" ht="27.75" customHeight="1">
      <c r="A38" s="966">
        <v>11</v>
      </c>
      <c r="B38" s="1334"/>
      <c r="C38" s="1057" t="s">
        <v>940</v>
      </c>
      <c r="D38" s="1058"/>
      <c r="E38" s="34"/>
      <c r="F38" s="1331" t="s">
        <v>966</v>
      </c>
      <c r="G38" s="1332"/>
      <c r="H38" s="1332"/>
      <c r="I38" s="1332"/>
      <c r="J38" s="1332"/>
      <c r="K38" s="34"/>
      <c r="L38" s="1321" t="s">
        <v>941</v>
      </c>
      <c r="M38" s="1315"/>
      <c r="N38" s="1315"/>
      <c r="O38" s="1315"/>
      <c r="P38" s="1315"/>
      <c r="Q38" s="1315"/>
      <c r="R38" s="1315"/>
      <c r="S38" s="1315"/>
      <c r="T38" s="1315"/>
      <c r="U38" s="1315"/>
      <c r="V38" s="1315"/>
      <c r="W38" s="1315"/>
      <c r="X38" s="1315"/>
      <c r="Y38" s="941"/>
    </row>
    <row r="39" spans="1:26" ht="27.75" customHeight="1">
      <c r="A39" s="966">
        <v>12</v>
      </c>
      <c r="B39" s="1334"/>
      <c r="C39" s="986" t="s">
        <v>942</v>
      </c>
      <c r="D39" s="967"/>
      <c r="E39" s="34"/>
      <c r="F39" s="1321" t="s">
        <v>944</v>
      </c>
      <c r="G39" s="1315"/>
      <c r="H39" s="1315"/>
      <c r="I39" s="1315"/>
      <c r="J39" s="1329"/>
      <c r="K39" s="34"/>
      <c r="L39" s="1321" t="s">
        <v>938</v>
      </c>
      <c r="M39" s="1315"/>
      <c r="N39" s="1315"/>
      <c r="O39" s="1315"/>
      <c r="P39" s="1315"/>
      <c r="Q39" s="1315"/>
      <c r="R39" s="1315"/>
      <c r="S39" s="1315"/>
      <c r="T39" s="1315"/>
      <c r="U39" s="1315"/>
      <c r="V39" s="1315"/>
      <c r="W39" s="1315"/>
      <c r="X39" s="1315"/>
      <c r="Y39" s="941"/>
    </row>
    <row r="40" spans="1:26" ht="27.75" customHeight="1">
      <c r="A40" s="966">
        <v>13</v>
      </c>
      <c r="B40" s="1334"/>
      <c r="C40" s="986" t="s">
        <v>943</v>
      </c>
      <c r="D40" s="967"/>
      <c r="E40" s="34"/>
      <c r="F40" s="1321" t="s">
        <v>944</v>
      </c>
      <c r="G40" s="1315"/>
      <c r="H40" s="1315"/>
      <c r="I40" s="1315"/>
      <c r="J40" s="1329"/>
      <c r="K40" s="34"/>
      <c r="L40" s="1321" t="s">
        <v>938</v>
      </c>
      <c r="M40" s="1315"/>
      <c r="N40" s="1315"/>
      <c r="O40" s="1315"/>
      <c r="P40" s="1315"/>
      <c r="Q40" s="1315"/>
      <c r="R40" s="1315"/>
      <c r="S40" s="1315"/>
      <c r="T40" s="1315"/>
      <c r="U40" s="1315"/>
      <c r="V40" s="1315"/>
      <c r="W40" s="1315"/>
      <c r="X40" s="1315"/>
      <c r="Y40" s="941"/>
    </row>
    <row r="41" spans="1:26" ht="27.75" customHeight="1">
      <c r="A41" s="966">
        <v>14</v>
      </c>
      <c r="B41" s="1334"/>
      <c r="C41" s="1303" t="s">
        <v>945</v>
      </c>
      <c r="D41" s="1304"/>
      <c r="E41" s="34"/>
      <c r="F41" s="1316" t="s">
        <v>775</v>
      </c>
      <c r="G41" s="1317"/>
      <c r="H41" s="1317"/>
      <c r="I41" s="1317"/>
      <c r="J41" s="1318"/>
      <c r="K41" s="34"/>
      <c r="L41" s="1321" t="s">
        <v>938</v>
      </c>
      <c r="M41" s="1315"/>
      <c r="N41" s="1315"/>
      <c r="O41" s="1315"/>
      <c r="P41" s="1315"/>
      <c r="Q41" s="1315"/>
      <c r="R41" s="1315"/>
      <c r="S41" s="1315"/>
      <c r="T41" s="1315"/>
      <c r="U41" s="1315"/>
      <c r="V41" s="1315"/>
      <c r="W41" s="1315"/>
      <c r="X41" s="1315"/>
      <c r="Y41" s="941"/>
    </row>
    <row r="42" spans="1:26" ht="27.75" customHeight="1">
      <c r="A42" s="966">
        <v>15</v>
      </c>
      <c r="B42" s="1334"/>
      <c r="C42" s="986" t="s">
        <v>946</v>
      </c>
      <c r="D42" s="967"/>
      <c r="E42" s="34"/>
      <c r="F42" s="1321" t="s">
        <v>944</v>
      </c>
      <c r="G42" s="1315"/>
      <c r="H42" s="1315"/>
      <c r="I42" s="1315"/>
      <c r="J42" s="1329"/>
      <c r="K42" s="34"/>
      <c r="L42" s="1321" t="s">
        <v>938</v>
      </c>
      <c r="M42" s="1315"/>
      <c r="N42" s="1315"/>
      <c r="O42" s="1315"/>
      <c r="P42" s="1315"/>
      <c r="Q42" s="1315"/>
      <c r="R42" s="1315"/>
      <c r="S42" s="1315"/>
      <c r="T42" s="1315"/>
      <c r="U42" s="1315"/>
      <c r="V42" s="1315"/>
      <c r="W42" s="1315"/>
      <c r="X42" s="1315"/>
      <c r="Y42" s="941"/>
    </row>
    <row r="43" spans="1:26" ht="27.75" customHeight="1">
      <c r="A43" s="966">
        <v>16</v>
      </c>
      <c r="B43" s="1334"/>
      <c r="C43" s="1356" t="s">
        <v>947</v>
      </c>
      <c r="D43" s="1304"/>
      <c r="E43" s="34"/>
      <c r="F43" s="1319" t="s">
        <v>967</v>
      </c>
      <c r="G43" s="1320"/>
      <c r="H43" s="1320"/>
      <c r="I43" s="1320"/>
      <c r="J43" s="1320"/>
      <c r="K43" s="34"/>
      <c r="L43" s="1321" t="s">
        <v>948</v>
      </c>
      <c r="M43" s="1315"/>
      <c r="N43" s="1315"/>
      <c r="O43" s="1315"/>
      <c r="P43" s="1315"/>
      <c r="Q43" s="1315"/>
      <c r="R43" s="1315"/>
      <c r="S43" s="1315"/>
      <c r="T43" s="1315"/>
      <c r="U43" s="34"/>
      <c r="V43" s="1315" t="s">
        <v>938</v>
      </c>
      <c r="W43" s="1315"/>
      <c r="X43" s="1315"/>
      <c r="Y43" s="941"/>
    </row>
    <row r="44" spans="1:26" ht="27.75" customHeight="1">
      <c r="A44" s="1305">
        <v>17</v>
      </c>
      <c r="B44" s="1334"/>
      <c r="C44" s="1327" t="s">
        <v>949</v>
      </c>
      <c r="D44" s="1004" t="s">
        <v>950</v>
      </c>
      <c r="E44" s="34"/>
      <c r="F44" s="1321" t="s">
        <v>968</v>
      </c>
      <c r="G44" s="1315"/>
      <c r="H44" s="1315"/>
      <c r="I44" s="1315"/>
      <c r="J44" s="1329"/>
      <c r="K44" s="34"/>
      <c r="L44" s="1321" t="s">
        <v>969</v>
      </c>
      <c r="M44" s="1315"/>
      <c r="N44" s="1315"/>
      <c r="O44" s="1315"/>
      <c r="P44" s="1315"/>
      <c r="Q44" s="34"/>
      <c r="R44" s="71" t="s">
        <v>89</v>
      </c>
      <c r="S44" s="74" t="s">
        <v>927</v>
      </c>
      <c r="T44" s="1330"/>
      <c r="U44" s="1330"/>
      <c r="V44" s="1330"/>
      <c r="W44" s="1330"/>
      <c r="X44" s="1330"/>
      <c r="Y44" s="75" t="s">
        <v>939</v>
      </c>
    </row>
    <row r="45" spans="1:26" ht="27.75" customHeight="1">
      <c r="A45" s="1305"/>
      <c r="B45" s="1334"/>
      <c r="C45" s="1328"/>
      <c r="D45" s="1005" t="s">
        <v>951</v>
      </c>
      <c r="E45" s="34"/>
      <c r="F45" s="1321" t="s">
        <v>968</v>
      </c>
      <c r="G45" s="1315"/>
      <c r="H45" s="1315"/>
      <c r="I45" s="1315"/>
      <c r="J45" s="1329"/>
      <c r="K45" s="34"/>
      <c r="L45" s="1319" t="s">
        <v>970</v>
      </c>
      <c r="M45" s="1320"/>
      <c r="N45" s="1320"/>
      <c r="O45" s="1320"/>
      <c r="P45" s="1320"/>
      <c r="Q45" s="34"/>
      <c r="R45" s="71" t="s">
        <v>89</v>
      </c>
      <c r="S45" s="74" t="s">
        <v>26</v>
      </c>
      <c r="T45" s="1330"/>
      <c r="U45" s="1330"/>
      <c r="V45" s="1330"/>
      <c r="W45" s="1330"/>
      <c r="X45" s="1330"/>
      <c r="Y45" s="75" t="s">
        <v>49</v>
      </c>
    </row>
    <row r="46" spans="1:26" ht="27.75" customHeight="1">
      <c r="A46" s="966">
        <v>18</v>
      </c>
      <c r="B46" s="1334"/>
      <c r="C46" s="1055" t="s">
        <v>952</v>
      </c>
      <c r="D46" s="967"/>
      <c r="E46" s="34"/>
      <c r="F46" s="1321" t="s">
        <v>971</v>
      </c>
      <c r="G46" s="1315"/>
      <c r="H46" s="1315"/>
      <c r="I46" s="1315"/>
      <c r="J46" s="1329"/>
      <c r="K46" s="34"/>
      <c r="L46" s="1319" t="s">
        <v>953</v>
      </c>
      <c r="M46" s="1320"/>
      <c r="N46" s="1320"/>
      <c r="O46" s="1320"/>
      <c r="P46" s="1320"/>
      <c r="Q46" s="1320"/>
      <c r="R46" s="1320"/>
      <c r="S46" s="1320"/>
      <c r="T46" s="1320"/>
      <c r="U46" s="34"/>
      <c r="V46" s="1315" t="s">
        <v>88</v>
      </c>
      <c r="W46" s="1315"/>
      <c r="X46" s="1315"/>
      <c r="Y46" s="941"/>
    </row>
    <row r="47" spans="1:26" ht="27.75" customHeight="1">
      <c r="A47" s="966">
        <v>19</v>
      </c>
      <c r="B47" s="1430" t="s">
        <v>995</v>
      </c>
      <c r="C47" s="1357" t="s">
        <v>90</v>
      </c>
      <c r="D47" s="1358"/>
      <c r="E47" s="1321" t="s">
        <v>672</v>
      </c>
      <c r="F47" s="1315"/>
      <c r="G47" s="1315"/>
      <c r="H47" s="1315"/>
      <c r="I47" s="1315"/>
      <c r="J47" s="1315"/>
      <c r="K47" s="1315"/>
      <c r="L47" s="1315"/>
      <c r="M47" s="1315"/>
      <c r="N47" s="1315"/>
      <c r="O47" s="1315"/>
      <c r="P47" s="1315"/>
      <c r="Q47" s="1315"/>
      <c r="R47" s="1315"/>
      <c r="S47" s="1315"/>
      <c r="T47" s="1315"/>
      <c r="U47" s="1315"/>
      <c r="V47" s="1315"/>
      <c r="W47" s="1315"/>
      <c r="X47" s="1315"/>
      <c r="Y47" s="941"/>
    </row>
    <row r="48" spans="1:26" ht="27.75" customHeight="1">
      <c r="A48" s="966">
        <v>20</v>
      </c>
      <c r="B48" s="1431"/>
      <c r="C48" s="1357" t="s">
        <v>91</v>
      </c>
      <c r="D48" s="1358"/>
      <c r="E48" s="1321" t="s">
        <v>672</v>
      </c>
      <c r="F48" s="1315"/>
      <c r="G48" s="1315"/>
      <c r="H48" s="1315"/>
      <c r="I48" s="1315"/>
      <c r="J48" s="1315"/>
      <c r="K48" s="1315"/>
      <c r="L48" s="1315"/>
      <c r="M48" s="1315"/>
      <c r="N48" s="1315"/>
      <c r="O48" s="1315"/>
      <c r="P48" s="1315"/>
      <c r="Q48" s="1315"/>
      <c r="R48" s="1315"/>
      <c r="S48" s="1315"/>
      <c r="T48" s="1315"/>
      <c r="U48" s="1315"/>
      <c r="V48" s="1315"/>
      <c r="W48" s="1315"/>
      <c r="X48" s="1315"/>
      <c r="Y48" s="941"/>
    </row>
    <row r="49" spans="1:25" ht="38.25" customHeight="1">
      <c r="A49" s="966">
        <v>21</v>
      </c>
      <c r="B49" s="1431"/>
      <c r="C49" s="1359" t="s">
        <v>92</v>
      </c>
      <c r="D49" s="1360"/>
      <c r="E49" s="72"/>
      <c r="F49" s="1320" t="s">
        <v>789</v>
      </c>
      <c r="G49" s="1320"/>
      <c r="H49" s="1320"/>
      <c r="I49" s="1320"/>
      <c r="J49" s="1320"/>
      <c r="K49" s="1320"/>
      <c r="L49" s="1320"/>
      <c r="M49" s="1320"/>
      <c r="N49" s="1320"/>
      <c r="O49" s="1320"/>
      <c r="P49" s="1320"/>
      <c r="Q49" s="1320"/>
      <c r="R49" s="1320"/>
      <c r="S49" s="1320"/>
      <c r="T49" s="1320"/>
      <c r="U49" s="1320"/>
      <c r="V49" s="1320"/>
      <c r="W49" s="1320"/>
      <c r="X49" s="1320"/>
      <c r="Y49" s="940"/>
    </row>
    <row r="50" spans="1:25" ht="38.25" customHeight="1">
      <c r="A50" s="966">
        <v>22</v>
      </c>
      <c r="B50" s="1431"/>
      <c r="C50" s="1357" t="s">
        <v>93</v>
      </c>
      <c r="D50" s="1358"/>
      <c r="E50" s="1316" t="s">
        <v>94</v>
      </c>
      <c r="F50" s="1317"/>
      <c r="G50" s="1317"/>
      <c r="H50" s="34"/>
      <c r="I50" s="1321" t="s">
        <v>95</v>
      </c>
      <c r="J50" s="1315"/>
      <c r="K50" s="34"/>
      <c r="L50" s="1321" t="s">
        <v>96</v>
      </c>
      <c r="M50" s="1329"/>
      <c r="N50" s="1321" t="s">
        <v>97</v>
      </c>
      <c r="O50" s="1315"/>
      <c r="P50" s="1315"/>
      <c r="Q50" s="34"/>
      <c r="R50" s="1321" t="s">
        <v>95</v>
      </c>
      <c r="S50" s="1315"/>
      <c r="T50" s="1363"/>
      <c r="U50" s="34"/>
      <c r="V50" s="1321" t="s">
        <v>96</v>
      </c>
      <c r="W50" s="1315"/>
      <c r="X50" s="1315"/>
      <c r="Y50" s="941"/>
    </row>
    <row r="51" spans="1:25" ht="38.25" customHeight="1">
      <c r="A51" s="966">
        <v>23</v>
      </c>
      <c r="B51" s="1431"/>
      <c r="C51" s="1357" t="s">
        <v>787</v>
      </c>
      <c r="D51" s="1364"/>
      <c r="E51" s="72"/>
      <c r="F51" s="1365" t="s">
        <v>788</v>
      </c>
      <c r="G51" s="1366"/>
      <c r="H51" s="1366"/>
      <c r="I51" s="1366"/>
      <c r="J51" s="1366"/>
      <c r="K51" s="1366"/>
      <c r="L51" s="1366"/>
      <c r="M51" s="1366"/>
      <c r="N51" s="1366"/>
      <c r="O51" s="1366"/>
      <c r="P51" s="1366"/>
      <c r="Q51" s="1366"/>
      <c r="R51" s="1366"/>
      <c r="S51" s="1366"/>
      <c r="T51" s="1366"/>
      <c r="U51" s="1366"/>
      <c r="V51" s="1366"/>
      <c r="W51" s="1366"/>
      <c r="X51" s="1366"/>
      <c r="Y51" s="800"/>
    </row>
    <row r="52" spans="1:25" ht="38.25" customHeight="1">
      <c r="A52" s="966">
        <v>24</v>
      </c>
      <c r="B52" s="1431"/>
      <c r="C52" s="942" t="s">
        <v>98</v>
      </c>
      <c r="D52" s="391"/>
      <c r="E52" s="34"/>
      <c r="F52" s="1316" t="s">
        <v>99</v>
      </c>
      <c r="G52" s="1317"/>
      <c r="H52" s="1317"/>
      <c r="I52" s="1317"/>
      <c r="J52" s="1318"/>
      <c r="K52" s="34"/>
      <c r="L52" s="1321" t="s">
        <v>100</v>
      </c>
      <c r="M52" s="1315"/>
      <c r="N52" s="1315"/>
      <c r="O52" s="1315"/>
      <c r="P52" s="1329"/>
      <c r="Q52" s="34"/>
      <c r="R52" s="71" t="s">
        <v>89</v>
      </c>
      <c r="S52" s="74" t="s">
        <v>26</v>
      </c>
      <c r="T52" s="1379"/>
      <c r="U52" s="1379"/>
      <c r="V52" s="1379"/>
      <c r="W52" s="1379"/>
      <c r="X52" s="1379"/>
      <c r="Y52" s="75" t="s">
        <v>49</v>
      </c>
    </row>
    <row r="53" spans="1:25" ht="38.25" customHeight="1">
      <c r="A53" s="966">
        <v>25</v>
      </c>
      <c r="B53" s="1431"/>
      <c r="C53" s="942" t="s">
        <v>366</v>
      </c>
      <c r="D53" s="391"/>
      <c r="E53" s="72"/>
      <c r="F53" s="1316" t="s">
        <v>370</v>
      </c>
      <c r="G53" s="1317"/>
      <c r="H53" s="1317"/>
      <c r="I53" s="1317"/>
      <c r="J53" s="1317"/>
      <c r="K53" s="1317"/>
      <c r="L53" s="1317"/>
      <c r="M53" s="1317"/>
      <c r="N53" s="1317"/>
      <c r="O53" s="1317"/>
      <c r="P53" s="1318"/>
      <c r="Q53" s="34"/>
      <c r="R53" s="71" t="s">
        <v>89</v>
      </c>
      <c r="S53" s="74" t="s">
        <v>26</v>
      </c>
      <c r="T53" s="1330"/>
      <c r="U53" s="1330"/>
      <c r="V53" s="1330"/>
      <c r="W53" s="1330"/>
      <c r="X53" s="1330"/>
      <c r="Y53" s="75" t="s">
        <v>49</v>
      </c>
    </row>
    <row r="54" spans="1:25" ht="38.25" customHeight="1">
      <c r="A54" s="966">
        <v>26</v>
      </c>
      <c r="B54" s="1431"/>
      <c r="C54" s="1377" t="s">
        <v>368</v>
      </c>
      <c r="D54" s="1378"/>
      <c r="E54" s="72"/>
      <c r="F54" s="1319" t="s">
        <v>755</v>
      </c>
      <c r="G54" s="1315"/>
      <c r="H54" s="1315"/>
      <c r="I54" s="1315"/>
      <c r="J54" s="1315"/>
      <c r="K54" s="1315"/>
      <c r="L54" s="1315"/>
      <c r="M54" s="1315"/>
      <c r="N54" s="1315"/>
      <c r="O54" s="1315"/>
      <c r="P54" s="1315"/>
      <c r="Q54" s="1315"/>
      <c r="R54" s="1315"/>
      <c r="S54" s="1315"/>
      <c r="T54" s="1329"/>
      <c r="U54" s="72"/>
      <c r="V54" s="1321" t="s">
        <v>761</v>
      </c>
      <c r="W54" s="1315"/>
      <c r="X54" s="1315"/>
      <c r="Y54" s="941"/>
    </row>
    <row r="55" spans="1:25" ht="38.25" customHeight="1">
      <c r="A55" s="1054">
        <v>27</v>
      </c>
      <c r="B55" s="1432"/>
      <c r="C55" s="1377" t="s">
        <v>1032</v>
      </c>
      <c r="D55" s="1378"/>
      <c r="E55" s="775"/>
      <c r="F55" s="1321" t="s">
        <v>1033</v>
      </c>
      <c r="G55" s="1315"/>
      <c r="H55" s="1315"/>
      <c r="I55" s="1315"/>
      <c r="J55" s="1329"/>
      <c r="K55" s="775"/>
      <c r="L55" s="1321" t="s">
        <v>1034</v>
      </c>
      <c r="M55" s="1315"/>
      <c r="N55" s="1315"/>
      <c r="O55" s="1315"/>
      <c r="P55" s="1315"/>
      <c r="Q55" s="1315"/>
      <c r="R55" s="1315"/>
      <c r="S55" s="1315"/>
      <c r="T55" s="1315"/>
      <c r="U55" s="1315"/>
      <c r="V55" s="1315"/>
      <c r="W55" s="1315"/>
      <c r="X55" s="1315"/>
      <c r="Y55" s="1056"/>
    </row>
    <row r="56" spans="1:25" ht="53.25" customHeight="1">
      <c r="A56" s="1305">
        <v>28</v>
      </c>
      <c r="B56" s="1338" t="s">
        <v>101</v>
      </c>
      <c r="C56" s="1306" t="s">
        <v>1077</v>
      </c>
      <c r="D56" s="1307"/>
      <c r="E56" s="72"/>
      <c r="F56" s="1319" t="s">
        <v>754</v>
      </c>
      <c r="G56" s="1320"/>
      <c r="H56" s="1320"/>
      <c r="I56" s="1320"/>
      <c r="J56" s="1320"/>
      <c r="K56" s="1320"/>
      <c r="L56" s="1320"/>
      <c r="M56" s="1320"/>
      <c r="N56" s="1320"/>
      <c r="O56" s="1320"/>
      <c r="P56" s="1320"/>
      <c r="Q56" s="1320"/>
      <c r="R56" s="1320"/>
      <c r="S56" s="1320"/>
      <c r="T56" s="1337"/>
      <c r="U56" s="72"/>
      <c r="V56" s="938" t="s">
        <v>938</v>
      </c>
      <c r="W56" s="938"/>
      <c r="X56" s="938"/>
      <c r="Y56" s="941"/>
    </row>
    <row r="57" spans="1:25" ht="53.25" customHeight="1">
      <c r="A57" s="1305"/>
      <c r="B57" s="1338"/>
      <c r="C57" s="1308"/>
      <c r="D57" s="1309"/>
      <c r="E57" s="72"/>
      <c r="F57" s="1319" t="s">
        <v>1078</v>
      </c>
      <c r="G57" s="1320"/>
      <c r="H57" s="1320"/>
      <c r="I57" s="1320"/>
      <c r="J57" s="1320"/>
      <c r="K57" s="1320"/>
      <c r="L57" s="1320"/>
      <c r="M57" s="1320"/>
      <c r="N57" s="1320"/>
      <c r="O57" s="1320"/>
      <c r="P57" s="1320"/>
      <c r="Q57" s="1320"/>
      <c r="R57" s="1320"/>
      <c r="S57" s="1320"/>
      <c r="T57" s="1337"/>
      <c r="U57" s="72"/>
      <c r="V57" s="938" t="s">
        <v>938</v>
      </c>
      <c r="X57" s="938"/>
      <c r="Y57" s="941"/>
    </row>
    <row r="58" spans="1:25" ht="30" customHeight="1">
      <c r="A58" s="1353">
        <v>29</v>
      </c>
      <c r="B58" s="1338"/>
      <c r="C58" s="1396" t="s">
        <v>102</v>
      </c>
      <c r="D58" s="1397"/>
      <c r="E58" s="775"/>
      <c r="F58" s="1374" t="s">
        <v>753</v>
      </c>
      <c r="G58" s="1375"/>
      <c r="H58" s="1375"/>
      <c r="I58" s="1375"/>
      <c r="J58" s="1375"/>
      <c r="K58" s="1375"/>
      <c r="L58" s="1375"/>
      <c r="M58" s="1375"/>
      <c r="N58" s="1375"/>
      <c r="O58" s="1375"/>
      <c r="P58" s="1375"/>
      <c r="Q58" s="1375"/>
      <c r="R58" s="1375"/>
      <c r="S58" s="1375"/>
      <c r="T58" s="1375"/>
      <c r="U58" s="1375"/>
      <c r="V58" s="1375"/>
      <c r="W58" s="1375"/>
      <c r="X58" s="1375"/>
      <c r="Y58" s="945"/>
    </row>
    <row r="59" spans="1:25" ht="31.5" customHeight="1">
      <c r="A59" s="1353"/>
      <c r="B59" s="1338"/>
      <c r="C59" s="1398"/>
      <c r="D59" s="1399"/>
      <c r="E59" s="775"/>
      <c r="F59" s="1374" t="s">
        <v>752</v>
      </c>
      <c r="G59" s="1375"/>
      <c r="H59" s="1375"/>
      <c r="I59" s="1375"/>
      <c r="J59" s="1375"/>
      <c r="K59" s="1375"/>
      <c r="L59" s="1375"/>
      <c r="M59" s="1375"/>
      <c r="N59" s="1375"/>
      <c r="O59" s="1375"/>
      <c r="P59" s="1375"/>
      <c r="Q59" s="1375"/>
      <c r="R59" s="1375"/>
      <c r="S59" s="1375"/>
      <c r="T59" s="1375"/>
      <c r="U59" s="1375"/>
      <c r="V59" s="1375"/>
      <c r="W59" s="1375"/>
      <c r="X59" s="1375"/>
      <c r="Y59" s="945"/>
    </row>
    <row r="60" spans="1:25" ht="31.5" customHeight="1">
      <c r="A60" s="1353"/>
      <c r="B60" s="1338"/>
      <c r="C60" s="1398"/>
      <c r="D60" s="1399"/>
      <c r="E60" s="775"/>
      <c r="F60" s="1374" t="s">
        <v>751</v>
      </c>
      <c r="G60" s="1375"/>
      <c r="H60" s="1375"/>
      <c r="I60" s="1375"/>
      <c r="J60" s="1375"/>
      <c r="K60" s="1375"/>
      <c r="L60" s="1375"/>
      <c r="M60" s="1375"/>
      <c r="N60" s="1375"/>
      <c r="O60" s="1375"/>
      <c r="P60" s="1375"/>
      <c r="Q60" s="1375"/>
      <c r="R60" s="1375"/>
      <c r="S60" s="1375"/>
      <c r="T60" s="1375"/>
      <c r="U60" s="1375"/>
      <c r="V60" s="1375"/>
      <c r="W60" s="1375"/>
      <c r="X60" s="1375"/>
      <c r="Y60" s="945"/>
    </row>
    <row r="61" spans="1:25" ht="31.5" customHeight="1">
      <c r="A61" s="1353"/>
      <c r="B61" s="1338"/>
      <c r="C61" s="1398"/>
      <c r="D61" s="1399"/>
      <c r="E61" s="775"/>
      <c r="F61" s="1374" t="s">
        <v>781</v>
      </c>
      <c r="G61" s="1375"/>
      <c r="H61" s="1375"/>
      <c r="I61" s="1375"/>
      <c r="J61" s="1375"/>
      <c r="K61" s="1375"/>
      <c r="L61" s="1375"/>
      <c r="M61" s="1375"/>
      <c r="N61" s="1375"/>
      <c r="O61" s="1375"/>
      <c r="P61" s="1375"/>
      <c r="Q61" s="1375"/>
      <c r="R61" s="1375"/>
      <c r="S61" s="1375"/>
      <c r="T61" s="1375"/>
      <c r="U61" s="1375"/>
      <c r="V61" s="1375"/>
      <c r="W61" s="1375"/>
      <c r="X61" s="1375"/>
      <c r="Y61" s="945"/>
    </row>
    <row r="62" spans="1:25" ht="32.1" customHeight="1">
      <c r="A62" s="1353"/>
      <c r="B62" s="1338"/>
      <c r="C62" s="1398"/>
      <c r="D62" s="1399"/>
      <c r="E62" s="775"/>
      <c r="F62" s="1374" t="s">
        <v>750</v>
      </c>
      <c r="G62" s="1375"/>
      <c r="H62" s="1375"/>
      <c r="I62" s="1375"/>
      <c r="J62" s="1375"/>
      <c r="K62" s="1375"/>
      <c r="L62" s="1375"/>
      <c r="M62" s="1375"/>
      <c r="N62" s="1375"/>
      <c r="O62" s="1375"/>
      <c r="P62" s="1375"/>
      <c r="Q62" s="1375"/>
      <c r="R62" s="1375"/>
      <c r="S62" s="1375"/>
      <c r="T62" s="1375"/>
      <c r="U62" s="1375"/>
      <c r="V62" s="1375"/>
      <c r="W62" s="1375"/>
      <c r="X62" s="1375"/>
      <c r="Y62" s="945"/>
    </row>
    <row r="63" spans="1:25" ht="32.1" customHeight="1">
      <c r="A63" s="1353"/>
      <c r="B63" s="1338"/>
      <c r="C63" s="1398"/>
      <c r="D63" s="1399"/>
      <c r="E63" s="775"/>
      <c r="F63" s="1374" t="s">
        <v>749</v>
      </c>
      <c r="G63" s="1375"/>
      <c r="H63" s="1375"/>
      <c r="I63" s="1375"/>
      <c r="J63" s="1375"/>
      <c r="K63" s="1375"/>
      <c r="L63" s="1375"/>
      <c r="M63" s="1375"/>
      <c r="N63" s="1375"/>
      <c r="O63" s="1375"/>
      <c r="P63" s="1375"/>
      <c r="Q63" s="1375"/>
      <c r="R63" s="1375"/>
      <c r="S63" s="1375"/>
      <c r="T63" s="1375"/>
      <c r="U63" s="1375"/>
      <c r="V63" s="1375"/>
      <c r="W63" s="1375"/>
      <c r="X63" s="1375"/>
      <c r="Y63" s="945"/>
    </row>
    <row r="64" spans="1:25" ht="32.1" customHeight="1">
      <c r="A64" s="1353"/>
      <c r="B64" s="1338"/>
      <c r="C64" s="1398"/>
      <c r="D64" s="1399"/>
      <c r="E64" s="775"/>
      <c r="F64" s="1374" t="s">
        <v>762</v>
      </c>
      <c r="G64" s="1375"/>
      <c r="H64" s="1375"/>
      <c r="I64" s="1375"/>
      <c r="J64" s="1375"/>
      <c r="K64" s="1375"/>
      <c r="L64" s="1375"/>
      <c r="M64" s="1375"/>
      <c r="N64" s="1375"/>
      <c r="O64" s="1375"/>
      <c r="P64" s="1375"/>
      <c r="Q64" s="1375"/>
      <c r="R64" s="1375"/>
      <c r="S64" s="1375"/>
      <c r="T64" s="1375"/>
      <c r="U64" s="1375"/>
      <c r="V64" s="1375"/>
      <c r="W64" s="1375"/>
      <c r="X64" s="1375"/>
      <c r="Y64" s="945"/>
    </row>
    <row r="65" spans="1:26" ht="32.1" customHeight="1">
      <c r="A65" s="1353"/>
      <c r="B65" s="1338"/>
      <c r="C65" s="1400"/>
      <c r="D65" s="1401"/>
      <c r="E65" s="775"/>
      <c r="F65" s="1374" t="s">
        <v>748</v>
      </c>
      <c r="G65" s="1375"/>
      <c r="H65" s="1375"/>
      <c r="I65" s="1375"/>
      <c r="J65" s="1375"/>
      <c r="K65" s="1375"/>
      <c r="L65" s="1375"/>
      <c r="M65" s="1375"/>
      <c r="N65" s="1375"/>
      <c r="O65" s="1375"/>
      <c r="P65" s="1375"/>
      <c r="Q65" s="1375"/>
      <c r="R65" s="1375"/>
      <c r="S65" s="1375"/>
      <c r="T65" s="1375"/>
      <c r="U65" s="1375"/>
      <c r="V65" s="1375"/>
      <c r="W65" s="1375"/>
      <c r="X65" s="1375"/>
      <c r="Y65" s="945"/>
    </row>
    <row r="66" spans="1:26" ht="32.1" customHeight="1">
      <c r="A66" s="1350">
        <v>30</v>
      </c>
      <c r="B66" s="1338"/>
      <c r="C66" s="1342" t="s">
        <v>756</v>
      </c>
      <c r="D66" s="1343"/>
      <c r="E66" s="776"/>
      <c r="F66" s="1339" t="s">
        <v>763</v>
      </c>
      <c r="G66" s="1340"/>
      <c r="H66" s="1340"/>
      <c r="I66" s="1340"/>
      <c r="J66" s="1341"/>
      <c r="K66" s="776"/>
      <c r="L66" s="1339" t="s">
        <v>764</v>
      </c>
      <c r="M66" s="1340"/>
      <c r="N66" s="1340"/>
      <c r="O66" s="1340"/>
      <c r="P66" s="1341"/>
      <c r="Q66" s="776"/>
      <c r="R66" s="1339" t="s">
        <v>88</v>
      </c>
      <c r="S66" s="1340"/>
      <c r="T66" s="1340"/>
      <c r="U66" s="1340"/>
      <c r="V66" s="781"/>
      <c r="W66" s="781"/>
      <c r="X66" s="781"/>
      <c r="Y66" s="947"/>
    </row>
    <row r="67" spans="1:26" ht="32.1" customHeight="1">
      <c r="A67" s="1351"/>
      <c r="B67" s="1338"/>
      <c r="C67" s="1344"/>
      <c r="D67" s="1345"/>
      <c r="E67" s="787" t="s">
        <v>765</v>
      </c>
      <c r="F67" s="788"/>
      <c r="G67" s="788"/>
      <c r="H67" s="788"/>
      <c r="I67" s="788"/>
      <c r="J67" s="788"/>
      <c r="K67" s="788"/>
      <c r="L67" s="788"/>
      <c r="M67" s="788"/>
      <c r="N67" s="788"/>
      <c r="O67" s="788"/>
      <c r="P67" s="788"/>
      <c r="Q67" s="788"/>
      <c r="R67" s="788"/>
      <c r="S67" s="788"/>
      <c r="T67" s="788"/>
      <c r="U67" s="788"/>
      <c r="V67" s="788"/>
      <c r="W67" s="788"/>
      <c r="X67" s="788"/>
      <c r="Y67" s="789"/>
    </row>
    <row r="68" spans="1:26" ht="32.1" customHeight="1">
      <c r="A68" s="1351"/>
      <c r="B68" s="1338"/>
      <c r="C68" s="1344"/>
      <c r="D68" s="1345"/>
      <c r="E68" s="1372" t="s">
        <v>766</v>
      </c>
      <c r="F68" s="1373"/>
      <c r="G68" s="1373"/>
      <c r="H68" s="761"/>
      <c r="I68" s="1374" t="s">
        <v>769</v>
      </c>
      <c r="J68" s="1375"/>
      <c r="K68" s="1375"/>
      <c r="L68" s="1375"/>
      <c r="M68" s="1375"/>
      <c r="N68" s="1375"/>
      <c r="O68" s="1375"/>
      <c r="P68" s="1376"/>
      <c r="Q68" s="761"/>
      <c r="R68" s="1374" t="s">
        <v>768</v>
      </c>
      <c r="S68" s="1375"/>
      <c r="T68" s="1375"/>
      <c r="U68" s="1375"/>
      <c r="V68" s="1375"/>
      <c r="W68" s="1375"/>
      <c r="X68" s="1375"/>
      <c r="Y68" s="1376"/>
    </row>
    <row r="69" spans="1:26" ht="32.1" customHeight="1">
      <c r="A69" s="1352"/>
      <c r="B69" s="1338"/>
      <c r="C69" s="1346"/>
      <c r="D69" s="1347"/>
      <c r="E69" s="1372" t="s">
        <v>767</v>
      </c>
      <c r="F69" s="1373"/>
      <c r="G69" s="1373"/>
      <c r="H69" s="761"/>
      <c r="I69" s="1374" t="s">
        <v>769</v>
      </c>
      <c r="J69" s="1375"/>
      <c r="K69" s="1375"/>
      <c r="L69" s="1375"/>
      <c r="M69" s="1375"/>
      <c r="N69" s="1375"/>
      <c r="O69" s="1375"/>
      <c r="P69" s="1376"/>
      <c r="Q69" s="761"/>
      <c r="R69" s="1374" t="s">
        <v>768</v>
      </c>
      <c r="S69" s="1375"/>
      <c r="T69" s="1375"/>
      <c r="U69" s="1375"/>
      <c r="V69" s="1375"/>
      <c r="W69" s="1375"/>
      <c r="X69" s="1375"/>
      <c r="Y69" s="1376"/>
    </row>
    <row r="70" spans="1:26" ht="51.75" customHeight="1">
      <c r="A70" s="1353">
        <v>31</v>
      </c>
      <c r="B70" s="1338"/>
      <c r="C70" s="1335" t="s">
        <v>1013</v>
      </c>
      <c r="D70" s="1390" t="s">
        <v>954</v>
      </c>
      <c r="E70" s="1006"/>
      <c r="F70" s="1361" t="s">
        <v>963</v>
      </c>
      <c r="G70" s="1362"/>
      <c r="H70" s="1362"/>
      <c r="I70" s="1362"/>
      <c r="J70" s="1362"/>
      <c r="K70" s="1362"/>
      <c r="L70" s="1362"/>
      <c r="M70" s="1362"/>
      <c r="N70" s="1362"/>
      <c r="O70" s="1362"/>
      <c r="P70" s="1362"/>
      <c r="Q70" s="1362"/>
      <c r="R70" s="1362"/>
      <c r="S70" s="1362"/>
      <c r="T70" s="1362"/>
      <c r="U70" s="1362"/>
      <c r="V70" s="1362"/>
      <c r="W70" s="1362"/>
      <c r="X70" s="1362"/>
      <c r="Y70" s="945"/>
    </row>
    <row r="71" spans="1:26" ht="52.5" customHeight="1">
      <c r="A71" s="1353"/>
      <c r="B71" s="1338"/>
      <c r="C71" s="1348"/>
      <c r="D71" s="1391"/>
      <c r="E71" s="1006"/>
      <c r="F71" s="1365" t="s">
        <v>955</v>
      </c>
      <c r="G71" s="1366"/>
      <c r="H71" s="1366"/>
      <c r="I71" s="1366"/>
      <c r="J71" s="1366"/>
      <c r="K71" s="1366"/>
      <c r="L71" s="1366"/>
      <c r="M71" s="1366"/>
      <c r="N71" s="1366"/>
      <c r="O71" s="1366"/>
      <c r="P71" s="1366"/>
      <c r="Q71" s="1366"/>
      <c r="R71" s="1366"/>
      <c r="S71" s="1366"/>
      <c r="T71" s="1366"/>
      <c r="U71" s="1366"/>
      <c r="V71" s="1366"/>
      <c r="W71" s="1366"/>
      <c r="X71" s="1366"/>
      <c r="Y71" s="1393"/>
    </row>
    <row r="72" spans="1:26" ht="32.1" customHeight="1">
      <c r="A72" s="1353"/>
      <c r="B72" s="1338"/>
      <c r="C72" s="1348"/>
      <c r="D72" s="1392"/>
      <c r="E72" s="1006"/>
      <c r="F72" s="1394" t="s">
        <v>964</v>
      </c>
      <c r="G72" s="1395"/>
      <c r="H72" s="1395"/>
      <c r="I72" s="1395"/>
      <c r="J72" s="1395"/>
      <c r="K72" s="1395"/>
      <c r="L72" s="1395"/>
      <c r="M72" s="1395"/>
      <c r="N72" s="1395"/>
      <c r="O72" s="1395"/>
      <c r="P72" s="1395"/>
      <c r="Q72" s="1395"/>
      <c r="R72" s="1395"/>
      <c r="S72" s="1395"/>
      <c r="T72" s="1395"/>
      <c r="U72" s="1395"/>
      <c r="V72" s="1395"/>
      <c r="W72" s="1395"/>
      <c r="X72" s="1395"/>
      <c r="Y72" s="945"/>
    </row>
    <row r="73" spans="1:26" ht="32.1" customHeight="1">
      <c r="A73" s="1353"/>
      <c r="B73" s="1338"/>
      <c r="C73" s="1348"/>
      <c r="D73" s="1007" t="s">
        <v>956</v>
      </c>
      <c r="E73" s="1006"/>
      <c r="F73" s="1361" t="s">
        <v>957</v>
      </c>
      <c r="G73" s="1362"/>
      <c r="H73" s="1362"/>
      <c r="I73" s="1362"/>
      <c r="J73" s="1362"/>
      <c r="K73" s="1362"/>
      <c r="L73" s="1362"/>
      <c r="M73" s="1362"/>
      <c r="N73" s="1362"/>
      <c r="O73" s="1362"/>
      <c r="P73" s="1362"/>
      <c r="Q73" s="1362"/>
      <c r="R73" s="1362"/>
      <c r="S73" s="1362"/>
      <c r="T73" s="1362"/>
      <c r="U73" s="1362"/>
      <c r="V73" s="1362"/>
      <c r="W73" s="1362"/>
      <c r="X73" s="1362"/>
      <c r="Y73" s="945"/>
    </row>
    <row r="74" spans="1:26" ht="32.1" customHeight="1">
      <c r="A74" s="1353"/>
      <c r="B74" s="1338"/>
      <c r="C74" s="1348"/>
      <c r="D74" s="1301" t="s">
        <v>958</v>
      </c>
      <c r="E74" s="1006"/>
      <c r="F74" s="1374" t="s">
        <v>959</v>
      </c>
      <c r="G74" s="1375"/>
      <c r="H74" s="1375"/>
      <c r="I74" s="1375"/>
      <c r="J74" s="1375"/>
      <c r="K74" s="1375"/>
      <c r="L74" s="1375"/>
      <c r="M74" s="1375"/>
      <c r="N74" s="1375"/>
      <c r="O74" s="1375"/>
      <c r="P74" s="1375"/>
      <c r="Q74" s="776"/>
      <c r="R74" s="1374" t="s">
        <v>960</v>
      </c>
      <c r="S74" s="1375"/>
      <c r="T74" s="1375"/>
      <c r="U74" s="1375"/>
      <c r="V74" s="1375"/>
      <c r="W74" s="1375"/>
      <c r="X74" s="1375"/>
      <c r="Y74" s="945"/>
    </row>
    <row r="75" spans="1:26" ht="44.25" customHeight="1">
      <c r="A75" s="1353"/>
      <c r="B75" s="1338"/>
      <c r="C75" s="1348"/>
      <c r="D75" s="1302"/>
      <c r="E75" s="761"/>
      <c r="F75" s="781" t="s">
        <v>999</v>
      </c>
      <c r="G75" s="782"/>
      <c r="H75" s="782"/>
      <c r="I75" s="782"/>
      <c r="J75" s="782"/>
      <c r="K75" s="782"/>
      <c r="L75" s="783"/>
      <c r="M75" s="784"/>
      <c r="N75" s="783"/>
      <c r="O75" s="34"/>
      <c r="P75" s="1319" t="s">
        <v>1001</v>
      </c>
      <c r="Q75" s="1320"/>
      <c r="R75" s="1320"/>
      <c r="S75" s="1320"/>
      <c r="T75" s="1320"/>
      <c r="U75" s="1320"/>
      <c r="V75" s="1320"/>
      <c r="W75" s="1320"/>
      <c r="X75" s="1320"/>
      <c r="Y75" s="1337"/>
      <c r="Z75" s="1124"/>
    </row>
    <row r="76" spans="1:26" ht="32.1" customHeight="1">
      <c r="A76" s="1353"/>
      <c r="B76" s="1338"/>
      <c r="C76" s="1348"/>
      <c r="D76" s="1390" t="s">
        <v>961</v>
      </c>
      <c r="E76" s="1008"/>
      <c r="F76" s="1009" t="s">
        <v>965</v>
      </c>
      <c r="G76" s="1009"/>
      <c r="H76" s="1009"/>
      <c r="I76" s="1009"/>
      <c r="J76" s="1009"/>
      <c r="K76" s="1009"/>
      <c r="L76" s="1009"/>
      <c r="M76" s="1009"/>
      <c r="N76" s="1009"/>
      <c r="O76" s="1009"/>
      <c r="P76" s="1009"/>
      <c r="Q76" s="1010"/>
      <c r="R76" s="1009"/>
      <c r="S76" s="1009"/>
      <c r="T76" s="1009"/>
      <c r="U76" s="1009"/>
      <c r="V76" s="1009"/>
      <c r="W76" s="1009"/>
      <c r="X76" s="1009"/>
      <c r="Y76" s="946"/>
    </row>
    <row r="77" spans="1:26" ht="32.1" customHeight="1">
      <c r="A77" s="1353"/>
      <c r="B77" s="1338"/>
      <c r="C77" s="1349"/>
      <c r="D77" s="1391"/>
      <c r="E77" s="776"/>
      <c r="F77" s="936" t="s">
        <v>962</v>
      </c>
      <c r="G77" s="936"/>
      <c r="H77" s="936"/>
      <c r="I77" s="936"/>
      <c r="J77" s="936"/>
      <c r="K77" s="936"/>
      <c r="L77" s="936"/>
      <c r="M77" s="936"/>
      <c r="N77" s="936"/>
      <c r="O77" s="936"/>
      <c r="P77" s="936"/>
      <c r="Q77" s="788"/>
      <c r="R77" s="936"/>
      <c r="S77" s="936"/>
      <c r="T77" s="936"/>
      <c r="U77" s="936"/>
      <c r="V77" s="936"/>
      <c r="W77" s="936"/>
      <c r="X77" s="936"/>
      <c r="Y77" s="945"/>
    </row>
    <row r="78" spans="1:26" ht="20.100000000000001" customHeight="1">
      <c r="A78" s="948"/>
      <c r="B78" s="76"/>
      <c r="C78" s="1380" t="s">
        <v>103</v>
      </c>
      <c r="D78" s="1381"/>
      <c r="E78" s="1381"/>
      <c r="F78" s="1381"/>
      <c r="G78" s="1381"/>
      <c r="H78" s="1381"/>
      <c r="I78" s="1381"/>
      <c r="J78" s="1381"/>
      <c r="K78" s="1381"/>
      <c r="L78" s="1381"/>
      <c r="M78" s="1381"/>
      <c r="N78" s="1381"/>
      <c r="O78" s="1381"/>
      <c r="P78" s="1381"/>
      <c r="Q78" s="1381"/>
      <c r="R78" s="1381"/>
      <c r="S78" s="1381"/>
      <c r="T78" s="1381"/>
      <c r="U78" s="1381"/>
      <c r="V78" s="1381"/>
      <c r="W78" s="1381"/>
      <c r="X78" s="1381"/>
      <c r="Y78" s="774"/>
    </row>
    <row r="79" spans="1:26" ht="20.100000000000001" customHeight="1">
      <c r="A79" s="773"/>
      <c r="B79" s="78"/>
      <c r="C79" s="1382" t="s">
        <v>777</v>
      </c>
      <c r="D79" s="1382"/>
      <c r="E79" s="1382"/>
      <c r="F79" s="1382"/>
      <c r="G79" s="1382"/>
      <c r="H79" s="1382"/>
      <c r="I79" s="1382"/>
      <c r="J79" s="1382"/>
      <c r="K79" s="1382"/>
      <c r="L79" s="1382"/>
      <c r="M79" s="1382"/>
      <c r="N79" s="1382"/>
      <c r="O79" s="1382"/>
      <c r="P79" s="1382"/>
      <c r="Q79" s="1382"/>
      <c r="R79" s="1382"/>
      <c r="S79" s="1382"/>
      <c r="T79" s="1382"/>
      <c r="U79" s="1382"/>
      <c r="V79" s="1382"/>
      <c r="W79" s="1382"/>
      <c r="X79" s="1382"/>
      <c r="Y79" s="939"/>
    </row>
    <row r="80" spans="1:26" ht="23.25" customHeight="1">
      <c r="A80" s="1383" t="s">
        <v>914</v>
      </c>
      <c r="B80" s="1383"/>
      <c r="C80" s="1383"/>
      <c r="D80" s="1383"/>
      <c r="E80" s="79"/>
      <c r="F80" s="80"/>
      <c r="G80" s="80"/>
      <c r="H80" s="80"/>
      <c r="I80" s="80"/>
      <c r="J80" s="80"/>
      <c r="K80" s="80"/>
      <c r="L80" s="81"/>
      <c r="M80" s="81"/>
      <c r="N80" s="81"/>
      <c r="O80" s="81"/>
      <c r="P80" s="81"/>
      <c r="Q80" s="81"/>
      <c r="R80" s="81"/>
      <c r="S80" s="81"/>
      <c r="T80" s="81"/>
      <c r="U80" s="80"/>
      <c r="V80" s="80"/>
      <c r="W80" s="80"/>
      <c r="X80" s="80"/>
      <c r="Y80" s="80"/>
    </row>
    <row r="81" spans="1:25" ht="30" customHeight="1">
      <c r="A81" s="1384" t="s">
        <v>913</v>
      </c>
      <c r="B81" s="1385"/>
      <c r="C81" s="1385"/>
      <c r="D81" s="1385"/>
      <c r="E81" s="1385"/>
      <c r="F81" s="1385"/>
      <c r="G81" s="1385"/>
      <c r="H81" s="1385"/>
      <c r="I81" s="1385"/>
      <c r="J81" s="1385"/>
      <c r="K81" s="1385"/>
      <c r="L81" s="1385"/>
      <c r="M81" s="1385"/>
      <c r="N81" s="1385"/>
      <c r="O81" s="1385"/>
      <c r="P81" s="1385"/>
      <c r="Q81" s="1385"/>
      <c r="R81" s="1385"/>
      <c r="S81" s="1385"/>
      <c r="T81" s="1385"/>
      <c r="U81" s="1385"/>
      <c r="V81" s="1385"/>
      <c r="W81" s="1385"/>
      <c r="X81" s="1385"/>
      <c r="Y81" s="82"/>
    </row>
    <row r="82" spans="1:25" ht="30" customHeight="1">
      <c r="A82" s="1386"/>
      <c r="B82" s="1387"/>
      <c r="C82" s="1387"/>
      <c r="D82" s="1387"/>
      <c r="E82" s="1387"/>
      <c r="F82" s="1387"/>
      <c r="G82" s="1387"/>
      <c r="H82" s="1387"/>
      <c r="I82" s="1387"/>
      <c r="J82" s="1387"/>
      <c r="K82" s="1387"/>
      <c r="L82" s="1387"/>
      <c r="M82" s="1387"/>
      <c r="N82" s="1387"/>
      <c r="O82" s="1387"/>
      <c r="P82" s="1387"/>
      <c r="Q82" s="1387"/>
      <c r="R82" s="1387"/>
      <c r="S82" s="1387"/>
      <c r="T82" s="1387"/>
      <c r="U82" s="1387"/>
      <c r="V82" s="1387"/>
      <c r="W82" s="1387"/>
      <c r="X82" s="1387"/>
      <c r="Y82" s="83"/>
    </row>
    <row r="83" spans="1:25" ht="30" customHeight="1">
      <c r="A83" s="1388"/>
      <c r="B83" s="1389"/>
      <c r="C83" s="1389"/>
      <c r="D83" s="1389"/>
      <c r="E83" s="1389"/>
      <c r="F83" s="1389"/>
      <c r="G83" s="1389"/>
      <c r="H83" s="1389"/>
      <c r="I83" s="1389"/>
      <c r="J83" s="1389"/>
      <c r="K83" s="1389"/>
      <c r="L83" s="1389"/>
      <c r="M83" s="1389"/>
      <c r="N83" s="1389"/>
      <c r="O83" s="1389"/>
      <c r="P83" s="1389"/>
      <c r="Q83" s="1389"/>
      <c r="R83" s="1389"/>
      <c r="S83" s="1389"/>
      <c r="T83" s="1389"/>
      <c r="U83" s="1389"/>
      <c r="V83" s="1389"/>
      <c r="W83" s="1389"/>
      <c r="X83" s="1389"/>
      <c r="Y83" s="84"/>
    </row>
    <row r="84" spans="1:25" ht="22.5" hidden="1" customHeight="1">
      <c r="A84" s="773"/>
      <c r="B84" s="773"/>
      <c r="C84" s="773"/>
      <c r="D84" s="774"/>
    </row>
    <row r="85" spans="1:25" ht="15" customHeight="1">
      <c r="A85" s="773"/>
      <c r="B85" s="774"/>
      <c r="C85" s="773"/>
      <c r="D85" s="774"/>
    </row>
    <row r="86" spans="1:25" ht="35.1" customHeight="1">
      <c r="A86" s="773"/>
      <c r="B86" s="774"/>
      <c r="C86" s="773"/>
      <c r="D86" s="774"/>
    </row>
    <row r="87" spans="1:25" ht="35.1" customHeight="1">
      <c r="A87" s="773"/>
      <c r="B87" s="85"/>
      <c r="C87" s="85"/>
      <c r="D87" s="774"/>
    </row>
    <row r="88" spans="1:25" ht="35.1" customHeight="1">
      <c r="A88" s="773"/>
      <c r="B88" s="773"/>
      <c r="C88" s="773"/>
      <c r="D88" s="774"/>
    </row>
    <row r="89" spans="1:25" ht="35.1" customHeight="1">
      <c r="A89" s="773"/>
      <c r="B89" s="774"/>
      <c r="C89" s="773"/>
      <c r="D89" s="774"/>
    </row>
    <row r="90" spans="1:25" ht="35.1" customHeight="1">
      <c r="A90" s="773"/>
      <c r="B90" s="774"/>
      <c r="C90" s="773"/>
      <c r="D90" s="774"/>
    </row>
    <row r="91" spans="1:25" ht="35.1" customHeight="1">
      <c r="A91" s="773"/>
      <c r="B91" s="774"/>
      <c r="C91" s="773"/>
      <c r="D91" s="774"/>
    </row>
    <row r="92" spans="1:25" ht="35.1" customHeight="1">
      <c r="A92" s="773"/>
      <c r="B92" s="774"/>
      <c r="C92" s="773"/>
      <c r="D92" s="774"/>
    </row>
    <row r="93" spans="1:25" ht="35.1" customHeight="1"/>
    <row r="94" spans="1:25" ht="35.1" customHeight="1"/>
    <row r="95" spans="1:25" ht="35.1" customHeight="1"/>
    <row r="96" spans="1:25" ht="35.1" customHeight="1"/>
    <row r="97" ht="35.1" customHeight="1"/>
    <row r="98" ht="35.1" customHeight="1"/>
    <row r="99" ht="20.100000000000001" customHeight="1"/>
    <row r="100" ht="20.100000000000001" customHeight="1"/>
  </sheetData>
  <mergeCells count="165">
    <mergeCell ref="F26:Y26"/>
    <mergeCell ref="B47:B55"/>
    <mergeCell ref="C55:D55"/>
    <mergeCell ref="F55:J55"/>
    <mergeCell ref="L55:X55"/>
    <mergeCell ref="A5:D5"/>
    <mergeCell ref="A6:B6"/>
    <mergeCell ref="C6:D6"/>
    <mergeCell ref="E6:X6"/>
    <mergeCell ref="A8:A9"/>
    <mergeCell ref="C8:D9"/>
    <mergeCell ref="F8:X8"/>
    <mergeCell ref="F9:X9"/>
    <mergeCell ref="E29:F29"/>
    <mergeCell ref="J29:K29"/>
    <mergeCell ref="F36:P36"/>
    <mergeCell ref="P32:S32"/>
    <mergeCell ref="E33:H33"/>
    <mergeCell ref="F34:H34"/>
    <mergeCell ref="L29:M29"/>
    <mergeCell ref="R29:T29"/>
    <mergeCell ref="J34:L34"/>
    <mergeCell ref="M34:W34"/>
    <mergeCell ref="F35:J35"/>
    <mergeCell ref="L35:P35"/>
    <mergeCell ref="W1:Y1"/>
    <mergeCell ref="A2:Y2"/>
    <mergeCell ref="A4:C4"/>
    <mergeCell ref="D4:F4"/>
    <mergeCell ref="I4:P4"/>
    <mergeCell ref="R4:S4"/>
    <mergeCell ref="T4:X4"/>
    <mergeCell ref="C7:D7"/>
    <mergeCell ref="E7:X7"/>
    <mergeCell ref="G4:H4"/>
    <mergeCell ref="A10:A15"/>
    <mergeCell ref="L15:N15"/>
    <mergeCell ref="C18:D25"/>
    <mergeCell ref="F18:X18"/>
    <mergeCell ref="E19:K19"/>
    <mergeCell ref="L19:S19"/>
    <mergeCell ref="C10:D15"/>
    <mergeCell ref="F21:U21"/>
    <mergeCell ref="F23:U23"/>
    <mergeCell ref="F20:X20"/>
    <mergeCell ref="R35:T35"/>
    <mergeCell ref="C26:D26"/>
    <mergeCell ref="B7:B26"/>
    <mergeCell ref="C78:X78"/>
    <mergeCell ref="C79:X79"/>
    <mergeCell ref="C50:D50"/>
    <mergeCell ref="E50:G50"/>
    <mergeCell ref="A80:D80"/>
    <mergeCell ref="A81:X83"/>
    <mergeCell ref="D70:D72"/>
    <mergeCell ref="F70:X70"/>
    <mergeCell ref="F71:Y71"/>
    <mergeCell ref="F72:X72"/>
    <mergeCell ref="F59:X59"/>
    <mergeCell ref="F60:X60"/>
    <mergeCell ref="F61:X61"/>
    <mergeCell ref="F62:X62"/>
    <mergeCell ref="F63:X63"/>
    <mergeCell ref="F64:X64"/>
    <mergeCell ref="C58:D65"/>
    <mergeCell ref="F58:X58"/>
    <mergeCell ref="D76:D77"/>
    <mergeCell ref="A70:A77"/>
    <mergeCell ref="F74:P74"/>
    <mergeCell ref="R74:X74"/>
    <mergeCell ref="F65:X65"/>
    <mergeCell ref="P75:Y75"/>
    <mergeCell ref="R69:Y69"/>
    <mergeCell ref="L52:P52"/>
    <mergeCell ref="T52:X52"/>
    <mergeCell ref="F53:P53"/>
    <mergeCell ref="T53:X53"/>
    <mergeCell ref="L66:P66"/>
    <mergeCell ref="R66:U66"/>
    <mergeCell ref="E69:G69"/>
    <mergeCell ref="I69:P69"/>
    <mergeCell ref="R36:X36"/>
    <mergeCell ref="C27:D28"/>
    <mergeCell ref="E27:F27"/>
    <mergeCell ref="G27:H27"/>
    <mergeCell ref="I27:K27"/>
    <mergeCell ref="E28:F28"/>
    <mergeCell ref="E68:G68"/>
    <mergeCell ref="I68:P68"/>
    <mergeCell ref="R68:Y68"/>
    <mergeCell ref="T45:X45"/>
    <mergeCell ref="F42:J42"/>
    <mergeCell ref="L42:X42"/>
    <mergeCell ref="L40:X40"/>
    <mergeCell ref="F41:J41"/>
    <mergeCell ref="L41:X41"/>
    <mergeCell ref="C47:D47"/>
    <mergeCell ref="G28:H28"/>
    <mergeCell ref="I28:K28"/>
    <mergeCell ref="C54:D54"/>
    <mergeCell ref="F54:T54"/>
    <mergeCell ref="V54:X54"/>
    <mergeCell ref="I50:J50"/>
    <mergeCell ref="L50:M50"/>
    <mergeCell ref="N50:P50"/>
    <mergeCell ref="V50:X50"/>
    <mergeCell ref="C51:D51"/>
    <mergeCell ref="F51:X51"/>
    <mergeCell ref="F46:J46"/>
    <mergeCell ref="L46:T46"/>
    <mergeCell ref="L39:X39"/>
    <mergeCell ref="F43:J43"/>
    <mergeCell ref="L43:T43"/>
    <mergeCell ref="V43:X43"/>
    <mergeCell ref="F39:J39"/>
    <mergeCell ref="F45:J45"/>
    <mergeCell ref="L45:P45"/>
    <mergeCell ref="P37:Y37"/>
    <mergeCell ref="B56:B77"/>
    <mergeCell ref="F66:J66"/>
    <mergeCell ref="C66:D69"/>
    <mergeCell ref="C70:C77"/>
    <mergeCell ref="A66:A69"/>
    <mergeCell ref="A30:A35"/>
    <mergeCell ref="A36:A37"/>
    <mergeCell ref="A44:A45"/>
    <mergeCell ref="A56:A57"/>
    <mergeCell ref="A58:A65"/>
    <mergeCell ref="C30:C35"/>
    <mergeCell ref="C43:D43"/>
    <mergeCell ref="F52:J52"/>
    <mergeCell ref="E47:X47"/>
    <mergeCell ref="C48:D48"/>
    <mergeCell ref="E48:X48"/>
    <mergeCell ref="C56:D57"/>
    <mergeCell ref="F56:T56"/>
    <mergeCell ref="F57:T57"/>
    <mergeCell ref="C49:D49"/>
    <mergeCell ref="F49:X49"/>
    <mergeCell ref="F73:X73"/>
    <mergeCell ref="R50:T50"/>
    <mergeCell ref="D74:D75"/>
    <mergeCell ref="C41:D41"/>
    <mergeCell ref="A27:A28"/>
    <mergeCell ref="C16:D17"/>
    <mergeCell ref="F16:X16"/>
    <mergeCell ref="A16:A17"/>
    <mergeCell ref="A18:A25"/>
    <mergeCell ref="U35:W35"/>
    <mergeCell ref="V46:X46"/>
    <mergeCell ref="F31:J31"/>
    <mergeCell ref="L31:P31"/>
    <mergeCell ref="R31:X31"/>
    <mergeCell ref="D32:D33"/>
    <mergeCell ref="E32:H32"/>
    <mergeCell ref="I32:L32"/>
    <mergeCell ref="C44:C45"/>
    <mergeCell ref="F44:J44"/>
    <mergeCell ref="L44:P44"/>
    <mergeCell ref="T44:X44"/>
    <mergeCell ref="F38:J38"/>
    <mergeCell ref="L38:X38"/>
    <mergeCell ref="B27:B46"/>
    <mergeCell ref="F40:J40"/>
    <mergeCell ref="C36:C37"/>
  </mergeCells>
  <phoneticPr fontId="11"/>
  <conditionalFormatting sqref="T4:X4">
    <cfRule type="cellIs" dxfId="504" priority="145" stopIfTrue="1" operator="equal">
      <formula>""</formula>
    </cfRule>
  </conditionalFormatting>
  <conditionalFormatting sqref="E58:E65">
    <cfRule type="cellIs" dxfId="503" priority="144" stopIfTrue="1" operator="equal">
      <formula>""</formula>
    </cfRule>
  </conditionalFormatting>
  <conditionalFormatting sqref="L19:R19">
    <cfRule type="cellIs" dxfId="502" priority="124" stopIfTrue="1" operator="equal">
      <formula>""</formula>
    </cfRule>
  </conditionalFormatting>
  <conditionalFormatting sqref="E20:E26">
    <cfRule type="cellIs" dxfId="501" priority="123" stopIfTrue="1" operator="equal">
      <formula>""</formula>
    </cfRule>
  </conditionalFormatting>
  <conditionalFormatting sqref="E18">
    <cfRule type="cellIs" dxfId="500" priority="121" stopIfTrue="1" operator="equal">
      <formula>""</formula>
    </cfRule>
  </conditionalFormatting>
  <conditionalFormatting sqref="E73">
    <cfRule type="cellIs" dxfId="499" priority="116" stopIfTrue="1" operator="equal">
      <formula>""</formula>
    </cfRule>
  </conditionalFormatting>
  <conditionalFormatting sqref="E70:E72">
    <cfRule type="cellIs" dxfId="498" priority="113" stopIfTrue="1" operator="equal">
      <formula>""</formula>
    </cfRule>
  </conditionalFormatting>
  <conditionalFormatting sqref="E75">
    <cfRule type="expression" dxfId="497" priority="114" stopIfTrue="1">
      <formula>($E$75="")*($O$75="")</formula>
    </cfRule>
  </conditionalFormatting>
  <conditionalFormatting sqref="E74">
    <cfRule type="expression" dxfId="496" priority="111" stopIfTrue="1">
      <formula>($E$74="")*($Q$74="")</formula>
    </cfRule>
  </conditionalFormatting>
  <conditionalFormatting sqref="Q74">
    <cfRule type="expression" dxfId="495" priority="107" stopIfTrue="1">
      <formula>($E$74="")*($Q$74="")</formula>
    </cfRule>
  </conditionalFormatting>
  <conditionalFormatting sqref="E76:E77">
    <cfRule type="cellIs" dxfId="494" priority="106" stopIfTrue="1" operator="equal">
      <formula>""</formula>
    </cfRule>
  </conditionalFormatting>
  <conditionalFormatting sqref="E49">
    <cfRule type="cellIs" dxfId="493" priority="98" stopIfTrue="1" operator="equal">
      <formula>""</formula>
    </cfRule>
  </conditionalFormatting>
  <conditionalFormatting sqref="T54 V54:X54">
    <cfRule type="cellIs" dxfId="492" priority="92" stopIfTrue="1" operator="equal">
      <formula>(COUNTIF(#REF!,"○")&lt;1)</formula>
    </cfRule>
  </conditionalFormatting>
  <conditionalFormatting sqref="E51">
    <cfRule type="cellIs" dxfId="491" priority="89" stopIfTrue="1" operator="equal">
      <formula>""</formula>
    </cfRule>
  </conditionalFormatting>
  <conditionalFormatting sqref="E38 K38">
    <cfRule type="expression" dxfId="490" priority="87" stopIfTrue="1">
      <formula>($E$38="")*($K$38="")</formula>
    </cfRule>
  </conditionalFormatting>
  <conditionalFormatting sqref="E39 K39">
    <cfRule type="expression" dxfId="489" priority="86" stopIfTrue="1">
      <formula>($E$39="")*($K$39="")</formula>
    </cfRule>
  </conditionalFormatting>
  <conditionalFormatting sqref="E40 K40">
    <cfRule type="expression" dxfId="488" priority="85" stopIfTrue="1">
      <formula>($E$40="")*($K$40="")</formula>
    </cfRule>
  </conditionalFormatting>
  <conditionalFormatting sqref="E41 K41">
    <cfRule type="expression" dxfId="487" priority="84" stopIfTrue="1">
      <formula>($E$41="")*($K$41="")</formula>
    </cfRule>
  </conditionalFormatting>
  <conditionalFormatting sqref="E42 K42">
    <cfRule type="expression" dxfId="486" priority="83" stopIfTrue="1">
      <formula>($E$42="")*($K$42="")</formula>
    </cfRule>
  </conditionalFormatting>
  <conditionalFormatting sqref="E45 K45 Q45">
    <cfRule type="expression" dxfId="485" priority="80" stopIfTrue="1">
      <formula>($E$45="")*($K$45="")*($Q$45="")</formula>
    </cfRule>
  </conditionalFormatting>
  <conditionalFormatting sqref="F30">
    <cfRule type="cellIs" dxfId="484" priority="76" stopIfTrue="1" operator="equal">
      <formula>""</formula>
    </cfRule>
  </conditionalFormatting>
  <conditionalFormatting sqref="E31 K31 Q31">
    <cfRule type="expression" dxfId="483" priority="75" stopIfTrue="1">
      <formula>($E$31="")*($K$31="")*($Q$31="")</formula>
    </cfRule>
  </conditionalFormatting>
  <conditionalFormatting sqref="M34:W34">
    <cfRule type="cellIs" dxfId="482" priority="68" stopIfTrue="1" operator="equal">
      <formula>(COUNTIF($I$34,"○")&lt;1)</formula>
    </cfRule>
  </conditionalFormatting>
  <conditionalFormatting sqref="M32">
    <cfRule type="cellIs" dxfId="481" priority="67" stopIfTrue="1" operator="equal">
      <formula>""</formula>
    </cfRule>
  </conditionalFormatting>
  <conditionalFormatting sqref="T32">
    <cfRule type="cellIs" dxfId="480" priority="66" stopIfTrue="1" operator="equal">
      <formula>""</formula>
    </cfRule>
  </conditionalFormatting>
  <conditionalFormatting sqref="I33">
    <cfRule type="cellIs" dxfId="479" priority="65" stopIfTrue="1" operator="equal">
      <formula>""</formula>
    </cfRule>
  </conditionalFormatting>
  <conditionalFormatting sqref="G27:H27">
    <cfRule type="cellIs" dxfId="478" priority="64" stopIfTrue="1" operator="equal">
      <formula>""</formula>
    </cfRule>
  </conditionalFormatting>
  <conditionalFormatting sqref="G29 I29">
    <cfRule type="expression" dxfId="477" priority="63" stopIfTrue="1">
      <formula>($G$29="")*($I$29="")</formula>
    </cfRule>
  </conditionalFormatting>
  <conditionalFormatting sqref="N29 P29">
    <cfRule type="expression" dxfId="476" priority="62" stopIfTrue="1">
      <formula>($N$29="")*($P$29="")</formula>
    </cfRule>
  </conditionalFormatting>
  <conditionalFormatting sqref="U29 W29">
    <cfRule type="expression" dxfId="475" priority="61" stopIfTrue="1">
      <formula>($U$29="")*($W$29="")</formula>
    </cfRule>
  </conditionalFormatting>
  <conditionalFormatting sqref="E8:E9">
    <cfRule type="cellIs" dxfId="474" priority="214" stopIfTrue="1" operator="equal">
      <formula>(COUNTIF($E$8:$E$9,"○")=1)</formula>
    </cfRule>
  </conditionalFormatting>
  <conditionalFormatting sqref="E10">
    <cfRule type="expression" dxfId="473" priority="60" stopIfTrue="1">
      <formula>(#REF!="")*(#REF!="")</formula>
    </cfRule>
  </conditionalFormatting>
  <conditionalFormatting sqref="H68">
    <cfRule type="expression" dxfId="472" priority="58" stopIfTrue="1">
      <formula>($H$68="")*($Q$68="")</formula>
    </cfRule>
  </conditionalFormatting>
  <conditionalFormatting sqref="E66">
    <cfRule type="expression" dxfId="471" priority="57" stopIfTrue="1">
      <formula>($E$66="")*($K$66="")*($Q$66="")</formula>
    </cfRule>
  </conditionalFormatting>
  <conditionalFormatting sqref="K66">
    <cfRule type="expression" dxfId="470" priority="56" stopIfTrue="1">
      <formula>($E$66="")*($K$66="")*($Q$66="")</formula>
    </cfRule>
  </conditionalFormatting>
  <conditionalFormatting sqref="Q66">
    <cfRule type="expression" dxfId="469" priority="55" stopIfTrue="1">
      <formula>($E$66="")*($K$66="")*($Q$66="")</formula>
    </cfRule>
  </conditionalFormatting>
  <conditionalFormatting sqref="H69">
    <cfRule type="expression" dxfId="468" priority="54" stopIfTrue="1">
      <formula>($H$69="")*($Q$69="")</formula>
    </cfRule>
  </conditionalFormatting>
  <conditionalFormatting sqref="Q68">
    <cfRule type="expression" dxfId="467" priority="53" stopIfTrue="1">
      <formula>($H$68="")*($Q$68="")</formula>
    </cfRule>
  </conditionalFormatting>
  <conditionalFormatting sqref="Q69">
    <cfRule type="expression" dxfId="466" priority="52" stopIfTrue="1">
      <formula>($H$69="")*($Q$69="")</formula>
    </cfRule>
  </conditionalFormatting>
  <conditionalFormatting sqref="E16">
    <cfRule type="cellIs" dxfId="465" priority="51" stopIfTrue="1" operator="equal">
      <formula>""</formula>
    </cfRule>
  </conditionalFormatting>
  <conditionalFormatting sqref="O37">
    <cfRule type="expression" dxfId="464" priority="50" stopIfTrue="1">
      <formula>($E$37="")*($O$37="")</formula>
    </cfRule>
  </conditionalFormatting>
  <conditionalFormatting sqref="O75">
    <cfRule type="expression" dxfId="463" priority="49" stopIfTrue="1">
      <formula>($E$75="")*($O$75="")</formula>
    </cfRule>
  </conditionalFormatting>
  <conditionalFormatting sqref="E55">
    <cfRule type="expression" dxfId="462" priority="47" stopIfTrue="1">
      <formula>($E$55="")*($K$55="")</formula>
    </cfRule>
  </conditionalFormatting>
  <conditionalFormatting sqref="K55">
    <cfRule type="expression" dxfId="461" priority="46" stopIfTrue="1">
      <formula>($E$55="")*($U$55="")</formula>
    </cfRule>
  </conditionalFormatting>
  <conditionalFormatting sqref="E44">
    <cfRule type="expression" dxfId="460" priority="45" stopIfTrue="1">
      <formula>($E$44="")*($K$44="")*($Q$44="")</formula>
    </cfRule>
  </conditionalFormatting>
  <conditionalFormatting sqref="E43">
    <cfRule type="expression" dxfId="459" priority="44" stopIfTrue="1">
      <formula>($E$43="")*($K$43="")*($Q$43="")</formula>
    </cfRule>
  </conditionalFormatting>
  <conditionalFormatting sqref="K44">
    <cfRule type="expression" dxfId="458" priority="43" stopIfTrue="1">
      <formula>($E$44="")*($K$44="")*($Q$44="")</formula>
    </cfRule>
  </conditionalFormatting>
  <conditionalFormatting sqref="K43">
    <cfRule type="expression" dxfId="457" priority="42" stopIfTrue="1">
      <formula>($E$43="")*($K$43="")*($U$43="")</formula>
    </cfRule>
  </conditionalFormatting>
  <conditionalFormatting sqref="Q44">
    <cfRule type="expression" dxfId="456" priority="41" stopIfTrue="1">
      <formula>($E$44="")*($K$44="")*($Q$44="")</formula>
    </cfRule>
  </conditionalFormatting>
  <conditionalFormatting sqref="U43">
    <cfRule type="expression" dxfId="455" priority="40" stopIfTrue="1">
      <formula>($E$43="")*($K$43="")*($U$43="")</formula>
    </cfRule>
  </conditionalFormatting>
  <conditionalFormatting sqref="K46">
    <cfRule type="expression" dxfId="454" priority="39" stopIfTrue="1">
      <formula>($E$46="")*($K$46="")*($U$46="")</formula>
    </cfRule>
  </conditionalFormatting>
  <conditionalFormatting sqref="U46">
    <cfRule type="expression" dxfId="453" priority="38" stopIfTrue="1">
      <formula>($E$46="")*($K$46="")*($U$46="")</formula>
    </cfRule>
  </conditionalFormatting>
  <conditionalFormatting sqref="E46">
    <cfRule type="expression" dxfId="452" priority="37" stopIfTrue="1">
      <formula>($E$46="")*($K$46="")*($U$46="")</formula>
    </cfRule>
  </conditionalFormatting>
  <conditionalFormatting sqref="H50">
    <cfRule type="expression" dxfId="451" priority="36" stopIfTrue="1">
      <formula>($H$50="")*($K$50="")</formula>
    </cfRule>
  </conditionalFormatting>
  <conditionalFormatting sqref="K50">
    <cfRule type="expression" dxfId="450" priority="35" stopIfTrue="1">
      <formula>($H$50="")*($K$50="")</formula>
    </cfRule>
  </conditionalFormatting>
  <conditionalFormatting sqref="U50">
    <cfRule type="expression" dxfId="449" priority="33" stopIfTrue="1">
      <formula>($Q$50="")*($U$50="")</formula>
    </cfRule>
  </conditionalFormatting>
  <conditionalFormatting sqref="E53">
    <cfRule type="expression" dxfId="448" priority="31" stopIfTrue="1">
      <formula>($E$53="")*($Q$53="")</formula>
    </cfRule>
  </conditionalFormatting>
  <conditionalFormatting sqref="E15 K15">
    <cfRule type="expression" dxfId="447" priority="30" stopIfTrue="1">
      <formula>($E$10&lt;&gt;"")*($E$15="")*($K$15="")</formula>
    </cfRule>
  </conditionalFormatting>
  <conditionalFormatting sqref="E34">
    <cfRule type="expression" dxfId="446" priority="28" stopIfTrue="1">
      <formula>($E$34="")*($I$34="")</formula>
    </cfRule>
  </conditionalFormatting>
  <conditionalFormatting sqref="I34">
    <cfRule type="expression" dxfId="445" priority="27" stopIfTrue="1">
      <formula>($E$34="")*($I$34="")</formula>
    </cfRule>
  </conditionalFormatting>
  <conditionalFormatting sqref="E35">
    <cfRule type="expression" dxfId="444" priority="26" stopIfTrue="1">
      <formula>($E$35="")*($K$35="")*($Q$35="")</formula>
    </cfRule>
  </conditionalFormatting>
  <conditionalFormatting sqref="K35">
    <cfRule type="expression" dxfId="443" priority="25" stopIfTrue="1">
      <formula>($E$35="")*($K$35="")*($Q$35="")</formula>
    </cfRule>
  </conditionalFormatting>
  <conditionalFormatting sqref="Q35">
    <cfRule type="expression" dxfId="442" priority="24" stopIfTrue="1">
      <formula>($E$35="")*($K$35="")*($Q$35="")</formula>
    </cfRule>
  </conditionalFormatting>
  <conditionalFormatting sqref="U35:W35">
    <cfRule type="cellIs" dxfId="441" priority="23" stopIfTrue="1" operator="equal">
      <formula>(COUNTIF($Q$35,"○")&lt;1)</formula>
    </cfRule>
  </conditionalFormatting>
  <conditionalFormatting sqref="E36">
    <cfRule type="expression" dxfId="440" priority="22" stopIfTrue="1">
      <formula>($E$36="")*($Q$36="")</formula>
    </cfRule>
  </conditionalFormatting>
  <conditionalFormatting sqref="Q36">
    <cfRule type="expression" dxfId="439" priority="21" stopIfTrue="1">
      <formula>($E$36="")*($Q$36="")</formula>
    </cfRule>
  </conditionalFormatting>
  <conditionalFormatting sqref="E37">
    <cfRule type="expression" dxfId="438" priority="20" stopIfTrue="1">
      <formula>($E$37="")*($O$37="")</formula>
    </cfRule>
  </conditionalFormatting>
  <conditionalFormatting sqref="T44">
    <cfRule type="cellIs" dxfId="437" priority="19" stopIfTrue="1" operator="equal">
      <formula>(COUNTIF($Q$44,"○")&lt;1)</formula>
    </cfRule>
  </conditionalFormatting>
  <conditionalFormatting sqref="T45">
    <cfRule type="cellIs" dxfId="436" priority="18" stopIfTrue="1" operator="equal">
      <formula>(COUNTIF($Q$45,"○")&lt;1)</formula>
    </cfRule>
  </conditionalFormatting>
  <conditionalFormatting sqref="Q53">
    <cfRule type="expression" dxfId="435" priority="15" stopIfTrue="1">
      <formula>($E$53="")*($Q$53="")</formula>
    </cfRule>
  </conditionalFormatting>
  <conditionalFormatting sqref="E54">
    <cfRule type="expression" dxfId="434" priority="14" stopIfTrue="1">
      <formula>($E$54="")*($U$54="")</formula>
    </cfRule>
  </conditionalFormatting>
  <conditionalFormatting sqref="U54">
    <cfRule type="expression" dxfId="433" priority="13" stopIfTrue="1">
      <formula>($E$54="")*($U$54="")</formula>
    </cfRule>
  </conditionalFormatting>
  <conditionalFormatting sqref="E56">
    <cfRule type="expression" dxfId="432" priority="12" stopIfTrue="1">
      <formula>($E$56="")*($U$56="")</formula>
    </cfRule>
  </conditionalFormatting>
  <conditionalFormatting sqref="E57">
    <cfRule type="expression" dxfId="431" priority="11" stopIfTrue="1">
      <formula>($E$57="")*($U$57="")</formula>
    </cfRule>
  </conditionalFormatting>
  <conditionalFormatting sqref="U57">
    <cfRule type="expression" dxfId="430" priority="10" stopIfTrue="1">
      <formula>($E$57="")*($U$57="")</formula>
    </cfRule>
  </conditionalFormatting>
  <conditionalFormatting sqref="U56">
    <cfRule type="expression" dxfId="429" priority="9" stopIfTrue="1">
      <formula>($E$56="")*($U$56="")</formula>
    </cfRule>
  </conditionalFormatting>
  <conditionalFormatting sqref="T53">
    <cfRule type="cellIs" dxfId="428" priority="7" stopIfTrue="1" operator="equal">
      <formula>(COUNTIF($Q$53,"○")&lt;1)</formula>
    </cfRule>
  </conditionalFormatting>
  <conditionalFormatting sqref="T52">
    <cfRule type="cellIs" dxfId="427" priority="6" stopIfTrue="1" operator="equal">
      <formula>(COUNTIF($Q$52,"○")&lt;1)</formula>
    </cfRule>
  </conditionalFormatting>
  <conditionalFormatting sqref="Q50">
    <cfRule type="expression" dxfId="426" priority="4" stopIfTrue="1">
      <formula>($Q$50="")*($U$50="")</formula>
    </cfRule>
  </conditionalFormatting>
  <conditionalFormatting sqref="E52">
    <cfRule type="expression" dxfId="425" priority="3" stopIfTrue="1">
      <formula>($E$52="")*($K$52="")*($Q$52="")</formula>
    </cfRule>
  </conditionalFormatting>
  <conditionalFormatting sqref="K52">
    <cfRule type="expression" dxfId="424" priority="2" stopIfTrue="1">
      <formula>($E$52="")*($K$52="")*($Q$52="")</formula>
    </cfRule>
  </conditionalFormatting>
  <conditionalFormatting sqref="Q52">
    <cfRule type="expression" dxfId="423" priority="1" stopIfTrue="1">
      <formula>($E$52="")*($K$52="")*($Q$52="")</formula>
    </cfRule>
  </conditionalFormatting>
  <dataValidations count="4">
    <dataValidation imeMode="off" allowBlank="1" showInputMessage="1" showErrorMessage="1" sqref="L19:S19 F30 N33:O33 T32 V33:W33 M32 G27:H28"/>
    <dataValidation imeMode="hiragana" allowBlank="1" showInputMessage="1" showErrorMessage="1" sqref="T4:Y4 U35:W35 Y44:Y45 M34:W34 T52:T53 Y52:Y53 T44:T45"/>
    <dataValidation type="list" allowBlank="1" showInputMessage="1" showErrorMessage="1" sqref="E20:E26 E18 Q74 H50 U50 K52 K50 Q50 Q52:Q53 E49 U46 U43 Q44:Q45 E31 K31 Q31 I33:I34 K35 Q35:Q36 K15 G29 I29 N29 P29 U29 W29 E8:E9 Q68:Q69 K38:K46 E70:E77 Q66 H68:H69 K66 E15:E16 O37 O75 E34:E46 E51:E66 U54 U56:U57 K55">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19685039370078741" header="0.31496062992125984" footer="0.31496062992125984"/>
  <pageSetup paperSize="9" scale="47" fitToHeight="0" orientation="portrait" r:id="rId1"/>
  <headerFooter scaleWithDoc="0">
    <oddFooter>&amp;R令和４年１０月開講訓練科から適用</oddFooter>
  </headerFooter>
  <rowBreaks count="1" manualBreakCount="1">
    <brk id="55"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532" t="s">
        <v>105</v>
      </c>
      <c r="B2" s="1532"/>
      <c r="C2" s="1532"/>
      <c r="D2" s="1532"/>
      <c r="E2" s="1532"/>
      <c r="F2" s="1532"/>
      <c r="G2" s="1532"/>
      <c r="H2" s="1532"/>
      <c r="I2" s="1532"/>
      <c r="J2" s="1532"/>
      <c r="K2" s="1532"/>
      <c r="L2" s="1532"/>
      <c r="M2" s="1532"/>
      <c r="N2" s="1532"/>
      <c r="O2" s="1532"/>
      <c r="P2" s="1532"/>
      <c r="Q2" s="1532"/>
      <c r="R2" s="1532"/>
      <c r="S2" s="1532"/>
    </row>
    <row r="3" spans="1:19" ht="21.75" customHeight="1">
      <c r="A3" s="87" t="s">
        <v>106</v>
      </c>
      <c r="S3" s="88"/>
    </row>
    <row r="4" spans="1:19" ht="25.5" customHeight="1">
      <c r="A4" s="89" t="s">
        <v>107</v>
      </c>
      <c r="B4" s="1480" t="str">
        <f>IF(様式1!F44="","",様式1!F44)</f>
        <v/>
      </c>
      <c r="C4" s="1481"/>
      <c r="D4" s="1481"/>
      <c r="E4" s="1481"/>
      <c r="F4" s="1481"/>
      <c r="G4" s="1481"/>
      <c r="H4" s="1481"/>
      <c r="I4" s="1481"/>
      <c r="J4" s="1481"/>
      <c r="K4" s="90" t="str">
        <f>IF(B4="初回","✔","")</f>
        <v/>
      </c>
      <c r="L4" s="1513" t="s">
        <v>108</v>
      </c>
      <c r="M4" s="1513"/>
      <c r="N4" s="1513"/>
      <c r="O4" s="1513"/>
      <c r="P4" s="1513"/>
      <c r="Q4" s="1513"/>
      <c r="R4" s="1513"/>
      <c r="S4" s="1514"/>
    </row>
    <row r="5" spans="1:19" ht="23.1" customHeight="1">
      <c r="A5" s="89" t="s">
        <v>109</v>
      </c>
      <c r="B5" s="1512" t="str">
        <f>IF(様式1!L10="","",様式1!L10)</f>
        <v/>
      </c>
      <c r="C5" s="1513"/>
      <c r="D5" s="1513"/>
      <c r="E5" s="1513"/>
      <c r="F5" s="1513"/>
      <c r="G5" s="1513"/>
      <c r="H5" s="1513"/>
      <c r="I5" s="1513"/>
      <c r="J5" s="1513"/>
      <c r="K5" s="1513"/>
      <c r="L5" s="1513"/>
      <c r="M5" s="1513"/>
      <c r="N5" s="1513"/>
      <c r="O5" s="1513"/>
      <c r="P5" s="1513"/>
      <c r="Q5" s="1513"/>
      <c r="R5" s="1513"/>
      <c r="S5" s="1514"/>
    </row>
    <row r="6" spans="1:19" ht="23.1" customHeight="1">
      <c r="A6" s="89" t="s">
        <v>110</v>
      </c>
      <c r="B6" s="1512" t="str">
        <f>IF(様式1!L11="","",様式1!L11)</f>
        <v/>
      </c>
      <c r="C6" s="1513"/>
      <c r="D6" s="1513"/>
      <c r="E6" s="1513"/>
      <c r="F6" s="1513"/>
      <c r="G6" s="1513"/>
      <c r="H6" s="1513"/>
      <c r="I6" s="1513"/>
      <c r="J6" s="1513"/>
      <c r="K6" s="1513"/>
      <c r="L6" s="1513"/>
      <c r="M6" s="1513"/>
      <c r="N6" s="1513"/>
      <c r="O6" s="1513"/>
      <c r="P6" s="1513"/>
      <c r="Q6" s="1513"/>
      <c r="R6" s="1513"/>
      <c r="S6" s="1514"/>
    </row>
    <row r="7" spans="1:19" ht="23.1" customHeight="1">
      <c r="A7" s="478" t="s">
        <v>438</v>
      </c>
      <c r="B7" s="1535" t="str">
        <f>IF(様式1!F46="","",様式1!F46)</f>
        <v/>
      </c>
      <c r="C7" s="1536"/>
      <c r="D7" s="1536"/>
      <c r="E7" s="1536"/>
      <c r="F7" s="1536"/>
      <c r="G7" s="1536"/>
      <c r="H7" s="1536"/>
      <c r="I7" s="1536"/>
      <c r="J7" s="1536"/>
      <c r="K7" s="1536"/>
      <c r="L7" s="1536"/>
      <c r="M7" s="1536"/>
      <c r="N7" s="1536"/>
      <c r="O7" s="1536"/>
      <c r="P7" s="1536"/>
      <c r="Q7" s="1536"/>
      <c r="R7" s="1536"/>
      <c r="S7" s="1537"/>
    </row>
    <row r="8" spans="1:19" ht="23.25" customHeight="1">
      <c r="A8" s="91" t="s">
        <v>111</v>
      </c>
      <c r="B8" s="1533"/>
      <c r="C8" s="1534"/>
      <c r="D8" s="92" t="s">
        <v>112</v>
      </c>
      <c r="E8" s="1534"/>
      <c r="F8" s="1534"/>
      <c r="G8" s="1534"/>
      <c r="H8" s="1534" t="s">
        <v>112</v>
      </c>
      <c r="I8" s="1534"/>
      <c r="J8" s="92"/>
      <c r="K8" s="1460"/>
      <c r="L8" s="1460"/>
      <c r="M8" s="1460"/>
      <c r="N8" s="1460"/>
      <c r="O8" s="1460"/>
      <c r="P8" s="1460"/>
      <c r="Q8" s="1460"/>
      <c r="R8" s="1460"/>
      <c r="S8" s="1437"/>
    </row>
    <row r="9" spans="1:19" ht="23.1" customHeight="1">
      <c r="A9" s="93" t="s">
        <v>113</v>
      </c>
      <c r="B9" s="94" t="s">
        <v>114</v>
      </c>
      <c r="C9" s="1466" t="str">
        <f>IF(様式1!$J$9="","",様式1!$J$9)</f>
        <v/>
      </c>
      <c r="D9" s="1466"/>
      <c r="E9" s="1466" t="str">
        <f>IF(様式1!$L$9="","",様式1!$L$9)</f>
        <v/>
      </c>
      <c r="F9" s="1466"/>
      <c r="G9" s="1466"/>
      <c r="H9" s="1466"/>
      <c r="I9" s="1466"/>
      <c r="J9" s="1466"/>
      <c r="K9" s="1466"/>
      <c r="L9" s="1466"/>
      <c r="M9" s="1466"/>
      <c r="N9" s="1466"/>
      <c r="O9" s="1466"/>
      <c r="P9" s="1466"/>
      <c r="Q9" s="1466"/>
      <c r="R9" s="1466"/>
      <c r="S9" s="1467"/>
    </row>
    <row r="10" spans="1:19" ht="23.1" customHeight="1">
      <c r="A10" s="95"/>
      <c r="B10" s="1531"/>
      <c r="C10" s="1517"/>
      <c r="D10" s="1517"/>
      <c r="E10" s="1517" t="s">
        <v>115</v>
      </c>
      <c r="F10" s="1517"/>
      <c r="G10" s="1516"/>
      <c r="H10" s="1516"/>
      <c r="I10" s="1516"/>
      <c r="J10" s="73" t="s">
        <v>116</v>
      </c>
      <c r="K10" s="1517" t="s">
        <v>117</v>
      </c>
      <c r="L10" s="1517"/>
      <c r="M10" s="1518"/>
      <c r="N10" s="1518"/>
      <c r="O10" s="1518"/>
      <c r="P10" s="1518"/>
      <c r="Q10" s="1518"/>
      <c r="R10" s="1518"/>
      <c r="S10" s="1519"/>
    </row>
    <row r="11" spans="1:19" ht="30.75" customHeight="1">
      <c r="A11" s="96" t="s">
        <v>615</v>
      </c>
      <c r="B11" s="1512" t="s">
        <v>118</v>
      </c>
      <c r="C11" s="1513"/>
      <c r="D11" s="1513"/>
      <c r="E11" s="1513" t="str">
        <f>IF(様式1!M13="","",様式1!M13)</f>
        <v/>
      </c>
      <c r="F11" s="1513"/>
      <c r="G11" s="1513"/>
      <c r="H11" s="1513"/>
      <c r="I11" s="1513"/>
      <c r="J11" s="1513"/>
      <c r="K11" s="1513"/>
      <c r="L11" s="1513"/>
      <c r="M11" s="561"/>
      <c r="N11" s="1526"/>
      <c r="O11" s="1526"/>
      <c r="P11" s="1526"/>
      <c r="Q11" s="1526"/>
      <c r="R11" s="1526"/>
      <c r="S11" s="1527"/>
    </row>
    <row r="12" spans="1:19" ht="23.1" customHeight="1">
      <c r="A12" s="89" t="s">
        <v>119</v>
      </c>
      <c r="B12" s="1528"/>
      <c r="C12" s="1529"/>
      <c r="D12" s="97"/>
      <c r="E12" s="1530" t="s">
        <v>120</v>
      </c>
      <c r="F12" s="1530"/>
      <c r="G12" s="97"/>
      <c r="H12" s="1530" t="s">
        <v>121</v>
      </c>
      <c r="I12" s="1530"/>
      <c r="J12" s="97"/>
      <c r="K12" s="1529" t="s">
        <v>122</v>
      </c>
      <c r="L12" s="1529"/>
      <c r="M12" s="1259"/>
      <c r="N12" s="1259"/>
      <c r="O12" s="1259"/>
      <c r="P12" s="1259"/>
      <c r="Q12" s="1259"/>
      <c r="R12" s="1259"/>
      <c r="S12" s="1260"/>
    </row>
    <row r="13" spans="1:19" ht="15" customHeight="1">
      <c r="A13" s="1483" t="s">
        <v>123</v>
      </c>
      <c r="B13" s="34"/>
      <c r="C13" s="1522" t="s">
        <v>124</v>
      </c>
      <c r="D13" s="1520"/>
      <c r="E13" s="34"/>
      <c r="F13" s="1522" t="s">
        <v>524</v>
      </c>
      <c r="G13" s="1520"/>
      <c r="H13" s="34"/>
      <c r="I13" s="1522" t="s">
        <v>525</v>
      </c>
      <c r="J13" s="1520"/>
      <c r="K13" s="34"/>
      <c r="L13" s="1522" t="s">
        <v>526</v>
      </c>
      <c r="M13" s="1520"/>
      <c r="N13" s="34"/>
      <c r="O13" s="1522" t="s">
        <v>527</v>
      </c>
      <c r="P13" s="1520"/>
      <c r="Q13" s="1520"/>
      <c r="R13" s="1520"/>
      <c r="S13" s="1521"/>
    </row>
    <row r="14" spans="1:19" ht="15" customHeight="1">
      <c r="A14" s="1525"/>
      <c r="B14" s="34"/>
      <c r="C14" s="1522" t="s">
        <v>528</v>
      </c>
      <c r="D14" s="1520"/>
      <c r="E14" s="34"/>
      <c r="F14" s="1523" t="s">
        <v>529</v>
      </c>
      <c r="G14" s="1524"/>
      <c r="H14" s="34"/>
      <c r="I14" s="1522" t="s">
        <v>530</v>
      </c>
      <c r="J14" s="1520"/>
      <c r="K14" s="34"/>
      <c r="L14" s="1524" t="s">
        <v>531</v>
      </c>
      <c r="M14" s="1524"/>
      <c r="N14" s="1524"/>
      <c r="O14" s="34"/>
      <c r="P14" s="1520" t="s">
        <v>532</v>
      </c>
      <c r="Q14" s="1520"/>
      <c r="R14" s="1520"/>
      <c r="S14" s="1521"/>
    </row>
    <row r="15" spans="1:19" ht="15" customHeight="1">
      <c r="A15" s="1484"/>
      <c r="B15" s="34"/>
      <c r="C15" s="1522" t="s">
        <v>533</v>
      </c>
      <c r="D15" s="1520"/>
      <c r="E15" s="34"/>
      <c r="F15" s="1523" t="s">
        <v>534</v>
      </c>
      <c r="G15" s="1524"/>
      <c r="H15" s="34"/>
      <c r="I15" s="1520" t="s">
        <v>535</v>
      </c>
      <c r="J15" s="1520"/>
      <c r="K15" s="1524"/>
      <c r="L15" s="1524"/>
      <c r="M15" s="1524"/>
      <c r="N15" s="1524"/>
      <c r="O15" s="1524"/>
      <c r="P15" s="1524"/>
      <c r="Q15" s="1524"/>
      <c r="R15" s="1524"/>
      <c r="S15" s="476" t="s">
        <v>536</v>
      </c>
    </row>
    <row r="16" spans="1:19" ht="23.1" customHeight="1">
      <c r="A16" s="89" t="s">
        <v>125</v>
      </c>
      <c r="B16" s="1480"/>
      <c r="C16" s="1481"/>
      <c r="D16" s="1481"/>
      <c r="E16" s="1481"/>
      <c r="F16" s="1481"/>
      <c r="G16" s="1481"/>
      <c r="H16" s="1481"/>
      <c r="I16" s="1481"/>
      <c r="J16" s="1481"/>
      <c r="K16" s="1481"/>
      <c r="L16" s="1481"/>
      <c r="M16" s="1481"/>
      <c r="N16" s="1481"/>
      <c r="O16" s="1481"/>
      <c r="P16" s="1481"/>
      <c r="Q16" s="1481"/>
      <c r="R16" s="1481"/>
      <c r="S16" s="1482"/>
    </row>
    <row r="17" spans="1:19" s="98" customFormat="1" ht="51" customHeight="1">
      <c r="A17" s="1510" t="s">
        <v>126</v>
      </c>
      <c r="B17" s="1510"/>
      <c r="C17" s="1510"/>
      <c r="D17" s="1510"/>
      <c r="E17" s="1506" t="s">
        <v>127</v>
      </c>
      <c r="F17" s="1506"/>
      <c r="G17" s="1511"/>
      <c r="H17" s="1511"/>
      <c r="I17" s="1511"/>
      <c r="J17" s="1511"/>
      <c r="K17" s="1511"/>
      <c r="L17" s="1511"/>
      <c r="M17" s="1511"/>
      <c r="N17" s="1511"/>
      <c r="O17" s="1511"/>
      <c r="P17" s="1511"/>
      <c r="Q17" s="1511"/>
      <c r="R17" s="1511"/>
      <c r="S17" s="1511"/>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512" t="str">
        <f>IF(様式1!F40="","",様式1!F40)</f>
        <v/>
      </c>
      <c r="C21" s="1513"/>
      <c r="D21" s="1513"/>
      <c r="E21" s="1513"/>
      <c r="F21" s="1513"/>
      <c r="G21" s="1513"/>
      <c r="H21" s="1513"/>
      <c r="I21" s="1513"/>
      <c r="J21" s="1513"/>
      <c r="K21" s="1513"/>
      <c r="L21" s="1513"/>
      <c r="M21" s="1513"/>
      <c r="N21" s="1513"/>
      <c r="O21" s="1513"/>
      <c r="P21" s="1513"/>
      <c r="Q21" s="1513"/>
      <c r="R21" s="1513"/>
      <c r="S21" s="1514"/>
    </row>
    <row r="22" spans="1:19" ht="23.1" customHeight="1">
      <c r="A22" s="106" t="s">
        <v>131</v>
      </c>
      <c r="B22" s="94" t="s">
        <v>114</v>
      </c>
      <c r="C22" s="1466" t="str">
        <f>IF(様式1!F41="","",様式1!F41)</f>
        <v/>
      </c>
      <c r="D22" s="1466"/>
      <c r="E22" s="1466" t="str">
        <f>様式1!H41&amp;"　"&amp;様式1!H42</f>
        <v>　</v>
      </c>
      <c r="F22" s="1466"/>
      <c r="G22" s="1466"/>
      <c r="H22" s="1466"/>
      <c r="I22" s="1466"/>
      <c r="J22" s="1466"/>
      <c r="K22" s="1466"/>
      <c r="L22" s="1466"/>
      <c r="M22" s="1466"/>
      <c r="N22" s="1466"/>
      <c r="O22" s="1466"/>
      <c r="P22" s="1466"/>
      <c r="Q22" s="1466"/>
      <c r="R22" s="1466"/>
      <c r="S22" s="1467"/>
    </row>
    <row r="23" spans="1:19" ht="23.1" customHeight="1">
      <c r="A23" s="107" t="s">
        <v>113</v>
      </c>
      <c r="B23" s="108"/>
      <c r="C23" s="73"/>
      <c r="D23" s="73"/>
      <c r="E23" s="1515" t="s">
        <v>115</v>
      </c>
      <c r="F23" s="1515"/>
      <c r="G23" s="1516"/>
      <c r="H23" s="1516"/>
      <c r="I23" s="1516"/>
      <c r="J23" s="73" t="s">
        <v>116</v>
      </c>
      <c r="K23" s="1517" t="s">
        <v>117</v>
      </c>
      <c r="L23" s="1517"/>
      <c r="M23" s="1518"/>
      <c r="N23" s="1518"/>
      <c r="O23" s="1518"/>
      <c r="P23" s="1518"/>
      <c r="Q23" s="1518"/>
      <c r="R23" s="1518"/>
      <c r="S23" s="1519"/>
    </row>
    <row r="24" spans="1:19" ht="23.1" customHeight="1">
      <c r="A24" s="89" t="s">
        <v>132</v>
      </c>
      <c r="B24" s="1490"/>
      <c r="C24" s="1491"/>
      <c r="D24" s="1491"/>
      <c r="E24" s="1491"/>
      <c r="F24" s="1491"/>
      <c r="G24" s="1491"/>
      <c r="H24" s="1491"/>
      <c r="I24" s="1491"/>
      <c r="J24" s="1491"/>
      <c r="K24" s="1491"/>
      <c r="L24" s="1491"/>
      <c r="M24" s="1491"/>
      <c r="N24" s="1491"/>
      <c r="O24" s="1491"/>
      <c r="P24" s="1491"/>
      <c r="Q24" s="1491"/>
      <c r="R24" s="1491"/>
      <c r="S24" s="1492"/>
    </row>
    <row r="25" spans="1:19" ht="20.100000000000001" customHeight="1"/>
    <row r="26" spans="1:19" ht="20.100000000000001" customHeight="1"/>
    <row r="27" spans="1:19" ht="20.100000000000001" customHeight="1">
      <c r="A27" s="1493" t="s">
        <v>133</v>
      </c>
      <c r="B27" s="1494"/>
      <c r="C27" s="1494"/>
      <c r="D27" s="1494"/>
      <c r="E27" s="1494"/>
      <c r="F27" s="1494"/>
      <c r="G27" s="1494"/>
      <c r="H27" s="1494"/>
      <c r="I27" s="1494"/>
      <c r="J27" s="1494"/>
      <c r="K27" s="1494"/>
      <c r="L27" s="1494"/>
      <c r="M27" s="1494"/>
      <c r="N27" s="1494"/>
      <c r="O27" s="1494"/>
      <c r="P27" s="1494"/>
      <c r="Q27" s="1494"/>
      <c r="R27" s="1494"/>
      <c r="S27" s="1494"/>
    </row>
    <row r="28" spans="1:19" ht="20.100000000000001" customHeight="1">
      <c r="A28" s="1495" t="s">
        <v>134</v>
      </c>
      <c r="B28" s="1496"/>
      <c r="C28" s="1497"/>
      <c r="D28" s="1495" t="s">
        <v>135</v>
      </c>
      <c r="E28" s="1496"/>
      <c r="F28" s="1496"/>
      <c r="G28" s="1496"/>
      <c r="H28" s="1496"/>
      <c r="I28" s="1496"/>
      <c r="J28" s="1496"/>
      <c r="K28" s="1496"/>
      <c r="L28" s="1497"/>
      <c r="M28" s="1501" t="s">
        <v>136</v>
      </c>
      <c r="N28" s="1501"/>
      <c r="O28" s="1501"/>
      <c r="P28" s="1502" t="s">
        <v>137</v>
      </c>
      <c r="Q28" s="1503"/>
      <c r="R28" s="1483" t="s">
        <v>138</v>
      </c>
      <c r="S28" s="1483" t="s">
        <v>139</v>
      </c>
    </row>
    <row r="29" spans="1:19" ht="20.100000000000001" customHeight="1">
      <c r="A29" s="1498"/>
      <c r="B29" s="1499"/>
      <c r="C29" s="1500"/>
      <c r="D29" s="1498"/>
      <c r="E29" s="1499"/>
      <c r="F29" s="1499"/>
      <c r="G29" s="1499"/>
      <c r="H29" s="1499"/>
      <c r="I29" s="1499"/>
      <c r="J29" s="1499"/>
      <c r="K29" s="1499"/>
      <c r="L29" s="1500"/>
      <c r="M29" s="109" t="s">
        <v>140</v>
      </c>
      <c r="N29" s="1485" t="s">
        <v>141</v>
      </c>
      <c r="O29" s="1485"/>
      <c r="P29" s="1504"/>
      <c r="Q29" s="1505"/>
      <c r="R29" s="1484"/>
      <c r="S29" s="1484"/>
    </row>
    <row r="30" spans="1:19" ht="20.100000000000001" customHeight="1">
      <c r="A30" s="1459"/>
      <c r="B30" s="1460"/>
      <c r="C30" s="1437"/>
      <c r="D30" s="1459"/>
      <c r="E30" s="1460"/>
      <c r="F30" s="1460"/>
      <c r="G30" s="1460"/>
      <c r="H30" s="1460"/>
      <c r="I30" s="1460"/>
      <c r="J30" s="1460"/>
      <c r="K30" s="1460"/>
      <c r="L30" s="1437"/>
      <c r="M30" s="470"/>
      <c r="N30" s="1486"/>
      <c r="O30" s="1487"/>
      <c r="P30" s="1488"/>
      <c r="Q30" s="1489"/>
      <c r="R30" s="469"/>
      <c r="S30" s="469"/>
    </row>
    <row r="31" spans="1:19" ht="19.5" customHeight="1">
      <c r="A31" s="1506" t="s">
        <v>142</v>
      </c>
      <c r="B31" s="1507"/>
      <c r="C31" s="1507"/>
      <c r="D31" s="1507"/>
      <c r="E31" s="1507"/>
      <c r="F31" s="1507"/>
      <c r="G31" s="1507"/>
      <c r="H31" s="1507"/>
      <c r="I31" s="1507"/>
      <c r="J31" s="1507"/>
      <c r="K31" s="1507"/>
      <c r="L31" s="1507"/>
      <c r="M31" s="1507"/>
      <c r="N31" s="1507"/>
      <c r="O31" s="1507"/>
      <c r="P31" s="1507"/>
      <c r="Q31" s="1507"/>
      <c r="R31" s="1507"/>
      <c r="S31" s="1507"/>
    </row>
    <row r="32" spans="1:19" ht="19.5" customHeight="1">
      <c r="A32" s="1508" t="s">
        <v>143</v>
      </c>
      <c r="B32" s="1509"/>
      <c r="C32" s="1509"/>
      <c r="D32" s="1509"/>
      <c r="E32" s="1509"/>
      <c r="F32" s="1509"/>
      <c r="G32" s="1509"/>
      <c r="H32" s="1509"/>
      <c r="I32" s="1509"/>
      <c r="J32" s="1509"/>
      <c r="K32" s="1509"/>
      <c r="L32" s="1509"/>
      <c r="M32" s="1509"/>
      <c r="N32" s="1509"/>
      <c r="O32" s="1509"/>
      <c r="P32" s="1509"/>
      <c r="Q32" s="1509"/>
      <c r="R32" s="1509"/>
      <c r="S32" s="1509"/>
    </row>
    <row r="33" spans="1:19" ht="16.5" customHeight="1">
      <c r="A33" s="790"/>
      <c r="B33" s="790"/>
      <c r="C33" s="790"/>
      <c r="D33" s="790"/>
      <c r="E33" s="790"/>
      <c r="F33" s="790"/>
      <c r="G33" s="790"/>
      <c r="H33" s="790"/>
      <c r="I33" s="790"/>
      <c r="J33" s="790"/>
      <c r="K33" s="790"/>
      <c r="L33" s="790"/>
      <c r="M33" s="790"/>
      <c r="N33" s="790"/>
      <c r="O33" s="790"/>
      <c r="P33" s="790"/>
      <c r="Q33" s="790"/>
      <c r="R33" s="790"/>
      <c r="S33" s="790"/>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480"/>
      <c r="C35" s="1481"/>
      <c r="D35" s="1481"/>
      <c r="E35" s="1481"/>
      <c r="F35" s="1481"/>
      <c r="G35" s="1481"/>
      <c r="H35" s="1481"/>
      <c r="I35" s="1481"/>
      <c r="J35" s="1481"/>
      <c r="K35" s="1481"/>
      <c r="L35" s="1481"/>
      <c r="M35" s="1481"/>
      <c r="N35" s="1481"/>
      <c r="O35" s="1481"/>
      <c r="P35" s="1481"/>
      <c r="Q35" s="1481"/>
      <c r="R35" s="1481"/>
      <c r="S35" s="1482"/>
    </row>
    <row r="36" spans="1:19" ht="22.5" customHeight="1">
      <c r="A36" s="114" t="s">
        <v>146</v>
      </c>
      <c r="B36" s="1480"/>
      <c r="C36" s="1481"/>
      <c r="D36" s="1481"/>
      <c r="E36" s="1481"/>
      <c r="F36" s="1481"/>
      <c r="G36" s="1481"/>
      <c r="H36" s="1481"/>
      <c r="I36" s="1481"/>
      <c r="J36" s="1481"/>
      <c r="K36" s="1481"/>
      <c r="L36" s="1481"/>
      <c r="M36" s="1481"/>
      <c r="N36" s="1481"/>
      <c r="O36" s="1481"/>
      <c r="P36" s="1481"/>
      <c r="Q36" s="1481"/>
      <c r="R36" s="1481"/>
      <c r="S36" s="1482"/>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480"/>
      <c r="C39" s="1481"/>
      <c r="D39" s="1481"/>
      <c r="E39" s="1481"/>
      <c r="F39" s="1481"/>
      <c r="G39" s="1481"/>
      <c r="H39" s="1481"/>
      <c r="I39" s="1481"/>
      <c r="J39" s="1482"/>
      <c r="K39" s="1459" t="s">
        <v>149</v>
      </c>
      <c r="L39" s="1460"/>
      <c r="M39" s="1460"/>
      <c r="N39" s="1460"/>
      <c r="O39" s="1460"/>
      <c r="P39" s="1460"/>
      <c r="Q39" s="1460"/>
      <c r="R39" s="1460"/>
      <c r="S39" s="115" t="s">
        <v>150</v>
      </c>
    </row>
    <row r="40" spans="1:19" ht="20.100000000000001" customHeight="1">
      <c r="A40" s="1468" t="s">
        <v>151</v>
      </c>
      <c r="B40" s="116" t="s">
        <v>152</v>
      </c>
      <c r="C40" s="117"/>
      <c r="D40" s="118"/>
      <c r="E40" s="1476"/>
      <c r="F40" s="1477"/>
      <c r="G40" s="1477"/>
      <c r="H40" s="1477"/>
      <c r="I40" s="1477"/>
      <c r="J40" s="1477"/>
      <c r="K40" s="1477"/>
      <c r="L40" s="1477"/>
      <c r="M40" s="1462" t="s">
        <v>153</v>
      </c>
      <c r="N40" s="1463"/>
      <c r="O40" s="1464"/>
      <c r="P40" s="1478"/>
      <c r="Q40" s="1466"/>
      <c r="R40" s="1466"/>
      <c r="S40" s="1467"/>
    </row>
    <row r="41" spans="1:19" ht="20.100000000000001" customHeight="1">
      <c r="A41" s="1469"/>
      <c r="B41" s="119" t="s">
        <v>154</v>
      </c>
      <c r="C41" s="120"/>
      <c r="D41" s="121"/>
      <c r="E41" s="1451"/>
      <c r="F41" s="1452"/>
      <c r="G41" s="1452"/>
      <c r="H41" s="1452"/>
      <c r="I41" s="1452"/>
      <c r="J41" s="1452"/>
      <c r="K41" s="1452"/>
      <c r="L41" s="1453"/>
      <c r="M41" s="1454" t="s">
        <v>155</v>
      </c>
      <c r="N41" s="1455"/>
      <c r="O41" s="1456"/>
      <c r="P41" s="1479"/>
      <c r="Q41" s="1458"/>
      <c r="R41" s="1452"/>
      <c r="S41" s="1453"/>
    </row>
    <row r="42" spans="1:19" ht="20.100000000000001" customHeight="1">
      <c r="A42" s="1470"/>
      <c r="B42" s="122" t="s">
        <v>156</v>
      </c>
      <c r="C42" s="123"/>
      <c r="D42" s="124"/>
      <c r="E42" s="125"/>
      <c r="F42" s="126" t="s">
        <v>157</v>
      </c>
      <c r="G42" s="70"/>
      <c r="H42" s="70"/>
      <c r="I42" s="70"/>
      <c r="J42" s="73"/>
      <c r="K42" s="73"/>
      <c r="L42" s="73"/>
      <c r="M42" s="1459" t="s">
        <v>158</v>
      </c>
      <c r="N42" s="1460"/>
      <c r="O42" s="1437"/>
      <c r="P42" s="125"/>
      <c r="Q42" s="126" t="s">
        <v>159</v>
      </c>
      <c r="S42" s="127"/>
    </row>
    <row r="43" spans="1:19" ht="20.100000000000001" customHeight="1">
      <c r="A43" s="1474" t="s">
        <v>160</v>
      </c>
      <c r="B43" s="116" t="s">
        <v>152</v>
      </c>
      <c r="C43" s="117"/>
      <c r="D43" s="118"/>
      <c r="E43" s="1476"/>
      <c r="F43" s="1472"/>
      <c r="G43" s="1472"/>
      <c r="H43" s="1472"/>
      <c r="I43" s="1472"/>
      <c r="J43" s="1477"/>
      <c r="K43" s="1477"/>
      <c r="L43" s="1477"/>
      <c r="M43" s="1462" t="s">
        <v>153</v>
      </c>
      <c r="N43" s="1463"/>
      <c r="O43" s="1464"/>
      <c r="P43" s="1465"/>
      <c r="Q43" s="1466"/>
      <c r="R43" s="1466"/>
      <c r="S43" s="1467"/>
    </row>
    <row r="44" spans="1:19" ht="20.100000000000001" customHeight="1">
      <c r="A44" s="1475"/>
      <c r="B44" s="119" t="s">
        <v>154</v>
      </c>
      <c r="C44" s="120"/>
      <c r="D44" s="121"/>
      <c r="E44" s="1451"/>
      <c r="F44" s="1452"/>
      <c r="G44" s="1452"/>
      <c r="H44" s="1452"/>
      <c r="I44" s="1452"/>
      <c r="J44" s="1452"/>
      <c r="K44" s="1452"/>
      <c r="L44" s="1453"/>
      <c r="M44" s="1454" t="s">
        <v>155</v>
      </c>
      <c r="N44" s="1455"/>
      <c r="O44" s="1456"/>
      <c r="P44" s="1457"/>
      <c r="Q44" s="1458"/>
      <c r="R44" s="1452"/>
      <c r="S44" s="1453"/>
    </row>
    <row r="45" spans="1:19" ht="20.100000000000001" customHeight="1">
      <c r="A45" s="1475"/>
      <c r="B45" s="116" t="s">
        <v>152</v>
      </c>
      <c r="C45" s="117"/>
      <c r="D45" s="118"/>
      <c r="E45" s="1476"/>
      <c r="F45" s="1472"/>
      <c r="G45" s="1472"/>
      <c r="H45" s="1472"/>
      <c r="I45" s="1472"/>
      <c r="J45" s="1477"/>
      <c r="K45" s="1472"/>
      <c r="L45" s="1473"/>
      <c r="M45" s="1462" t="s">
        <v>153</v>
      </c>
      <c r="N45" s="1463"/>
      <c r="O45" s="1464"/>
      <c r="P45" s="1465"/>
      <c r="Q45" s="1466"/>
      <c r="R45" s="1466"/>
      <c r="S45" s="1467"/>
    </row>
    <row r="46" spans="1:19" ht="20.100000000000001" customHeight="1">
      <c r="A46" s="1475"/>
      <c r="B46" s="119" t="s">
        <v>154</v>
      </c>
      <c r="C46" s="120"/>
      <c r="D46" s="121"/>
      <c r="E46" s="1451"/>
      <c r="F46" s="1452"/>
      <c r="G46" s="1452"/>
      <c r="H46" s="1452"/>
      <c r="I46" s="1452"/>
      <c r="J46" s="1452"/>
      <c r="K46" s="1452"/>
      <c r="L46" s="1453"/>
      <c r="M46" s="1454" t="s">
        <v>155</v>
      </c>
      <c r="N46" s="1455"/>
      <c r="O46" s="1456"/>
      <c r="P46" s="1457"/>
      <c r="Q46" s="1458"/>
      <c r="R46" s="1452"/>
      <c r="S46" s="1453"/>
    </row>
    <row r="47" spans="1:19" ht="20.100000000000001" customHeight="1">
      <c r="A47" s="1468" t="s">
        <v>161</v>
      </c>
      <c r="B47" s="116" t="s">
        <v>152</v>
      </c>
      <c r="C47" s="117"/>
      <c r="D47" s="118"/>
      <c r="E47" s="1471"/>
      <c r="F47" s="1472"/>
      <c r="G47" s="1472"/>
      <c r="H47" s="1472"/>
      <c r="I47" s="1472"/>
      <c r="J47" s="1472"/>
      <c r="K47" s="1472"/>
      <c r="L47" s="1473"/>
      <c r="M47" s="1462" t="s">
        <v>153</v>
      </c>
      <c r="N47" s="1463"/>
      <c r="O47" s="1464"/>
      <c r="P47" s="1465"/>
      <c r="Q47" s="1466"/>
      <c r="R47" s="1466"/>
      <c r="S47" s="1467"/>
    </row>
    <row r="48" spans="1:19" ht="20.100000000000001" customHeight="1">
      <c r="A48" s="1469"/>
      <c r="B48" s="119" t="s">
        <v>154</v>
      </c>
      <c r="C48" s="120"/>
      <c r="D48" s="121"/>
      <c r="E48" s="1451"/>
      <c r="F48" s="1452"/>
      <c r="G48" s="1452"/>
      <c r="H48" s="1452"/>
      <c r="I48" s="1452"/>
      <c r="J48" s="1452"/>
      <c r="K48" s="1452"/>
      <c r="L48" s="1453"/>
      <c r="M48" s="1454" t="s">
        <v>155</v>
      </c>
      <c r="N48" s="1455"/>
      <c r="O48" s="1456"/>
      <c r="P48" s="1457"/>
      <c r="Q48" s="1458"/>
      <c r="R48" s="1452"/>
      <c r="S48" s="1453"/>
    </row>
    <row r="49" spans="1:19" ht="20.100000000000001" customHeight="1">
      <c r="A49" s="1470"/>
      <c r="B49" s="128" t="s">
        <v>156</v>
      </c>
      <c r="C49" s="129"/>
      <c r="D49" s="130"/>
      <c r="E49" s="125"/>
      <c r="F49" s="131" t="s">
        <v>162</v>
      </c>
      <c r="G49" s="132"/>
      <c r="H49" s="132"/>
      <c r="I49" s="132"/>
      <c r="J49" s="133"/>
      <c r="K49" s="133"/>
      <c r="L49" s="133"/>
      <c r="M49" s="1459" t="s">
        <v>158</v>
      </c>
      <c r="N49" s="1460"/>
      <c r="O49" s="1437"/>
      <c r="P49" s="125"/>
      <c r="Q49" s="126" t="s">
        <v>159</v>
      </c>
      <c r="S49" s="115"/>
    </row>
    <row r="50" spans="1:19" ht="26.25" customHeight="1">
      <c r="A50" s="1461" t="s">
        <v>1002</v>
      </c>
      <c r="B50" s="1461"/>
      <c r="C50" s="1461"/>
      <c r="D50" s="1461"/>
      <c r="E50" s="1461"/>
      <c r="F50" s="1461"/>
      <c r="G50" s="1461"/>
      <c r="H50" s="1461"/>
      <c r="I50" s="1461"/>
      <c r="J50" s="1461"/>
      <c r="K50" s="1461"/>
      <c r="L50" s="1461"/>
      <c r="M50" s="1461"/>
      <c r="N50" s="1461"/>
      <c r="O50" s="1461"/>
      <c r="P50" s="1461"/>
      <c r="Q50" s="1461"/>
      <c r="R50" s="1461"/>
      <c r="S50" s="1461"/>
    </row>
    <row r="51" spans="1:19">
      <c r="A51" s="1449" t="s">
        <v>1094</v>
      </c>
      <c r="B51" s="1449"/>
      <c r="C51" s="1449"/>
      <c r="D51" s="1449"/>
      <c r="E51" s="1449"/>
      <c r="F51" s="1449"/>
      <c r="G51" s="1449"/>
      <c r="H51" s="1449"/>
      <c r="I51" s="1449"/>
      <c r="J51" s="1449"/>
      <c r="K51" s="1449"/>
      <c r="L51" s="1449"/>
      <c r="M51" s="1449"/>
      <c r="N51" s="1449"/>
      <c r="O51" s="1449"/>
      <c r="P51" s="1449"/>
      <c r="Q51" s="1449"/>
      <c r="R51" s="1449"/>
      <c r="S51" s="1449"/>
    </row>
    <row r="52" spans="1:19" ht="27" customHeight="1">
      <c r="A52" s="1449" t="s">
        <v>1003</v>
      </c>
      <c r="B52" s="1449"/>
      <c r="C52" s="1449"/>
      <c r="D52" s="1449"/>
      <c r="E52" s="1449"/>
      <c r="F52" s="1449"/>
      <c r="G52" s="1449"/>
      <c r="H52" s="1449"/>
      <c r="I52" s="1449"/>
      <c r="J52" s="1449"/>
      <c r="K52" s="1449"/>
      <c r="L52" s="1449"/>
      <c r="M52" s="1449"/>
      <c r="N52" s="1450"/>
      <c r="O52" s="1450"/>
      <c r="P52" s="1450"/>
      <c r="Q52" s="1450"/>
      <c r="R52" s="1450"/>
      <c r="S52" s="1450"/>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449" t="s">
        <v>164</v>
      </c>
      <c r="B54" s="1449"/>
      <c r="C54" s="1449"/>
      <c r="D54" s="1449"/>
      <c r="E54" s="1449"/>
      <c r="F54" s="1449"/>
      <c r="G54" s="1449"/>
      <c r="H54" s="1449"/>
      <c r="I54" s="1449"/>
      <c r="J54" s="1449"/>
      <c r="K54" s="1449"/>
      <c r="L54" s="1449"/>
      <c r="M54" s="1449"/>
      <c r="N54" s="1449"/>
      <c r="O54" s="1449"/>
      <c r="P54" s="1449"/>
      <c r="Q54" s="1449"/>
      <c r="R54" s="1449"/>
      <c r="S54" s="1449"/>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1"/>
  <conditionalFormatting sqref="P49 P43:S48 P39:R39 B39:J39 P40:S41 E40:E49 P42 D30 A30 M30:S30 G10:I10 M10:S10 G23:I23 M23:S23 G12 J12 B12:D12 B24:S24">
    <cfRule type="cellIs" dxfId="422" priority="15" stopIfTrue="1" operator="equal">
      <formula>""</formula>
    </cfRule>
  </conditionalFormatting>
  <conditionalFormatting sqref="B35:S36 B8:C8 E8:G8 J8">
    <cfRule type="cellIs" dxfId="421" priority="14" stopIfTrue="1" operator="equal">
      <formula>""</formula>
    </cfRule>
  </conditionalFormatting>
  <conditionalFormatting sqref="B16:S16">
    <cfRule type="cellIs" dxfId="420" priority="12" stopIfTrue="1" operator="equal">
      <formula>""</formula>
    </cfRule>
    <cfRule type="cellIs" dxfId="419" priority="13" stopIfTrue="1" operator="equal">
      <formula>""</formula>
    </cfRule>
  </conditionalFormatting>
  <conditionalFormatting sqref="B13:B15 E13:E15 H13:H15 K13:K14 N13 O14">
    <cfRule type="expression" dxfId="418" priority="11" stopIfTrue="1">
      <formula>($B$13="")*($B$14="")*($B$15="")*($E$13="")*($E$14="")*($E$15="")*($H$13="")*($H$14="")*($H$15="")*($K$13="")*($K$14="")*($N$13="")*($O$14="")</formula>
    </cfRule>
  </conditionalFormatting>
  <conditionalFormatting sqref="K15:R15">
    <cfRule type="cellIs" dxfId="417" priority="10" stopIfTrue="1" operator="equal">
      <formula>(COUNTIF($H$15,"✔")&lt;1)</formula>
    </cfRule>
  </conditionalFormatting>
  <conditionalFormatting sqref="E40">
    <cfRule type="cellIs" dxfId="416" priority="9" stopIfTrue="1" operator="equal">
      <formula>""</formula>
    </cfRule>
  </conditionalFormatting>
  <conditionalFormatting sqref="J40">
    <cfRule type="cellIs" dxfId="415" priority="8" stopIfTrue="1" operator="equal">
      <formula>""</formula>
    </cfRule>
  </conditionalFormatting>
  <conditionalFormatting sqref="E40">
    <cfRule type="cellIs" dxfId="414" priority="7" stopIfTrue="1" operator="equal">
      <formula>""</formula>
    </cfRule>
  </conditionalFormatting>
  <conditionalFormatting sqref="J40">
    <cfRule type="cellIs" dxfId="413" priority="6" stopIfTrue="1" operator="equal">
      <formula>""</formula>
    </cfRule>
  </conditionalFormatting>
  <conditionalFormatting sqref="J43">
    <cfRule type="cellIs" dxfId="412" priority="5" stopIfTrue="1" operator="equal">
      <formula>""</formula>
    </cfRule>
  </conditionalFormatting>
  <conditionalFormatting sqref="J45:L45">
    <cfRule type="cellIs" dxfId="411" priority="4" stopIfTrue="1" operator="equal">
      <formula>""</formula>
    </cfRule>
  </conditionalFormatting>
  <conditionalFormatting sqref="J47:L47">
    <cfRule type="cellIs" dxfId="410"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791</v>
      </c>
      <c r="AL1" s="572"/>
      <c r="AO1" s="573" t="s">
        <v>473</v>
      </c>
    </row>
    <row r="2" spans="1:47" ht="20.100000000000001" customHeight="1">
      <c r="A2" s="1745" t="s">
        <v>8</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574"/>
      <c r="AO2" s="573" t="s">
        <v>474</v>
      </c>
    </row>
    <row r="3" spans="1:47" ht="18" customHeight="1">
      <c r="A3" s="1746" t="s">
        <v>165</v>
      </c>
      <c r="B3" s="1746"/>
      <c r="C3" s="1746"/>
      <c r="D3" s="1746"/>
      <c r="E3" s="1746"/>
      <c r="F3" s="1555" t="str">
        <f>IF(様式1!L11="","",様式1!L11)</f>
        <v/>
      </c>
      <c r="G3" s="1555"/>
      <c r="H3" s="1555"/>
      <c r="I3" s="1555"/>
      <c r="J3" s="1555"/>
      <c r="K3" s="1555"/>
      <c r="L3" s="1555"/>
      <c r="M3" s="1555"/>
      <c r="N3" s="1555"/>
      <c r="O3" s="1555"/>
      <c r="P3" s="1555"/>
      <c r="Q3" s="1555"/>
      <c r="R3" s="1555"/>
      <c r="S3" s="568"/>
      <c r="T3" s="568"/>
      <c r="U3" s="568"/>
      <c r="V3" s="568"/>
      <c r="W3" s="568"/>
      <c r="X3" s="568"/>
      <c r="Y3" s="569"/>
      <c r="Z3" s="569"/>
      <c r="AA3" s="569"/>
      <c r="AB3" s="569"/>
      <c r="AK3" s="1023" t="s">
        <v>1019</v>
      </c>
      <c r="AO3" s="573" t="s">
        <v>475</v>
      </c>
    </row>
    <row r="4" spans="1:47" ht="9"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747" t="s">
        <v>395</v>
      </c>
      <c r="B5" s="1679"/>
      <c r="C5" s="1679"/>
      <c r="D5" s="1679"/>
      <c r="E5" s="1679"/>
      <c r="F5" s="577" t="str">
        <f>IF(様式1!E20="○","✔","")</f>
        <v/>
      </c>
      <c r="G5" s="1750" t="s">
        <v>792</v>
      </c>
      <c r="H5" s="1751"/>
      <c r="I5" s="1751"/>
      <c r="J5" s="1751"/>
      <c r="K5" s="807" t="s">
        <v>793</v>
      </c>
      <c r="L5" s="1752"/>
      <c r="M5" s="1752"/>
      <c r="N5" s="1752"/>
      <c r="O5" s="1752"/>
      <c r="P5" s="1752"/>
      <c r="Q5" s="1752"/>
      <c r="R5" s="1752"/>
      <c r="S5" s="1752"/>
      <c r="T5" s="1752"/>
      <c r="U5" s="806" t="s">
        <v>794</v>
      </c>
      <c r="V5" s="578"/>
      <c r="W5" s="808"/>
      <c r="X5" s="808"/>
      <c r="Y5" s="1731" t="s">
        <v>537</v>
      </c>
      <c r="Z5" s="1732"/>
      <c r="AA5" s="1732"/>
      <c r="AB5" s="1732"/>
      <c r="AC5" s="1732"/>
      <c r="AD5" s="1732"/>
      <c r="AE5" s="1732"/>
      <c r="AF5" s="1732"/>
      <c r="AG5" s="1732"/>
      <c r="AH5" s="1732"/>
      <c r="AI5" s="1732"/>
      <c r="AJ5" s="1732"/>
      <c r="AK5" s="1733"/>
      <c r="AL5" s="579"/>
      <c r="AM5" s="580"/>
      <c r="AO5" s="573" t="s">
        <v>795</v>
      </c>
    </row>
    <row r="6" spans="1:47" ht="15" customHeight="1" thickBot="1">
      <c r="A6" s="1748"/>
      <c r="B6" s="1615"/>
      <c r="C6" s="1615"/>
      <c r="D6" s="1615"/>
      <c r="E6" s="1615"/>
      <c r="F6" s="581" t="str">
        <f>IF(様式1!E21="○","✔","")</f>
        <v>✔</v>
      </c>
      <c r="G6" s="1753" t="s">
        <v>796</v>
      </c>
      <c r="H6" s="1754"/>
      <c r="I6" s="1754"/>
      <c r="J6" s="1754"/>
      <c r="K6" s="805" t="s">
        <v>793</v>
      </c>
      <c r="L6" s="1755"/>
      <c r="M6" s="1755"/>
      <c r="N6" s="1755"/>
      <c r="O6" s="1755"/>
      <c r="P6" s="1755"/>
      <c r="Q6" s="1755"/>
      <c r="R6" s="1755"/>
      <c r="S6" s="1755"/>
      <c r="T6" s="1755"/>
      <c r="U6" s="803" t="s">
        <v>794</v>
      </c>
      <c r="V6" s="803"/>
      <c r="W6" s="803"/>
      <c r="X6" s="803"/>
      <c r="Y6" s="1712"/>
      <c r="Z6" s="1713"/>
      <c r="AA6" s="1713"/>
      <c r="AB6" s="1713"/>
      <c r="AC6" s="1713"/>
      <c r="AD6" s="1713"/>
      <c r="AE6" s="1713"/>
      <c r="AF6" s="1713"/>
      <c r="AG6" s="1713"/>
      <c r="AH6" s="1713"/>
      <c r="AI6" s="1713"/>
      <c r="AJ6" s="1713"/>
      <c r="AK6" s="1714"/>
      <c r="AL6" s="579"/>
      <c r="AM6" s="580"/>
      <c r="AO6" s="573" t="s">
        <v>477</v>
      </c>
    </row>
    <row r="7" spans="1:47" ht="26.25" customHeight="1" thickBot="1">
      <c r="A7" s="1748"/>
      <c r="B7" s="1615"/>
      <c r="C7" s="1615"/>
      <c r="D7" s="1615"/>
      <c r="E7" s="1615"/>
      <c r="F7" s="1205" t="str">
        <f>IF(様式1!E22="○","✔","")</f>
        <v/>
      </c>
      <c r="G7" s="1734" t="s">
        <v>583</v>
      </c>
      <c r="H7" s="1735"/>
      <c r="I7" s="1735"/>
      <c r="J7" s="1735"/>
      <c r="K7" s="1735"/>
      <c r="L7" s="1736"/>
      <c r="M7" s="601"/>
      <c r="N7" s="1737" t="s">
        <v>441</v>
      </c>
      <c r="O7" s="1738"/>
      <c r="P7" s="1738"/>
      <c r="Q7" s="1738"/>
      <c r="R7" s="1739"/>
      <c r="S7" s="1205" t="str">
        <f>IF(様式1!R22="○","✔","")</f>
        <v/>
      </c>
      <c r="T7" s="1740" t="s">
        <v>396</v>
      </c>
      <c r="U7" s="1741"/>
      <c r="V7" s="1741"/>
      <c r="W7" s="1741"/>
      <c r="X7" s="1742"/>
      <c r="Y7" s="1715"/>
      <c r="Z7" s="1716"/>
      <c r="AA7" s="1716"/>
      <c r="AB7" s="1716"/>
      <c r="AC7" s="1716"/>
      <c r="AD7" s="1716"/>
      <c r="AE7" s="1716"/>
      <c r="AF7" s="1716"/>
      <c r="AG7" s="1716"/>
      <c r="AH7" s="1716"/>
      <c r="AI7" s="1716"/>
      <c r="AJ7" s="1716"/>
      <c r="AK7" s="1717"/>
      <c r="AL7" s="579"/>
      <c r="AM7" s="580"/>
      <c r="AO7" s="573"/>
    </row>
    <row r="8" spans="1:47" ht="41.25" customHeight="1" thickBot="1">
      <c r="A8" s="1749"/>
      <c r="B8" s="1665"/>
      <c r="C8" s="1665"/>
      <c r="D8" s="1665"/>
      <c r="E8" s="1665"/>
      <c r="F8" s="601"/>
      <c r="G8" s="1756" t="s">
        <v>1139</v>
      </c>
      <c r="H8" s="1757"/>
      <c r="I8" s="1757"/>
      <c r="J8" s="1757"/>
      <c r="K8" s="1757"/>
      <c r="L8" s="1758"/>
      <c r="M8" s="601"/>
      <c r="N8" s="1764" t="s">
        <v>1140</v>
      </c>
      <c r="O8" s="1765"/>
      <c r="P8" s="1765"/>
      <c r="Q8" s="1765"/>
      <c r="R8" s="1766"/>
      <c r="S8" s="1205" t="str">
        <f>IF(様式1!R23="○","✔","")</f>
        <v/>
      </c>
      <c r="T8" s="1767"/>
      <c r="U8" s="1741"/>
      <c r="V8" s="1741"/>
      <c r="W8" s="1741"/>
      <c r="X8" s="1742"/>
      <c r="Y8" s="1708"/>
      <c r="Z8" s="1674"/>
      <c r="AA8" s="1674"/>
      <c r="AB8" s="1674"/>
      <c r="AC8" s="1674"/>
      <c r="AD8" s="1674"/>
      <c r="AE8" s="1674"/>
      <c r="AF8" s="1674"/>
      <c r="AG8" s="1674"/>
      <c r="AH8" s="1674"/>
      <c r="AI8" s="1674"/>
      <c r="AJ8" s="1674"/>
      <c r="AK8" s="1709"/>
      <c r="AL8" s="1012"/>
      <c r="AM8" s="580"/>
      <c r="AO8" s="573" t="s">
        <v>478</v>
      </c>
    </row>
    <row r="9" spans="1:47" ht="18" customHeight="1">
      <c r="A9" s="1719" t="s">
        <v>166</v>
      </c>
      <c r="B9" s="1720"/>
      <c r="C9" s="1720"/>
      <c r="D9" s="1720"/>
      <c r="E9" s="1720"/>
      <c r="F9" s="1723" t="str">
        <f>IF(様式1!G36="","",様式1!G36)</f>
        <v/>
      </c>
      <c r="G9" s="1724"/>
      <c r="H9" s="1724"/>
      <c r="I9" s="1724"/>
      <c r="J9" s="1724"/>
      <c r="K9" s="1724"/>
      <c r="L9" s="1724"/>
      <c r="M9" s="1724"/>
      <c r="N9" s="1724"/>
      <c r="O9" s="1724"/>
      <c r="P9" s="1724"/>
      <c r="Q9" s="1724"/>
      <c r="R9" s="1724"/>
      <c r="S9" s="1724"/>
      <c r="T9" s="1724"/>
      <c r="U9" s="1724"/>
      <c r="V9" s="1724"/>
      <c r="W9" s="1724"/>
      <c r="X9" s="1725"/>
      <c r="Y9" s="1710"/>
      <c r="Z9" s="1539"/>
      <c r="AA9" s="1539"/>
      <c r="AB9" s="1539"/>
      <c r="AC9" s="1539"/>
      <c r="AD9" s="1539"/>
      <c r="AE9" s="1539"/>
      <c r="AF9" s="1539"/>
      <c r="AG9" s="1539"/>
      <c r="AH9" s="1539"/>
      <c r="AI9" s="1539"/>
      <c r="AJ9" s="1539"/>
      <c r="AK9" s="1711"/>
      <c r="AL9" s="1012" t="str">
        <f>LEN(Y8)&amp;" 文字(最大100文字)"</f>
        <v>0 文字(最大100文字)</v>
      </c>
      <c r="AM9" s="580"/>
      <c r="AO9" s="573" t="s">
        <v>479</v>
      </c>
    </row>
    <row r="10" spans="1:47" ht="12" customHeight="1" thickBot="1">
      <c r="A10" s="1721"/>
      <c r="B10" s="1722"/>
      <c r="C10" s="1722"/>
      <c r="D10" s="1722"/>
      <c r="E10" s="1722"/>
      <c r="F10" s="582"/>
      <c r="G10" s="583"/>
      <c r="H10" s="583"/>
      <c r="I10" s="583"/>
      <c r="J10" s="583"/>
      <c r="K10" s="583"/>
      <c r="L10" s="583"/>
      <c r="M10" s="583"/>
      <c r="N10" s="583"/>
      <c r="O10" s="583"/>
      <c r="P10" s="583"/>
      <c r="Q10" s="583"/>
      <c r="R10" s="583"/>
      <c r="S10" s="583"/>
      <c r="T10" s="583"/>
      <c r="U10" s="583"/>
      <c r="V10" s="583"/>
      <c r="W10" s="583"/>
      <c r="X10" s="584" t="s">
        <v>797</v>
      </c>
      <c r="Y10" s="1712"/>
      <c r="Z10" s="1713"/>
      <c r="AA10" s="1713"/>
      <c r="AB10" s="1713"/>
      <c r="AC10" s="1713"/>
      <c r="AD10" s="1713"/>
      <c r="AE10" s="1713"/>
      <c r="AF10" s="1713"/>
      <c r="AG10" s="1713"/>
      <c r="AH10" s="1713"/>
      <c r="AI10" s="1713"/>
      <c r="AJ10" s="1713"/>
      <c r="AK10" s="1714"/>
      <c r="AL10" s="1012"/>
      <c r="AM10" s="580"/>
      <c r="AO10" s="573" t="s">
        <v>480</v>
      </c>
    </row>
    <row r="11" spans="1:47" ht="20.25" customHeight="1" thickBot="1">
      <c r="A11" s="1693" t="s">
        <v>167</v>
      </c>
      <c r="B11" s="1726"/>
      <c r="C11" s="1726"/>
      <c r="D11" s="1726"/>
      <c r="E11" s="1726"/>
      <c r="F11" s="1701" t="s">
        <v>675</v>
      </c>
      <c r="G11" s="1702"/>
      <c r="H11" s="1702"/>
      <c r="I11" s="1702"/>
      <c r="J11" s="1702"/>
      <c r="K11" s="1702"/>
      <c r="L11" s="812" t="s">
        <v>798</v>
      </c>
      <c r="M11" s="1702" t="s">
        <v>675</v>
      </c>
      <c r="N11" s="1702"/>
      <c r="O11" s="1702"/>
      <c r="P11" s="1702"/>
      <c r="Q11" s="1702"/>
      <c r="R11" s="1702"/>
      <c r="S11" s="811"/>
      <c r="T11" s="811"/>
      <c r="U11" s="812"/>
      <c r="V11" s="812"/>
      <c r="W11" s="812"/>
      <c r="X11" s="585"/>
      <c r="Y11" s="1712"/>
      <c r="Z11" s="1713"/>
      <c r="AA11" s="1713"/>
      <c r="AB11" s="1713"/>
      <c r="AC11" s="1713"/>
      <c r="AD11" s="1713"/>
      <c r="AE11" s="1713"/>
      <c r="AF11" s="1713"/>
      <c r="AG11" s="1713"/>
      <c r="AH11" s="1713"/>
      <c r="AI11" s="1713"/>
      <c r="AJ11" s="1713"/>
      <c r="AK11" s="1714"/>
      <c r="AL11" s="1012"/>
      <c r="AM11" s="580"/>
      <c r="AO11" s="573" t="s">
        <v>481</v>
      </c>
    </row>
    <row r="12" spans="1:47" ht="24" customHeight="1" thickBot="1">
      <c r="A12" s="1693" t="s">
        <v>168</v>
      </c>
      <c r="B12" s="1694"/>
      <c r="C12" s="1694"/>
      <c r="D12" s="1694"/>
      <c r="E12" s="1694"/>
      <c r="F12" s="1701" t="s">
        <v>675</v>
      </c>
      <c r="G12" s="1702"/>
      <c r="H12" s="1702"/>
      <c r="I12" s="1702"/>
      <c r="J12" s="1702"/>
      <c r="K12" s="1702"/>
      <c r="L12" s="1699"/>
      <c r="M12" s="1699"/>
      <c r="N12" s="1699"/>
      <c r="O12" s="1699"/>
      <c r="P12" s="1699"/>
      <c r="Q12" s="1699"/>
      <c r="R12" s="1699"/>
      <c r="S12" s="1699"/>
      <c r="T12" s="1699"/>
      <c r="U12" s="1699"/>
      <c r="V12" s="1699"/>
      <c r="W12" s="1699"/>
      <c r="X12" s="1727"/>
      <c r="Y12" s="1715"/>
      <c r="Z12" s="1716"/>
      <c r="AA12" s="1716"/>
      <c r="AB12" s="1716"/>
      <c r="AC12" s="1716"/>
      <c r="AD12" s="1716"/>
      <c r="AE12" s="1716"/>
      <c r="AF12" s="1716"/>
      <c r="AG12" s="1716"/>
      <c r="AH12" s="1716"/>
      <c r="AI12" s="1716"/>
      <c r="AJ12" s="1716"/>
      <c r="AK12" s="1717"/>
      <c r="AL12" s="1012"/>
      <c r="AM12" s="580"/>
      <c r="AO12" s="573" t="s">
        <v>482</v>
      </c>
    </row>
    <row r="13" spans="1:47" ht="20.25" customHeight="1" thickBot="1">
      <c r="A13" s="1693" t="s">
        <v>169</v>
      </c>
      <c r="B13" s="1694"/>
      <c r="C13" s="1694"/>
      <c r="D13" s="1694"/>
      <c r="E13" s="1695"/>
      <c r="F13" s="454"/>
      <c r="G13" s="1759" t="s">
        <v>397</v>
      </c>
      <c r="H13" s="1760"/>
      <c r="I13" s="1760"/>
      <c r="J13" s="1760"/>
      <c r="K13" s="1761"/>
      <c r="L13" s="454"/>
      <c r="M13" s="1759" t="s">
        <v>799</v>
      </c>
      <c r="N13" s="1760"/>
      <c r="O13" s="1760"/>
      <c r="P13" s="1760"/>
      <c r="Q13" s="1761"/>
      <c r="R13" s="454"/>
      <c r="S13" s="1762" t="s">
        <v>800</v>
      </c>
      <c r="T13" s="1763"/>
      <c r="U13" s="1763"/>
      <c r="V13" s="1707"/>
      <c r="W13" s="1707"/>
      <c r="X13" s="1707"/>
      <c r="Y13" s="1707"/>
      <c r="Z13" s="1707"/>
      <c r="AA13" s="1707"/>
      <c r="AB13" s="1707"/>
      <c r="AC13" s="1707"/>
      <c r="AD13" s="1707"/>
      <c r="AE13" s="1707"/>
      <c r="AF13" s="1707"/>
      <c r="AG13" s="810" t="s">
        <v>794</v>
      </c>
      <c r="AH13" s="586"/>
      <c r="AI13" s="586"/>
      <c r="AJ13" s="586"/>
      <c r="AK13" s="587"/>
      <c r="AL13" s="588"/>
      <c r="AM13" s="580"/>
      <c r="AO13" s="573" t="s">
        <v>483</v>
      </c>
    </row>
    <row r="14" spans="1:47" ht="20.25" customHeight="1" thickBot="1">
      <c r="A14" s="1698" t="s">
        <v>170</v>
      </c>
      <c r="B14" s="1699"/>
      <c r="C14" s="1699"/>
      <c r="D14" s="1699"/>
      <c r="E14" s="1700"/>
      <c r="F14" s="1701" t="s">
        <v>675</v>
      </c>
      <c r="G14" s="1702"/>
      <c r="H14" s="1702"/>
      <c r="I14" s="1702"/>
      <c r="J14" s="1702"/>
      <c r="K14" s="1702"/>
      <c r="L14" s="811"/>
      <c r="M14" s="1703"/>
      <c r="N14" s="1703"/>
      <c r="O14" s="1703"/>
      <c r="P14" s="1703"/>
      <c r="Q14" s="1703"/>
      <c r="R14" s="1703"/>
      <c r="S14" s="1703"/>
      <c r="T14" s="1703"/>
      <c r="U14" s="1703"/>
      <c r="V14" s="1703"/>
      <c r="W14" s="1703"/>
      <c r="X14" s="1703"/>
      <c r="Y14" s="809"/>
      <c r="Z14" s="809"/>
      <c r="AA14" s="809"/>
      <c r="AB14" s="809"/>
      <c r="AC14" s="586"/>
      <c r="AD14" s="586"/>
      <c r="AE14" s="586"/>
      <c r="AF14" s="586"/>
      <c r="AG14" s="586"/>
      <c r="AH14" s="586"/>
      <c r="AI14" s="586"/>
      <c r="AJ14" s="586"/>
      <c r="AK14" s="587"/>
      <c r="AL14" s="588"/>
      <c r="AM14" s="580"/>
      <c r="AO14" s="573" t="s">
        <v>484</v>
      </c>
    </row>
    <row r="15" spans="1:47" ht="20.25" customHeight="1" thickBot="1">
      <c r="A15" s="1704" t="s">
        <v>136</v>
      </c>
      <c r="B15" s="1696"/>
      <c r="C15" s="1696"/>
      <c r="D15" s="1696"/>
      <c r="E15" s="1696"/>
      <c r="F15" s="1705" t="str">
        <f>IF(様式1!F37="","",様式1!F37)</f>
        <v/>
      </c>
      <c r="G15" s="1706"/>
      <c r="H15" s="1706"/>
      <c r="I15" s="1706"/>
      <c r="J15" s="1706"/>
      <c r="K15" s="1706"/>
      <c r="L15" s="812" t="s">
        <v>798</v>
      </c>
      <c r="M15" s="1706" t="str">
        <f>IF(様式1!K37="","",様式1!K37)</f>
        <v/>
      </c>
      <c r="N15" s="1706"/>
      <c r="O15" s="1706"/>
      <c r="P15" s="1706"/>
      <c r="Q15" s="1706"/>
      <c r="R15" s="1706"/>
      <c r="S15" s="812"/>
      <c r="T15" s="589" t="s">
        <v>801</v>
      </c>
      <c r="U15" s="809" t="str">
        <f>IF(様式1!P37="","",様式1!P37)</f>
        <v/>
      </c>
      <c r="V15" s="1707" t="s">
        <v>802</v>
      </c>
      <c r="W15" s="1707"/>
      <c r="X15" s="812"/>
      <c r="Y15" s="590"/>
      <c r="AC15" s="1707" t="s">
        <v>621</v>
      </c>
      <c r="AD15" s="1707"/>
      <c r="AE15" s="1707"/>
      <c r="AF15" s="1718"/>
      <c r="AG15" s="1718"/>
      <c r="AH15" s="1707" t="s">
        <v>803</v>
      </c>
      <c r="AI15" s="1707"/>
      <c r="AJ15" s="590"/>
      <c r="AK15" s="591"/>
      <c r="AL15" s="588"/>
      <c r="AM15" s="580"/>
      <c r="AO15" s="573" t="s">
        <v>485</v>
      </c>
    </row>
    <row r="16" spans="1:47" ht="20.25" customHeight="1" thickBot="1">
      <c r="A16" s="1693" t="s">
        <v>171</v>
      </c>
      <c r="B16" s="1694"/>
      <c r="C16" s="1694"/>
      <c r="D16" s="1694"/>
      <c r="E16" s="1694"/>
      <c r="F16" s="1549"/>
      <c r="G16" s="1550"/>
      <c r="H16" s="1550"/>
      <c r="I16" s="1550"/>
      <c r="J16" s="1550"/>
      <c r="K16" s="1550"/>
      <c r="L16" s="1550"/>
      <c r="M16" s="1550"/>
      <c r="N16" s="1550"/>
      <c r="O16" s="1550"/>
      <c r="P16" s="1550"/>
      <c r="Q16" s="1550"/>
      <c r="R16" s="1550"/>
      <c r="S16" s="1550"/>
      <c r="T16" s="1550"/>
      <c r="U16" s="1550"/>
      <c r="V16" s="1550"/>
      <c r="W16" s="1550"/>
      <c r="X16" s="1551"/>
      <c r="Y16" s="1695" t="s">
        <v>398</v>
      </c>
      <c r="Z16" s="1696"/>
      <c r="AA16" s="1697"/>
      <c r="AB16" s="1695" t="str">
        <f>IF(様式1!F38="","",様式1!F38)</f>
        <v/>
      </c>
      <c r="AC16" s="1696"/>
      <c r="AD16" s="1696"/>
      <c r="AE16" s="586" t="s">
        <v>399</v>
      </c>
      <c r="AF16" s="586"/>
      <c r="AG16" s="586"/>
      <c r="AH16" s="586"/>
      <c r="AI16" s="586"/>
      <c r="AJ16" s="586"/>
      <c r="AK16" s="587"/>
      <c r="AL16" s="588"/>
      <c r="AM16" s="580"/>
      <c r="AO16" s="573" t="s">
        <v>486</v>
      </c>
      <c r="AR16" s="566"/>
      <c r="AS16" s="372"/>
      <c r="AT16" s="814"/>
      <c r="AU16" s="814"/>
    </row>
    <row r="17" spans="1:41" ht="26.25" customHeight="1" thickBot="1">
      <c r="A17" s="1682" t="s">
        <v>442</v>
      </c>
      <c r="B17" s="1683"/>
      <c r="C17" s="1683"/>
      <c r="D17" s="1683"/>
      <c r="E17" s="1684"/>
      <c r="F17" s="1685"/>
      <c r="G17" s="1686"/>
      <c r="H17" s="1686"/>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c r="AK17" s="1687"/>
      <c r="AL17" s="592"/>
      <c r="AM17" s="580"/>
      <c r="AO17" s="573" t="s">
        <v>487</v>
      </c>
    </row>
    <row r="18" spans="1:41" ht="15" customHeight="1">
      <c r="A18" s="1673" t="s">
        <v>804</v>
      </c>
      <c r="B18" s="1674"/>
      <c r="C18" s="1674"/>
      <c r="D18" s="1674"/>
      <c r="E18" s="1674"/>
      <c r="F18" s="567"/>
      <c r="G18" s="1688" t="s">
        <v>805</v>
      </c>
      <c r="H18" s="1688"/>
      <c r="I18" s="1688"/>
      <c r="J18" s="1688"/>
      <c r="K18" s="1688"/>
      <c r="L18" s="567"/>
      <c r="M18" s="1688" t="s">
        <v>623</v>
      </c>
      <c r="N18" s="1688"/>
      <c r="O18" s="1688"/>
      <c r="P18" s="1688"/>
      <c r="Q18" s="1688"/>
      <c r="R18" s="1688"/>
      <c r="S18" s="1688"/>
      <c r="T18" s="567"/>
      <c r="U18" s="1689" t="s">
        <v>400</v>
      </c>
      <c r="V18" s="1689"/>
      <c r="W18" s="1689"/>
      <c r="X18" s="1689"/>
      <c r="Y18" s="1689"/>
      <c r="Z18" s="1689"/>
      <c r="AA18" s="567"/>
      <c r="AB18" s="1689" t="s">
        <v>806</v>
      </c>
      <c r="AC18" s="1689"/>
      <c r="AD18" s="1689"/>
      <c r="AE18" s="1689"/>
      <c r="AF18" s="1689"/>
      <c r="AG18" s="1689"/>
      <c r="AH18" s="806"/>
      <c r="AI18" s="806"/>
      <c r="AJ18" s="578"/>
      <c r="AK18" s="593"/>
      <c r="AL18" s="588"/>
      <c r="AM18" s="580"/>
      <c r="AO18" s="573" t="s">
        <v>488</v>
      </c>
    </row>
    <row r="19" spans="1:41" ht="15" customHeight="1" thickBot="1">
      <c r="A19" s="1677"/>
      <c r="B19" s="1678"/>
      <c r="C19" s="1678"/>
      <c r="D19" s="1678"/>
      <c r="E19" s="1678"/>
      <c r="F19" s="455"/>
      <c r="G19" s="1690" t="s">
        <v>807</v>
      </c>
      <c r="H19" s="1690"/>
      <c r="I19" s="1690"/>
      <c r="J19" s="1690"/>
      <c r="K19" s="1690"/>
      <c r="L19" s="455"/>
      <c r="M19" s="1691" t="s">
        <v>808</v>
      </c>
      <c r="N19" s="1691"/>
      <c r="O19" s="1691"/>
      <c r="P19" s="1691"/>
      <c r="Q19" s="1691"/>
      <c r="R19" s="1691"/>
      <c r="S19" s="1691"/>
      <c r="T19" s="455"/>
      <c r="U19" s="594" t="s">
        <v>809</v>
      </c>
      <c r="V19" s="595"/>
      <c r="W19" s="596" t="s">
        <v>810</v>
      </c>
      <c r="X19" s="1692"/>
      <c r="Y19" s="1692"/>
      <c r="Z19" s="1692"/>
      <c r="AA19" s="1692"/>
      <c r="AB19" s="1692"/>
      <c r="AC19" s="1692"/>
      <c r="AD19" s="1692"/>
      <c r="AE19" s="1692"/>
      <c r="AF19" s="1692"/>
      <c r="AG19" s="1692"/>
      <c r="AH19" s="804" t="s">
        <v>811</v>
      </c>
      <c r="AI19" s="597"/>
      <c r="AJ19" s="595"/>
      <c r="AK19" s="598"/>
      <c r="AL19" s="588"/>
      <c r="AM19" s="580"/>
      <c r="AO19" s="573" t="s">
        <v>489</v>
      </c>
    </row>
    <row r="20" spans="1:41" ht="35.1" customHeight="1" thickBot="1">
      <c r="A20" s="1668" t="s">
        <v>173</v>
      </c>
      <c r="B20" s="1669"/>
      <c r="C20" s="1669"/>
      <c r="D20" s="1669"/>
      <c r="E20" s="1669"/>
      <c r="F20" s="1670"/>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2"/>
      <c r="AL20" s="813" t="str">
        <f t="shared" ref="AL20" si="0">LEN(F20)&amp;" 文字(最大200文字)"</f>
        <v>0 文字(最大200文字)</v>
      </c>
      <c r="AM20" s="599" t="s">
        <v>491</v>
      </c>
      <c r="AN20" s="600" t="s">
        <v>492</v>
      </c>
      <c r="AO20" s="573" t="s">
        <v>490</v>
      </c>
    </row>
    <row r="21" spans="1:41" ht="15" customHeight="1">
      <c r="A21" s="1673" t="s">
        <v>174</v>
      </c>
      <c r="B21" s="1674"/>
      <c r="C21" s="1674"/>
      <c r="D21" s="1674"/>
      <c r="E21" s="1674"/>
      <c r="F21" s="1679" t="s">
        <v>401</v>
      </c>
      <c r="G21" s="1679"/>
      <c r="H21" s="1680"/>
      <c r="I21" s="1680"/>
      <c r="J21" s="1680"/>
      <c r="K21" s="1680"/>
      <c r="L21" s="1680"/>
      <c r="M21" s="1680"/>
      <c r="N21" s="1680"/>
      <c r="O21" s="1680"/>
      <c r="P21" s="1680"/>
      <c r="Q21" s="1680"/>
      <c r="R21" s="1680"/>
      <c r="S21" s="1680"/>
      <c r="T21" s="1680"/>
      <c r="U21" s="1681" t="s">
        <v>812</v>
      </c>
      <c r="V21" s="1681"/>
      <c r="W21" s="1681"/>
      <c r="X21" s="1681"/>
      <c r="Y21" s="1680"/>
      <c r="Z21" s="1680"/>
      <c r="AA21" s="1680"/>
      <c r="AB21" s="1680"/>
      <c r="AC21" s="1680"/>
      <c r="AD21" s="1680"/>
      <c r="AE21" s="1680"/>
      <c r="AF21" s="1680"/>
      <c r="AG21" s="807" t="s">
        <v>813</v>
      </c>
      <c r="AH21" s="601"/>
      <c r="AI21" s="602" t="s">
        <v>175</v>
      </c>
      <c r="AJ21" s="578"/>
      <c r="AK21" s="593"/>
      <c r="AL21" s="1660" t="str">
        <f>LEN(AN21)&amp;" 文字(最大100文字)"</f>
        <v>0 文字(最大100文字)</v>
      </c>
      <c r="AM21" s="466" t="str">
        <f t="shared" ref="AM21:AM24" si="1">IF(H21="","",IF(AH21="✔",DBCS(CONCATENATE(H21,"　",Y21,"（任意）")),DBCS(CONCATENATE(H21,"　",Y21))))</f>
        <v/>
      </c>
      <c r="AN21" s="1661" t="str">
        <f>SUBSTITUTE(TRIM(CONCATENATE(AM21," ",AM22," ",AM23," ",AM24," ",AM25))," ","、")</f>
        <v/>
      </c>
      <c r="AO21" s="573" t="s">
        <v>814</v>
      </c>
    </row>
    <row r="22" spans="1:41" ht="15" customHeight="1">
      <c r="A22" s="1675"/>
      <c r="B22" s="1676"/>
      <c r="C22" s="1676"/>
      <c r="D22" s="1676"/>
      <c r="E22" s="1676"/>
      <c r="F22" s="1615" t="s">
        <v>401</v>
      </c>
      <c r="G22" s="1615"/>
      <c r="H22" s="1664"/>
      <c r="I22" s="1664"/>
      <c r="J22" s="1664"/>
      <c r="K22" s="1664"/>
      <c r="L22" s="1664"/>
      <c r="M22" s="1664"/>
      <c r="N22" s="1664"/>
      <c r="O22" s="1664"/>
      <c r="P22" s="1664"/>
      <c r="Q22" s="1664"/>
      <c r="R22" s="1664"/>
      <c r="S22" s="1664"/>
      <c r="T22" s="1664"/>
      <c r="U22" s="1587" t="s">
        <v>815</v>
      </c>
      <c r="V22" s="1587"/>
      <c r="W22" s="1587"/>
      <c r="X22" s="1587"/>
      <c r="Y22" s="1664"/>
      <c r="Z22" s="1664"/>
      <c r="AA22" s="1664"/>
      <c r="AB22" s="1664"/>
      <c r="AC22" s="1664"/>
      <c r="AD22" s="1664"/>
      <c r="AE22" s="1664"/>
      <c r="AF22" s="1664"/>
      <c r="AG22" s="801" t="s">
        <v>811</v>
      </c>
      <c r="AH22" s="603"/>
      <c r="AI22" s="604" t="s">
        <v>175</v>
      </c>
      <c r="AJ22" s="605"/>
      <c r="AK22" s="606"/>
      <c r="AL22" s="1660"/>
      <c r="AM22" s="607" t="str">
        <f t="shared" si="1"/>
        <v/>
      </c>
      <c r="AN22" s="1662"/>
    </row>
    <row r="23" spans="1:41" ht="15" customHeight="1">
      <c r="A23" s="1675"/>
      <c r="B23" s="1676"/>
      <c r="C23" s="1676"/>
      <c r="D23" s="1676"/>
      <c r="E23" s="1676"/>
      <c r="F23" s="1615" t="s">
        <v>401</v>
      </c>
      <c r="G23" s="1615"/>
      <c r="H23" s="1664"/>
      <c r="I23" s="1664"/>
      <c r="J23" s="1664"/>
      <c r="K23" s="1664"/>
      <c r="L23" s="1664"/>
      <c r="M23" s="1664"/>
      <c r="N23" s="1664"/>
      <c r="O23" s="1664"/>
      <c r="P23" s="1664"/>
      <c r="Q23" s="1664"/>
      <c r="R23" s="1664"/>
      <c r="S23" s="1664"/>
      <c r="T23" s="1664"/>
      <c r="U23" s="1587" t="s">
        <v>816</v>
      </c>
      <c r="V23" s="1587"/>
      <c r="W23" s="1587"/>
      <c r="X23" s="1587"/>
      <c r="Y23" s="1664"/>
      <c r="Z23" s="1664"/>
      <c r="AA23" s="1664"/>
      <c r="AB23" s="1664"/>
      <c r="AC23" s="1664"/>
      <c r="AD23" s="1664"/>
      <c r="AE23" s="1664"/>
      <c r="AF23" s="1664"/>
      <c r="AG23" s="801" t="s">
        <v>811</v>
      </c>
      <c r="AH23" s="603"/>
      <c r="AI23" s="604" t="s">
        <v>175</v>
      </c>
      <c r="AJ23" s="605"/>
      <c r="AK23" s="606"/>
      <c r="AL23" s="1660"/>
      <c r="AM23" s="607" t="str">
        <f t="shared" si="1"/>
        <v/>
      </c>
      <c r="AN23" s="1662"/>
    </row>
    <row r="24" spans="1:41" ht="15" customHeight="1">
      <c r="A24" s="1675"/>
      <c r="B24" s="1676"/>
      <c r="C24" s="1676"/>
      <c r="D24" s="1676"/>
      <c r="E24" s="1676"/>
      <c r="F24" s="1615" t="s">
        <v>401</v>
      </c>
      <c r="G24" s="1615"/>
      <c r="H24" s="1664"/>
      <c r="I24" s="1664"/>
      <c r="J24" s="1664"/>
      <c r="K24" s="1664"/>
      <c r="L24" s="1664"/>
      <c r="M24" s="1664"/>
      <c r="N24" s="1664"/>
      <c r="O24" s="1664"/>
      <c r="P24" s="1664"/>
      <c r="Q24" s="1664"/>
      <c r="R24" s="1664"/>
      <c r="S24" s="1664"/>
      <c r="T24" s="1664"/>
      <c r="U24" s="1587" t="s">
        <v>815</v>
      </c>
      <c r="V24" s="1587"/>
      <c r="W24" s="1587"/>
      <c r="X24" s="1587"/>
      <c r="Y24" s="1664"/>
      <c r="Z24" s="1664"/>
      <c r="AA24" s="1664"/>
      <c r="AB24" s="1664"/>
      <c r="AC24" s="1664"/>
      <c r="AD24" s="1664"/>
      <c r="AE24" s="1664"/>
      <c r="AF24" s="1664"/>
      <c r="AG24" s="801" t="s">
        <v>817</v>
      </c>
      <c r="AH24" s="603"/>
      <c r="AI24" s="604" t="s">
        <v>175</v>
      </c>
      <c r="AJ24" s="605"/>
      <c r="AK24" s="606"/>
      <c r="AL24" s="1660"/>
      <c r="AM24" s="607" t="str">
        <f t="shared" si="1"/>
        <v/>
      </c>
      <c r="AN24" s="1662"/>
    </row>
    <row r="25" spans="1:41" ht="15" customHeight="1" thickBot="1">
      <c r="A25" s="1677"/>
      <c r="B25" s="1678"/>
      <c r="C25" s="1678"/>
      <c r="D25" s="1678"/>
      <c r="E25" s="1678"/>
      <c r="F25" s="1665" t="s">
        <v>401</v>
      </c>
      <c r="G25" s="1665"/>
      <c r="H25" s="1666"/>
      <c r="I25" s="1666"/>
      <c r="J25" s="1666"/>
      <c r="K25" s="1666"/>
      <c r="L25" s="1666"/>
      <c r="M25" s="1666"/>
      <c r="N25" s="1666"/>
      <c r="O25" s="1666"/>
      <c r="P25" s="1666"/>
      <c r="Q25" s="1666"/>
      <c r="R25" s="1666"/>
      <c r="S25" s="1666"/>
      <c r="T25" s="1666"/>
      <c r="U25" s="1667" t="s">
        <v>812</v>
      </c>
      <c r="V25" s="1667"/>
      <c r="W25" s="1667"/>
      <c r="X25" s="1667"/>
      <c r="Y25" s="1666"/>
      <c r="Z25" s="1666"/>
      <c r="AA25" s="1666"/>
      <c r="AB25" s="1666"/>
      <c r="AC25" s="1666"/>
      <c r="AD25" s="1666"/>
      <c r="AE25" s="1666"/>
      <c r="AF25" s="1666"/>
      <c r="AG25" s="805" t="s">
        <v>818</v>
      </c>
      <c r="AH25" s="608"/>
      <c r="AI25" s="594" t="s">
        <v>175</v>
      </c>
      <c r="AJ25" s="595"/>
      <c r="AK25" s="598"/>
      <c r="AL25" s="1660"/>
      <c r="AM25" s="609" t="str">
        <f>IF(H25="","",IF(AH25="✔",DBCS(CONCATENATE(H25,"　",Y25,"（任意）")),DBCS(CONCATENATE(H25,"　",Y25))))</f>
        <v/>
      </c>
      <c r="AN25" s="1663"/>
    </row>
    <row r="26" spans="1:41" ht="21" customHeight="1" thickBot="1">
      <c r="A26" s="1728" t="s">
        <v>1018</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c r="Y26" s="1729"/>
      <c r="Z26" s="1729"/>
      <c r="AA26" s="1729"/>
      <c r="AB26" s="1729"/>
      <c r="AC26" s="1729"/>
      <c r="AD26" s="1729"/>
      <c r="AE26" s="1729"/>
      <c r="AF26" s="1729"/>
      <c r="AG26" s="1729"/>
      <c r="AH26" s="601"/>
      <c r="AI26" s="1696"/>
      <c r="AJ26" s="1696"/>
      <c r="AK26" s="1730"/>
      <c r="AL26" s="1184"/>
      <c r="AM26" s="1020"/>
      <c r="AN26" s="1021"/>
    </row>
    <row r="27" spans="1:41" ht="21" customHeight="1" thickBot="1">
      <c r="A27" s="1743" t="s">
        <v>1124</v>
      </c>
      <c r="B27" s="1744"/>
      <c r="C27" s="1744"/>
      <c r="D27" s="1744"/>
      <c r="E27" s="1744"/>
      <c r="F27" s="1744"/>
      <c r="G27" s="1744"/>
      <c r="H27" s="1744"/>
      <c r="I27" s="1744"/>
      <c r="J27" s="1744"/>
      <c r="K27" s="1744"/>
      <c r="L27" s="1744"/>
      <c r="M27" s="1744"/>
      <c r="N27" s="1744"/>
      <c r="O27" s="1744"/>
      <c r="P27" s="1744"/>
      <c r="Q27" s="1744"/>
      <c r="R27" s="1744"/>
      <c r="S27" s="1744"/>
      <c r="T27" s="1744"/>
      <c r="U27" s="1744"/>
      <c r="V27" s="1744"/>
      <c r="W27" s="1744"/>
      <c r="X27" s="1744"/>
      <c r="Y27" s="1744"/>
      <c r="Z27" s="1744"/>
      <c r="AA27" s="1744"/>
      <c r="AB27" s="1744"/>
      <c r="AC27" s="1744"/>
      <c r="AD27" s="1744"/>
      <c r="AE27" s="1744"/>
      <c r="AF27" s="1744"/>
      <c r="AG27" s="1744"/>
      <c r="AH27" s="1022"/>
      <c r="AI27" s="1696"/>
      <c r="AJ27" s="1696"/>
      <c r="AK27" s="1730"/>
      <c r="AL27" s="1019"/>
      <c r="AM27" s="1020"/>
      <c r="AN27" s="1021"/>
    </row>
    <row r="28" spans="1:41" ht="24" customHeight="1">
      <c r="A28" s="1631" t="s">
        <v>414</v>
      </c>
      <c r="B28" s="1633" t="s">
        <v>819</v>
      </c>
      <c r="C28" s="1634"/>
      <c r="D28" s="1634"/>
      <c r="E28" s="1635"/>
      <c r="F28" s="1654"/>
      <c r="G28" s="1655"/>
      <c r="H28" s="1655"/>
      <c r="I28" s="1655"/>
      <c r="J28" s="1655"/>
      <c r="K28" s="1655"/>
      <c r="L28" s="1655"/>
      <c r="M28" s="1655"/>
      <c r="N28" s="1655"/>
      <c r="O28" s="1655"/>
      <c r="P28" s="1655"/>
      <c r="Q28" s="1655"/>
      <c r="R28" s="1655"/>
      <c r="S28" s="1655"/>
      <c r="T28" s="1655"/>
      <c r="U28" s="1655"/>
      <c r="V28" s="1655"/>
      <c r="W28" s="1655"/>
      <c r="X28" s="1655"/>
      <c r="Y28" s="1655"/>
      <c r="Z28" s="1655"/>
      <c r="AA28" s="1655"/>
      <c r="AB28" s="1655"/>
      <c r="AC28" s="1655"/>
      <c r="AD28" s="1655"/>
      <c r="AE28" s="1655"/>
      <c r="AF28" s="1655"/>
      <c r="AG28" s="1655"/>
      <c r="AH28" s="1655"/>
      <c r="AI28" s="1655"/>
      <c r="AJ28" s="1655"/>
      <c r="AK28" s="1656"/>
      <c r="AL28" s="813" t="str">
        <f>LEN(F28)&amp;" 文字(最大250文字)"</f>
        <v>0 文字(最大250文字)</v>
      </c>
      <c r="AM28" s="580"/>
    </row>
    <row r="29" spans="1:41" ht="15" customHeight="1">
      <c r="A29" s="1631"/>
      <c r="B29" s="1604" t="s">
        <v>176</v>
      </c>
      <c r="C29" s="1613"/>
      <c r="D29" s="1613"/>
      <c r="E29" s="1613"/>
      <c r="F29" s="1613"/>
      <c r="G29" s="1613"/>
      <c r="H29" s="1613"/>
      <c r="I29" s="1613"/>
      <c r="J29" s="1657"/>
      <c r="K29" s="1613" t="s">
        <v>402</v>
      </c>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58" t="s">
        <v>171</v>
      </c>
      <c r="AJ29" s="1658"/>
      <c r="AK29" s="1659"/>
      <c r="AL29" s="574"/>
      <c r="AM29" s="580"/>
    </row>
    <row r="30" spans="1:41" ht="20.100000000000001" customHeight="1">
      <c r="A30" s="1631"/>
      <c r="B30" s="1646" t="s">
        <v>403</v>
      </c>
      <c r="C30" s="1649"/>
      <c r="D30" s="1650"/>
      <c r="E30" s="1650"/>
      <c r="F30" s="1650"/>
      <c r="G30" s="1650"/>
      <c r="H30" s="1650"/>
      <c r="I30" s="1650"/>
      <c r="J30" s="1651"/>
      <c r="K30" s="1652"/>
      <c r="L30" s="1652"/>
      <c r="M30" s="1652"/>
      <c r="N30" s="1652"/>
      <c r="O30" s="1652"/>
      <c r="P30" s="1652"/>
      <c r="Q30" s="1652"/>
      <c r="R30" s="1652"/>
      <c r="S30" s="1652"/>
      <c r="T30" s="1652"/>
      <c r="U30" s="1652"/>
      <c r="V30" s="1652"/>
      <c r="W30" s="1652"/>
      <c r="X30" s="1652"/>
      <c r="Y30" s="1652"/>
      <c r="Z30" s="1652"/>
      <c r="AA30" s="1652"/>
      <c r="AB30" s="1652"/>
      <c r="AC30" s="1652"/>
      <c r="AD30" s="1652"/>
      <c r="AE30" s="1652"/>
      <c r="AF30" s="1652"/>
      <c r="AG30" s="1652"/>
      <c r="AH30" s="1653"/>
      <c r="AI30" s="1628"/>
      <c r="AJ30" s="1629"/>
      <c r="AK30" s="1630"/>
      <c r="AL30" s="610"/>
      <c r="AM30" s="580"/>
    </row>
    <row r="31" spans="1:41" ht="20.100000000000001" customHeight="1">
      <c r="A31" s="1631"/>
      <c r="B31" s="1647"/>
      <c r="C31" s="1641"/>
      <c r="D31" s="1642"/>
      <c r="E31" s="1642"/>
      <c r="F31" s="1642"/>
      <c r="G31" s="1642"/>
      <c r="H31" s="1642"/>
      <c r="I31" s="1642"/>
      <c r="J31" s="1643"/>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5"/>
      <c r="AI31" s="1559"/>
      <c r="AJ31" s="1560"/>
      <c r="AK31" s="1561"/>
      <c r="AL31" s="611"/>
      <c r="AM31" s="580"/>
    </row>
    <row r="32" spans="1:41" ht="20.100000000000001" customHeight="1">
      <c r="A32" s="1631"/>
      <c r="B32" s="1647"/>
      <c r="C32" s="1641"/>
      <c r="D32" s="1642"/>
      <c r="E32" s="1642"/>
      <c r="F32" s="1642"/>
      <c r="G32" s="1642"/>
      <c r="H32" s="1642"/>
      <c r="I32" s="1642"/>
      <c r="J32" s="1643"/>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559"/>
      <c r="AJ32" s="1560"/>
      <c r="AK32" s="1561"/>
      <c r="AL32" s="611"/>
      <c r="AM32" s="580"/>
    </row>
    <row r="33" spans="1:39" ht="20.100000000000001" customHeight="1">
      <c r="A33" s="1631"/>
      <c r="B33" s="1647"/>
      <c r="C33" s="1641"/>
      <c r="D33" s="1642"/>
      <c r="E33" s="1642"/>
      <c r="F33" s="1642"/>
      <c r="G33" s="1642"/>
      <c r="H33" s="1642"/>
      <c r="I33" s="1642"/>
      <c r="J33" s="1643"/>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5"/>
      <c r="AI33" s="1559"/>
      <c r="AJ33" s="1560"/>
      <c r="AK33" s="1561"/>
      <c r="AL33" s="611"/>
      <c r="AM33" s="580"/>
    </row>
    <row r="34" spans="1:39" ht="20.100000000000001" customHeight="1">
      <c r="A34" s="1631"/>
      <c r="B34" s="1647"/>
      <c r="C34" s="1641"/>
      <c r="D34" s="1642"/>
      <c r="E34" s="1642"/>
      <c r="F34" s="1642"/>
      <c r="G34" s="1642"/>
      <c r="H34" s="1642"/>
      <c r="I34" s="1642"/>
      <c r="J34" s="1643"/>
      <c r="K34" s="1644"/>
      <c r="L34" s="1644"/>
      <c r="M34" s="1644"/>
      <c r="N34" s="1644"/>
      <c r="O34" s="1644"/>
      <c r="P34" s="1644"/>
      <c r="Q34" s="1644"/>
      <c r="R34" s="1644"/>
      <c r="S34" s="1644"/>
      <c r="T34" s="1644"/>
      <c r="U34" s="1644"/>
      <c r="V34" s="1644"/>
      <c r="W34" s="1644"/>
      <c r="X34" s="1644"/>
      <c r="Y34" s="1644"/>
      <c r="Z34" s="1644"/>
      <c r="AA34" s="1644"/>
      <c r="AB34" s="1644"/>
      <c r="AC34" s="1644"/>
      <c r="AD34" s="1644"/>
      <c r="AE34" s="1644"/>
      <c r="AF34" s="1644"/>
      <c r="AG34" s="1644"/>
      <c r="AH34" s="1645"/>
      <c r="AI34" s="1559"/>
      <c r="AJ34" s="1560"/>
      <c r="AK34" s="1561"/>
      <c r="AL34" s="611"/>
      <c r="AM34" s="580"/>
    </row>
    <row r="35" spans="1:39" ht="20.100000000000001" customHeight="1">
      <c r="A35" s="1631"/>
      <c r="B35" s="1647"/>
      <c r="C35" s="1641"/>
      <c r="D35" s="1642"/>
      <c r="E35" s="1642"/>
      <c r="F35" s="1642"/>
      <c r="G35" s="1642"/>
      <c r="H35" s="1642"/>
      <c r="I35" s="1642"/>
      <c r="J35" s="1643"/>
      <c r="K35" s="1644"/>
      <c r="L35" s="1644"/>
      <c r="M35" s="164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5"/>
      <c r="AI35" s="1559"/>
      <c r="AJ35" s="1560"/>
      <c r="AK35" s="1561"/>
      <c r="AL35" s="611"/>
      <c r="AM35" s="580"/>
    </row>
    <row r="36" spans="1:39" ht="20.100000000000001" customHeight="1">
      <c r="A36" s="1631"/>
      <c r="B36" s="1647"/>
      <c r="C36" s="1641"/>
      <c r="D36" s="1642"/>
      <c r="E36" s="1642"/>
      <c r="F36" s="1642"/>
      <c r="G36" s="1642"/>
      <c r="H36" s="1642"/>
      <c r="I36" s="1642"/>
      <c r="J36" s="1643"/>
      <c r="K36" s="1644"/>
      <c r="L36" s="1644"/>
      <c r="M36" s="164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5"/>
      <c r="AI36" s="1559"/>
      <c r="AJ36" s="1560"/>
      <c r="AK36" s="1561"/>
      <c r="AL36" s="611"/>
      <c r="AM36" s="580"/>
    </row>
    <row r="37" spans="1:39" ht="20.100000000000001" customHeight="1">
      <c r="A37" s="1631"/>
      <c r="B37" s="1647"/>
      <c r="C37" s="1641"/>
      <c r="D37" s="1642"/>
      <c r="E37" s="1642"/>
      <c r="F37" s="1642"/>
      <c r="G37" s="1642"/>
      <c r="H37" s="1642"/>
      <c r="I37" s="1642"/>
      <c r="J37" s="1643"/>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559"/>
      <c r="AJ37" s="1560"/>
      <c r="AK37" s="1561"/>
      <c r="AL37" s="611"/>
      <c r="AM37" s="580"/>
    </row>
    <row r="38" spans="1:39" ht="20.100000000000001" customHeight="1">
      <c r="A38" s="1631"/>
      <c r="B38" s="1647"/>
      <c r="C38" s="1641"/>
      <c r="D38" s="1642"/>
      <c r="E38" s="1642"/>
      <c r="F38" s="1642"/>
      <c r="G38" s="1642"/>
      <c r="H38" s="1642"/>
      <c r="I38" s="1642"/>
      <c r="J38" s="1643"/>
      <c r="K38" s="1644"/>
      <c r="L38" s="1644"/>
      <c r="M38" s="164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5"/>
      <c r="AI38" s="1559"/>
      <c r="AJ38" s="1560"/>
      <c r="AK38" s="1561"/>
      <c r="AL38" s="611"/>
      <c r="AM38" s="580"/>
    </row>
    <row r="39" spans="1:39" ht="20.100000000000001" customHeight="1">
      <c r="A39" s="1631"/>
      <c r="B39" s="1647"/>
      <c r="C39" s="1636"/>
      <c r="D39" s="1637"/>
      <c r="E39" s="1637"/>
      <c r="F39" s="1637"/>
      <c r="G39" s="1637"/>
      <c r="H39" s="1637"/>
      <c r="I39" s="1637"/>
      <c r="J39" s="1638"/>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40"/>
      <c r="AI39" s="1571"/>
      <c r="AJ39" s="1572"/>
      <c r="AK39" s="1573"/>
      <c r="AL39" s="611"/>
      <c r="AM39" s="580"/>
    </row>
    <row r="40" spans="1:39" ht="20.100000000000001" customHeight="1">
      <c r="A40" s="1631"/>
      <c r="B40" s="1646" t="s">
        <v>404</v>
      </c>
      <c r="C40" s="1649"/>
      <c r="D40" s="1650"/>
      <c r="E40" s="1650"/>
      <c r="F40" s="1650"/>
      <c r="G40" s="1650"/>
      <c r="H40" s="1650"/>
      <c r="I40" s="1650"/>
      <c r="J40" s="1651"/>
      <c r="K40" s="1652"/>
      <c r="L40" s="1652"/>
      <c r="M40" s="1652"/>
      <c r="N40" s="1652"/>
      <c r="O40" s="1652"/>
      <c r="P40" s="1652"/>
      <c r="Q40" s="1652"/>
      <c r="R40" s="1652"/>
      <c r="S40" s="1652"/>
      <c r="T40" s="1652"/>
      <c r="U40" s="1652"/>
      <c r="V40" s="1652"/>
      <c r="W40" s="1652"/>
      <c r="X40" s="1652"/>
      <c r="Y40" s="1652"/>
      <c r="Z40" s="1652"/>
      <c r="AA40" s="1652"/>
      <c r="AB40" s="1652"/>
      <c r="AC40" s="1652"/>
      <c r="AD40" s="1652"/>
      <c r="AE40" s="1652"/>
      <c r="AF40" s="1652"/>
      <c r="AG40" s="1652"/>
      <c r="AH40" s="1653"/>
      <c r="AI40" s="1628"/>
      <c r="AJ40" s="1629"/>
      <c r="AK40" s="1630"/>
      <c r="AL40" s="611"/>
      <c r="AM40" s="580"/>
    </row>
    <row r="41" spans="1:39" ht="20.100000000000001" customHeight="1">
      <c r="A41" s="1631"/>
      <c r="B41" s="1647"/>
      <c r="C41" s="1641"/>
      <c r="D41" s="1642"/>
      <c r="E41" s="1642"/>
      <c r="F41" s="1642"/>
      <c r="G41" s="1642"/>
      <c r="H41" s="1642"/>
      <c r="I41" s="1642"/>
      <c r="J41" s="1643"/>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5"/>
      <c r="AI41" s="1559"/>
      <c r="AJ41" s="1560"/>
      <c r="AK41" s="1561"/>
      <c r="AL41" s="611"/>
      <c r="AM41" s="580"/>
    </row>
    <row r="42" spans="1:39" ht="20.100000000000001" customHeight="1">
      <c r="A42" s="1631"/>
      <c r="B42" s="1647"/>
      <c r="C42" s="1641"/>
      <c r="D42" s="1642"/>
      <c r="E42" s="1642"/>
      <c r="F42" s="1642"/>
      <c r="G42" s="1642"/>
      <c r="H42" s="1642"/>
      <c r="I42" s="1642"/>
      <c r="J42" s="1643"/>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5"/>
      <c r="AI42" s="1559"/>
      <c r="AJ42" s="1560"/>
      <c r="AK42" s="1561"/>
      <c r="AL42" s="611"/>
      <c r="AM42" s="580"/>
    </row>
    <row r="43" spans="1:39" ht="20.100000000000001" customHeight="1">
      <c r="A43" s="1631"/>
      <c r="B43" s="1647"/>
      <c r="C43" s="1641"/>
      <c r="D43" s="1642"/>
      <c r="E43" s="1642"/>
      <c r="F43" s="1642"/>
      <c r="G43" s="1642"/>
      <c r="H43" s="1642"/>
      <c r="I43" s="1642"/>
      <c r="J43" s="1643"/>
      <c r="K43" s="1644"/>
      <c r="L43" s="1644"/>
      <c r="M43" s="164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5"/>
      <c r="AI43" s="1559"/>
      <c r="AJ43" s="1560"/>
      <c r="AK43" s="1561"/>
      <c r="AL43" s="611"/>
      <c r="AM43" s="580"/>
    </row>
    <row r="44" spans="1:39" ht="20.100000000000001" customHeight="1">
      <c r="A44" s="1631"/>
      <c r="B44" s="1647"/>
      <c r="C44" s="1641"/>
      <c r="D44" s="1642"/>
      <c r="E44" s="1642"/>
      <c r="F44" s="1642"/>
      <c r="G44" s="1642"/>
      <c r="H44" s="1642"/>
      <c r="I44" s="1642"/>
      <c r="J44" s="1643"/>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5"/>
      <c r="AI44" s="1559"/>
      <c r="AJ44" s="1560"/>
      <c r="AK44" s="1561"/>
      <c r="AL44" s="611"/>
      <c r="AM44" s="580"/>
    </row>
    <row r="45" spans="1:39" ht="20.100000000000001" customHeight="1">
      <c r="A45" s="1631"/>
      <c r="B45" s="1647"/>
      <c r="C45" s="1641"/>
      <c r="D45" s="1642"/>
      <c r="E45" s="1642"/>
      <c r="F45" s="1642"/>
      <c r="G45" s="1642"/>
      <c r="H45" s="1642"/>
      <c r="I45" s="1642"/>
      <c r="J45" s="1643"/>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1559"/>
      <c r="AJ45" s="1560"/>
      <c r="AK45" s="1561"/>
      <c r="AL45" s="611"/>
      <c r="AM45" s="580"/>
    </row>
    <row r="46" spans="1:39" ht="20.100000000000001" customHeight="1">
      <c r="A46" s="1631"/>
      <c r="B46" s="1647"/>
      <c r="C46" s="1641"/>
      <c r="D46" s="1642"/>
      <c r="E46" s="1642"/>
      <c r="F46" s="1642"/>
      <c r="G46" s="1642"/>
      <c r="H46" s="1642"/>
      <c r="I46" s="1642"/>
      <c r="J46" s="1643"/>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5"/>
      <c r="AI46" s="1559"/>
      <c r="AJ46" s="1560"/>
      <c r="AK46" s="1561"/>
      <c r="AL46" s="611"/>
      <c r="AM46" s="580"/>
    </row>
    <row r="47" spans="1:39" ht="20.100000000000001" customHeight="1">
      <c r="A47" s="1631"/>
      <c r="B47" s="1647"/>
      <c r="C47" s="1641"/>
      <c r="D47" s="1642"/>
      <c r="E47" s="1642"/>
      <c r="F47" s="1642"/>
      <c r="G47" s="1642"/>
      <c r="H47" s="1642"/>
      <c r="I47" s="1642"/>
      <c r="J47" s="1643"/>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5"/>
      <c r="AI47" s="1559"/>
      <c r="AJ47" s="1560"/>
      <c r="AK47" s="1561"/>
      <c r="AL47" s="611"/>
      <c r="AM47" s="580"/>
    </row>
    <row r="48" spans="1:39" ht="20.100000000000001" customHeight="1">
      <c r="A48" s="1631"/>
      <c r="B48" s="1647"/>
      <c r="C48" s="1641"/>
      <c r="D48" s="1642"/>
      <c r="E48" s="1642"/>
      <c r="F48" s="1642"/>
      <c r="G48" s="1642"/>
      <c r="H48" s="1642"/>
      <c r="I48" s="1642"/>
      <c r="J48" s="1643"/>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5"/>
      <c r="AI48" s="1559"/>
      <c r="AJ48" s="1560"/>
      <c r="AK48" s="1561"/>
      <c r="AL48" s="611"/>
      <c r="AM48" s="580"/>
    </row>
    <row r="49" spans="1:39" ht="20.100000000000001" customHeight="1">
      <c r="A49" s="1631"/>
      <c r="B49" s="1648"/>
      <c r="C49" s="1636"/>
      <c r="D49" s="1637"/>
      <c r="E49" s="1637"/>
      <c r="F49" s="1637"/>
      <c r="G49" s="1637"/>
      <c r="H49" s="1637"/>
      <c r="I49" s="1637"/>
      <c r="J49" s="1638"/>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40"/>
      <c r="AI49" s="1571"/>
      <c r="AJ49" s="1572"/>
      <c r="AK49" s="1573"/>
      <c r="AL49" s="611"/>
      <c r="AM49" s="580"/>
    </row>
    <row r="50" spans="1:39" ht="18" customHeight="1">
      <c r="A50" s="1631"/>
      <c r="B50" s="1574" t="s">
        <v>179</v>
      </c>
      <c r="C50" s="1575"/>
      <c r="D50" s="1575"/>
      <c r="E50" s="1575"/>
      <c r="F50" s="1575"/>
      <c r="G50" s="1575"/>
      <c r="H50" s="1575"/>
      <c r="I50" s="1575"/>
      <c r="J50" s="1576"/>
      <c r="K50" s="612"/>
      <c r="L50" s="1577" t="s">
        <v>820</v>
      </c>
      <c r="M50" s="1578"/>
      <c r="N50" s="1578"/>
      <c r="O50" s="1578"/>
      <c r="P50" s="612"/>
      <c r="Q50" s="1574" t="s">
        <v>405</v>
      </c>
      <c r="R50" s="1575"/>
      <c r="S50" s="1575"/>
      <c r="T50" s="1575"/>
      <c r="U50" s="1579" t="s">
        <v>821</v>
      </c>
      <c r="V50" s="1579"/>
      <c r="W50" s="1579"/>
      <c r="X50" s="1579"/>
      <c r="Y50" s="1579"/>
      <c r="Z50" s="1579"/>
      <c r="AA50" s="1579"/>
      <c r="AB50" s="1579"/>
      <c r="AC50" s="1579"/>
      <c r="AD50" s="1579"/>
      <c r="AE50" s="1579"/>
      <c r="AF50" s="1579"/>
      <c r="AG50" s="1579"/>
      <c r="AH50" s="1579"/>
      <c r="AI50" s="1580"/>
      <c r="AJ50" s="1581"/>
      <c r="AK50" s="1582"/>
      <c r="AL50" s="611"/>
      <c r="AM50" s="580"/>
    </row>
    <row r="51" spans="1:39" ht="18" customHeight="1">
      <c r="A51" s="1631"/>
      <c r="B51" s="1583" t="s">
        <v>406</v>
      </c>
      <c r="C51" s="1584"/>
      <c r="D51" s="1584"/>
      <c r="E51" s="1584"/>
      <c r="F51" s="1584"/>
      <c r="G51" s="1584"/>
      <c r="H51" s="1584"/>
      <c r="I51" s="1584"/>
      <c r="J51" s="1585"/>
      <c r="K51" s="1592"/>
      <c r="L51" s="1593"/>
      <c r="M51" s="1594"/>
      <c r="N51" s="1595"/>
      <c r="O51" s="1596"/>
      <c r="P51" s="1596"/>
      <c r="Q51" s="1596"/>
      <c r="R51" s="1596"/>
      <c r="S51" s="1596"/>
      <c r="T51" s="1596"/>
      <c r="U51" s="1596"/>
      <c r="V51" s="1596"/>
      <c r="W51" s="1596"/>
      <c r="X51" s="1596"/>
      <c r="Y51" s="1596"/>
      <c r="Z51" s="1596"/>
      <c r="AA51" s="1596"/>
      <c r="AB51" s="1596"/>
      <c r="AC51" s="1596"/>
      <c r="AD51" s="1596"/>
      <c r="AE51" s="1596"/>
      <c r="AF51" s="1596"/>
      <c r="AG51" s="1596"/>
      <c r="AH51" s="1597"/>
      <c r="AI51" s="1628"/>
      <c r="AJ51" s="1629"/>
      <c r="AK51" s="1630"/>
      <c r="AL51" s="611"/>
      <c r="AM51" s="580"/>
    </row>
    <row r="52" spans="1:39" ht="18" customHeight="1">
      <c r="A52" s="1631"/>
      <c r="B52" s="1586"/>
      <c r="C52" s="1587"/>
      <c r="D52" s="1587"/>
      <c r="E52" s="1587"/>
      <c r="F52" s="1587"/>
      <c r="G52" s="1587"/>
      <c r="H52" s="1587"/>
      <c r="I52" s="1587"/>
      <c r="J52" s="1588"/>
      <c r="K52" s="1562"/>
      <c r="L52" s="1563"/>
      <c r="M52" s="1564"/>
      <c r="N52" s="1556"/>
      <c r="O52" s="1557"/>
      <c r="P52" s="1557"/>
      <c r="Q52" s="1557"/>
      <c r="R52" s="1557"/>
      <c r="S52" s="1557"/>
      <c r="T52" s="1557"/>
      <c r="U52" s="1557"/>
      <c r="V52" s="1557"/>
      <c r="W52" s="1557"/>
      <c r="X52" s="1557"/>
      <c r="Y52" s="1557"/>
      <c r="Z52" s="1557"/>
      <c r="AA52" s="1557"/>
      <c r="AB52" s="1557"/>
      <c r="AC52" s="1557"/>
      <c r="AD52" s="1557"/>
      <c r="AE52" s="1557"/>
      <c r="AF52" s="1557"/>
      <c r="AG52" s="1557"/>
      <c r="AH52" s="1558"/>
      <c r="AI52" s="1559"/>
      <c r="AJ52" s="1560"/>
      <c r="AK52" s="1561"/>
      <c r="AL52" s="611"/>
      <c r="AM52" s="580"/>
    </row>
    <row r="53" spans="1:39" ht="18" customHeight="1">
      <c r="A53" s="1631"/>
      <c r="B53" s="1586"/>
      <c r="C53" s="1587"/>
      <c r="D53" s="1587"/>
      <c r="E53" s="1587"/>
      <c r="F53" s="1587"/>
      <c r="G53" s="1587"/>
      <c r="H53" s="1587"/>
      <c r="I53" s="1587"/>
      <c r="J53" s="1588"/>
      <c r="K53" s="1562"/>
      <c r="L53" s="1563"/>
      <c r="M53" s="1564"/>
      <c r="N53" s="1556"/>
      <c r="O53" s="1557"/>
      <c r="P53" s="1557"/>
      <c r="Q53" s="1557"/>
      <c r="R53" s="1557"/>
      <c r="S53" s="1557"/>
      <c r="T53" s="1557"/>
      <c r="U53" s="1557"/>
      <c r="V53" s="1557"/>
      <c r="W53" s="1557"/>
      <c r="X53" s="1557"/>
      <c r="Y53" s="1557"/>
      <c r="Z53" s="1557"/>
      <c r="AA53" s="1557"/>
      <c r="AB53" s="1557"/>
      <c r="AC53" s="1557"/>
      <c r="AD53" s="1557"/>
      <c r="AE53" s="1557"/>
      <c r="AF53" s="1557"/>
      <c r="AG53" s="1557"/>
      <c r="AH53" s="1558"/>
      <c r="AI53" s="1559"/>
      <c r="AJ53" s="1560"/>
      <c r="AK53" s="1561"/>
      <c r="AL53" s="611"/>
      <c r="AM53" s="580"/>
    </row>
    <row r="54" spans="1:39" ht="18" customHeight="1">
      <c r="A54" s="1631"/>
      <c r="B54" s="1589"/>
      <c r="C54" s="1590"/>
      <c r="D54" s="1590"/>
      <c r="E54" s="1590"/>
      <c r="F54" s="1590"/>
      <c r="G54" s="1590"/>
      <c r="H54" s="1590"/>
      <c r="I54" s="1590"/>
      <c r="J54" s="1591"/>
      <c r="K54" s="1565"/>
      <c r="L54" s="1566"/>
      <c r="M54" s="1567"/>
      <c r="N54" s="1568"/>
      <c r="O54" s="1569"/>
      <c r="P54" s="1569"/>
      <c r="Q54" s="1569"/>
      <c r="R54" s="1569"/>
      <c r="S54" s="1569"/>
      <c r="T54" s="1569"/>
      <c r="U54" s="1569"/>
      <c r="V54" s="1569"/>
      <c r="W54" s="1569"/>
      <c r="X54" s="1569"/>
      <c r="Y54" s="1569"/>
      <c r="Z54" s="1569"/>
      <c r="AA54" s="1569"/>
      <c r="AB54" s="1569"/>
      <c r="AC54" s="1569"/>
      <c r="AD54" s="1569"/>
      <c r="AE54" s="1569"/>
      <c r="AF54" s="1569"/>
      <c r="AG54" s="1569"/>
      <c r="AH54" s="1570"/>
      <c r="AI54" s="1571"/>
      <c r="AJ54" s="1572"/>
      <c r="AK54" s="1573"/>
      <c r="AL54" s="611"/>
      <c r="AM54" s="580"/>
    </row>
    <row r="55" spans="1:39" ht="18" customHeight="1">
      <c r="A55" s="1631"/>
      <c r="B55" s="1589" t="s">
        <v>822</v>
      </c>
      <c r="C55" s="1590"/>
      <c r="D55" s="1590"/>
      <c r="E55" s="1590"/>
      <c r="F55" s="1590"/>
      <c r="G55" s="1626">
        <f>SUM(N55,T55,Z55,AF55)</f>
        <v>0</v>
      </c>
      <c r="H55" s="1626"/>
      <c r="I55" s="1626"/>
      <c r="J55" s="1627"/>
      <c r="K55" s="1604" t="s">
        <v>403</v>
      </c>
      <c r="L55" s="1605"/>
      <c r="M55" s="1605"/>
      <c r="N55" s="1606">
        <f>SUM(AI30:AK39)</f>
        <v>0</v>
      </c>
      <c r="O55" s="1606"/>
      <c r="P55" s="1607"/>
      <c r="Q55" s="1604" t="s">
        <v>404</v>
      </c>
      <c r="R55" s="1605"/>
      <c r="S55" s="1605"/>
      <c r="T55" s="1606">
        <f>SUM(AI40:AK49)</f>
        <v>0</v>
      </c>
      <c r="U55" s="1606"/>
      <c r="V55" s="1607"/>
      <c r="W55" s="1604" t="s">
        <v>407</v>
      </c>
      <c r="X55" s="1605"/>
      <c r="Y55" s="1605"/>
      <c r="Z55" s="1606">
        <f>AI50</f>
        <v>0</v>
      </c>
      <c r="AA55" s="1606"/>
      <c r="AB55" s="1607"/>
      <c r="AC55" s="1605" t="s">
        <v>547</v>
      </c>
      <c r="AD55" s="1605"/>
      <c r="AE55" s="1605"/>
      <c r="AF55" s="1606">
        <f>SUM(AI51:AK54)</f>
        <v>0</v>
      </c>
      <c r="AG55" s="1606"/>
      <c r="AH55" s="1606"/>
      <c r="AI55" s="613"/>
      <c r="AJ55" s="613"/>
      <c r="AK55" s="614"/>
      <c r="AL55" s="588"/>
      <c r="AM55" s="580"/>
    </row>
    <row r="56" spans="1:39" ht="18" customHeight="1">
      <c r="A56" s="1631"/>
      <c r="B56" s="1584" t="s">
        <v>408</v>
      </c>
      <c r="C56" s="1584"/>
      <c r="D56" s="1584"/>
      <c r="E56" s="1584"/>
      <c r="F56" s="1584"/>
      <c r="G56" s="1584"/>
      <c r="H56" s="1584"/>
      <c r="I56" s="1584"/>
      <c r="J56" s="1585"/>
      <c r="K56" s="1608" t="s">
        <v>823</v>
      </c>
      <c r="L56" s="1609"/>
      <c r="M56" s="1609"/>
      <c r="N56" s="802"/>
      <c r="O56" s="615"/>
      <c r="P56" s="616"/>
      <c r="Q56" s="616"/>
      <c r="R56" s="616"/>
      <c r="S56" s="616"/>
      <c r="T56" s="616"/>
      <c r="U56" s="616"/>
      <c r="V56" s="617"/>
      <c r="W56" s="617"/>
      <c r="X56" s="617"/>
      <c r="Y56" s="1610"/>
      <c r="Z56" s="1610"/>
      <c r="AA56" s="1610"/>
      <c r="AB56" s="1611"/>
      <c r="AC56" s="1612" t="s">
        <v>180</v>
      </c>
      <c r="AD56" s="1613"/>
      <c r="AE56" s="1613"/>
      <c r="AF56" s="1613"/>
      <c r="AG56" s="1618">
        <f>Y56+Y57</f>
        <v>0</v>
      </c>
      <c r="AH56" s="1618"/>
      <c r="AI56" s="1618"/>
      <c r="AJ56" s="1618"/>
      <c r="AK56" s="1619"/>
      <c r="AL56" s="618"/>
      <c r="AM56" s="580"/>
    </row>
    <row r="57" spans="1:39" ht="18" customHeight="1">
      <c r="A57" s="1631"/>
      <c r="B57" s="1587"/>
      <c r="C57" s="1587"/>
      <c r="D57" s="1587"/>
      <c r="E57" s="1587"/>
      <c r="F57" s="1587"/>
      <c r="G57" s="1587"/>
      <c r="H57" s="1587"/>
      <c r="I57" s="1587"/>
      <c r="J57" s="1588"/>
      <c r="K57" s="1624" t="s">
        <v>409</v>
      </c>
      <c r="L57" s="1625"/>
      <c r="M57" s="1625"/>
      <c r="N57" s="1552"/>
      <c r="O57" s="1552"/>
      <c r="P57" s="1552"/>
      <c r="Q57" s="1552"/>
      <c r="R57" s="1552"/>
      <c r="S57" s="1552"/>
      <c r="T57" s="1552"/>
      <c r="U57" s="1552"/>
      <c r="V57" s="1552"/>
      <c r="W57" s="1552"/>
      <c r="X57" s="619" t="s">
        <v>824</v>
      </c>
      <c r="Y57" s="1553"/>
      <c r="Z57" s="1553"/>
      <c r="AA57" s="1553"/>
      <c r="AB57" s="1554"/>
      <c r="AC57" s="1614"/>
      <c r="AD57" s="1615"/>
      <c r="AE57" s="1615"/>
      <c r="AF57" s="1615"/>
      <c r="AG57" s="1620"/>
      <c r="AH57" s="1620"/>
      <c r="AI57" s="1620"/>
      <c r="AJ57" s="1620"/>
      <c r="AK57" s="1621"/>
      <c r="AL57" s="618"/>
      <c r="AM57" s="580"/>
    </row>
    <row r="58" spans="1:39" ht="18" customHeight="1">
      <c r="A58" s="1632"/>
      <c r="B58" s="1590"/>
      <c r="C58" s="1590"/>
      <c r="D58" s="1590"/>
      <c r="E58" s="1590"/>
      <c r="F58" s="1590"/>
      <c r="G58" s="1590"/>
      <c r="H58" s="1590"/>
      <c r="I58" s="1590"/>
      <c r="J58" s="1591"/>
      <c r="K58" s="620" t="s">
        <v>410</v>
      </c>
      <c r="L58" s="621"/>
      <c r="M58" s="621"/>
      <c r="N58" s="1555"/>
      <c r="O58" s="1555"/>
      <c r="P58" s="1555"/>
      <c r="Q58" s="1555"/>
      <c r="R58" s="1555"/>
      <c r="S58" s="1555"/>
      <c r="T58" s="1555"/>
      <c r="U58" s="1555"/>
      <c r="V58" s="1555"/>
      <c r="W58" s="1555"/>
      <c r="X58" s="1555"/>
      <c r="Y58" s="1555"/>
      <c r="Z58" s="1555"/>
      <c r="AA58" s="1555"/>
      <c r="AB58" s="622" t="s">
        <v>825</v>
      </c>
      <c r="AC58" s="1616"/>
      <c r="AD58" s="1617"/>
      <c r="AE58" s="1617"/>
      <c r="AF58" s="1617"/>
      <c r="AG58" s="1622"/>
      <c r="AH58" s="1622"/>
      <c r="AI58" s="1622"/>
      <c r="AJ58" s="1622"/>
      <c r="AK58" s="1623"/>
      <c r="AL58" s="618"/>
      <c r="AM58" s="580"/>
    </row>
    <row r="59" spans="1:39" ht="18" customHeight="1">
      <c r="A59" s="1598" t="s">
        <v>826</v>
      </c>
      <c r="B59" s="1538" t="s">
        <v>411</v>
      </c>
      <c r="C59" s="1539"/>
      <c r="D59" s="1539"/>
      <c r="E59" s="1539"/>
      <c r="F59" s="1539"/>
      <c r="G59" s="1539"/>
      <c r="H59" s="1539"/>
      <c r="I59" s="1539"/>
      <c r="J59" s="1540"/>
      <c r="K59" s="767"/>
      <c r="L59" s="1601" t="s">
        <v>827</v>
      </c>
      <c r="M59" s="1602"/>
      <c r="N59" s="1602"/>
      <c r="O59" s="1602"/>
      <c r="P59" s="1602"/>
      <c r="Q59" s="1602"/>
      <c r="R59" s="1602"/>
      <c r="S59" s="1602"/>
      <c r="T59" s="1602"/>
      <c r="U59" s="1603"/>
      <c r="V59" s="817" t="s">
        <v>831</v>
      </c>
      <c r="W59" s="1601" t="s">
        <v>828</v>
      </c>
      <c r="X59" s="1602"/>
      <c r="Y59" s="1602"/>
      <c r="Z59" s="1602"/>
      <c r="AA59" s="1602"/>
      <c r="AB59" s="1602"/>
      <c r="AC59" s="1602"/>
      <c r="AD59" s="1602"/>
      <c r="AE59" s="1602"/>
      <c r="AF59" s="1602"/>
      <c r="AG59" s="1602"/>
      <c r="AH59" s="1602"/>
      <c r="AI59" s="1602"/>
      <c r="AJ59" s="1602"/>
      <c r="AK59" s="1603"/>
      <c r="AL59" s="618"/>
      <c r="AM59" s="580"/>
    </row>
    <row r="60" spans="1:39" ht="27.95" customHeight="1">
      <c r="A60" s="1599"/>
      <c r="B60" s="1541" t="s">
        <v>412</v>
      </c>
      <c r="C60" s="1542"/>
      <c r="D60" s="1542"/>
      <c r="E60" s="1542"/>
      <c r="F60" s="1542"/>
      <c r="G60" s="1542"/>
      <c r="H60" s="1542"/>
      <c r="I60" s="1542"/>
      <c r="J60" s="1543"/>
      <c r="K60" s="1541"/>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4"/>
      <c r="AL60" s="623"/>
      <c r="AM60" s="580"/>
    </row>
    <row r="61" spans="1:39" ht="27.95" customHeight="1" thickBot="1">
      <c r="A61" s="1600"/>
      <c r="B61" s="1545" t="s">
        <v>413</v>
      </c>
      <c r="C61" s="1546"/>
      <c r="D61" s="1546"/>
      <c r="E61" s="1546"/>
      <c r="F61" s="1546"/>
      <c r="G61" s="1546"/>
      <c r="H61" s="1546"/>
      <c r="I61" s="1546"/>
      <c r="J61" s="1547"/>
      <c r="K61" s="1545"/>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8"/>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1005</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1006</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1007</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1004</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5">
    <mergeCell ref="A26:AG26"/>
    <mergeCell ref="AI26:AK26"/>
    <mergeCell ref="Y5:AK7"/>
    <mergeCell ref="G7:L7"/>
    <mergeCell ref="N7:R7"/>
    <mergeCell ref="T7:X7"/>
    <mergeCell ref="A27:AG27"/>
    <mergeCell ref="AI27:AK27"/>
    <mergeCell ref="A2:AK2"/>
    <mergeCell ref="A3:E3"/>
    <mergeCell ref="F3:R3"/>
    <mergeCell ref="A5:E8"/>
    <mergeCell ref="G5:J5"/>
    <mergeCell ref="L5:T5"/>
    <mergeCell ref="G6:J6"/>
    <mergeCell ref="L6:T6"/>
    <mergeCell ref="G8:L8"/>
    <mergeCell ref="A13:E13"/>
    <mergeCell ref="G13:K13"/>
    <mergeCell ref="M13:Q13"/>
    <mergeCell ref="S13:U13"/>
    <mergeCell ref="V13:AF13"/>
    <mergeCell ref="N8:R8"/>
    <mergeCell ref="T8:X8"/>
    <mergeCell ref="Y8:AK12"/>
    <mergeCell ref="AC15:AE15"/>
    <mergeCell ref="AF15:AG15"/>
    <mergeCell ref="AH15:AI15"/>
    <mergeCell ref="A9:E10"/>
    <mergeCell ref="F9:X9"/>
    <mergeCell ref="A11:E11"/>
    <mergeCell ref="F11:K11"/>
    <mergeCell ref="M11:R11"/>
    <mergeCell ref="A12:E12"/>
    <mergeCell ref="F12:K12"/>
    <mergeCell ref="L12:X12"/>
    <mergeCell ref="A16:E16"/>
    <mergeCell ref="Y16:AA16"/>
    <mergeCell ref="AB16:AD16"/>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F28:AK28"/>
    <mergeCell ref="B29:J29"/>
    <mergeCell ref="K29:AH29"/>
    <mergeCell ref="AI29:AK29"/>
    <mergeCell ref="B30:B39"/>
    <mergeCell ref="C30:J30"/>
    <mergeCell ref="K30:AH30"/>
    <mergeCell ref="AI30:AK30"/>
    <mergeCell ref="C31:J31"/>
    <mergeCell ref="K31:AH31"/>
    <mergeCell ref="AI31:AK31"/>
    <mergeCell ref="C32:J32"/>
    <mergeCell ref="K32:AH32"/>
    <mergeCell ref="C35:J35"/>
    <mergeCell ref="K35:AH35"/>
    <mergeCell ref="AI35:AK35"/>
    <mergeCell ref="C36:J36"/>
    <mergeCell ref="K36:AH36"/>
    <mergeCell ref="AI36:AK36"/>
    <mergeCell ref="AI32:AK32"/>
    <mergeCell ref="C33:J33"/>
    <mergeCell ref="K33:AH33"/>
    <mergeCell ref="AI33:AK33"/>
    <mergeCell ref="C34:J34"/>
    <mergeCell ref="K34:AH34"/>
    <mergeCell ref="AI34:AK34"/>
    <mergeCell ref="B40:B49"/>
    <mergeCell ref="C40:J40"/>
    <mergeCell ref="K40:AH40"/>
    <mergeCell ref="AI40:AK40"/>
    <mergeCell ref="C41:J41"/>
    <mergeCell ref="K41:AH41"/>
    <mergeCell ref="AI41:AK41"/>
    <mergeCell ref="C37:J37"/>
    <mergeCell ref="K37:AH37"/>
    <mergeCell ref="AI37:AK37"/>
    <mergeCell ref="C38:J38"/>
    <mergeCell ref="K38:AH38"/>
    <mergeCell ref="AI38:AK38"/>
    <mergeCell ref="C42:J42"/>
    <mergeCell ref="K42:AH42"/>
    <mergeCell ref="AI42:AK42"/>
    <mergeCell ref="C43:J43"/>
    <mergeCell ref="K43:AH43"/>
    <mergeCell ref="AI43:AK43"/>
    <mergeCell ref="C39:J39"/>
    <mergeCell ref="C48:J48"/>
    <mergeCell ref="K48:AH48"/>
    <mergeCell ref="AI48:AK48"/>
    <mergeCell ref="C49:J49"/>
    <mergeCell ref="K49:AH49"/>
    <mergeCell ref="AI49:AK49"/>
    <mergeCell ref="K39:AH39"/>
    <mergeCell ref="AI39:AK39"/>
    <mergeCell ref="C46:J46"/>
    <mergeCell ref="K46:AH46"/>
    <mergeCell ref="AI46:AK46"/>
    <mergeCell ref="C47:J47"/>
    <mergeCell ref="K47:AH47"/>
    <mergeCell ref="AI47:AK47"/>
    <mergeCell ref="C44:J44"/>
    <mergeCell ref="K44:AH44"/>
    <mergeCell ref="AI44:AK44"/>
    <mergeCell ref="C45:J45"/>
    <mergeCell ref="K45:AH45"/>
    <mergeCell ref="AI45:AK45"/>
    <mergeCell ref="N51:AH51"/>
    <mergeCell ref="A59:A61"/>
    <mergeCell ref="L59:U59"/>
    <mergeCell ref="W59:AK59"/>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AI51:AK51"/>
    <mergeCell ref="K52:M52"/>
    <mergeCell ref="A28:A58"/>
    <mergeCell ref="B28:E28"/>
    <mergeCell ref="B59:J59"/>
    <mergeCell ref="B60:J60"/>
    <mergeCell ref="K60:AK60"/>
    <mergeCell ref="B61:J61"/>
    <mergeCell ref="K61:AK61"/>
    <mergeCell ref="F16:X16"/>
    <mergeCell ref="N57:W57"/>
    <mergeCell ref="Y57:AB57"/>
    <mergeCell ref="N58:AA58"/>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s>
  <phoneticPr fontId="11"/>
  <conditionalFormatting sqref="L5:T6">
    <cfRule type="expression" dxfId="409" priority="33">
      <formula>AND(F5="✔",L5="")</formula>
    </cfRule>
  </conditionalFormatting>
  <conditionalFormatting sqref="Y8:AK12">
    <cfRule type="expression" dxfId="408" priority="27">
      <formula>LEN(Y8)&gt;100</formula>
    </cfRule>
    <cfRule type="expression" dxfId="407" priority="32">
      <formula>AND($L$5&lt;&gt;"00 基礎分野",$Y$8="")</formula>
    </cfRule>
  </conditionalFormatting>
  <conditionalFormatting sqref="Y56:AB57 N57:W57 N58:AA58 K60:AK61 F13 L13 R13 AF15:AG15 F17:AK17 F20:AK20 F28:AK28 K51:AE54 AI51:AK54 C30:AK49 M11:R11 F11:K12 K59">
    <cfRule type="containsBlanks" dxfId="406" priority="34">
      <formula>LEN(TRIM(C11))=0</formula>
    </cfRule>
  </conditionalFormatting>
  <conditionalFormatting sqref="M11:R11 F11:K12 F14:K14">
    <cfRule type="cellIs" dxfId="405" priority="31" operator="equal">
      <formula>"令和　　年　　月　　日"</formula>
    </cfRule>
  </conditionalFormatting>
  <conditionalFormatting sqref="V13:AF13">
    <cfRule type="expression" dxfId="404" priority="30">
      <formula>AND($R$13="✔",$V$13="")</formula>
    </cfRule>
  </conditionalFormatting>
  <conditionalFormatting sqref="K50 P50">
    <cfRule type="expression" dxfId="403" priority="29">
      <formula>COUNTA($K$50,$P$50)=0</formula>
    </cfRule>
  </conditionalFormatting>
  <conditionalFormatting sqref="AI50:AK50">
    <cfRule type="expression" dxfId="402" priority="28">
      <formula>AND($P$50="✔",$AI$50="")</formula>
    </cfRule>
  </conditionalFormatting>
  <conditionalFormatting sqref="F20:AK20">
    <cfRule type="expression" dxfId="401" priority="26">
      <formula>LEN(F20)&gt;200</formula>
    </cfRule>
  </conditionalFormatting>
  <conditionalFormatting sqref="F28:AK28">
    <cfRule type="expression" dxfId="400" priority="25">
      <formula>LEN(F28)&gt;250</formula>
    </cfRule>
  </conditionalFormatting>
  <conditionalFormatting sqref="F14:K14">
    <cfRule type="containsBlanks" dxfId="399" priority="21">
      <formula>LEN(TRIM(F14))=0</formula>
    </cfRule>
  </conditionalFormatting>
  <conditionalFormatting sqref="F18:F19 L18:L19 T18:T19 AA18">
    <cfRule type="containsBlanks" dxfId="398" priority="16">
      <formula>LEN(TRIM(F18))=0</formula>
    </cfRule>
  </conditionalFormatting>
  <conditionalFormatting sqref="X19:AG19">
    <cfRule type="containsBlanks" dxfId="397" priority="35">
      <formula>LEN(TRIM(X19))=0</formula>
    </cfRule>
  </conditionalFormatting>
  <conditionalFormatting sqref="H21:T25 Y21:AF25 AH21:AH25">
    <cfRule type="containsBlanks" dxfId="396" priority="14">
      <formula>LEN(TRIM(H21))=0</formula>
    </cfRule>
  </conditionalFormatting>
  <conditionalFormatting sqref="AH26">
    <cfRule type="containsBlanks" dxfId="395" priority="5">
      <formula>LEN(TRIM(AH26))=0</formula>
    </cfRule>
  </conditionalFormatting>
  <conditionalFormatting sqref="AH27">
    <cfRule type="containsBlanks" dxfId="394" priority="4">
      <formula>LEN(TRIM(AH27))=0</formula>
    </cfRule>
  </conditionalFormatting>
  <conditionalFormatting sqref="M8">
    <cfRule type="containsBlanks" dxfId="393" priority="3">
      <formula>LEN(TRIM(M8))=0</formula>
    </cfRule>
  </conditionalFormatting>
  <conditionalFormatting sqref="F8">
    <cfRule type="containsBlanks" dxfId="392" priority="2">
      <formula>LEN(TRIM(F8))=0</formula>
    </cfRule>
  </conditionalFormatting>
  <conditionalFormatting sqref="M7">
    <cfRule type="containsBlanks" dxfId="391" priority="1">
      <formula>LEN(TRIM(M7))=0</formula>
    </cfRule>
  </conditionalFormatting>
  <dataValidations count="8">
    <dataValidation type="list" allowBlank="1" showInputMessage="1" showErrorMessage="1" sqref="V59">
      <formula1>"✓"</formula1>
    </dataValidation>
    <dataValidation allowBlank="1" showInputMessage="1" showErrorMessage="1" prompt="様式第８号に記載した金額を記載してください。" sqref="Y56:AB56"/>
    <dataValidation allowBlank="1" showInputMessage="1" showErrorMessage="1" prompt="職場体験・職場見学及び企業実習先への交通費、健康診断料、補講費が必要となる場合には、別途費用が発生する旨記入してください。" sqref="N58:AA58"/>
    <dataValidation type="list" allowBlank="1" showInputMessage="1" showErrorMessage="1" sqref="P50 AH21:AH25 AA18 T18:T19 L18:L19 F18:F19 R13 L13 F13 K59 K50">
      <formula1>"✔"</formula1>
    </dataValidation>
    <dataValidation type="list" allowBlank="1" showInputMessage="1" showErrorMessage="1" prompt="実施する項目を選択してください。" sqref="K51:M54">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7 M7:M8 F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&amp;R令和４年１２月２日以降に開講する訓練科から適用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616</v>
      </c>
      <c r="AL1" s="572"/>
      <c r="AO1" s="573" t="s">
        <v>473</v>
      </c>
    </row>
    <row r="2" spans="1:47" ht="20.100000000000001" customHeight="1">
      <c r="A2" s="1745" t="s">
        <v>8</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574"/>
      <c r="AO2" s="573" t="s">
        <v>474</v>
      </c>
    </row>
    <row r="3" spans="1:47" ht="18" customHeight="1">
      <c r="A3" s="1746" t="s">
        <v>165</v>
      </c>
      <c r="B3" s="1746"/>
      <c r="C3" s="1746"/>
      <c r="D3" s="1746"/>
      <c r="E3" s="1746"/>
      <c r="F3" s="1555" t="str">
        <f>IF(様式1!L11="","",様式1!L11)</f>
        <v/>
      </c>
      <c r="G3" s="1555"/>
      <c r="H3" s="1555"/>
      <c r="I3" s="1555"/>
      <c r="J3" s="1555"/>
      <c r="K3" s="1555"/>
      <c r="L3" s="1555"/>
      <c r="M3" s="1555"/>
      <c r="N3" s="1555"/>
      <c r="O3" s="1555"/>
      <c r="P3" s="1555"/>
      <c r="Q3" s="1555"/>
      <c r="R3" s="1555"/>
      <c r="S3" s="568"/>
      <c r="T3" s="568"/>
      <c r="U3" s="568"/>
      <c r="V3" s="568"/>
      <c r="W3" s="568"/>
      <c r="X3" s="568"/>
      <c r="Y3" s="569"/>
      <c r="Z3" s="569"/>
      <c r="AA3" s="569"/>
      <c r="AB3" s="569"/>
      <c r="AO3" s="573" t="s">
        <v>475</v>
      </c>
    </row>
    <row r="4" spans="1:47" ht="15"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747" t="s">
        <v>395</v>
      </c>
      <c r="B5" s="1679"/>
      <c r="C5" s="1679"/>
      <c r="D5" s="1679"/>
      <c r="E5" s="1679"/>
      <c r="F5" s="577" t="str">
        <f>IF(様式1!E20="○","✔","")</f>
        <v/>
      </c>
      <c r="G5" s="1750" t="s">
        <v>792</v>
      </c>
      <c r="H5" s="1751"/>
      <c r="I5" s="1751"/>
      <c r="J5" s="1751"/>
      <c r="K5" s="870" t="s">
        <v>617</v>
      </c>
      <c r="L5" s="1752"/>
      <c r="M5" s="1752"/>
      <c r="N5" s="1752"/>
      <c r="O5" s="1752"/>
      <c r="P5" s="1752"/>
      <c r="Q5" s="1752"/>
      <c r="R5" s="1752"/>
      <c r="S5" s="1752"/>
      <c r="T5" s="1752"/>
      <c r="U5" s="863" t="s">
        <v>618</v>
      </c>
      <c r="V5" s="578"/>
      <c r="W5" s="869"/>
      <c r="X5" s="869"/>
      <c r="Y5" s="1731" t="s">
        <v>537</v>
      </c>
      <c r="Z5" s="1732"/>
      <c r="AA5" s="1732"/>
      <c r="AB5" s="1732"/>
      <c r="AC5" s="1732"/>
      <c r="AD5" s="1732"/>
      <c r="AE5" s="1732"/>
      <c r="AF5" s="1732"/>
      <c r="AG5" s="1732"/>
      <c r="AH5" s="1732"/>
      <c r="AI5" s="1732"/>
      <c r="AJ5" s="1732"/>
      <c r="AK5" s="1733"/>
      <c r="AL5" s="579"/>
      <c r="AM5" s="580"/>
      <c r="AO5" s="573" t="s">
        <v>705</v>
      </c>
    </row>
    <row r="6" spans="1:47" ht="15" customHeight="1" thickBot="1">
      <c r="A6" s="1748"/>
      <c r="B6" s="1615"/>
      <c r="C6" s="1615"/>
      <c r="D6" s="1615"/>
      <c r="E6" s="1615"/>
      <c r="F6" s="581" t="str">
        <f>IF(様式1!E21="○","✔","")</f>
        <v>✔</v>
      </c>
      <c r="G6" s="1753" t="s">
        <v>557</v>
      </c>
      <c r="H6" s="1754"/>
      <c r="I6" s="1754"/>
      <c r="J6" s="1754"/>
      <c r="K6" s="872" t="s">
        <v>617</v>
      </c>
      <c r="L6" s="1755"/>
      <c r="M6" s="1755"/>
      <c r="N6" s="1755"/>
      <c r="O6" s="1755"/>
      <c r="P6" s="1755"/>
      <c r="Q6" s="1755"/>
      <c r="R6" s="1755"/>
      <c r="S6" s="1755"/>
      <c r="T6" s="1755"/>
      <c r="U6" s="864" t="s">
        <v>618</v>
      </c>
      <c r="V6" s="864"/>
      <c r="W6" s="864"/>
      <c r="X6" s="864"/>
      <c r="Y6" s="1712"/>
      <c r="Z6" s="1713"/>
      <c r="AA6" s="1713"/>
      <c r="AB6" s="1713"/>
      <c r="AC6" s="1713"/>
      <c r="AD6" s="1713"/>
      <c r="AE6" s="1713"/>
      <c r="AF6" s="1713"/>
      <c r="AG6" s="1713"/>
      <c r="AH6" s="1713"/>
      <c r="AI6" s="1713"/>
      <c r="AJ6" s="1713"/>
      <c r="AK6" s="1714"/>
      <c r="AL6" s="579"/>
      <c r="AM6" s="580"/>
      <c r="AO6" s="573" t="s">
        <v>477</v>
      </c>
    </row>
    <row r="7" spans="1:47" ht="26.25" customHeight="1" thickBot="1">
      <c r="A7" s="1748"/>
      <c r="B7" s="1615"/>
      <c r="C7" s="1615"/>
      <c r="D7" s="1615"/>
      <c r="E7" s="1615"/>
      <c r="F7" s="735"/>
      <c r="G7" s="1773" t="s">
        <v>583</v>
      </c>
      <c r="H7" s="1774"/>
      <c r="I7" s="1774"/>
      <c r="J7" s="1774"/>
      <c r="K7" s="1774"/>
      <c r="L7" s="1775"/>
      <c r="M7" s="1185"/>
      <c r="N7" s="1776" t="s">
        <v>441</v>
      </c>
      <c r="O7" s="1777"/>
      <c r="P7" s="1777"/>
      <c r="Q7" s="1777"/>
      <c r="R7" s="1778"/>
      <c r="S7" s="735"/>
      <c r="T7" s="1767" t="s">
        <v>396</v>
      </c>
      <c r="U7" s="1741"/>
      <c r="V7" s="1741"/>
      <c r="W7" s="1741"/>
      <c r="X7" s="1741"/>
      <c r="Y7" s="1715"/>
      <c r="Z7" s="1716"/>
      <c r="AA7" s="1716"/>
      <c r="AB7" s="1716"/>
      <c r="AC7" s="1716"/>
      <c r="AD7" s="1716"/>
      <c r="AE7" s="1716"/>
      <c r="AF7" s="1716"/>
      <c r="AG7" s="1716"/>
      <c r="AH7" s="1716"/>
      <c r="AI7" s="1716"/>
      <c r="AJ7" s="1716"/>
      <c r="AK7" s="1717"/>
      <c r="AL7" s="579"/>
      <c r="AM7" s="580"/>
      <c r="AO7" s="573"/>
    </row>
    <row r="8" spans="1:47" ht="42" customHeight="1" thickBot="1">
      <c r="A8" s="1749"/>
      <c r="B8" s="1665"/>
      <c r="C8" s="1665"/>
      <c r="D8" s="1665"/>
      <c r="E8" s="1665"/>
      <c r="F8" s="454"/>
      <c r="G8" s="1756" t="s">
        <v>1139</v>
      </c>
      <c r="H8" s="1757"/>
      <c r="I8" s="1757"/>
      <c r="J8" s="1757"/>
      <c r="K8" s="1757"/>
      <c r="L8" s="1758"/>
      <c r="M8" s="1185"/>
      <c r="N8" s="1764" t="s">
        <v>1140</v>
      </c>
      <c r="O8" s="1765"/>
      <c r="P8" s="1765"/>
      <c r="Q8" s="1765"/>
      <c r="R8" s="1766"/>
      <c r="S8" s="735"/>
      <c r="T8" s="1767"/>
      <c r="U8" s="1741"/>
      <c r="V8" s="1741"/>
      <c r="W8" s="1741"/>
      <c r="X8" s="1742"/>
      <c r="Y8" s="1708"/>
      <c r="Z8" s="1674"/>
      <c r="AA8" s="1674"/>
      <c r="AB8" s="1674"/>
      <c r="AC8" s="1674"/>
      <c r="AD8" s="1674"/>
      <c r="AE8" s="1674"/>
      <c r="AF8" s="1674"/>
      <c r="AG8" s="1674"/>
      <c r="AH8" s="1674"/>
      <c r="AI8" s="1674"/>
      <c r="AJ8" s="1674"/>
      <c r="AK8" s="1709"/>
      <c r="AL8" s="1768" t="str">
        <f>LEN(Y8)&amp;" 文字(最大100文字)"</f>
        <v>0 文字(最大100文字)</v>
      </c>
      <c r="AM8" s="580"/>
      <c r="AO8" s="573" t="s">
        <v>478</v>
      </c>
    </row>
    <row r="9" spans="1:47" ht="18" customHeight="1">
      <c r="A9" s="1719" t="s">
        <v>166</v>
      </c>
      <c r="B9" s="1720"/>
      <c r="C9" s="1720"/>
      <c r="D9" s="1720"/>
      <c r="E9" s="1720"/>
      <c r="F9" s="1723" t="str">
        <f>IF(様式1!G36="","",様式1!G36)</f>
        <v/>
      </c>
      <c r="G9" s="1724"/>
      <c r="H9" s="1724"/>
      <c r="I9" s="1724"/>
      <c r="J9" s="1724"/>
      <c r="K9" s="1724"/>
      <c r="L9" s="1724"/>
      <c r="M9" s="1724"/>
      <c r="N9" s="1724"/>
      <c r="O9" s="1724"/>
      <c r="P9" s="1724"/>
      <c r="Q9" s="1724"/>
      <c r="R9" s="1724"/>
      <c r="S9" s="1724"/>
      <c r="T9" s="1724"/>
      <c r="U9" s="1724"/>
      <c r="V9" s="1724"/>
      <c r="W9" s="1724"/>
      <c r="X9" s="1725"/>
      <c r="Y9" s="1769"/>
      <c r="Z9" s="1676"/>
      <c r="AA9" s="1676"/>
      <c r="AB9" s="1676"/>
      <c r="AC9" s="1676"/>
      <c r="AD9" s="1676"/>
      <c r="AE9" s="1676"/>
      <c r="AF9" s="1676"/>
      <c r="AG9" s="1676"/>
      <c r="AH9" s="1676"/>
      <c r="AI9" s="1676"/>
      <c r="AJ9" s="1676"/>
      <c r="AK9" s="1770"/>
      <c r="AL9" s="1768"/>
      <c r="AM9" s="580"/>
      <c r="AO9" s="573" t="s">
        <v>479</v>
      </c>
    </row>
    <row r="10" spans="1:47" ht="12" customHeight="1" thickBot="1">
      <c r="A10" s="1721"/>
      <c r="B10" s="1722"/>
      <c r="C10" s="1722"/>
      <c r="D10" s="1722"/>
      <c r="E10" s="1722"/>
      <c r="F10" s="582"/>
      <c r="G10" s="583"/>
      <c r="H10" s="583"/>
      <c r="I10" s="583"/>
      <c r="J10" s="583"/>
      <c r="K10" s="583"/>
      <c r="L10" s="583"/>
      <c r="M10" s="583"/>
      <c r="N10" s="583"/>
      <c r="O10" s="583"/>
      <c r="P10" s="583"/>
      <c r="Q10" s="583"/>
      <c r="R10" s="583"/>
      <c r="S10" s="583"/>
      <c r="T10" s="583"/>
      <c r="U10" s="583"/>
      <c r="V10" s="583"/>
      <c r="W10" s="583"/>
      <c r="X10" s="584" t="s">
        <v>619</v>
      </c>
      <c r="Y10" s="1769"/>
      <c r="Z10" s="1676"/>
      <c r="AA10" s="1676"/>
      <c r="AB10" s="1676"/>
      <c r="AC10" s="1676"/>
      <c r="AD10" s="1676"/>
      <c r="AE10" s="1676"/>
      <c r="AF10" s="1676"/>
      <c r="AG10" s="1676"/>
      <c r="AH10" s="1676"/>
      <c r="AI10" s="1676"/>
      <c r="AJ10" s="1676"/>
      <c r="AK10" s="1770"/>
      <c r="AL10" s="1768"/>
      <c r="AM10" s="580"/>
      <c r="AO10" s="573" t="s">
        <v>480</v>
      </c>
    </row>
    <row r="11" spans="1:47" ht="20.25" customHeight="1" thickBot="1">
      <c r="A11" s="1693" t="s">
        <v>167</v>
      </c>
      <c r="B11" s="1726"/>
      <c r="C11" s="1726"/>
      <c r="D11" s="1726"/>
      <c r="E11" s="1726"/>
      <c r="F11" s="1701" t="s">
        <v>675</v>
      </c>
      <c r="G11" s="1702"/>
      <c r="H11" s="1702"/>
      <c r="I11" s="1702"/>
      <c r="J11" s="1702"/>
      <c r="K11" s="1702"/>
      <c r="L11" s="862" t="s">
        <v>56</v>
      </c>
      <c r="M11" s="1702" t="s">
        <v>675</v>
      </c>
      <c r="N11" s="1702"/>
      <c r="O11" s="1702"/>
      <c r="P11" s="1702"/>
      <c r="Q11" s="1702"/>
      <c r="R11" s="1702"/>
      <c r="S11" s="866"/>
      <c r="T11" s="866"/>
      <c r="U11" s="862"/>
      <c r="V11" s="862"/>
      <c r="W11" s="862"/>
      <c r="X11" s="585"/>
      <c r="Y11" s="1769"/>
      <c r="Z11" s="1676"/>
      <c r="AA11" s="1676"/>
      <c r="AB11" s="1676"/>
      <c r="AC11" s="1676"/>
      <c r="AD11" s="1676"/>
      <c r="AE11" s="1676"/>
      <c r="AF11" s="1676"/>
      <c r="AG11" s="1676"/>
      <c r="AH11" s="1676"/>
      <c r="AI11" s="1676"/>
      <c r="AJ11" s="1676"/>
      <c r="AK11" s="1770"/>
      <c r="AL11" s="1768"/>
      <c r="AM11" s="580"/>
      <c r="AO11" s="573" t="s">
        <v>481</v>
      </c>
    </row>
    <row r="12" spans="1:47" ht="24" customHeight="1" thickBot="1">
      <c r="A12" s="1693" t="s">
        <v>168</v>
      </c>
      <c r="B12" s="1694"/>
      <c r="C12" s="1694"/>
      <c r="D12" s="1694"/>
      <c r="E12" s="1694"/>
      <c r="F12" s="1701" t="s">
        <v>675</v>
      </c>
      <c r="G12" s="1702"/>
      <c r="H12" s="1702"/>
      <c r="I12" s="1702"/>
      <c r="J12" s="1702"/>
      <c r="K12" s="1702"/>
      <c r="L12" s="1699"/>
      <c r="M12" s="1699"/>
      <c r="N12" s="1699"/>
      <c r="O12" s="1699"/>
      <c r="P12" s="1699"/>
      <c r="Q12" s="1699"/>
      <c r="R12" s="1699"/>
      <c r="S12" s="1699"/>
      <c r="T12" s="1699"/>
      <c r="U12" s="1699"/>
      <c r="V12" s="1699"/>
      <c r="W12" s="1699"/>
      <c r="X12" s="1727"/>
      <c r="Y12" s="1771"/>
      <c r="Z12" s="1678"/>
      <c r="AA12" s="1678"/>
      <c r="AB12" s="1678"/>
      <c r="AC12" s="1678"/>
      <c r="AD12" s="1678"/>
      <c r="AE12" s="1678"/>
      <c r="AF12" s="1678"/>
      <c r="AG12" s="1678"/>
      <c r="AH12" s="1678"/>
      <c r="AI12" s="1678"/>
      <c r="AJ12" s="1678"/>
      <c r="AK12" s="1772"/>
      <c r="AL12" s="1768"/>
      <c r="AM12" s="580"/>
      <c r="AO12" s="573" t="s">
        <v>482</v>
      </c>
    </row>
    <row r="13" spans="1:47" ht="20.25" customHeight="1" thickBot="1">
      <c r="A13" s="1693" t="s">
        <v>169</v>
      </c>
      <c r="B13" s="1694"/>
      <c r="C13" s="1694"/>
      <c r="D13" s="1694"/>
      <c r="E13" s="1695"/>
      <c r="F13" s="454"/>
      <c r="G13" s="1759" t="s">
        <v>397</v>
      </c>
      <c r="H13" s="1760"/>
      <c r="I13" s="1760"/>
      <c r="J13" s="1760"/>
      <c r="K13" s="1761"/>
      <c r="L13" s="454"/>
      <c r="M13" s="1759" t="s">
        <v>799</v>
      </c>
      <c r="N13" s="1760"/>
      <c r="O13" s="1760"/>
      <c r="P13" s="1760"/>
      <c r="Q13" s="1761"/>
      <c r="R13" s="454"/>
      <c r="S13" s="1762" t="s">
        <v>800</v>
      </c>
      <c r="T13" s="1763"/>
      <c r="U13" s="1763"/>
      <c r="V13" s="1707"/>
      <c r="W13" s="1707"/>
      <c r="X13" s="1707"/>
      <c r="Y13" s="1707"/>
      <c r="Z13" s="1707"/>
      <c r="AA13" s="1707"/>
      <c r="AB13" s="1707"/>
      <c r="AC13" s="1707"/>
      <c r="AD13" s="1707"/>
      <c r="AE13" s="1707"/>
      <c r="AF13" s="1707"/>
      <c r="AG13" s="868" t="s">
        <v>618</v>
      </c>
      <c r="AH13" s="586"/>
      <c r="AI13" s="586"/>
      <c r="AJ13" s="586"/>
      <c r="AK13" s="587"/>
      <c r="AL13" s="588"/>
      <c r="AM13" s="580"/>
      <c r="AO13" s="573" t="s">
        <v>483</v>
      </c>
    </row>
    <row r="14" spans="1:47" ht="20.25" customHeight="1" thickBot="1">
      <c r="A14" s="1698" t="s">
        <v>170</v>
      </c>
      <c r="B14" s="1699"/>
      <c r="C14" s="1699"/>
      <c r="D14" s="1699"/>
      <c r="E14" s="1700"/>
      <c r="F14" s="1701" t="s">
        <v>675</v>
      </c>
      <c r="G14" s="1702"/>
      <c r="H14" s="1702"/>
      <c r="I14" s="1702"/>
      <c r="J14" s="1702"/>
      <c r="K14" s="1702"/>
      <c r="L14" s="866"/>
      <c r="M14" s="1703"/>
      <c r="N14" s="1703"/>
      <c r="O14" s="1703"/>
      <c r="P14" s="1703"/>
      <c r="Q14" s="1703"/>
      <c r="R14" s="1703"/>
      <c r="S14" s="1703"/>
      <c r="T14" s="1703"/>
      <c r="U14" s="1703"/>
      <c r="V14" s="1703"/>
      <c r="W14" s="1703"/>
      <c r="X14" s="1703"/>
      <c r="Y14" s="867"/>
      <c r="Z14" s="867"/>
      <c r="AA14" s="867"/>
      <c r="AB14" s="867"/>
      <c r="AC14" s="586"/>
      <c r="AD14" s="586"/>
      <c r="AE14" s="586"/>
      <c r="AF14" s="586"/>
      <c r="AG14" s="586"/>
      <c r="AH14" s="586"/>
      <c r="AI14" s="586"/>
      <c r="AJ14" s="586"/>
      <c r="AK14" s="587"/>
      <c r="AL14" s="588"/>
      <c r="AM14" s="580"/>
      <c r="AO14" s="573" t="s">
        <v>484</v>
      </c>
    </row>
    <row r="15" spans="1:47" ht="20.25" customHeight="1" thickBot="1">
      <c r="A15" s="1704" t="s">
        <v>136</v>
      </c>
      <c r="B15" s="1696"/>
      <c r="C15" s="1696"/>
      <c r="D15" s="1696"/>
      <c r="E15" s="1696"/>
      <c r="F15" s="1705" t="str">
        <f>IF(様式1!F37="","",様式1!F37)</f>
        <v/>
      </c>
      <c r="G15" s="1706"/>
      <c r="H15" s="1706"/>
      <c r="I15" s="1706"/>
      <c r="J15" s="1706"/>
      <c r="K15" s="1706"/>
      <c r="L15" s="862" t="s">
        <v>56</v>
      </c>
      <c r="M15" s="1706" t="str">
        <f>IF(様式1!K37="","",様式1!K37)</f>
        <v/>
      </c>
      <c r="N15" s="1706"/>
      <c r="O15" s="1706"/>
      <c r="P15" s="1706"/>
      <c r="Q15" s="1706"/>
      <c r="R15" s="1706"/>
      <c r="S15" s="862"/>
      <c r="T15" s="589" t="s">
        <v>26</v>
      </c>
      <c r="U15" s="867" t="str">
        <f>IF(様式1!P37="","",様式1!P37)</f>
        <v/>
      </c>
      <c r="V15" s="1707" t="s">
        <v>620</v>
      </c>
      <c r="W15" s="1707"/>
      <c r="X15" s="862"/>
      <c r="Y15" s="590"/>
      <c r="AC15" s="1707" t="s">
        <v>621</v>
      </c>
      <c r="AD15" s="1707"/>
      <c r="AE15" s="1707"/>
      <c r="AF15" s="1718"/>
      <c r="AG15" s="1718"/>
      <c r="AH15" s="1707" t="s">
        <v>622</v>
      </c>
      <c r="AI15" s="1707"/>
      <c r="AJ15" s="590"/>
      <c r="AK15" s="591"/>
      <c r="AL15" s="588"/>
      <c r="AM15" s="580"/>
      <c r="AO15" s="573" t="s">
        <v>485</v>
      </c>
    </row>
    <row r="16" spans="1:47" ht="20.25" customHeight="1" thickBot="1">
      <c r="A16" s="1693" t="s">
        <v>171</v>
      </c>
      <c r="B16" s="1694"/>
      <c r="C16" s="1694"/>
      <c r="D16" s="1694"/>
      <c r="E16" s="1694"/>
      <c r="F16" s="1549"/>
      <c r="G16" s="1550"/>
      <c r="H16" s="1550"/>
      <c r="I16" s="1550"/>
      <c r="J16" s="1550"/>
      <c r="K16" s="1550"/>
      <c r="L16" s="1550"/>
      <c r="M16" s="1550"/>
      <c r="N16" s="1550"/>
      <c r="O16" s="1550"/>
      <c r="P16" s="1550"/>
      <c r="Q16" s="1550"/>
      <c r="R16" s="1550"/>
      <c r="S16" s="1550"/>
      <c r="T16" s="1550"/>
      <c r="U16" s="1550"/>
      <c r="V16" s="1550"/>
      <c r="W16" s="1550"/>
      <c r="X16" s="1551"/>
      <c r="Y16" s="1695" t="s">
        <v>398</v>
      </c>
      <c r="Z16" s="1696"/>
      <c r="AA16" s="1697"/>
      <c r="AB16" s="1695" t="str">
        <f>IF(様式1!F38="","",様式1!F38)</f>
        <v/>
      </c>
      <c r="AC16" s="1696"/>
      <c r="AD16" s="1696"/>
      <c r="AE16" s="586" t="s">
        <v>399</v>
      </c>
      <c r="AF16" s="586"/>
      <c r="AG16" s="586"/>
      <c r="AH16" s="586"/>
      <c r="AI16" s="586"/>
      <c r="AJ16" s="586"/>
      <c r="AK16" s="587"/>
      <c r="AL16" s="588"/>
      <c r="AM16" s="580"/>
      <c r="AO16" s="573" t="s">
        <v>486</v>
      </c>
      <c r="AR16" s="566"/>
      <c r="AS16" s="372"/>
      <c r="AT16" s="875"/>
      <c r="AU16" s="875"/>
    </row>
    <row r="17" spans="1:41" ht="26.25" customHeight="1" thickBot="1">
      <c r="A17" s="1682" t="s">
        <v>442</v>
      </c>
      <c r="B17" s="1683"/>
      <c r="C17" s="1683"/>
      <c r="D17" s="1683"/>
      <c r="E17" s="1684"/>
      <c r="F17" s="1685"/>
      <c r="G17" s="1686"/>
      <c r="H17" s="1686"/>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c r="AK17" s="1687"/>
      <c r="AL17" s="592"/>
      <c r="AM17" s="580"/>
      <c r="AO17" s="573" t="s">
        <v>487</v>
      </c>
    </row>
    <row r="18" spans="1:41" ht="15" customHeight="1">
      <c r="A18" s="1673" t="s">
        <v>804</v>
      </c>
      <c r="B18" s="1674"/>
      <c r="C18" s="1674"/>
      <c r="D18" s="1674"/>
      <c r="E18" s="1674"/>
      <c r="F18" s="567"/>
      <c r="G18" s="1688" t="s">
        <v>805</v>
      </c>
      <c r="H18" s="1688"/>
      <c r="I18" s="1688"/>
      <c r="J18" s="1688"/>
      <c r="K18" s="1688"/>
      <c r="L18" s="567"/>
      <c r="M18" s="1688" t="s">
        <v>623</v>
      </c>
      <c r="N18" s="1688"/>
      <c r="O18" s="1688"/>
      <c r="P18" s="1688"/>
      <c r="Q18" s="1688"/>
      <c r="R18" s="1688"/>
      <c r="S18" s="1688"/>
      <c r="T18" s="567"/>
      <c r="U18" s="1689" t="s">
        <v>400</v>
      </c>
      <c r="V18" s="1689"/>
      <c r="W18" s="1689"/>
      <c r="X18" s="1689"/>
      <c r="Y18" s="1689"/>
      <c r="Z18" s="1689"/>
      <c r="AA18" s="567"/>
      <c r="AB18" s="1689" t="s">
        <v>806</v>
      </c>
      <c r="AC18" s="1689"/>
      <c r="AD18" s="1689"/>
      <c r="AE18" s="1689"/>
      <c r="AF18" s="1689"/>
      <c r="AG18" s="1689"/>
      <c r="AH18" s="863"/>
      <c r="AI18" s="863"/>
      <c r="AJ18" s="578"/>
      <c r="AK18" s="593"/>
      <c r="AL18" s="588"/>
      <c r="AM18" s="580"/>
      <c r="AO18" s="573" t="s">
        <v>488</v>
      </c>
    </row>
    <row r="19" spans="1:41" ht="15" customHeight="1" thickBot="1">
      <c r="A19" s="1677"/>
      <c r="B19" s="1678"/>
      <c r="C19" s="1678"/>
      <c r="D19" s="1678"/>
      <c r="E19" s="1678"/>
      <c r="F19" s="455"/>
      <c r="G19" s="1690" t="s">
        <v>807</v>
      </c>
      <c r="H19" s="1690"/>
      <c r="I19" s="1690"/>
      <c r="J19" s="1690"/>
      <c r="K19" s="1690"/>
      <c r="L19" s="455"/>
      <c r="M19" s="1691" t="s">
        <v>808</v>
      </c>
      <c r="N19" s="1691"/>
      <c r="O19" s="1691"/>
      <c r="P19" s="1691"/>
      <c r="Q19" s="1691"/>
      <c r="R19" s="1691"/>
      <c r="S19" s="1691"/>
      <c r="T19" s="455"/>
      <c r="U19" s="594" t="s">
        <v>809</v>
      </c>
      <c r="V19" s="595"/>
      <c r="W19" s="596" t="s">
        <v>617</v>
      </c>
      <c r="X19" s="1692"/>
      <c r="Y19" s="1692"/>
      <c r="Z19" s="1692"/>
      <c r="AA19" s="1692"/>
      <c r="AB19" s="1692"/>
      <c r="AC19" s="1692"/>
      <c r="AD19" s="1692"/>
      <c r="AE19" s="1692"/>
      <c r="AF19" s="1692"/>
      <c r="AG19" s="1692"/>
      <c r="AH19" s="865" t="s">
        <v>116</v>
      </c>
      <c r="AI19" s="597"/>
      <c r="AJ19" s="595"/>
      <c r="AK19" s="598"/>
      <c r="AL19" s="588"/>
      <c r="AM19" s="580"/>
      <c r="AO19" s="573" t="s">
        <v>489</v>
      </c>
    </row>
    <row r="20" spans="1:41" ht="35.1" customHeight="1" thickBot="1">
      <c r="A20" s="1668" t="s">
        <v>173</v>
      </c>
      <c r="B20" s="1669"/>
      <c r="C20" s="1669"/>
      <c r="D20" s="1669"/>
      <c r="E20" s="1669"/>
      <c r="F20" s="1670"/>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2"/>
      <c r="AL20" s="861" t="str">
        <f t="shared" ref="AL20" si="0">LEN(F20)&amp;" 文字(最大200文字)"</f>
        <v>0 文字(最大200文字)</v>
      </c>
      <c r="AM20" s="599" t="s">
        <v>491</v>
      </c>
      <c r="AN20" s="600" t="s">
        <v>492</v>
      </c>
      <c r="AO20" s="573" t="s">
        <v>490</v>
      </c>
    </row>
    <row r="21" spans="1:41" ht="15" customHeight="1">
      <c r="A21" s="1673" t="s">
        <v>174</v>
      </c>
      <c r="B21" s="1674"/>
      <c r="C21" s="1674"/>
      <c r="D21" s="1674"/>
      <c r="E21" s="1674"/>
      <c r="F21" s="1679" t="s">
        <v>401</v>
      </c>
      <c r="G21" s="1679"/>
      <c r="H21" s="1680"/>
      <c r="I21" s="1680"/>
      <c r="J21" s="1680"/>
      <c r="K21" s="1680"/>
      <c r="L21" s="1680"/>
      <c r="M21" s="1680"/>
      <c r="N21" s="1680"/>
      <c r="O21" s="1680"/>
      <c r="P21" s="1680"/>
      <c r="Q21" s="1680"/>
      <c r="R21" s="1680"/>
      <c r="S21" s="1680"/>
      <c r="T21" s="1680"/>
      <c r="U21" s="1681" t="s">
        <v>812</v>
      </c>
      <c r="V21" s="1681"/>
      <c r="W21" s="1681"/>
      <c r="X21" s="1681"/>
      <c r="Y21" s="1680"/>
      <c r="Z21" s="1680"/>
      <c r="AA21" s="1680"/>
      <c r="AB21" s="1680"/>
      <c r="AC21" s="1680"/>
      <c r="AD21" s="1680"/>
      <c r="AE21" s="1680"/>
      <c r="AF21" s="1680"/>
      <c r="AG21" s="870" t="s">
        <v>116</v>
      </c>
      <c r="AH21" s="601"/>
      <c r="AI21" s="602" t="s">
        <v>175</v>
      </c>
      <c r="AJ21" s="578"/>
      <c r="AK21" s="593"/>
      <c r="AL21" s="1660" t="str">
        <f>LEN(AN21)&amp;" 文字(最大100文字)"</f>
        <v>0 文字(最大100文字)</v>
      </c>
      <c r="AM21" s="466" t="str">
        <f t="shared" ref="AM21:AM24" si="1">IF(H21="","",IF(AH21="✔",DBCS(CONCATENATE(H21,"　",Y21,"（任意）")),DBCS(CONCATENATE(H21,"　",Y21))))</f>
        <v/>
      </c>
      <c r="AN21" s="1661" t="str">
        <f>SUBSTITUTE(TRIM(CONCATENATE(AM21," ",AM22," ",AM23," ",AM24," ",AM25))," ","、")</f>
        <v/>
      </c>
      <c r="AO21" s="573" t="s">
        <v>44</v>
      </c>
    </row>
    <row r="22" spans="1:41" ht="15" customHeight="1">
      <c r="A22" s="1675"/>
      <c r="B22" s="1676"/>
      <c r="C22" s="1676"/>
      <c r="D22" s="1676"/>
      <c r="E22" s="1676"/>
      <c r="F22" s="1615" t="s">
        <v>401</v>
      </c>
      <c r="G22" s="1615"/>
      <c r="H22" s="1664"/>
      <c r="I22" s="1664"/>
      <c r="J22" s="1664"/>
      <c r="K22" s="1664"/>
      <c r="L22" s="1664"/>
      <c r="M22" s="1664"/>
      <c r="N22" s="1664"/>
      <c r="O22" s="1664"/>
      <c r="P22" s="1664"/>
      <c r="Q22" s="1664"/>
      <c r="R22" s="1664"/>
      <c r="S22" s="1664"/>
      <c r="T22" s="1664"/>
      <c r="U22" s="1587" t="s">
        <v>812</v>
      </c>
      <c r="V22" s="1587"/>
      <c r="W22" s="1587"/>
      <c r="X22" s="1587"/>
      <c r="Y22" s="1664"/>
      <c r="Z22" s="1664"/>
      <c r="AA22" s="1664"/>
      <c r="AB22" s="1664"/>
      <c r="AC22" s="1664"/>
      <c r="AD22" s="1664"/>
      <c r="AE22" s="1664"/>
      <c r="AF22" s="1664"/>
      <c r="AG22" s="871" t="s">
        <v>116</v>
      </c>
      <c r="AH22" s="603"/>
      <c r="AI22" s="604" t="s">
        <v>175</v>
      </c>
      <c r="AJ22" s="605"/>
      <c r="AK22" s="606"/>
      <c r="AL22" s="1660"/>
      <c r="AM22" s="607" t="str">
        <f t="shared" si="1"/>
        <v/>
      </c>
      <c r="AN22" s="1662"/>
    </row>
    <row r="23" spans="1:41" ht="15" customHeight="1">
      <c r="A23" s="1675"/>
      <c r="B23" s="1676"/>
      <c r="C23" s="1676"/>
      <c r="D23" s="1676"/>
      <c r="E23" s="1676"/>
      <c r="F23" s="1615" t="s">
        <v>401</v>
      </c>
      <c r="G23" s="1615"/>
      <c r="H23" s="1664"/>
      <c r="I23" s="1664"/>
      <c r="J23" s="1664"/>
      <c r="K23" s="1664"/>
      <c r="L23" s="1664"/>
      <c r="M23" s="1664"/>
      <c r="N23" s="1664"/>
      <c r="O23" s="1664"/>
      <c r="P23" s="1664"/>
      <c r="Q23" s="1664"/>
      <c r="R23" s="1664"/>
      <c r="S23" s="1664"/>
      <c r="T23" s="1664"/>
      <c r="U23" s="1587" t="s">
        <v>812</v>
      </c>
      <c r="V23" s="1587"/>
      <c r="W23" s="1587"/>
      <c r="X23" s="1587"/>
      <c r="Y23" s="1664"/>
      <c r="Z23" s="1664"/>
      <c r="AA23" s="1664"/>
      <c r="AB23" s="1664"/>
      <c r="AC23" s="1664"/>
      <c r="AD23" s="1664"/>
      <c r="AE23" s="1664"/>
      <c r="AF23" s="1664"/>
      <c r="AG23" s="871" t="s">
        <v>116</v>
      </c>
      <c r="AH23" s="603"/>
      <c r="AI23" s="604" t="s">
        <v>175</v>
      </c>
      <c r="AJ23" s="605"/>
      <c r="AK23" s="606"/>
      <c r="AL23" s="1660"/>
      <c r="AM23" s="607" t="str">
        <f t="shared" si="1"/>
        <v/>
      </c>
      <c r="AN23" s="1662"/>
    </row>
    <row r="24" spans="1:41" ht="15" customHeight="1">
      <c r="A24" s="1675"/>
      <c r="B24" s="1676"/>
      <c r="C24" s="1676"/>
      <c r="D24" s="1676"/>
      <c r="E24" s="1676"/>
      <c r="F24" s="1615" t="s">
        <v>401</v>
      </c>
      <c r="G24" s="1615"/>
      <c r="H24" s="1664"/>
      <c r="I24" s="1664"/>
      <c r="J24" s="1664"/>
      <c r="K24" s="1664"/>
      <c r="L24" s="1664"/>
      <c r="M24" s="1664"/>
      <c r="N24" s="1664"/>
      <c r="O24" s="1664"/>
      <c r="P24" s="1664"/>
      <c r="Q24" s="1664"/>
      <c r="R24" s="1664"/>
      <c r="S24" s="1664"/>
      <c r="T24" s="1664"/>
      <c r="U24" s="1587" t="s">
        <v>812</v>
      </c>
      <c r="V24" s="1587"/>
      <c r="W24" s="1587"/>
      <c r="X24" s="1587"/>
      <c r="Y24" s="1664"/>
      <c r="Z24" s="1664"/>
      <c r="AA24" s="1664"/>
      <c r="AB24" s="1664"/>
      <c r="AC24" s="1664"/>
      <c r="AD24" s="1664"/>
      <c r="AE24" s="1664"/>
      <c r="AF24" s="1664"/>
      <c r="AG24" s="871" t="s">
        <v>116</v>
      </c>
      <c r="AH24" s="603"/>
      <c r="AI24" s="604" t="s">
        <v>175</v>
      </c>
      <c r="AJ24" s="605"/>
      <c r="AK24" s="606"/>
      <c r="AL24" s="1660"/>
      <c r="AM24" s="607" t="str">
        <f t="shared" si="1"/>
        <v/>
      </c>
      <c r="AN24" s="1662"/>
    </row>
    <row r="25" spans="1:41" ht="15" customHeight="1" thickBot="1">
      <c r="A25" s="1677"/>
      <c r="B25" s="1678"/>
      <c r="C25" s="1678"/>
      <c r="D25" s="1678"/>
      <c r="E25" s="1678"/>
      <c r="F25" s="1665" t="s">
        <v>401</v>
      </c>
      <c r="G25" s="1665"/>
      <c r="H25" s="1666"/>
      <c r="I25" s="1666"/>
      <c r="J25" s="1666"/>
      <c r="K25" s="1666"/>
      <c r="L25" s="1666"/>
      <c r="M25" s="1666"/>
      <c r="N25" s="1666"/>
      <c r="O25" s="1666"/>
      <c r="P25" s="1666"/>
      <c r="Q25" s="1666"/>
      <c r="R25" s="1666"/>
      <c r="S25" s="1666"/>
      <c r="T25" s="1666"/>
      <c r="U25" s="1667" t="s">
        <v>812</v>
      </c>
      <c r="V25" s="1667"/>
      <c r="W25" s="1667"/>
      <c r="X25" s="1667"/>
      <c r="Y25" s="1666"/>
      <c r="Z25" s="1666"/>
      <c r="AA25" s="1666"/>
      <c r="AB25" s="1666"/>
      <c r="AC25" s="1666"/>
      <c r="AD25" s="1666"/>
      <c r="AE25" s="1666"/>
      <c r="AF25" s="1666"/>
      <c r="AG25" s="872" t="s">
        <v>116</v>
      </c>
      <c r="AH25" s="608"/>
      <c r="AI25" s="594" t="s">
        <v>175</v>
      </c>
      <c r="AJ25" s="595"/>
      <c r="AK25" s="598"/>
      <c r="AL25" s="1660"/>
      <c r="AM25" s="609" t="str">
        <f>IF(H25="","",IF(AH25="✔",DBCS(CONCATENATE(H25,"　",Y25,"（任意）")),DBCS(CONCATENATE(H25,"　",Y25))))</f>
        <v/>
      </c>
      <c r="AN25" s="1663"/>
    </row>
    <row r="26" spans="1:41" ht="15" customHeight="1" thickBot="1">
      <c r="A26" s="1728" t="s">
        <v>1018</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c r="Y26" s="1729"/>
      <c r="Z26" s="1729"/>
      <c r="AA26" s="1729"/>
      <c r="AB26" s="1729"/>
      <c r="AC26" s="1729"/>
      <c r="AD26" s="1729"/>
      <c r="AE26" s="1729"/>
      <c r="AF26" s="1729"/>
      <c r="AG26" s="1729"/>
      <c r="AH26" s="1022"/>
      <c r="AI26" s="1696"/>
      <c r="AJ26" s="1696"/>
      <c r="AK26" s="1730"/>
      <c r="AL26" s="1183"/>
      <c r="AM26" s="1020"/>
      <c r="AN26" s="1021"/>
    </row>
    <row r="27" spans="1:41" ht="15" customHeight="1" thickBot="1">
      <c r="A27" s="1743" t="s">
        <v>1124</v>
      </c>
      <c r="B27" s="1744"/>
      <c r="C27" s="1744"/>
      <c r="D27" s="1744"/>
      <c r="E27" s="1744"/>
      <c r="F27" s="1744"/>
      <c r="G27" s="1744"/>
      <c r="H27" s="1744"/>
      <c r="I27" s="1744"/>
      <c r="J27" s="1744"/>
      <c r="K27" s="1744"/>
      <c r="L27" s="1744"/>
      <c r="M27" s="1744"/>
      <c r="N27" s="1744"/>
      <c r="O27" s="1744"/>
      <c r="P27" s="1744"/>
      <c r="Q27" s="1744"/>
      <c r="R27" s="1744"/>
      <c r="S27" s="1744"/>
      <c r="T27" s="1744"/>
      <c r="U27" s="1744"/>
      <c r="V27" s="1744"/>
      <c r="W27" s="1744"/>
      <c r="X27" s="1744"/>
      <c r="Y27" s="1744"/>
      <c r="Z27" s="1744"/>
      <c r="AA27" s="1744"/>
      <c r="AB27" s="1744"/>
      <c r="AC27" s="1744"/>
      <c r="AD27" s="1744"/>
      <c r="AE27" s="1744"/>
      <c r="AF27" s="1744"/>
      <c r="AG27" s="1744"/>
      <c r="AH27" s="1022"/>
      <c r="AI27" s="1696"/>
      <c r="AJ27" s="1696"/>
      <c r="AK27" s="1730"/>
      <c r="AL27" s="1024"/>
      <c r="AM27" s="1020"/>
      <c r="AN27" s="1021"/>
    </row>
    <row r="28" spans="1:41" ht="24" customHeight="1">
      <c r="A28" s="1779" t="s">
        <v>414</v>
      </c>
      <c r="B28" s="1780" t="s">
        <v>819</v>
      </c>
      <c r="C28" s="1781"/>
      <c r="D28" s="1781"/>
      <c r="E28" s="1708"/>
      <c r="F28" s="1654"/>
      <c r="G28" s="1655"/>
      <c r="H28" s="1655"/>
      <c r="I28" s="1655"/>
      <c r="J28" s="1655"/>
      <c r="K28" s="1655"/>
      <c r="L28" s="1655"/>
      <c r="M28" s="1655"/>
      <c r="N28" s="1655"/>
      <c r="O28" s="1655"/>
      <c r="P28" s="1655"/>
      <c r="Q28" s="1655"/>
      <c r="R28" s="1655"/>
      <c r="S28" s="1655"/>
      <c r="T28" s="1655"/>
      <c r="U28" s="1655"/>
      <c r="V28" s="1655"/>
      <c r="W28" s="1655"/>
      <c r="X28" s="1655"/>
      <c r="Y28" s="1655"/>
      <c r="Z28" s="1655"/>
      <c r="AA28" s="1655"/>
      <c r="AB28" s="1655"/>
      <c r="AC28" s="1655"/>
      <c r="AD28" s="1655"/>
      <c r="AE28" s="1655"/>
      <c r="AF28" s="1655"/>
      <c r="AG28" s="1655"/>
      <c r="AH28" s="1655"/>
      <c r="AI28" s="1655"/>
      <c r="AJ28" s="1655"/>
      <c r="AK28" s="1656"/>
      <c r="AL28" s="861" t="str">
        <f>LEN(F28)&amp;" 文字(最大250文字)"</f>
        <v>0 文字(最大250文字)</v>
      </c>
      <c r="AM28" s="580"/>
    </row>
    <row r="29" spans="1:41" ht="15" customHeight="1">
      <c r="A29" s="1631"/>
      <c r="B29" s="1604" t="s">
        <v>176</v>
      </c>
      <c r="C29" s="1613"/>
      <c r="D29" s="1613"/>
      <c r="E29" s="1613"/>
      <c r="F29" s="1613"/>
      <c r="G29" s="1613"/>
      <c r="H29" s="1613"/>
      <c r="I29" s="1613"/>
      <c r="J29" s="1657"/>
      <c r="K29" s="1613" t="s">
        <v>402</v>
      </c>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58" t="s">
        <v>171</v>
      </c>
      <c r="AJ29" s="1658"/>
      <c r="AK29" s="1659"/>
      <c r="AL29" s="574"/>
      <c r="AM29" s="580"/>
    </row>
    <row r="30" spans="1:41" ht="20.100000000000001" customHeight="1">
      <c r="A30" s="1631"/>
      <c r="B30" s="1646" t="s">
        <v>403</v>
      </c>
      <c r="C30" s="1649" t="s">
        <v>829</v>
      </c>
      <c r="D30" s="1650"/>
      <c r="E30" s="1650"/>
      <c r="F30" s="1650"/>
      <c r="G30" s="1650"/>
      <c r="H30" s="1650"/>
      <c r="I30" s="1650"/>
      <c r="J30" s="1651"/>
      <c r="K30" s="1652" t="s">
        <v>830</v>
      </c>
      <c r="L30" s="1652"/>
      <c r="M30" s="1652"/>
      <c r="N30" s="1652"/>
      <c r="O30" s="1652"/>
      <c r="P30" s="1652"/>
      <c r="Q30" s="1652"/>
      <c r="R30" s="1652"/>
      <c r="S30" s="1652"/>
      <c r="T30" s="1652"/>
      <c r="U30" s="1652"/>
      <c r="V30" s="1652"/>
      <c r="W30" s="1652"/>
      <c r="X30" s="1652"/>
      <c r="Y30" s="1652"/>
      <c r="Z30" s="1652"/>
      <c r="AA30" s="1652"/>
      <c r="AB30" s="1652"/>
      <c r="AC30" s="1652"/>
      <c r="AD30" s="1652"/>
      <c r="AE30" s="1652"/>
      <c r="AF30" s="1652"/>
      <c r="AG30" s="1652"/>
      <c r="AH30" s="1653"/>
      <c r="AI30" s="1628">
        <v>18</v>
      </c>
      <c r="AJ30" s="1629"/>
      <c r="AK30" s="1630"/>
      <c r="AL30" s="610"/>
      <c r="AM30" s="580"/>
    </row>
    <row r="31" spans="1:41" ht="20.100000000000001" customHeight="1">
      <c r="A31" s="1631"/>
      <c r="B31" s="1647"/>
      <c r="C31" s="1641"/>
      <c r="D31" s="1642"/>
      <c r="E31" s="1642"/>
      <c r="F31" s="1642"/>
      <c r="G31" s="1642"/>
      <c r="H31" s="1642"/>
      <c r="I31" s="1642"/>
      <c r="J31" s="1643"/>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5"/>
      <c r="AI31" s="1559"/>
      <c r="AJ31" s="1560"/>
      <c r="AK31" s="1561"/>
      <c r="AL31" s="611"/>
      <c r="AM31" s="580"/>
    </row>
    <row r="32" spans="1:41" ht="20.100000000000001" customHeight="1">
      <c r="A32" s="1631"/>
      <c r="B32" s="1647"/>
      <c r="C32" s="1641"/>
      <c r="D32" s="1642"/>
      <c r="E32" s="1642"/>
      <c r="F32" s="1642"/>
      <c r="G32" s="1642"/>
      <c r="H32" s="1642"/>
      <c r="I32" s="1642"/>
      <c r="J32" s="1643"/>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559"/>
      <c r="AJ32" s="1560"/>
      <c r="AK32" s="1561"/>
      <c r="AL32" s="611"/>
      <c r="AM32" s="580"/>
    </row>
    <row r="33" spans="1:39" ht="20.100000000000001" customHeight="1">
      <c r="A33" s="1631"/>
      <c r="B33" s="1647"/>
      <c r="C33" s="1641"/>
      <c r="D33" s="1642"/>
      <c r="E33" s="1642"/>
      <c r="F33" s="1642"/>
      <c r="G33" s="1642"/>
      <c r="H33" s="1642"/>
      <c r="I33" s="1642"/>
      <c r="J33" s="1643"/>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5"/>
      <c r="AI33" s="1559"/>
      <c r="AJ33" s="1560"/>
      <c r="AK33" s="1561"/>
      <c r="AL33" s="611"/>
      <c r="AM33" s="580"/>
    </row>
    <row r="34" spans="1:39" ht="20.100000000000001" customHeight="1">
      <c r="A34" s="1631"/>
      <c r="B34" s="1647"/>
      <c r="C34" s="1641"/>
      <c r="D34" s="1642"/>
      <c r="E34" s="1642"/>
      <c r="F34" s="1642"/>
      <c r="G34" s="1642"/>
      <c r="H34" s="1642"/>
      <c r="I34" s="1642"/>
      <c r="J34" s="1643"/>
      <c r="K34" s="1644"/>
      <c r="L34" s="1644"/>
      <c r="M34" s="1644"/>
      <c r="N34" s="1644"/>
      <c r="O34" s="1644"/>
      <c r="P34" s="1644"/>
      <c r="Q34" s="1644"/>
      <c r="R34" s="1644"/>
      <c r="S34" s="1644"/>
      <c r="T34" s="1644"/>
      <c r="U34" s="1644"/>
      <c r="V34" s="1644"/>
      <c r="W34" s="1644"/>
      <c r="X34" s="1644"/>
      <c r="Y34" s="1644"/>
      <c r="Z34" s="1644"/>
      <c r="AA34" s="1644"/>
      <c r="AB34" s="1644"/>
      <c r="AC34" s="1644"/>
      <c r="AD34" s="1644"/>
      <c r="AE34" s="1644"/>
      <c r="AF34" s="1644"/>
      <c r="AG34" s="1644"/>
      <c r="AH34" s="1645"/>
      <c r="AI34" s="1559"/>
      <c r="AJ34" s="1560"/>
      <c r="AK34" s="1561"/>
      <c r="AL34" s="611"/>
      <c r="AM34" s="580"/>
    </row>
    <row r="35" spans="1:39" ht="20.100000000000001" customHeight="1">
      <c r="A35" s="1631"/>
      <c r="B35" s="1647"/>
      <c r="C35" s="1641"/>
      <c r="D35" s="1642"/>
      <c r="E35" s="1642"/>
      <c r="F35" s="1642"/>
      <c r="G35" s="1642"/>
      <c r="H35" s="1642"/>
      <c r="I35" s="1642"/>
      <c r="J35" s="1643"/>
      <c r="K35" s="1644"/>
      <c r="L35" s="1644"/>
      <c r="M35" s="164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5"/>
      <c r="AI35" s="1559"/>
      <c r="AJ35" s="1560"/>
      <c r="AK35" s="1561"/>
      <c r="AL35" s="611"/>
      <c r="AM35" s="580"/>
    </row>
    <row r="36" spans="1:39" ht="20.100000000000001" customHeight="1">
      <c r="A36" s="1631"/>
      <c r="B36" s="1647"/>
      <c r="C36" s="1641"/>
      <c r="D36" s="1642"/>
      <c r="E36" s="1642"/>
      <c r="F36" s="1642"/>
      <c r="G36" s="1642"/>
      <c r="H36" s="1642"/>
      <c r="I36" s="1642"/>
      <c r="J36" s="1643"/>
      <c r="K36" s="1644"/>
      <c r="L36" s="1644"/>
      <c r="M36" s="164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5"/>
      <c r="AI36" s="1559"/>
      <c r="AJ36" s="1560"/>
      <c r="AK36" s="1561"/>
      <c r="AL36" s="611"/>
      <c r="AM36" s="580"/>
    </row>
    <row r="37" spans="1:39" ht="20.100000000000001" customHeight="1">
      <c r="A37" s="1631"/>
      <c r="B37" s="1647"/>
      <c r="C37" s="1641"/>
      <c r="D37" s="1642"/>
      <c r="E37" s="1642"/>
      <c r="F37" s="1642"/>
      <c r="G37" s="1642"/>
      <c r="H37" s="1642"/>
      <c r="I37" s="1642"/>
      <c r="J37" s="1643"/>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559"/>
      <c r="AJ37" s="1560"/>
      <c r="AK37" s="1561"/>
      <c r="AL37" s="611"/>
      <c r="AM37" s="580"/>
    </row>
    <row r="38" spans="1:39" ht="20.100000000000001" customHeight="1">
      <c r="A38" s="1631"/>
      <c r="B38" s="1647"/>
      <c r="C38" s="1641"/>
      <c r="D38" s="1642"/>
      <c r="E38" s="1642"/>
      <c r="F38" s="1642"/>
      <c r="G38" s="1642"/>
      <c r="H38" s="1642"/>
      <c r="I38" s="1642"/>
      <c r="J38" s="1643"/>
      <c r="K38" s="1644"/>
      <c r="L38" s="1644"/>
      <c r="M38" s="164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5"/>
      <c r="AI38" s="1559"/>
      <c r="AJ38" s="1560"/>
      <c r="AK38" s="1561"/>
      <c r="AL38" s="611"/>
      <c r="AM38" s="580"/>
    </row>
    <row r="39" spans="1:39" ht="20.100000000000001" customHeight="1">
      <c r="A39" s="1631"/>
      <c r="B39" s="1647"/>
      <c r="C39" s="1636"/>
      <c r="D39" s="1637"/>
      <c r="E39" s="1637"/>
      <c r="F39" s="1637"/>
      <c r="G39" s="1637"/>
      <c r="H39" s="1637"/>
      <c r="I39" s="1637"/>
      <c r="J39" s="1638"/>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40"/>
      <c r="AI39" s="1571"/>
      <c r="AJ39" s="1572"/>
      <c r="AK39" s="1573"/>
      <c r="AL39" s="611"/>
      <c r="AM39" s="580"/>
    </row>
    <row r="40" spans="1:39" ht="20.100000000000001" customHeight="1">
      <c r="A40" s="1631"/>
      <c r="B40" s="1646" t="s">
        <v>404</v>
      </c>
      <c r="C40" s="1649"/>
      <c r="D40" s="1650"/>
      <c r="E40" s="1650"/>
      <c r="F40" s="1650"/>
      <c r="G40" s="1650"/>
      <c r="H40" s="1650"/>
      <c r="I40" s="1650"/>
      <c r="J40" s="1651"/>
      <c r="K40" s="1652"/>
      <c r="L40" s="1652"/>
      <c r="M40" s="1652"/>
      <c r="N40" s="1652"/>
      <c r="O40" s="1652"/>
      <c r="P40" s="1652"/>
      <c r="Q40" s="1652"/>
      <c r="R40" s="1652"/>
      <c r="S40" s="1652"/>
      <c r="T40" s="1652"/>
      <c r="U40" s="1652"/>
      <c r="V40" s="1652"/>
      <c r="W40" s="1652"/>
      <c r="X40" s="1652"/>
      <c r="Y40" s="1652"/>
      <c r="Z40" s="1652"/>
      <c r="AA40" s="1652"/>
      <c r="AB40" s="1652"/>
      <c r="AC40" s="1652"/>
      <c r="AD40" s="1652"/>
      <c r="AE40" s="1652"/>
      <c r="AF40" s="1652"/>
      <c r="AG40" s="1652"/>
      <c r="AH40" s="1653"/>
      <c r="AI40" s="1628"/>
      <c r="AJ40" s="1629"/>
      <c r="AK40" s="1630"/>
      <c r="AL40" s="611"/>
      <c r="AM40" s="580"/>
    </row>
    <row r="41" spans="1:39" ht="20.100000000000001" customHeight="1">
      <c r="A41" s="1631"/>
      <c r="B41" s="1647"/>
      <c r="C41" s="1641"/>
      <c r="D41" s="1642"/>
      <c r="E41" s="1642"/>
      <c r="F41" s="1642"/>
      <c r="G41" s="1642"/>
      <c r="H41" s="1642"/>
      <c r="I41" s="1642"/>
      <c r="J41" s="1643"/>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5"/>
      <c r="AI41" s="1559"/>
      <c r="AJ41" s="1560"/>
      <c r="AK41" s="1561"/>
      <c r="AL41" s="611"/>
      <c r="AM41" s="580"/>
    </row>
    <row r="42" spans="1:39" ht="20.100000000000001" customHeight="1">
      <c r="A42" s="1631"/>
      <c r="B42" s="1647"/>
      <c r="C42" s="1641"/>
      <c r="D42" s="1642"/>
      <c r="E42" s="1642"/>
      <c r="F42" s="1642"/>
      <c r="G42" s="1642"/>
      <c r="H42" s="1642"/>
      <c r="I42" s="1642"/>
      <c r="J42" s="1643"/>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5"/>
      <c r="AI42" s="1559"/>
      <c r="AJ42" s="1560"/>
      <c r="AK42" s="1561"/>
      <c r="AL42" s="611"/>
      <c r="AM42" s="580"/>
    </row>
    <row r="43" spans="1:39" ht="20.100000000000001" customHeight="1">
      <c r="A43" s="1631"/>
      <c r="B43" s="1647"/>
      <c r="C43" s="1641"/>
      <c r="D43" s="1642"/>
      <c r="E43" s="1642"/>
      <c r="F43" s="1642"/>
      <c r="G43" s="1642"/>
      <c r="H43" s="1642"/>
      <c r="I43" s="1642"/>
      <c r="J43" s="1643"/>
      <c r="K43" s="1644"/>
      <c r="L43" s="1644"/>
      <c r="M43" s="164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5"/>
      <c r="AI43" s="1559"/>
      <c r="AJ43" s="1560"/>
      <c r="AK43" s="1561"/>
      <c r="AL43" s="611"/>
      <c r="AM43" s="580"/>
    </row>
    <row r="44" spans="1:39" ht="20.100000000000001" customHeight="1">
      <c r="A44" s="1631"/>
      <c r="B44" s="1647"/>
      <c r="C44" s="1641"/>
      <c r="D44" s="1642"/>
      <c r="E44" s="1642"/>
      <c r="F44" s="1642"/>
      <c r="G44" s="1642"/>
      <c r="H44" s="1642"/>
      <c r="I44" s="1642"/>
      <c r="J44" s="1643"/>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5"/>
      <c r="AI44" s="1559"/>
      <c r="AJ44" s="1560"/>
      <c r="AK44" s="1561"/>
      <c r="AL44" s="611"/>
      <c r="AM44" s="580"/>
    </row>
    <row r="45" spans="1:39" ht="20.100000000000001" customHeight="1">
      <c r="A45" s="1631"/>
      <c r="B45" s="1647"/>
      <c r="C45" s="1641"/>
      <c r="D45" s="1642"/>
      <c r="E45" s="1642"/>
      <c r="F45" s="1642"/>
      <c r="G45" s="1642"/>
      <c r="H45" s="1642"/>
      <c r="I45" s="1642"/>
      <c r="J45" s="1643"/>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1559"/>
      <c r="AJ45" s="1560"/>
      <c r="AK45" s="1561"/>
      <c r="AL45" s="611"/>
      <c r="AM45" s="580"/>
    </row>
    <row r="46" spans="1:39" ht="20.100000000000001" customHeight="1">
      <c r="A46" s="1631"/>
      <c r="B46" s="1647"/>
      <c r="C46" s="1641"/>
      <c r="D46" s="1642"/>
      <c r="E46" s="1642"/>
      <c r="F46" s="1642"/>
      <c r="G46" s="1642"/>
      <c r="H46" s="1642"/>
      <c r="I46" s="1642"/>
      <c r="J46" s="1643"/>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5"/>
      <c r="AI46" s="1559"/>
      <c r="AJ46" s="1560"/>
      <c r="AK46" s="1561"/>
      <c r="AL46" s="611"/>
      <c r="AM46" s="580"/>
    </row>
    <row r="47" spans="1:39" ht="20.100000000000001" customHeight="1">
      <c r="A47" s="1631"/>
      <c r="B47" s="1647"/>
      <c r="C47" s="1641"/>
      <c r="D47" s="1642"/>
      <c r="E47" s="1642"/>
      <c r="F47" s="1642"/>
      <c r="G47" s="1642"/>
      <c r="H47" s="1642"/>
      <c r="I47" s="1642"/>
      <c r="J47" s="1643"/>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5"/>
      <c r="AI47" s="1559"/>
      <c r="AJ47" s="1560"/>
      <c r="AK47" s="1561"/>
      <c r="AL47" s="611"/>
      <c r="AM47" s="580"/>
    </row>
    <row r="48" spans="1:39" ht="20.100000000000001" customHeight="1">
      <c r="A48" s="1631"/>
      <c r="B48" s="1647"/>
      <c r="C48" s="1641"/>
      <c r="D48" s="1642"/>
      <c r="E48" s="1642"/>
      <c r="F48" s="1642"/>
      <c r="G48" s="1642"/>
      <c r="H48" s="1642"/>
      <c r="I48" s="1642"/>
      <c r="J48" s="1643"/>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5"/>
      <c r="AI48" s="1559"/>
      <c r="AJ48" s="1560"/>
      <c r="AK48" s="1561"/>
      <c r="AL48" s="611"/>
      <c r="AM48" s="580"/>
    </row>
    <row r="49" spans="1:39" ht="20.100000000000001" customHeight="1">
      <c r="A49" s="1631"/>
      <c r="B49" s="1648"/>
      <c r="C49" s="1636"/>
      <c r="D49" s="1637"/>
      <c r="E49" s="1637"/>
      <c r="F49" s="1637"/>
      <c r="G49" s="1637"/>
      <c r="H49" s="1637"/>
      <c r="I49" s="1637"/>
      <c r="J49" s="1638"/>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40"/>
      <c r="AI49" s="1571"/>
      <c r="AJ49" s="1572"/>
      <c r="AK49" s="1573"/>
      <c r="AL49" s="611"/>
      <c r="AM49" s="580"/>
    </row>
    <row r="50" spans="1:39" ht="18" customHeight="1">
      <c r="A50" s="1631"/>
      <c r="B50" s="1574" t="s">
        <v>179</v>
      </c>
      <c r="C50" s="1575"/>
      <c r="D50" s="1575"/>
      <c r="E50" s="1575"/>
      <c r="F50" s="1575"/>
      <c r="G50" s="1575"/>
      <c r="H50" s="1575"/>
      <c r="I50" s="1575"/>
      <c r="J50" s="1576"/>
      <c r="K50" s="612"/>
      <c r="L50" s="1577" t="s">
        <v>624</v>
      </c>
      <c r="M50" s="1578"/>
      <c r="N50" s="1578"/>
      <c r="O50" s="1578"/>
      <c r="P50" s="612"/>
      <c r="Q50" s="1574" t="s">
        <v>405</v>
      </c>
      <c r="R50" s="1575"/>
      <c r="S50" s="1575"/>
      <c r="T50" s="1575"/>
      <c r="U50" s="1579" t="s">
        <v>821</v>
      </c>
      <c r="V50" s="1579"/>
      <c r="W50" s="1579"/>
      <c r="X50" s="1579"/>
      <c r="Y50" s="1579"/>
      <c r="Z50" s="1579"/>
      <c r="AA50" s="1579"/>
      <c r="AB50" s="1579"/>
      <c r="AC50" s="1579"/>
      <c r="AD50" s="1579"/>
      <c r="AE50" s="1579"/>
      <c r="AF50" s="1579"/>
      <c r="AG50" s="1579"/>
      <c r="AH50" s="1579"/>
      <c r="AI50" s="1580"/>
      <c r="AJ50" s="1581"/>
      <c r="AK50" s="1582"/>
      <c r="AL50" s="611"/>
      <c r="AM50" s="580"/>
    </row>
    <row r="51" spans="1:39" ht="18" customHeight="1">
      <c r="A51" s="1631"/>
      <c r="B51" s="1583" t="s">
        <v>406</v>
      </c>
      <c r="C51" s="1584"/>
      <c r="D51" s="1584"/>
      <c r="E51" s="1584"/>
      <c r="F51" s="1584"/>
      <c r="G51" s="1584"/>
      <c r="H51" s="1584"/>
      <c r="I51" s="1584"/>
      <c r="J51" s="1585"/>
      <c r="K51" s="1592"/>
      <c r="L51" s="1593"/>
      <c r="M51" s="1594"/>
      <c r="N51" s="1595"/>
      <c r="O51" s="1596"/>
      <c r="P51" s="1596"/>
      <c r="Q51" s="1596"/>
      <c r="R51" s="1596"/>
      <c r="S51" s="1596"/>
      <c r="T51" s="1596"/>
      <c r="U51" s="1596"/>
      <c r="V51" s="1596"/>
      <c r="W51" s="1596"/>
      <c r="X51" s="1596"/>
      <c r="Y51" s="1596"/>
      <c r="Z51" s="1596"/>
      <c r="AA51" s="1596"/>
      <c r="AB51" s="1596"/>
      <c r="AC51" s="1596"/>
      <c r="AD51" s="1596"/>
      <c r="AE51" s="1596"/>
      <c r="AF51" s="1596"/>
      <c r="AG51" s="1596"/>
      <c r="AH51" s="1597"/>
      <c r="AI51" s="1628"/>
      <c r="AJ51" s="1629"/>
      <c r="AK51" s="1630"/>
      <c r="AL51" s="611"/>
      <c r="AM51" s="580"/>
    </row>
    <row r="52" spans="1:39" ht="18" customHeight="1">
      <c r="A52" s="1631"/>
      <c r="B52" s="1586"/>
      <c r="C52" s="1587"/>
      <c r="D52" s="1587"/>
      <c r="E52" s="1587"/>
      <c r="F52" s="1587"/>
      <c r="G52" s="1587"/>
      <c r="H52" s="1587"/>
      <c r="I52" s="1587"/>
      <c r="J52" s="1588"/>
      <c r="K52" s="1562"/>
      <c r="L52" s="1563"/>
      <c r="M52" s="1564"/>
      <c r="N52" s="1556"/>
      <c r="O52" s="1557"/>
      <c r="P52" s="1557"/>
      <c r="Q52" s="1557"/>
      <c r="R52" s="1557"/>
      <c r="S52" s="1557"/>
      <c r="T52" s="1557"/>
      <c r="U52" s="1557"/>
      <c r="V52" s="1557"/>
      <c r="W52" s="1557"/>
      <c r="X52" s="1557"/>
      <c r="Y52" s="1557"/>
      <c r="Z52" s="1557"/>
      <c r="AA52" s="1557"/>
      <c r="AB52" s="1557"/>
      <c r="AC52" s="1557"/>
      <c r="AD52" s="1557"/>
      <c r="AE52" s="1557"/>
      <c r="AF52" s="1557"/>
      <c r="AG52" s="1557"/>
      <c r="AH52" s="1558"/>
      <c r="AI52" s="1559"/>
      <c r="AJ52" s="1560"/>
      <c r="AK52" s="1561"/>
      <c r="AL52" s="611"/>
      <c r="AM52" s="580"/>
    </row>
    <row r="53" spans="1:39" ht="18" customHeight="1">
      <c r="A53" s="1631"/>
      <c r="B53" s="1586"/>
      <c r="C53" s="1587"/>
      <c r="D53" s="1587"/>
      <c r="E53" s="1587"/>
      <c r="F53" s="1587"/>
      <c r="G53" s="1587"/>
      <c r="H53" s="1587"/>
      <c r="I53" s="1587"/>
      <c r="J53" s="1588"/>
      <c r="K53" s="1562"/>
      <c r="L53" s="1563"/>
      <c r="M53" s="1564"/>
      <c r="N53" s="1556"/>
      <c r="O53" s="1557"/>
      <c r="P53" s="1557"/>
      <c r="Q53" s="1557"/>
      <c r="R53" s="1557"/>
      <c r="S53" s="1557"/>
      <c r="T53" s="1557"/>
      <c r="U53" s="1557"/>
      <c r="V53" s="1557"/>
      <c r="W53" s="1557"/>
      <c r="X53" s="1557"/>
      <c r="Y53" s="1557"/>
      <c r="Z53" s="1557"/>
      <c r="AA53" s="1557"/>
      <c r="AB53" s="1557"/>
      <c r="AC53" s="1557"/>
      <c r="AD53" s="1557"/>
      <c r="AE53" s="1557"/>
      <c r="AF53" s="1557"/>
      <c r="AG53" s="1557"/>
      <c r="AH53" s="1558"/>
      <c r="AI53" s="1559"/>
      <c r="AJ53" s="1560"/>
      <c r="AK53" s="1561"/>
      <c r="AL53" s="611"/>
      <c r="AM53" s="580"/>
    </row>
    <row r="54" spans="1:39" ht="18" customHeight="1">
      <c r="A54" s="1631"/>
      <c r="B54" s="1589"/>
      <c r="C54" s="1590"/>
      <c r="D54" s="1590"/>
      <c r="E54" s="1590"/>
      <c r="F54" s="1590"/>
      <c r="G54" s="1590"/>
      <c r="H54" s="1590"/>
      <c r="I54" s="1590"/>
      <c r="J54" s="1591"/>
      <c r="K54" s="1565"/>
      <c r="L54" s="1566"/>
      <c r="M54" s="1567"/>
      <c r="N54" s="1568"/>
      <c r="O54" s="1569"/>
      <c r="P54" s="1569"/>
      <c r="Q54" s="1569"/>
      <c r="R54" s="1569"/>
      <c r="S54" s="1569"/>
      <c r="T54" s="1569"/>
      <c r="U54" s="1569"/>
      <c r="V54" s="1569"/>
      <c r="W54" s="1569"/>
      <c r="X54" s="1569"/>
      <c r="Y54" s="1569"/>
      <c r="Z54" s="1569"/>
      <c r="AA54" s="1569"/>
      <c r="AB54" s="1569"/>
      <c r="AC54" s="1569"/>
      <c r="AD54" s="1569"/>
      <c r="AE54" s="1569"/>
      <c r="AF54" s="1569"/>
      <c r="AG54" s="1569"/>
      <c r="AH54" s="1570"/>
      <c r="AI54" s="1571"/>
      <c r="AJ54" s="1572"/>
      <c r="AK54" s="1573"/>
      <c r="AL54" s="611"/>
      <c r="AM54" s="580"/>
    </row>
    <row r="55" spans="1:39" ht="18" customHeight="1">
      <c r="A55" s="1631"/>
      <c r="B55" s="1589" t="s">
        <v>625</v>
      </c>
      <c r="C55" s="1590"/>
      <c r="D55" s="1590"/>
      <c r="E55" s="1590"/>
      <c r="F55" s="1590"/>
      <c r="G55" s="1626">
        <f>SUM(N55,T55,Z55,AF55)</f>
        <v>18</v>
      </c>
      <c r="H55" s="1626"/>
      <c r="I55" s="1626"/>
      <c r="J55" s="1627"/>
      <c r="K55" s="1604" t="s">
        <v>403</v>
      </c>
      <c r="L55" s="1605"/>
      <c r="M55" s="1605"/>
      <c r="N55" s="1606">
        <f>SUM(AI30:AK39)</f>
        <v>18</v>
      </c>
      <c r="O55" s="1606"/>
      <c r="P55" s="1607"/>
      <c r="Q55" s="1604" t="s">
        <v>404</v>
      </c>
      <c r="R55" s="1605"/>
      <c r="S55" s="1605"/>
      <c r="T55" s="1606">
        <f>SUM(AI40:AK49)</f>
        <v>0</v>
      </c>
      <c r="U55" s="1606"/>
      <c r="V55" s="1607"/>
      <c r="W55" s="1604" t="s">
        <v>407</v>
      </c>
      <c r="X55" s="1605"/>
      <c r="Y55" s="1605"/>
      <c r="Z55" s="1606">
        <f>AI50</f>
        <v>0</v>
      </c>
      <c r="AA55" s="1606"/>
      <c r="AB55" s="1607"/>
      <c r="AC55" s="1605" t="s">
        <v>547</v>
      </c>
      <c r="AD55" s="1605"/>
      <c r="AE55" s="1605"/>
      <c r="AF55" s="1606">
        <f>SUM(AI51:AK54)</f>
        <v>0</v>
      </c>
      <c r="AG55" s="1606"/>
      <c r="AH55" s="1606"/>
      <c r="AI55" s="613"/>
      <c r="AJ55" s="613"/>
      <c r="AK55" s="614"/>
      <c r="AL55" s="588"/>
      <c r="AM55" s="580"/>
    </row>
    <row r="56" spans="1:39" ht="18" customHeight="1">
      <c r="A56" s="1631"/>
      <c r="B56" s="1584" t="s">
        <v>408</v>
      </c>
      <c r="C56" s="1584"/>
      <c r="D56" s="1584"/>
      <c r="E56" s="1584"/>
      <c r="F56" s="1584"/>
      <c r="G56" s="1584"/>
      <c r="H56" s="1584"/>
      <c r="I56" s="1584"/>
      <c r="J56" s="1585"/>
      <c r="K56" s="1608" t="s">
        <v>823</v>
      </c>
      <c r="L56" s="1609"/>
      <c r="M56" s="1609"/>
      <c r="N56" s="873"/>
      <c r="O56" s="615"/>
      <c r="P56" s="616"/>
      <c r="Q56" s="616"/>
      <c r="R56" s="616"/>
      <c r="S56" s="616"/>
      <c r="T56" s="616"/>
      <c r="U56" s="616"/>
      <c r="V56" s="617"/>
      <c r="W56" s="617"/>
      <c r="X56" s="617"/>
      <c r="Y56" s="1610"/>
      <c r="Z56" s="1610"/>
      <c r="AA56" s="1610"/>
      <c r="AB56" s="1611"/>
      <c r="AC56" s="1612" t="s">
        <v>180</v>
      </c>
      <c r="AD56" s="1613"/>
      <c r="AE56" s="1613"/>
      <c r="AF56" s="1613"/>
      <c r="AG56" s="1618">
        <f>Y56+Y57</f>
        <v>0</v>
      </c>
      <c r="AH56" s="1618"/>
      <c r="AI56" s="1618"/>
      <c r="AJ56" s="1618"/>
      <c r="AK56" s="1619"/>
      <c r="AL56" s="618"/>
      <c r="AM56" s="580"/>
    </row>
    <row r="57" spans="1:39" ht="18" customHeight="1">
      <c r="A57" s="1631"/>
      <c r="B57" s="1587"/>
      <c r="C57" s="1587"/>
      <c r="D57" s="1587"/>
      <c r="E57" s="1587"/>
      <c r="F57" s="1587"/>
      <c r="G57" s="1587"/>
      <c r="H57" s="1587"/>
      <c r="I57" s="1587"/>
      <c r="J57" s="1588"/>
      <c r="K57" s="1624" t="s">
        <v>409</v>
      </c>
      <c r="L57" s="1625"/>
      <c r="M57" s="1625"/>
      <c r="N57" s="1552"/>
      <c r="O57" s="1552"/>
      <c r="P57" s="1552"/>
      <c r="Q57" s="1552"/>
      <c r="R57" s="1552"/>
      <c r="S57" s="1552"/>
      <c r="T57" s="1552"/>
      <c r="U57" s="1552"/>
      <c r="V57" s="1552"/>
      <c r="W57" s="1552"/>
      <c r="X57" s="619" t="s">
        <v>618</v>
      </c>
      <c r="Y57" s="1553"/>
      <c r="Z57" s="1553"/>
      <c r="AA57" s="1553"/>
      <c r="AB57" s="1554"/>
      <c r="AC57" s="1614"/>
      <c r="AD57" s="1615"/>
      <c r="AE57" s="1615"/>
      <c r="AF57" s="1615"/>
      <c r="AG57" s="1620"/>
      <c r="AH57" s="1620"/>
      <c r="AI57" s="1620"/>
      <c r="AJ57" s="1620"/>
      <c r="AK57" s="1621"/>
      <c r="AL57" s="618"/>
      <c r="AM57" s="580"/>
    </row>
    <row r="58" spans="1:39" ht="18" customHeight="1">
      <c r="A58" s="1632"/>
      <c r="B58" s="1590"/>
      <c r="C58" s="1590"/>
      <c r="D58" s="1590"/>
      <c r="E58" s="1590"/>
      <c r="F58" s="1590"/>
      <c r="G58" s="1590"/>
      <c r="H58" s="1590"/>
      <c r="I58" s="1590"/>
      <c r="J58" s="1591"/>
      <c r="K58" s="620" t="s">
        <v>410</v>
      </c>
      <c r="L58" s="621"/>
      <c r="M58" s="621"/>
      <c r="N58" s="1555"/>
      <c r="O58" s="1555"/>
      <c r="P58" s="1555"/>
      <c r="Q58" s="1555"/>
      <c r="R58" s="1555"/>
      <c r="S58" s="1555"/>
      <c r="T58" s="1555"/>
      <c r="U58" s="1555"/>
      <c r="V58" s="1555"/>
      <c r="W58" s="1555"/>
      <c r="X58" s="1555"/>
      <c r="Y58" s="1555"/>
      <c r="Z58" s="1555"/>
      <c r="AA58" s="1555"/>
      <c r="AB58" s="622" t="s">
        <v>618</v>
      </c>
      <c r="AC58" s="1616"/>
      <c r="AD58" s="1617"/>
      <c r="AE58" s="1617"/>
      <c r="AF58" s="1617"/>
      <c r="AG58" s="1622"/>
      <c r="AH58" s="1622"/>
      <c r="AI58" s="1622"/>
      <c r="AJ58" s="1622"/>
      <c r="AK58" s="1623"/>
      <c r="AL58" s="618"/>
      <c r="AM58" s="580"/>
    </row>
    <row r="59" spans="1:39" ht="18" customHeight="1">
      <c r="A59" s="1598" t="s">
        <v>826</v>
      </c>
      <c r="B59" s="1538" t="s">
        <v>411</v>
      </c>
      <c r="C59" s="1539"/>
      <c r="D59" s="1539"/>
      <c r="E59" s="1539"/>
      <c r="F59" s="1539"/>
      <c r="G59" s="1539"/>
      <c r="H59" s="1539"/>
      <c r="I59" s="1539"/>
      <c r="J59" s="1540"/>
      <c r="K59" s="767"/>
      <c r="L59" s="1601" t="s">
        <v>827</v>
      </c>
      <c r="M59" s="1602"/>
      <c r="N59" s="1602"/>
      <c r="O59" s="1602"/>
      <c r="P59" s="1602"/>
      <c r="Q59" s="1602"/>
      <c r="R59" s="1602"/>
      <c r="S59" s="1602"/>
      <c r="T59" s="1602"/>
      <c r="U59" s="1603"/>
      <c r="V59" s="817" t="s">
        <v>831</v>
      </c>
      <c r="W59" s="1601" t="s">
        <v>828</v>
      </c>
      <c r="X59" s="1602"/>
      <c r="Y59" s="1602"/>
      <c r="Z59" s="1602"/>
      <c r="AA59" s="1602"/>
      <c r="AB59" s="1602"/>
      <c r="AC59" s="1602"/>
      <c r="AD59" s="1602"/>
      <c r="AE59" s="1602"/>
      <c r="AF59" s="1602"/>
      <c r="AG59" s="1602"/>
      <c r="AH59" s="1602"/>
      <c r="AI59" s="1602"/>
      <c r="AJ59" s="1602"/>
      <c r="AK59" s="1603"/>
      <c r="AL59" s="618"/>
      <c r="AM59" s="580"/>
    </row>
    <row r="60" spans="1:39" ht="27.95" customHeight="1">
      <c r="A60" s="1599"/>
      <c r="B60" s="1541" t="s">
        <v>412</v>
      </c>
      <c r="C60" s="1542"/>
      <c r="D60" s="1542"/>
      <c r="E60" s="1542"/>
      <c r="F60" s="1542"/>
      <c r="G60" s="1542"/>
      <c r="H60" s="1542"/>
      <c r="I60" s="1542"/>
      <c r="J60" s="1543"/>
      <c r="K60" s="1541"/>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4"/>
      <c r="AL60" s="623"/>
      <c r="AM60" s="580"/>
    </row>
    <row r="61" spans="1:39" ht="27.95" customHeight="1" thickBot="1">
      <c r="A61" s="1600"/>
      <c r="B61" s="1545" t="s">
        <v>413</v>
      </c>
      <c r="C61" s="1546"/>
      <c r="D61" s="1546"/>
      <c r="E61" s="1546"/>
      <c r="F61" s="1546"/>
      <c r="G61" s="1546"/>
      <c r="H61" s="1546"/>
      <c r="I61" s="1546"/>
      <c r="J61" s="1547"/>
      <c r="K61" s="1545"/>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8"/>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1005</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1006</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1007</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1004</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6">
    <mergeCell ref="A27:AG27"/>
    <mergeCell ref="AI27:AK27"/>
    <mergeCell ref="B60:J60"/>
    <mergeCell ref="K60:AK60"/>
    <mergeCell ref="B61:J61"/>
    <mergeCell ref="K61:AK61"/>
    <mergeCell ref="N57:W57"/>
    <mergeCell ref="Y57:AB57"/>
    <mergeCell ref="N58:AA58"/>
    <mergeCell ref="A59:A61"/>
    <mergeCell ref="L59:U59"/>
    <mergeCell ref="W59:AK59"/>
    <mergeCell ref="A28:A58"/>
    <mergeCell ref="B28:E28"/>
    <mergeCell ref="F28:AK28"/>
    <mergeCell ref="B29:J29"/>
    <mergeCell ref="K29:AH29"/>
    <mergeCell ref="AI32:AK32"/>
    <mergeCell ref="C33:J33"/>
    <mergeCell ref="K33:AH33"/>
    <mergeCell ref="AI33:AK33"/>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 ref="N51:AH51"/>
    <mergeCell ref="AI51:AK51"/>
    <mergeCell ref="K52:M52"/>
    <mergeCell ref="K48:AH48"/>
    <mergeCell ref="AI48:AK48"/>
    <mergeCell ref="C49:J49"/>
    <mergeCell ref="K49:AH49"/>
    <mergeCell ref="AI49:AK49"/>
    <mergeCell ref="C46:J46"/>
    <mergeCell ref="K46:AH46"/>
    <mergeCell ref="AI46:AK46"/>
    <mergeCell ref="C47:J47"/>
    <mergeCell ref="K47:AH47"/>
    <mergeCell ref="AI47:AK47"/>
    <mergeCell ref="AI36:AK36"/>
    <mergeCell ref="C39:J39"/>
    <mergeCell ref="K39:AH39"/>
    <mergeCell ref="AI39:AK39"/>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C34:J34"/>
    <mergeCell ref="K34:AH34"/>
    <mergeCell ref="AI34:AK34"/>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1:E25"/>
    <mergeCell ref="F21:G21"/>
    <mergeCell ref="H21:T21"/>
    <mergeCell ref="U21:X21"/>
    <mergeCell ref="Y21:AF21"/>
    <mergeCell ref="F24:G24"/>
    <mergeCell ref="H24:T24"/>
    <mergeCell ref="U24:X24"/>
    <mergeCell ref="AL21:AL25"/>
    <mergeCell ref="A18:E19"/>
    <mergeCell ref="G18:K18"/>
    <mergeCell ref="M18:S18"/>
    <mergeCell ref="U18:Z18"/>
    <mergeCell ref="AB18:AG18"/>
    <mergeCell ref="G19:K19"/>
    <mergeCell ref="M19:S19"/>
    <mergeCell ref="X19:AG19"/>
    <mergeCell ref="A20:E20"/>
    <mergeCell ref="F20:AK20"/>
    <mergeCell ref="A14:E14"/>
    <mergeCell ref="F14:K14"/>
    <mergeCell ref="M14:X14"/>
    <mergeCell ref="A15:E15"/>
    <mergeCell ref="F15:K15"/>
    <mergeCell ref="M15:R15"/>
    <mergeCell ref="V15:W15"/>
    <mergeCell ref="A17:E17"/>
    <mergeCell ref="F17:AK17"/>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26:AG26"/>
    <mergeCell ref="AI26:AK26"/>
    <mergeCell ref="B59:J5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s>
  <phoneticPr fontId="11"/>
  <conditionalFormatting sqref="L5:T6">
    <cfRule type="expression" dxfId="390" priority="23">
      <formula>AND(F5="✔",L5="")</formula>
    </cfRule>
  </conditionalFormatting>
  <conditionalFormatting sqref="Y8:AK12">
    <cfRule type="expression" dxfId="389" priority="17">
      <formula>LEN(Y8)&gt;100</formula>
    </cfRule>
    <cfRule type="expression" dxfId="388" priority="22">
      <formula>AND($L$5&lt;&gt;"00 基礎分野",$Y$8="")</formula>
    </cfRule>
  </conditionalFormatting>
  <conditionalFormatting sqref="Y56:AB57 N57:W57 N58:AA58 K60:AK61 F13 L13 R13 AF15:AG15 F17:AK17 F20:AK20 F28:AK28 K51:AE54 AI51:AK54 C31:AK49 M11:R11 F11:K12 K59">
    <cfRule type="containsBlanks" dxfId="387" priority="24">
      <formula>LEN(TRIM(C11))=0</formula>
    </cfRule>
  </conditionalFormatting>
  <conditionalFormatting sqref="M11:R11 F11:K12 F14:K14">
    <cfRule type="cellIs" dxfId="386" priority="21" operator="equal">
      <formula>"令和　　年　　月　　日"</formula>
    </cfRule>
  </conditionalFormatting>
  <conditionalFormatting sqref="V13:AF13">
    <cfRule type="expression" dxfId="385" priority="20">
      <formula>AND($R$13="✔",$V$13="")</formula>
    </cfRule>
  </conditionalFormatting>
  <conditionalFormatting sqref="K50 P50">
    <cfRule type="expression" dxfId="384" priority="19">
      <formula>COUNTA($K$50,$P$50)=0</formula>
    </cfRule>
  </conditionalFormatting>
  <conditionalFormatting sqref="AI50:AK50">
    <cfRule type="expression" dxfId="383" priority="18">
      <formula>AND($P$50="✔",$AI$50="")</formula>
    </cfRule>
  </conditionalFormatting>
  <conditionalFormatting sqref="F20:AK20">
    <cfRule type="expression" dxfId="382" priority="16">
      <formula>LEN(F20)&gt;200</formula>
    </cfRule>
  </conditionalFormatting>
  <conditionalFormatting sqref="F28:AK28">
    <cfRule type="expression" dxfId="381" priority="15">
      <formula>LEN(F28)&gt;250</formula>
    </cfRule>
  </conditionalFormatting>
  <conditionalFormatting sqref="F14:K14">
    <cfRule type="containsBlanks" dxfId="380" priority="12">
      <formula>LEN(TRIM(F14))=0</formula>
    </cfRule>
  </conditionalFormatting>
  <conditionalFormatting sqref="F7">
    <cfRule type="containsBlanks" dxfId="379" priority="5">
      <formula>LEN(TRIM(F7))=0</formula>
    </cfRule>
  </conditionalFormatting>
  <conditionalFormatting sqref="C30:AK30">
    <cfRule type="containsBlanks" dxfId="378" priority="7">
      <formula>LEN(TRIM(C30))=0</formula>
    </cfRule>
  </conditionalFormatting>
  <conditionalFormatting sqref="M7">
    <cfRule type="containsBlanks" dxfId="377" priority="6">
      <formula>LEN(TRIM(M7))=0</formula>
    </cfRule>
  </conditionalFormatting>
  <conditionalFormatting sqref="S7">
    <cfRule type="containsBlanks" dxfId="376" priority="4">
      <formula>LEN(TRIM(S7))=0</formula>
    </cfRule>
  </conditionalFormatting>
  <conditionalFormatting sqref="M8">
    <cfRule type="containsBlanks" dxfId="375" priority="3">
      <formula>LEN(TRIM(M8))=0</formula>
    </cfRule>
  </conditionalFormatting>
  <conditionalFormatting sqref="F8">
    <cfRule type="containsBlanks" dxfId="374" priority="2">
      <formula>LEN(TRIM(F8))=0</formula>
    </cfRule>
  </conditionalFormatting>
  <conditionalFormatting sqref="S8">
    <cfRule type="containsBlanks" dxfId="373" priority="1">
      <formula>LEN(TRIM(S8))=0</formula>
    </cfRule>
  </conditionalFormatting>
  <dataValidations disablePrompts="1"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M7 AA18 T18:T19 L18:L19 F18:F19 R13 L13 F13 F7 AH21:AH25 K50 K59 S7:S8">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V59">
      <formula1>"✓"</formula1>
    </dataValidation>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1061" customWidth="1"/>
    <col min="25" max="16384" width="8" style="1061"/>
  </cols>
  <sheetData>
    <row r="1" spans="1:35">
      <c r="V1" s="1062" t="s">
        <v>1038</v>
      </c>
    </row>
    <row r="2" spans="1:35">
      <c r="X2" s="1063" t="s">
        <v>1039</v>
      </c>
    </row>
    <row r="3" spans="1:35" ht="18.75">
      <c r="A3" s="1782" t="s">
        <v>1040</v>
      </c>
      <c r="B3" s="1782"/>
      <c r="C3" s="1782"/>
      <c r="D3" s="1782"/>
      <c r="E3" s="1782"/>
      <c r="F3" s="1782"/>
      <c r="G3" s="1782"/>
      <c r="H3" s="1782"/>
      <c r="I3" s="1782"/>
      <c r="J3" s="1782"/>
      <c r="K3" s="1782"/>
      <c r="L3" s="1782"/>
      <c r="M3" s="1782"/>
      <c r="N3" s="1782"/>
      <c r="O3" s="1782"/>
      <c r="P3" s="1782"/>
      <c r="Q3" s="1782"/>
      <c r="R3" s="1782"/>
      <c r="S3" s="1782"/>
      <c r="T3" s="1782"/>
      <c r="U3" s="1782"/>
      <c r="V3" s="1782"/>
      <c r="W3" s="1782"/>
      <c r="X3" s="1782"/>
    </row>
    <row r="4" spans="1:35">
      <c r="T4" s="1783" t="s">
        <v>1041</v>
      </c>
      <c r="U4" s="1783"/>
      <c r="V4" s="1784" t="str">
        <f>IF(様式1!O3="","",様式1!O3)</f>
        <v/>
      </c>
      <c r="W4" s="1784"/>
      <c r="X4" s="1784"/>
      <c r="Y4" s="1064"/>
      <c r="Z4" s="1064"/>
    </row>
    <row r="5" spans="1:35" ht="9" customHeight="1">
      <c r="Y5" s="1065"/>
      <c r="Z5" s="1065"/>
    </row>
    <row r="6" spans="1:35" ht="18" customHeight="1">
      <c r="A6" s="1785" t="s">
        <v>1042</v>
      </c>
      <c r="B6" s="1786"/>
      <c r="C6" s="1787"/>
      <c r="D6" s="1788" t="str">
        <f>IF(様式1!L11="","",様式1!L11)</f>
        <v/>
      </c>
      <c r="E6" s="1789"/>
      <c r="F6" s="1789"/>
      <c r="G6" s="1789"/>
      <c r="H6" s="1789"/>
      <c r="I6" s="1789"/>
      <c r="J6" s="1789"/>
      <c r="K6" s="1789"/>
      <c r="L6" s="1790"/>
      <c r="M6" s="1791" t="s">
        <v>1043</v>
      </c>
      <c r="N6" s="1791"/>
      <c r="O6" s="1791"/>
      <c r="P6" s="1792" t="str">
        <f>IF(様式1!F44="","",様式1!F44)</f>
        <v/>
      </c>
      <c r="Q6" s="1792"/>
      <c r="R6" s="1792"/>
      <c r="S6" s="1792"/>
      <c r="T6" s="1792"/>
      <c r="U6" s="1792"/>
      <c r="V6" s="1792"/>
      <c r="W6" s="1792"/>
      <c r="X6" s="1792"/>
      <c r="Y6" s="1066"/>
      <c r="Z6" s="1066"/>
      <c r="AA6" s="1066"/>
      <c r="AB6" s="1066"/>
      <c r="AC6" s="1066"/>
      <c r="AD6" s="1066"/>
      <c r="AE6" s="1066"/>
      <c r="AF6" s="1066"/>
      <c r="AG6" s="1066"/>
      <c r="AH6" s="1066"/>
      <c r="AI6" s="1066"/>
    </row>
    <row r="7" spans="1:35" ht="18" customHeight="1">
      <c r="A7" s="1785" t="s">
        <v>1044</v>
      </c>
      <c r="B7" s="1786"/>
      <c r="C7" s="1787"/>
      <c r="D7" s="1793" t="str">
        <f>IF(様式1!G36="","",様式1!G36)</f>
        <v/>
      </c>
      <c r="E7" s="1794"/>
      <c r="F7" s="1794"/>
      <c r="G7" s="1794"/>
      <c r="H7" s="1794"/>
      <c r="I7" s="1794"/>
      <c r="J7" s="1794"/>
      <c r="K7" s="1794"/>
      <c r="L7" s="1795"/>
      <c r="M7" s="1067"/>
      <c r="N7" s="1067"/>
      <c r="O7" s="1067"/>
      <c r="P7" s="1067"/>
      <c r="Q7" s="1067"/>
      <c r="R7" s="1067"/>
      <c r="S7" s="1067"/>
      <c r="T7" s="1067"/>
      <c r="U7" s="1067"/>
      <c r="V7" s="1067"/>
      <c r="W7" s="1067"/>
      <c r="X7" s="1067"/>
      <c r="Y7" s="1066"/>
      <c r="Z7" s="1066"/>
      <c r="AA7" s="1066"/>
      <c r="AB7" s="1066"/>
      <c r="AC7" s="1066"/>
      <c r="AD7" s="1066"/>
      <c r="AE7" s="1066"/>
      <c r="AF7" s="1066"/>
      <c r="AG7" s="1066"/>
      <c r="AH7" s="1066"/>
      <c r="AI7" s="1066"/>
    </row>
    <row r="9" spans="1:35" s="1069" customFormat="1" ht="55.9" customHeight="1">
      <c r="A9" s="1068" t="s">
        <v>1045</v>
      </c>
      <c r="B9" s="1796" t="s">
        <v>1046</v>
      </c>
      <c r="C9" s="1796"/>
      <c r="D9" s="1797" t="s">
        <v>1047</v>
      </c>
      <c r="E9" s="1797"/>
      <c r="F9" s="1797"/>
      <c r="G9" s="1797" t="s">
        <v>1048</v>
      </c>
      <c r="H9" s="1797"/>
      <c r="I9" s="1797"/>
      <c r="J9" s="1797"/>
      <c r="K9" s="1797"/>
      <c r="L9" s="1797" t="s">
        <v>1049</v>
      </c>
      <c r="M9" s="1797"/>
      <c r="N9" s="1797" t="s">
        <v>1050</v>
      </c>
      <c r="O9" s="1797"/>
      <c r="P9" s="1796" t="s">
        <v>1051</v>
      </c>
      <c r="Q9" s="1796"/>
      <c r="R9" s="1796"/>
      <c r="S9" s="1797" t="s">
        <v>1052</v>
      </c>
      <c r="T9" s="1797"/>
      <c r="U9" s="1797" t="s">
        <v>1053</v>
      </c>
      <c r="V9" s="1797"/>
      <c r="W9" s="1797"/>
      <c r="X9" s="1797"/>
    </row>
    <row r="10" spans="1:35" ht="58.15" customHeight="1">
      <c r="A10" s="1070" t="s">
        <v>1054</v>
      </c>
      <c r="B10" s="1798"/>
      <c r="C10" s="1799"/>
      <c r="D10" s="1800"/>
      <c r="E10" s="1800"/>
      <c r="F10" s="1800"/>
      <c r="G10" s="1800"/>
      <c r="H10" s="1800"/>
      <c r="I10" s="1800"/>
      <c r="J10" s="1800"/>
      <c r="K10" s="1800"/>
      <c r="L10" s="1797"/>
      <c r="M10" s="1797"/>
      <c r="N10" s="1796"/>
      <c r="O10" s="1796"/>
      <c r="P10" s="1796"/>
      <c r="Q10" s="1796"/>
      <c r="R10" s="1796"/>
      <c r="S10" s="1796"/>
      <c r="T10" s="1796"/>
      <c r="U10" s="1801"/>
      <c r="V10" s="1801"/>
      <c r="W10" s="1801"/>
      <c r="X10" s="1801"/>
    </row>
    <row r="11" spans="1:35" ht="58.15" customHeight="1">
      <c r="A11" s="1070" t="s">
        <v>1055</v>
      </c>
      <c r="B11" s="1798"/>
      <c r="C11" s="1799"/>
      <c r="D11" s="1800"/>
      <c r="E11" s="1800"/>
      <c r="F11" s="1800"/>
      <c r="G11" s="1802"/>
      <c r="H11" s="1803"/>
      <c r="I11" s="1803"/>
      <c r="J11" s="1803"/>
      <c r="K11" s="1804"/>
      <c r="L11" s="1797"/>
      <c r="M11" s="1797"/>
      <c r="N11" s="1796"/>
      <c r="O11" s="1796"/>
      <c r="P11" s="1796"/>
      <c r="Q11" s="1796"/>
      <c r="R11" s="1796"/>
      <c r="S11" s="1796"/>
      <c r="T11" s="1796"/>
      <c r="U11" s="1801"/>
      <c r="V11" s="1801"/>
      <c r="W11" s="1801"/>
      <c r="X11" s="1801"/>
    </row>
    <row r="12" spans="1:35" ht="58.15" customHeight="1">
      <c r="A12" s="1070" t="s">
        <v>1056</v>
      </c>
      <c r="B12" s="1798"/>
      <c r="C12" s="1799"/>
      <c r="D12" s="1800"/>
      <c r="E12" s="1800"/>
      <c r="F12" s="1800"/>
      <c r="G12" s="1802"/>
      <c r="H12" s="1803"/>
      <c r="I12" s="1803"/>
      <c r="J12" s="1803"/>
      <c r="K12" s="1804"/>
      <c r="L12" s="1797"/>
      <c r="M12" s="1797"/>
      <c r="N12" s="1796"/>
      <c r="O12" s="1796"/>
      <c r="P12" s="1796"/>
      <c r="Q12" s="1796"/>
      <c r="R12" s="1796"/>
      <c r="S12" s="1796"/>
      <c r="T12" s="1796"/>
      <c r="U12" s="1801"/>
      <c r="V12" s="1801"/>
      <c r="W12" s="1801"/>
      <c r="X12" s="1801"/>
    </row>
    <row r="13" spans="1:35" ht="58.15" customHeight="1">
      <c r="A13" s="1070" t="s">
        <v>1057</v>
      </c>
      <c r="B13" s="1798"/>
      <c r="C13" s="1799"/>
      <c r="D13" s="1800"/>
      <c r="E13" s="1800"/>
      <c r="F13" s="1800"/>
      <c r="G13" s="1802"/>
      <c r="H13" s="1803"/>
      <c r="I13" s="1803"/>
      <c r="J13" s="1803"/>
      <c r="K13" s="1804"/>
      <c r="L13" s="1797"/>
      <c r="M13" s="1797"/>
      <c r="N13" s="1796"/>
      <c r="O13" s="1796"/>
      <c r="P13" s="1796"/>
      <c r="Q13" s="1796"/>
      <c r="R13" s="1796"/>
      <c r="S13" s="1796"/>
      <c r="T13" s="1796"/>
      <c r="U13" s="1801"/>
      <c r="V13" s="1801"/>
      <c r="W13" s="1801"/>
      <c r="X13" s="1801"/>
    </row>
    <row r="14" spans="1:35" ht="58.15" customHeight="1">
      <c r="A14" s="1070" t="s">
        <v>1058</v>
      </c>
      <c r="B14" s="1798"/>
      <c r="C14" s="1799"/>
      <c r="D14" s="1800"/>
      <c r="E14" s="1800"/>
      <c r="F14" s="1800"/>
      <c r="G14" s="1802"/>
      <c r="H14" s="1803"/>
      <c r="I14" s="1803"/>
      <c r="J14" s="1803"/>
      <c r="K14" s="1804"/>
      <c r="L14" s="1797"/>
      <c r="M14" s="1797"/>
      <c r="N14" s="1796"/>
      <c r="O14" s="1796"/>
      <c r="P14" s="1796"/>
      <c r="Q14" s="1796"/>
      <c r="R14" s="1796"/>
      <c r="S14" s="1796"/>
      <c r="T14" s="1796"/>
      <c r="U14" s="1801"/>
      <c r="V14" s="1801"/>
      <c r="W14" s="1801"/>
      <c r="X14" s="1801"/>
    </row>
    <row r="15" spans="1:35" ht="58.15" customHeight="1">
      <c r="A15" s="1070" t="s">
        <v>1059</v>
      </c>
      <c r="B15" s="1809"/>
      <c r="C15" s="1810"/>
      <c r="D15" s="1800"/>
      <c r="E15" s="1800"/>
      <c r="F15" s="1800"/>
      <c r="G15" s="1802"/>
      <c r="H15" s="1803"/>
      <c r="I15" s="1803"/>
      <c r="J15" s="1803"/>
      <c r="K15" s="1804"/>
      <c r="L15" s="1797"/>
      <c r="M15" s="1797"/>
      <c r="N15" s="1796"/>
      <c r="O15" s="1796"/>
      <c r="P15" s="1796"/>
      <c r="Q15" s="1796"/>
      <c r="R15" s="1796"/>
      <c r="S15" s="1796"/>
      <c r="T15" s="1796"/>
      <c r="U15" s="1801"/>
      <c r="V15" s="1801"/>
      <c r="W15" s="1801"/>
      <c r="X15" s="1801"/>
    </row>
    <row r="17" spans="1:24">
      <c r="A17" s="1805" t="s">
        <v>1060</v>
      </c>
      <c r="B17" s="1806"/>
    </row>
    <row r="18" spans="1:24">
      <c r="A18" s="1071" t="s">
        <v>1061</v>
      </c>
      <c r="B18" s="1072"/>
      <c r="C18" s="1073"/>
      <c r="D18" s="1073"/>
      <c r="E18" s="1073"/>
      <c r="F18" s="1073"/>
      <c r="G18" s="1073"/>
      <c r="H18" s="1072" t="s">
        <v>1062</v>
      </c>
      <c r="I18" s="1072"/>
      <c r="J18" s="1072"/>
      <c r="K18" s="1073"/>
      <c r="L18" s="1073"/>
      <c r="M18" s="1073"/>
      <c r="N18" s="1072"/>
      <c r="O18" s="1072"/>
      <c r="P18" s="1073"/>
      <c r="Q18" s="1073"/>
      <c r="R18" s="1073"/>
      <c r="S18" s="1073"/>
      <c r="T18" s="1073"/>
      <c r="U18" s="1073"/>
      <c r="V18" s="1073"/>
      <c r="W18" s="1073"/>
      <c r="X18" s="1074"/>
    </row>
    <row r="19" spans="1:24">
      <c r="A19" s="1075"/>
      <c r="B19" s="1065"/>
      <c r="C19" s="1065"/>
      <c r="D19" s="1065"/>
      <c r="E19" s="1065"/>
      <c r="F19" s="1065"/>
      <c r="G19" s="1065"/>
      <c r="H19" s="1065"/>
      <c r="I19" s="1065"/>
      <c r="J19" s="1065"/>
      <c r="K19" s="1065"/>
      <c r="L19" s="1065"/>
      <c r="M19" s="1065"/>
      <c r="N19" s="1065"/>
      <c r="O19" s="1065"/>
      <c r="P19" s="1065"/>
      <c r="Q19" s="1065"/>
      <c r="R19" s="1065"/>
      <c r="S19" s="1065"/>
      <c r="T19" s="1065"/>
      <c r="U19" s="1065"/>
      <c r="V19" s="1065"/>
      <c r="W19" s="1065"/>
      <c r="X19" s="1076"/>
    </row>
    <row r="20" spans="1:24">
      <c r="A20" s="1077" t="s">
        <v>1063</v>
      </c>
      <c r="B20" s="1078"/>
      <c r="C20" s="1065"/>
      <c r="D20" s="1065"/>
      <c r="E20" s="1065"/>
      <c r="F20" s="1065"/>
      <c r="G20" s="1065"/>
      <c r="H20" s="1078" t="s">
        <v>1064</v>
      </c>
      <c r="I20" s="1078"/>
      <c r="J20" s="1065"/>
      <c r="K20" s="1065"/>
      <c r="L20" s="1065"/>
      <c r="M20" s="1065"/>
      <c r="N20" s="1065"/>
      <c r="O20" s="1065"/>
      <c r="P20" s="1065"/>
      <c r="Q20" s="1065"/>
      <c r="R20" s="1065"/>
      <c r="S20" s="1065"/>
      <c r="T20" s="1065"/>
      <c r="U20" s="1065"/>
      <c r="V20" s="1065"/>
      <c r="W20" s="1065"/>
      <c r="X20" s="1076"/>
    </row>
    <row r="21" spans="1:24">
      <c r="A21" s="1079"/>
      <c r="B21" s="1080"/>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2"/>
    </row>
    <row r="23" spans="1:24" ht="95.25" customHeight="1">
      <c r="A23" s="1807" t="s">
        <v>1143</v>
      </c>
      <c r="B23" s="1808"/>
      <c r="C23" s="1808"/>
      <c r="D23" s="1808"/>
      <c r="E23" s="1808"/>
      <c r="F23" s="1808"/>
      <c r="G23" s="1808"/>
      <c r="H23" s="1808"/>
      <c r="I23" s="1808"/>
      <c r="J23" s="1808"/>
      <c r="K23" s="1808"/>
      <c r="L23" s="1808"/>
      <c r="M23" s="1808"/>
      <c r="N23" s="1808"/>
      <c r="O23" s="1808"/>
      <c r="P23" s="1808"/>
      <c r="Q23" s="1808"/>
      <c r="R23" s="1808"/>
      <c r="S23" s="1808"/>
      <c r="T23" s="1808"/>
      <c r="U23" s="1808"/>
      <c r="V23" s="1808"/>
      <c r="W23" s="1808"/>
      <c r="X23" s="1808"/>
    </row>
    <row r="24" spans="1:24">
      <c r="X24" s="1083" t="s">
        <v>1065</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1"/>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2"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1186" customWidth="1"/>
    <col min="14" max="15" width="12.625" style="1186" customWidth="1"/>
    <col min="16" max="17" width="10.125" style="1186" customWidth="1"/>
    <col min="18" max="23" width="6.75" style="1186" customWidth="1"/>
    <col min="24" max="16384" width="8" style="1186"/>
  </cols>
  <sheetData>
    <row r="1" spans="1:34">
      <c r="U1" s="1062" t="s">
        <v>1038</v>
      </c>
    </row>
    <row r="2" spans="1:34">
      <c r="W2" s="1187" t="s">
        <v>1125</v>
      </c>
    </row>
    <row r="3" spans="1:34" ht="18.75">
      <c r="A3" s="1834" t="s">
        <v>1126</v>
      </c>
      <c r="B3" s="1834"/>
      <c r="C3" s="1834"/>
      <c r="D3" s="1834"/>
      <c r="E3" s="1834"/>
      <c r="F3" s="1834"/>
      <c r="G3" s="1834"/>
      <c r="H3" s="1834"/>
      <c r="I3" s="1834"/>
      <c r="J3" s="1834"/>
      <c r="K3" s="1834"/>
      <c r="L3" s="1834"/>
      <c r="M3" s="1834"/>
      <c r="N3" s="1834"/>
      <c r="O3" s="1834"/>
      <c r="P3" s="1834"/>
      <c r="Q3" s="1834"/>
      <c r="R3" s="1834"/>
      <c r="S3" s="1834"/>
      <c r="T3" s="1834"/>
      <c r="U3" s="1834"/>
      <c r="V3" s="1834"/>
      <c r="W3" s="1834"/>
    </row>
    <row r="4" spans="1:34">
      <c r="S4" s="1835" t="s">
        <v>1041</v>
      </c>
      <c r="T4" s="1835"/>
      <c r="U4" s="1836"/>
      <c r="V4" s="1836"/>
      <c r="W4" s="1836"/>
    </row>
    <row r="5" spans="1:34" ht="9" customHeight="1"/>
    <row r="6" spans="1:34" ht="18" customHeight="1">
      <c r="A6" s="1785" t="s">
        <v>1042</v>
      </c>
      <c r="B6" s="1786"/>
      <c r="C6" s="1787"/>
      <c r="D6" s="1828"/>
      <c r="E6" s="1829"/>
      <c r="F6" s="1829"/>
      <c r="G6" s="1829"/>
      <c r="H6" s="1829"/>
      <c r="I6" s="1829"/>
      <c r="J6" s="1829"/>
      <c r="K6" s="1829"/>
      <c r="L6" s="1830"/>
      <c r="M6" s="1785" t="s">
        <v>1043</v>
      </c>
      <c r="N6" s="1837"/>
      <c r="O6" s="1838"/>
      <c r="P6" s="1837"/>
      <c r="Q6" s="1837"/>
      <c r="R6" s="1837"/>
      <c r="S6" s="1837"/>
      <c r="T6" s="1837"/>
      <c r="U6" s="1837"/>
      <c r="V6" s="1837"/>
      <c r="W6" s="1839"/>
      <c r="X6" s="1188"/>
      <c r="Y6" s="1188"/>
      <c r="Z6" s="1188"/>
      <c r="AA6" s="1188"/>
      <c r="AB6" s="1188"/>
      <c r="AC6" s="1188"/>
      <c r="AD6" s="1188"/>
      <c r="AE6" s="1188"/>
      <c r="AF6" s="1188"/>
      <c r="AG6" s="1188"/>
      <c r="AH6" s="1188"/>
    </row>
    <row r="7" spans="1:34" ht="18" customHeight="1">
      <c r="A7" s="1785" t="s">
        <v>1044</v>
      </c>
      <c r="B7" s="1786"/>
      <c r="C7" s="1787"/>
      <c r="D7" s="1828"/>
      <c r="E7" s="1829"/>
      <c r="F7" s="1829"/>
      <c r="G7" s="1829"/>
      <c r="H7" s="1829"/>
      <c r="I7" s="1829"/>
      <c r="J7" s="1829"/>
      <c r="K7" s="1829"/>
      <c r="L7" s="1830"/>
      <c r="M7" s="1831"/>
      <c r="N7" s="1832"/>
      <c r="O7" s="1832"/>
      <c r="P7" s="1832"/>
      <c r="Q7" s="1832"/>
      <c r="R7" s="1832"/>
      <c r="S7" s="1832"/>
      <c r="T7" s="1832"/>
      <c r="U7" s="1832"/>
      <c r="V7" s="1832"/>
      <c r="W7" s="1832"/>
      <c r="X7" s="1188"/>
      <c r="Y7" s="1188"/>
      <c r="Z7" s="1188"/>
      <c r="AA7" s="1188"/>
      <c r="AB7" s="1188"/>
      <c r="AC7" s="1188"/>
      <c r="AD7" s="1188"/>
      <c r="AE7" s="1188"/>
      <c r="AF7" s="1188"/>
      <c r="AG7" s="1188"/>
      <c r="AH7" s="1188"/>
    </row>
    <row r="9" spans="1:34" s="1190" customFormat="1" ht="69.95" customHeight="1">
      <c r="A9" s="1189" t="s">
        <v>1045</v>
      </c>
      <c r="B9" s="1816" t="s">
        <v>1127</v>
      </c>
      <c r="C9" s="1817"/>
      <c r="D9" s="1833"/>
      <c r="E9" s="1833"/>
      <c r="F9" s="1824"/>
      <c r="G9" s="1823" t="s">
        <v>1048</v>
      </c>
      <c r="H9" s="1823"/>
      <c r="I9" s="1823"/>
      <c r="J9" s="1823"/>
      <c r="K9" s="1823"/>
      <c r="L9" s="1823" t="s">
        <v>1049</v>
      </c>
      <c r="M9" s="1823"/>
      <c r="N9" s="1816" t="s">
        <v>1128</v>
      </c>
      <c r="O9" s="1826"/>
      <c r="P9" s="1825" t="s">
        <v>1129</v>
      </c>
      <c r="Q9" s="1823"/>
      <c r="R9" s="1823" t="s">
        <v>1052</v>
      </c>
      <c r="S9" s="1823"/>
      <c r="T9" s="1823" t="s">
        <v>1053</v>
      </c>
      <c r="U9" s="1823"/>
      <c r="V9" s="1823"/>
      <c r="W9" s="1823"/>
    </row>
    <row r="10" spans="1:34" ht="69.95" customHeight="1">
      <c r="A10" s="1191" t="s">
        <v>1054</v>
      </c>
      <c r="B10" s="1816"/>
      <c r="C10" s="1817"/>
      <c r="D10" s="1818"/>
      <c r="E10" s="1818"/>
      <c r="F10" s="1819"/>
      <c r="G10" s="1827"/>
      <c r="H10" s="1827"/>
      <c r="I10" s="1827"/>
      <c r="J10" s="1827"/>
      <c r="K10" s="1827"/>
      <c r="L10" s="1823"/>
      <c r="M10" s="1823"/>
      <c r="N10" s="1816"/>
      <c r="O10" s="1826"/>
      <c r="P10" s="1825"/>
      <c r="Q10" s="1825"/>
      <c r="R10" s="1825"/>
      <c r="S10" s="1825"/>
      <c r="T10" s="1815"/>
      <c r="U10" s="1815"/>
      <c r="V10" s="1815"/>
      <c r="W10" s="1815"/>
    </row>
    <row r="11" spans="1:34" ht="69.95" customHeight="1">
      <c r="A11" s="1191" t="s">
        <v>1055</v>
      </c>
      <c r="B11" s="1816"/>
      <c r="C11" s="1817"/>
      <c r="D11" s="1818"/>
      <c r="E11" s="1818"/>
      <c r="F11" s="1819"/>
      <c r="G11" s="1820"/>
      <c r="H11" s="1821"/>
      <c r="I11" s="1821"/>
      <c r="J11" s="1821"/>
      <c r="K11" s="1822"/>
      <c r="L11" s="1823"/>
      <c r="M11" s="1823"/>
      <c r="N11" s="1816"/>
      <c r="O11" s="1826"/>
      <c r="P11" s="1825"/>
      <c r="Q11" s="1825"/>
      <c r="R11" s="1825"/>
      <c r="S11" s="1825"/>
      <c r="T11" s="1815"/>
      <c r="U11" s="1815"/>
      <c r="V11" s="1815"/>
      <c r="W11" s="1815"/>
    </row>
    <row r="12" spans="1:34" ht="69.95" customHeight="1">
      <c r="A12" s="1191" t="s">
        <v>1056</v>
      </c>
      <c r="B12" s="1816"/>
      <c r="C12" s="1817"/>
      <c r="D12" s="1818"/>
      <c r="E12" s="1818"/>
      <c r="F12" s="1819"/>
      <c r="G12" s="1820"/>
      <c r="H12" s="1821"/>
      <c r="I12" s="1821"/>
      <c r="J12" s="1821"/>
      <c r="K12" s="1822"/>
      <c r="L12" s="1823"/>
      <c r="M12" s="1823"/>
      <c r="N12" s="1816"/>
      <c r="O12" s="1826"/>
      <c r="P12" s="1825"/>
      <c r="Q12" s="1825"/>
      <c r="R12" s="1825"/>
      <c r="S12" s="1825"/>
      <c r="T12" s="1815"/>
      <c r="U12" s="1815"/>
      <c r="V12" s="1815"/>
      <c r="W12" s="1815"/>
    </row>
    <row r="13" spans="1:34" ht="69.95" customHeight="1">
      <c r="A13" s="1191" t="s">
        <v>1057</v>
      </c>
      <c r="B13" s="1816"/>
      <c r="C13" s="1817"/>
      <c r="D13" s="1818"/>
      <c r="E13" s="1818"/>
      <c r="F13" s="1819"/>
      <c r="G13" s="1820"/>
      <c r="H13" s="1821"/>
      <c r="I13" s="1821"/>
      <c r="J13" s="1821"/>
      <c r="K13" s="1822"/>
      <c r="L13" s="1823"/>
      <c r="M13" s="1823"/>
      <c r="N13" s="1811"/>
      <c r="O13" s="1824"/>
      <c r="P13" s="1825"/>
      <c r="Q13" s="1825"/>
      <c r="R13" s="1825"/>
      <c r="S13" s="1825"/>
      <c r="T13" s="1815"/>
      <c r="U13" s="1815"/>
      <c r="V13" s="1815"/>
      <c r="W13" s="1815"/>
    </row>
    <row r="14" spans="1:34" ht="69.95" customHeight="1">
      <c r="A14" s="1191" t="s">
        <v>1058</v>
      </c>
      <c r="B14" s="1816"/>
      <c r="C14" s="1817"/>
      <c r="D14" s="1818"/>
      <c r="E14" s="1818"/>
      <c r="F14" s="1819"/>
      <c r="G14" s="1820"/>
      <c r="H14" s="1821"/>
      <c r="I14" s="1821"/>
      <c r="J14" s="1821"/>
      <c r="K14" s="1822"/>
      <c r="L14" s="1823"/>
      <c r="M14" s="1823"/>
      <c r="N14" s="1811"/>
      <c r="O14" s="1824"/>
      <c r="P14" s="1825"/>
      <c r="Q14" s="1825"/>
      <c r="R14" s="1825"/>
      <c r="S14" s="1825"/>
      <c r="T14" s="1815"/>
      <c r="U14" s="1815"/>
      <c r="V14" s="1815"/>
      <c r="W14" s="1815"/>
    </row>
    <row r="15" spans="1:34" ht="69.95" customHeight="1">
      <c r="A15" s="1191" t="s">
        <v>1059</v>
      </c>
      <c r="B15" s="1816"/>
      <c r="C15" s="1817"/>
      <c r="D15" s="1818"/>
      <c r="E15" s="1818"/>
      <c r="F15" s="1819"/>
      <c r="G15" s="1820"/>
      <c r="H15" s="1821"/>
      <c r="I15" s="1821"/>
      <c r="J15" s="1821"/>
      <c r="K15" s="1822"/>
      <c r="L15" s="1823"/>
      <c r="M15" s="1823"/>
      <c r="N15" s="1811"/>
      <c r="O15" s="1824"/>
      <c r="P15" s="1825"/>
      <c r="Q15" s="1825"/>
      <c r="R15" s="1825"/>
      <c r="S15" s="1825"/>
      <c r="T15" s="1815"/>
      <c r="U15" s="1815"/>
      <c r="V15" s="1815"/>
      <c r="W15" s="1815"/>
    </row>
    <row r="17" spans="1:23">
      <c r="A17" s="1811" t="s">
        <v>1060</v>
      </c>
      <c r="B17" s="1812"/>
    </row>
    <row r="18" spans="1:23">
      <c r="A18" s="1192" t="s">
        <v>1061</v>
      </c>
      <c r="B18" s="1193"/>
      <c r="C18" s="1194"/>
      <c r="D18" s="1194"/>
      <c r="E18" s="1194"/>
      <c r="F18" s="1194"/>
      <c r="G18" s="1194"/>
      <c r="H18" s="1193" t="s">
        <v>1062</v>
      </c>
      <c r="I18" s="1193"/>
      <c r="J18" s="1193"/>
      <c r="K18" s="1194"/>
      <c r="L18" s="1194"/>
      <c r="M18" s="1194"/>
      <c r="N18" s="1194"/>
      <c r="O18" s="1194"/>
      <c r="P18" s="1194"/>
      <c r="Q18" s="1194"/>
      <c r="R18" s="1194"/>
      <c r="S18" s="1194"/>
      <c r="T18" s="1194"/>
      <c r="U18" s="1194"/>
      <c r="V18" s="1194"/>
      <c r="W18" s="1195"/>
    </row>
    <row r="19" spans="1:23">
      <c r="A19" s="1196"/>
      <c r="B19" s="1197"/>
      <c r="C19" s="1197"/>
      <c r="D19" s="1197"/>
      <c r="E19" s="1197"/>
      <c r="F19" s="1197"/>
      <c r="G19" s="1197"/>
      <c r="H19" s="1197"/>
      <c r="I19" s="1197"/>
      <c r="J19" s="1197"/>
      <c r="K19" s="1197"/>
      <c r="L19" s="1197"/>
      <c r="M19" s="1197"/>
      <c r="N19" s="1197"/>
      <c r="O19" s="1197"/>
      <c r="P19" s="1197"/>
      <c r="Q19" s="1197"/>
      <c r="R19" s="1197"/>
      <c r="S19" s="1197"/>
      <c r="T19" s="1197"/>
      <c r="U19" s="1197"/>
      <c r="V19" s="1197"/>
      <c r="W19" s="1198"/>
    </row>
    <row r="20" spans="1:23">
      <c r="A20" s="1199" t="s">
        <v>1063</v>
      </c>
      <c r="B20" s="1200"/>
      <c r="C20" s="1197"/>
      <c r="D20" s="1197"/>
      <c r="E20" s="1197"/>
      <c r="F20" s="1197"/>
      <c r="G20" s="1197"/>
      <c r="H20" s="1200" t="s">
        <v>1064</v>
      </c>
      <c r="I20" s="1200"/>
      <c r="J20" s="1197"/>
      <c r="K20" s="1197"/>
      <c r="L20" s="1197"/>
      <c r="M20" s="1197"/>
      <c r="N20" s="1197"/>
      <c r="O20" s="1197"/>
      <c r="P20" s="1197"/>
      <c r="Q20" s="1197"/>
      <c r="R20" s="1197"/>
      <c r="S20" s="1197"/>
      <c r="T20" s="1197"/>
      <c r="U20" s="1197"/>
      <c r="V20" s="1197"/>
      <c r="W20" s="1198"/>
    </row>
    <row r="21" spans="1:23">
      <c r="A21" s="1201"/>
      <c r="B21" s="1202"/>
      <c r="C21" s="1203"/>
      <c r="D21" s="1203"/>
      <c r="E21" s="1203"/>
      <c r="F21" s="1203"/>
      <c r="G21" s="1203"/>
      <c r="H21" s="1203"/>
      <c r="I21" s="1203"/>
      <c r="J21" s="1203"/>
      <c r="K21" s="1203"/>
      <c r="L21" s="1203"/>
      <c r="M21" s="1203"/>
      <c r="N21" s="1203"/>
      <c r="O21" s="1203"/>
      <c r="P21" s="1203"/>
      <c r="Q21" s="1203"/>
      <c r="R21" s="1203"/>
      <c r="S21" s="1203"/>
      <c r="T21" s="1203"/>
      <c r="U21" s="1203"/>
      <c r="V21" s="1203"/>
      <c r="W21" s="1204"/>
    </row>
    <row r="23" spans="1:23" ht="60" customHeight="1">
      <c r="A23" s="1813" t="s">
        <v>1130</v>
      </c>
      <c r="B23" s="1814"/>
      <c r="C23" s="1814"/>
      <c r="D23" s="1814"/>
      <c r="E23" s="1814"/>
      <c r="F23" s="1814"/>
      <c r="G23" s="1814"/>
      <c r="H23" s="1814"/>
      <c r="I23" s="1814"/>
      <c r="J23" s="1814"/>
      <c r="K23" s="1814"/>
      <c r="L23" s="1814"/>
      <c r="M23" s="1814"/>
      <c r="N23" s="1814"/>
      <c r="O23" s="1814"/>
      <c r="P23" s="1814"/>
      <c r="Q23" s="1814"/>
      <c r="R23" s="1814"/>
      <c r="S23" s="1814"/>
      <c r="T23" s="1814"/>
      <c r="U23" s="1814"/>
      <c r="V23" s="1814"/>
      <c r="W23" s="1814"/>
    </row>
    <row r="24" spans="1:23">
      <c r="W24" s="1083" t="s">
        <v>1131</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1"/>
  <printOptions horizontalCentered="1"/>
  <pageMargins left="0.35433070866141736" right="0.31496062992125984" top="0.35433070866141736" bottom="0.39370078740157483" header="0.31496062992125984" footer="0.31496062992125984"/>
  <pageSetup paperSize="9" scale="76" orientation="landscape" horizontalDpi="4294967293"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8"/>
  <sheetViews>
    <sheetView view="pageBreakPreview" zoomScale="70" zoomScaleNormal="100" zoomScaleSheetLayoutView="70" workbookViewId="0">
      <selection activeCell="A2" sqref="A2:AI2"/>
    </sheetView>
  </sheetViews>
  <sheetFormatPr defaultRowHeight="13.5"/>
  <cols>
    <col min="1" max="1" width="3.125" style="952" customWidth="1"/>
    <col min="2" max="2" width="4.25" style="952" customWidth="1"/>
    <col min="3" max="3" width="13.125" style="952" customWidth="1"/>
    <col min="4" max="7" width="4.5" style="828" customWidth="1"/>
    <col min="8" max="8" width="5.125" style="828" customWidth="1"/>
    <col min="9" max="34" width="4.5" style="828" customWidth="1"/>
    <col min="35" max="35" width="8.375" style="828" customWidth="1"/>
    <col min="36" max="36" width="12.5" style="828" customWidth="1"/>
    <col min="37" max="38" width="4.125" style="828" customWidth="1"/>
    <col min="39" max="39" width="12" style="828" customWidth="1"/>
    <col min="40" max="40" width="11.625" style="828" customWidth="1"/>
    <col min="41" max="41" width="10.375" style="828" customWidth="1"/>
    <col min="42" max="16384" width="9" style="828"/>
  </cols>
  <sheetData>
    <row r="1" spans="1:44" ht="33" customHeight="1">
      <c r="AE1" s="829"/>
      <c r="AF1" s="829"/>
      <c r="AG1" s="829"/>
      <c r="AH1" s="430"/>
      <c r="AI1" s="431"/>
      <c r="AJ1" s="432" t="s">
        <v>863</v>
      </c>
    </row>
    <row r="2" spans="1:44" ht="20.25" customHeight="1">
      <c r="A2" s="1886" t="s">
        <v>854</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row>
    <row r="3" spans="1:44"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44" ht="19.5" customHeight="1">
      <c r="B4" s="1887" t="s">
        <v>855</v>
      </c>
      <c r="C4" s="1887"/>
      <c r="D4" s="1887"/>
      <c r="E4" s="1887"/>
      <c r="F4" s="1887"/>
      <c r="G4" s="1888" t="str">
        <f>IF(様式1!G36="","",様式1!G36)</f>
        <v/>
      </c>
      <c r="H4" s="1888"/>
      <c r="I4" s="1888"/>
      <c r="J4" s="1888"/>
      <c r="K4" s="1888"/>
      <c r="L4" s="1888"/>
      <c r="M4" s="1888"/>
      <c r="N4" s="1888"/>
      <c r="O4" s="1888"/>
      <c r="P4" s="1888"/>
      <c r="Q4" s="1888"/>
      <c r="R4" s="1888"/>
      <c r="S4" s="1888"/>
      <c r="T4" s="874" t="s">
        <v>864</v>
      </c>
      <c r="U4" s="874"/>
      <c r="V4" s="874"/>
      <c r="W4" s="874"/>
      <c r="X4" s="1889" t="str">
        <f>IF(様式1!L11="","",様式1!L11)</f>
        <v/>
      </c>
      <c r="Y4" s="1889"/>
      <c r="Z4" s="1889"/>
      <c r="AA4" s="1889"/>
      <c r="AB4" s="1889"/>
      <c r="AC4" s="1889"/>
      <c r="AD4" s="1889"/>
      <c r="AE4" s="1889"/>
      <c r="AF4" s="1889"/>
      <c r="AG4" s="1889"/>
      <c r="AH4" s="874"/>
      <c r="AI4" s="874"/>
      <c r="AJ4" s="874"/>
      <c r="AK4" s="874"/>
    </row>
    <row r="5" spans="1:44" ht="19.5" customHeight="1">
      <c r="B5" s="955"/>
      <c r="C5" s="955"/>
      <c r="D5" s="955"/>
      <c r="E5" s="955"/>
      <c r="F5" s="955"/>
      <c r="G5" s="956"/>
      <c r="H5" s="956"/>
      <c r="I5" s="956"/>
      <c r="J5" s="956"/>
      <c r="K5" s="956"/>
      <c r="L5" s="956"/>
      <c r="M5" s="956"/>
      <c r="N5" s="956"/>
      <c r="O5" s="956"/>
      <c r="P5" s="956"/>
      <c r="Q5" s="956"/>
      <c r="R5" s="956"/>
      <c r="S5" s="956"/>
      <c r="T5" s="874"/>
      <c r="U5" s="874"/>
      <c r="V5" s="874"/>
      <c r="W5" s="874"/>
      <c r="X5" s="914"/>
      <c r="Y5" s="914"/>
      <c r="Z5" s="914"/>
      <c r="AA5" s="914"/>
      <c r="AB5" s="914"/>
      <c r="AC5" s="914"/>
      <c r="AD5" s="914"/>
      <c r="AE5" s="914"/>
      <c r="AF5" s="914"/>
      <c r="AG5" s="914"/>
      <c r="AH5" s="874"/>
      <c r="AI5" s="874"/>
      <c r="AJ5" s="874"/>
      <c r="AK5" s="874"/>
    </row>
    <row r="6" spans="1:44" ht="19.5" customHeight="1">
      <c r="B6" s="955"/>
      <c r="C6" s="955"/>
      <c r="D6" s="955"/>
      <c r="E6" s="955"/>
      <c r="F6" s="955"/>
      <c r="G6" s="956"/>
      <c r="H6" s="956"/>
      <c r="I6" s="956"/>
      <c r="J6" s="956"/>
      <c r="K6" s="956"/>
      <c r="L6" s="956"/>
      <c r="M6" s="956"/>
      <c r="N6" s="956"/>
      <c r="O6" s="956"/>
      <c r="P6" s="956"/>
      <c r="Q6" s="956"/>
      <c r="R6" s="956"/>
      <c r="S6" s="956"/>
      <c r="T6" s="953" t="s">
        <v>856</v>
      </c>
      <c r="U6" s="954"/>
      <c r="V6" s="954"/>
      <c r="W6" s="954"/>
      <c r="X6" s="954"/>
      <c r="Y6" s="954"/>
      <c r="Z6" s="954"/>
      <c r="AA6" s="954"/>
      <c r="AB6" s="954"/>
      <c r="AC6" s="1883">
        <f>SUM(AI12,AI17)</f>
        <v>0</v>
      </c>
      <c r="AD6" s="1883"/>
      <c r="AE6" s="954"/>
      <c r="AF6" s="954"/>
      <c r="AG6" s="954"/>
      <c r="AH6" s="874"/>
      <c r="AI6" s="874"/>
      <c r="AJ6" s="874"/>
      <c r="AK6" s="874"/>
    </row>
    <row r="7" spans="1:44" ht="9.75" customHeight="1">
      <c r="A7" s="831"/>
      <c r="B7" s="832"/>
      <c r="C7" s="832"/>
      <c r="D7" s="832"/>
      <c r="E7" s="832"/>
      <c r="F7" s="833"/>
      <c r="G7" s="833"/>
      <c r="H7" s="833"/>
      <c r="I7" s="833"/>
      <c r="J7" s="833"/>
      <c r="K7" s="935"/>
      <c r="L7" s="935"/>
      <c r="M7" s="935"/>
      <c r="N7" s="935"/>
      <c r="O7" s="935"/>
      <c r="P7" s="935"/>
      <c r="Q7" s="935"/>
      <c r="R7" s="834"/>
      <c r="S7" s="834"/>
      <c r="T7" s="834"/>
      <c r="U7" s="834"/>
      <c r="V7" s="834"/>
      <c r="W7" s="834"/>
      <c r="X7" s="834"/>
      <c r="Y7" s="834"/>
      <c r="Z7" s="886"/>
      <c r="AA7" s="878"/>
      <c r="AB7" s="834"/>
      <c r="AC7" s="834"/>
      <c r="AD7" s="834"/>
      <c r="AE7" s="834"/>
      <c r="AF7" s="834"/>
      <c r="AG7" s="834"/>
      <c r="AH7" s="834"/>
    </row>
    <row r="8" spans="1:44" ht="32.25" customHeight="1">
      <c r="A8" s="1890" t="s">
        <v>1016</v>
      </c>
      <c r="B8" s="1880" t="s">
        <v>858</v>
      </c>
      <c r="C8" s="1135" t="s">
        <v>1108</v>
      </c>
      <c r="D8" s="1147" t="str">
        <f>AM12</f>
        <v/>
      </c>
      <c r="E8" s="1148" t="str">
        <f>IF($D$8="","",IF($D$8+1&lt;=$AM$13,$D$8+1,""))</f>
        <v/>
      </c>
      <c r="F8" s="1148" t="str">
        <f>IF($D$8="","",IF($D$8+2&lt;=$AM$13,$D$8+2,""))</f>
        <v/>
      </c>
      <c r="G8" s="1148" t="str">
        <f>IF($D$8="","",IF($D$8+3&lt;=$AM$13,$D$8+3,""))</f>
        <v/>
      </c>
      <c r="H8" s="1148" t="str">
        <f>IF($D$8="","",IF($D$8+4&lt;=$AM$13,$D$8+4,""))</f>
        <v/>
      </c>
      <c r="I8" s="1148" t="str">
        <f>IF($D$8="","",IF($D$8+5&lt;=$AM$13,$D$8+5,""))</f>
        <v/>
      </c>
      <c r="J8" s="1148" t="str">
        <f>IF($D$8="","",IF($D$8+6&lt;=$AM$13,$D$8+6,""))</f>
        <v/>
      </c>
      <c r="K8" s="1148" t="str">
        <f>IF($D$8="","",IF($D$8+7&lt;=$AM$13,$D$8+7,""))</f>
        <v/>
      </c>
      <c r="L8" s="1148" t="str">
        <f>IF($D$8="","",IF($D$8+8&lt;=$AM$13,$D$8+8,""))</f>
        <v/>
      </c>
      <c r="M8" s="1148" t="str">
        <f>IF($D$8="","",IF($D$8+9&lt;=$AM$13,$D$8+9,""))</f>
        <v/>
      </c>
      <c r="N8" s="1148" t="str">
        <f>IF($D$8="","",IF($D$8+10&lt;=$AM$13,$D$8+10,""))</f>
        <v/>
      </c>
      <c r="O8" s="1148" t="str">
        <f>IF($D$8="","",IF($D$8+11&lt;=$AM$13,$D$8+11,""))</f>
        <v/>
      </c>
      <c r="P8" s="1148" t="str">
        <f>IF($D$8="","",IF($D$8+12&lt;=$AM$13,$D$8+12,""))</f>
        <v/>
      </c>
      <c r="Q8" s="1148" t="str">
        <f>IF($D$8="","",IF($D$8+13&lt;=$AM$13,$D$8+13,""))</f>
        <v/>
      </c>
      <c r="R8" s="1148" t="str">
        <f>IF($D$8="","",IF($D$8+14&lt;=$AM$13,$D$8+14,""))</f>
        <v/>
      </c>
      <c r="S8" s="1148" t="str">
        <f>IF($D$8="","",IF($D$8+15&lt;=$AM$13,$D$8+15,""))</f>
        <v/>
      </c>
      <c r="T8" s="1148" t="str">
        <f>IF($D$8="","",IF($D$8+16&lt;=$AM$13,$D$8+16,""))</f>
        <v/>
      </c>
      <c r="U8" s="1148" t="str">
        <f>IF($D$8="","",IF($D$8+17&lt;=$AM$13,$D$8+17,""))</f>
        <v/>
      </c>
      <c r="V8" s="1148" t="str">
        <f>IF($D$8="","",IF($D$8+18&lt;=$AM$13,$D$8+18,""))</f>
        <v/>
      </c>
      <c r="W8" s="1148" t="str">
        <f>IF($D$8="","",IF($D$8+19&lt;=$AM$13,$D$8+19,""))</f>
        <v/>
      </c>
      <c r="X8" s="1148" t="str">
        <f>IF($D$8="","",IF($D$8+20&lt;=$AM$13,$D$8+20,""))</f>
        <v/>
      </c>
      <c r="Y8" s="1148" t="str">
        <f>IF($D$8="","",IF($D$8+21&lt;=$AM$13,$D$8+21,""))</f>
        <v/>
      </c>
      <c r="Z8" s="1148" t="str">
        <f>IF($D$8="","",IF($D$8+22&lt;=$AM$13,$D$8+22,""))</f>
        <v/>
      </c>
      <c r="AA8" s="1148" t="str">
        <f>IF($D$8="","",IF($D$8+23&lt;=$AM$13,$D$8+23,""))</f>
        <v/>
      </c>
      <c r="AB8" s="1148" t="str">
        <f>IF($D$8="","",IF($D$8+24&lt;=$AM$13,$D$8+24,""))</f>
        <v/>
      </c>
      <c r="AC8" s="1148" t="str">
        <f>IF($D$8="","",IF($D$8+25&lt;=$AM$13,$D$8+25,""))</f>
        <v/>
      </c>
      <c r="AD8" s="1148" t="str">
        <f>IF($D$8="","",IF($D$8+26&lt;=$AM$13,$D$8+26,""))</f>
        <v/>
      </c>
      <c r="AE8" s="1148" t="str">
        <f>IF($D$8="","",IF($D$8+27&lt;=$AM$13,$D$8+27,""))</f>
        <v/>
      </c>
      <c r="AF8" s="1148" t="str">
        <f>IF($D$8="","",IF($D$8+28&lt;=$AM$13,$D$8+28,""))</f>
        <v/>
      </c>
      <c r="AG8" s="1148" t="str">
        <f>IF($D$8="","",IF($D$8+29&lt;=$AM$13,$D$8+29,""))</f>
        <v/>
      </c>
      <c r="AH8" s="1149" t="str">
        <f>IF($D$8="","",IF($D$8+30&lt;=$AM$13,$D$8+30,""))</f>
        <v/>
      </c>
      <c r="AI8" s="838"/>
      <c r="AM8" s="63" t="s">
        <v>1099</v>
      </c>
      <c r="AN8" s="63" t="s">
        <v>1100</v>
      </c>
      <c r="AO8" s="98"/>
      <c r="AP8" s="98"/>
    </row>
    <row r="9" spans="1:44" ht="28.5" customHeight="1">
      <c r="A9" s="1890"/>
      <c r="B9" s="1881"/>
      <c r="C9" s="1135" t="s">
        <v>1107</v>
      </c>
      <c r="D9" s="1144" t="str">
        <f t="shared" ref="D9:AH9" si="0">TEXT(D8,"aaa")</f>
        <v/>
      </c>
      <c r="E9" s="1150" t="str">
        <f t="shared" si="0"/>
        <v/>
      </c>
      <c r="F9" s="1150" t="str">
        <f t="shared" si="0"/>
        <v/>
      </c>
      <c r="G9" s="1150" t="str">
        <f t="shared" si="0"/>
        <v/>
      </c>
      <c r="H9" s="1150" t="str">
        <f t="shared" si="0"/>
        <v/>
      </c>
      <c r="I9" s="1150" t="str">
        <f t="shared" si="0"/>
        <v/>
      </c>
      <c r="J9" s="1150" t="str">
        <f t="shared" si="0"/>
        <v/>
      </c>
      <c r="K9" s="1150" t="str">
        <f t="shared" si="0"/>
        <v/>
      </c>
      <c r="L9" s="1150" t="str">
        <f t="shared" si="0"/>
        <v/>
      </c>
      <c r="M9" s="1150" t="str">
        <f t="shared" si="0"/>
        <v/>
      </c>
      <c r="N9" s="1150" t="str">
        <f t="shared" si="0"/>
        <v/>
      </c>
      <c r="O9" s="1150" t="str">
        <f t="shared" si="0"/>
        <v/>
      </c>
      <c r="P9" s="1150" t="str">
        <f t="shared" si="0"/>
        <v/>
      </c>
      <c r="Q9" s="1150" t="str">
        <f t="shared" si="0"/>
        <v/>
      </c>
      <c r="R9" s="1150" t="str">
        <f t="shared" si="0"/>
        <v/>
      </c>
      <c r="S9" s="1150" t="str">
        <f t="shared" si="0"/>
        <v/>
      </c>
      <c r="T9" s="1150" t="str">
        <f t="shared" si="0"/>
        <v/>
      </c>
      <c r="U9" s="1150" t="str">
        <f t="shared" si="0"/>
        <v/>
      </c>
      <c r="V9" s="1150" t="str">
        <f t="shared" si="0"/>
        <v/>
      </c>
      <c r="W9" s="1150" t="str">
        <f t="shared" si="0"/>
        <v/>
      </c>
      <c r="X9" s="1150" t="str">
        <f t="shared" si="0"/>
        <v/>
      </c>
      <c r="Y9" s="1150" t="str">
        <f t="shared" si="0"/>
        <v/>
      </c>
      <c r="Z9" s="1150" t="str">
        <f t="shared" si="0"/>
        <v/>
      </c>
      <c r="AA9" s="1150" t="str">
        <f t="shared" si="0"/>
        <v/>
      </c>
      <c r="AB9" s="1150" t="str">
        <f t="shared" si="0"/>
        <v/>
      </c>
      <c r="AC9" s="1150" t="str">
        <f t="shared" si="0"/>
        <v/>
      </c>
      <c r="AD9" s="1150" t="str">
        <f t="shared" si="0"/>
        <v/>
      </c>
      <c r="AE9" s="1150" t="str">
        <f t="shared" si="0"/>
        <v/>
      </c>
      <c r="AF9" s="1150" t="str">
        <f t="shared" si="0"/>
        <v/>
      </c>
      <c r="AG9" s="1150" t="str">
        <f t="shared" si="0"/>
        <v/>
      </c>
      <c r="AH9" s="1151" t="str">
        <f t="shared" si="0"/>
        <v/>
      </c>
      <c r="AI9" s="838"/>
      <c r="AM9" s="1131" t="str">
        <f>IF(様式1!F37="","",様式1!F37)</f>
        <v/>
      </c>
      <c r="AN9" s="1131" t="str">
        <f>IF(様式1!K37="","",様式1!K37)</f>
        <v/>
      </c>
      <c r="AO9" s="62"/>
      <c r="AP9" s="62"/>
      <c r="AQ9" s="62"/>
      <c r="AR9" s="62"/>
    </row>
    <row r="10" spans="1:44" ht="32.25" customHeight="1">
      <c r="A10" s="1891"/>
      <c r="B10" s="1881"/>
      <c r="C10" s="1136" t="s">
        <v>773</v>
      </c>
      <c r="D10" s="1168"/>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1170"/>
      <c r="AI10" s="838"/>
    </row>
    <row r="11" spans="1:44" ht="240.75" customHeight="1">
      <c r="A11" s="1891"/>
      <c r="B11" s="1881"/>
      <c r="C11" s="1137" t="s">
        <v>892</v>
      </c>
      <c r="D11" s="1152"/>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61"/>
      <c r="AI11" s="923"/>
      <c r="AM11" s="1132" t="s">
        <v>194</v>
      </c>
      <c r="AN11" s="1132" t="s">
        <v>195</v>
      </c>
      <c r="AO11" s="1132" t="s">
        <v>196</v>
      </c>
      <c r="AP11" s="1132" t="s">
        <v>197</v>
      </c>
      <c r="AQ11" s="1132" t="s">
        <v>198</v>
      </c>
      <c r="AR11" s="1132" t="s">
        <v>199</v>
      </c>
    </row>
    <row r="12" spans="1:44" ht="30.75" customHeight="1" thickBot="1">
      <c r="A12" s="1891"/>
      <c r="B12" s="1881"/>
      <c r="C12" s="1138" t="s">
        <v>1080</v>
      </c>
      <c r="D12" s="1165"/>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7"/>
      <c r="AI12" s="842">
        <f>SUM(D12:AH12)</f>
        <v>0</v>
      </c>
      <c r="AJ12" s="1111" t="s">
        <v>1083</v>
      </c>
      <c r="AM12" s="1131" t="str">
        <f>AM9</f>
        <v/>
      </c>
      <c r="AN12" s="1131" t="str">
        <f>IF(AM13=AN9,"",IF(AN9&gt;EDATE(AM12,1)-1,EDATE(AM12,1),""))</f>
        <v/>
      </c>
      <c r="AO12" s="1131" t="str">
        <f>IF(AN12="","",IF(AN9&gt;EDATE(AM12,2)-1,EDATE(AM12,2),""))</f>
        <v/>
      </c>
      <c r="AP12" s="1131" t="str">
        <f>IF(AO12="","",IF(AN9&gt;EDATE(AM12,3)-1,EDATE(AM12,3),""))</f>
        <v/>
      </c>
      <c r="AQ12" s="1131" t="str">
        <f>IF(AP12="","",IF(AN9&gt;EDATE(AM12,4)-1,EDATE(AM12,4),""))</f>
        <v/>
      </c>
      <c r="AR12" s="1131" t="str">
        <f>IF(AQ12="","",IF(AN9&gt;EDATE(AM12,5)-1,EDATE(AM12,5),""))</f>
        <v/>
      </c>
    </row>
    <row r="13" spans="1:44" ht="240.75" customHeight="1">
      <c r="A13" s="1891"/>
      <c r="B13" s="1881"/>
      <c r="C13" s="1139" t="s">
        <v>891</v>
      </c>
      <c r="D13" s="1158"/>
      <c r="E13" s="1159"/>
      <c r="F13" s="1159"/>
      <c r="G13" s="1159"/>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64"/>
      <c r="AI13" s="844"/>
      <c r="AJ13" s="1118"/>
      <c r="AM13" s="1131" t="str">
        <f>IF(AM12="","",IF(AN9&lt;(EDATE(AM12,1)-1),AN9,EDATE(AM12,1)-1))</f>
        <v/>
      </c>
      <c r="AN13" s="1131" t="str">
        <f>IF(AN12="","",IF(AN9&lt;(EDATE(AM12,2)-1),AN9,EDATE(AM12,2)-1))</f>
        <v/>
      </c>
      <c r="AO13" s="1131" t="str">
        <f>IF(AO12="","",IF(AN9&lt;(EDATE(AM12,3)-1),AN9,EDATE(AM12,3)-1))</f>
        <v/>
      </c>
      <c r="AP13" s="1131" t="str">
        <f>IF(AP12="","",IF(AN9&lt;=(EDATE(AM12,4)-1),AN9,EDATE(AM12,4)-1))</f>
        <v/>
      </c>
      <c r="AQ13" s="1131" t="str">
        <f>IF(AQ12="","",IF(AN9&lt;=(EDATE(AM12,5)-1),AN9,EDATE(AM12,5)-1))</f>
        <v/>
      </c>
      <c r="AR13" s="1131" t="str">
        <f>IF(AR12="","",IF(AN9&lt;=(EDATE(AM12,6)-1),AN9,EDATE(AM12,6)-1))</f>
        <v/>
      </c>
    </row>
    <row r="14" spans="1:44" ht="25.5" customHeight="1">
      <c r="A14" s="1891"/>
      <c r="B14" s="1881"/>
      <c r="C14" s="1136" t="s">
        <v>890</v>
      </c>
      <c r="D14" s="1154"/>
      <c r="E14" s="1155"/>
      <c r="F14" s="1155"/>
      <c r="G14" s="1155"/>
      <c r="H14" s="1155"/>
      <c r="I14" s="1155"/>
      <c r="J14" s="1155"/>
      <c r="K14" s="1155"/>
      <c r="L14" s="1155"/>
      <c r="M14" s="1155"/>
      <c r="N14" s="1155"/>
      <c r="O14" s="1155"/>
      <c r="P14" s="1155"/>
      <c r="Q14" s="1155"/>
      <c r="R14" s="1155"/>
      <c r="S14" s="1155"/>
      <c r="T14" s="1155"/>
      <c r="U14" s="1156"/>
      <c r="V14" s="1156"/>
      <c r="W14" s="1155"/>
      <c r="X14" s="1155"/>
      <c r="Y14" s="1156"/>
      <c r="Z14" s="1156"/>
      <c r="AA14" s="1156"/>
      <c r="AB14" s="1156"/>
      <c r="AC14" s="1156"/>
      <c r="AD14" s="1156"/>
      <c r="AE14" s="1155"/>
      <c r="AF14" s="1155"/>
      <c r="AG14" s="1155"/>
      <c r="AH14" s="1157"/>
      <c r="AI14" s="843"/>
      <c r="AJ14" s="1119"/>
    </row>
    <row r="15" spans="1:44" ht="27.75" customHeight="1">
      <c r="A15" s="1891"/>
      <c r="B15" s="1881"/>
      <c r="C15" s="1136" t="s">
        <v>888</v>
      </c>
      <c r="D15" s="1168"/>
      <c r="E15" s="1169"/>
      <c r="F15" s="1169"/>
      <c r="G15" s="1169"/>
      <c r="H15" s="1169"/>
      <c r="I15" s="1169"/>
      <c r="J15" s="1169"/>
      <c r="K15" s="1169"/>
      <c r="L15" s="1169"/>
      <c r="M15" s="1169"/>
      <c r="N15" s="1169"/>
      <c r="O15" s="1169"/>
      <c r="P15" s="1169"/>
      <c r="Q15" s="1169"/>
      <c r="R15" s="1169"/>
      <c r="S15" s="1169"/>
      <c r="T15" s="1169"/>
      <c r="U15" s="1169"/>
      <c r="V15" s="1169"/>
      <c r="W15" s="1169"/>
      <c r="X15" s="1169"/>
      <c r="Y15" s="1169"/>
      <c r="Z15" s="1169"/>
      <c r="AA15" s="1169"/>
      <c r="AB15" s="1169"/>
      <c r="AC15" s="1169"/>
      <c r="AD15" s="1169"/>
      <c r="AE15" s="1169"/>
      <c r="AF15" s="1169"/>
      <c r="AG15" s="1169"/>
      <c r="AH15" s="1170"/>
      <c r="AI15" s="1162"/>
      <c r="AJ15" s="1119"/>
    </row>
    <row r="16" spans="1:44" ht="27.75" customHeight="1">
      <c r="A16" s="1892"/>
      <c r="B16" s="1881"/>
      <c r="C16" s="1136" t="s">
        <v>889</v>
      </c>
      <c r="D16" s="1168"/>
      <c r="E16" s="1169"/>
      <c r="F16" s="1169"/>
      <c r="G16" s="1169"/>
      <c r="H16" s="1169"/>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70"/>
      <c r="AI16" s="1162"/>
      <c r="AJ16" s="885"/>
    </row>
    <row r="17" spans="1:39" ht="39" customHeight="1">
      <c r="A17" s="1892"/>
      <c r="B17" s="1881"/>
      <c r="C17" s="1136" t="s">
        <v>1081</v>
      </c>
      <c r="D17" s="1168"/>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169"/>
      <c r="AG17" s="1169"/>
      <c r="AH17" s="1170"/>
      <c r="AI17" s="843">
        <f>SUM(D17:AH17)</f>
        <v>0</v>
      </c>
      <c r="AJ17" s="1110" t="s">
        <v>1084</v>
      </c>
      <c r="AM17" s="1133" t="s">
        <v>1101</v>
      </c>
    </row>
    <row r="18" spans="1:39" ht="39.75" customHeight="1">
      <c r="A18" s="1892"/>
      <c r="B18" s="1882"/>
      <c r="C18" s="1136" t="s">
        <v>1082</v>
      </c>
      <c r="D18" s="1168"/>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69"/>
      <c r="AB18" s="1169"/>
      <c r="AC18" s="1169"/>
      <c r="AD18" s="1169"/>
      <c r="AE18" s="1169"/>
      <c r="AF18" s="1169"/>
      <c r="AG18" s="1169"/>
      <c r="AH18" s="1170"/>
      <c r="AI18" s="843">
        <f>SUM(D18:AH18)</f>
        <v>0</v>
      </c>
      <c r="AJ18" s="1110" t="s">
        <v>1085</v>
      </c>
      <c r="AM18" s="1134">
        <f>SUM(AI12,AI17)</f>
        <v>0</v>
      </c>
    </row>
    <row r="19" spans="1:39" ht="33" customHeight="1">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row>
    <row r="20" spans="1:39" ht="25.5" customHeight="1">
      <c r="B20" s="834"/>
      <c r="C20" s="834"/>
      <c r="D20" s="834"/>
      <c r="E20" s="834"/>
      <c r="F20" s="834"/>
      <c r="G20" s="834"/>
      <c r="H20" s="834"/>
      <c r="I20" s="834"/>
      <c r="J20" s="834"/>
      <c r="K20" s="834"/>
      <c r="L20" s="834"/>
      <c r="M20" s="834"/>
      <c r="N20" s="834"/>
      <c r="O20" s="834"/>
      <c r="P20" s="834"/>
      <c r="Q20" s="834"/>
      <c r="R20" s="834"/>
      <c r="S20" s="834"/>
      <c r="T20" s="953" t="s">
        <v>856</v>
      </c>
      <c r="U20" s="954"/>
      <c r="V20" s="954"/>
      <c r="W20" s="954"/>
      <c r="X20" s="954"/>
      <c r="Y20" s="954"/>
      <c r="Z20" s="954"/>
      <c r="AA20" s="954"/>
      <c r="AB20" s="954"/>
      <c r="AC20" s="1883">
        <f>SUM(AI26,AI31)</f>
        <v>0</v>
      </c>
      <c r="AD20" s="1883"/>
      <c r="AE20" s="954"/>
      <c r="AF20" s="954"/>
      <c r="AG20" s="954"/>
      <c r="AH20" s="834"/>
    </row>
    <row r="21" spans="1:39" ht="12" customHeight="1">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row>
    <row r="22" spans="1:39" ht="36.75" customHeight="1">
      <c r="A22" s="1890" t="s">
        <v>1017</v>
      </c>
      <c r="B22" s="1880" t="s">
        <v>858</v>
      </c>
      <c r="C22" s="1135" t="s">
        <v>1108</v>
      </c>
      <c r="D22" s="1147" t="str">
        <f>AN12</f>
        <v/>
      </c>
      <c r="E22" s="1148" t="str">
        <f>IF($D$22="","",IF($D$22+1&lt;=$AN$13,$D$22+1,""))</f>
        <v/>
      </c>
      <c r="F22" s="1148" t="str">
        <f>IF($D$22="","",IF($D$22+2&lt;=$AN$13,$D$22+2,""))</f>
        <v/>
      </c>
      <c r="G22" s="1148" t="str">
        <f>IF($D$22="","",IF($D$22+3&lt;=$AN$13,$D$22+3,""))</f>
        <v/>
      </c>
      <c r="H22" s="1148" t="str">
        <f>IF($D$22="","",IF($D$22+4&lt;=$AN$13,$D$22+4,""))</f>
        <v/>
      </c>
      <c r="I22" s="1148" t="str">
        <f>IF($D$22="","",IF($D$22+5&lt;=$AN$13,$D$22+5,""))</f>
        <v/>
      </c>
      <c r="J22" s="1148" t="str">
        <f>IF($D$22="","",IF($D$22+6&lt;=$AN$13,$D$22+6,""))</f>
        <v/>
      </c>
      <c r="K22" s="1148" t="str">
        <f>IF($D$22="","",IF($D$22+7&lt;=$AN$13,$D$22+7,""))</f>
        <v/>
      </c>
      <c r="L22" s="1148" t="str">
        <f>IF($D$22="","",IF($D$22+8&lt;=$AN$13,$D$22+8,""))</f>
        <v/>
      </c>
      <c r="M22" s="1148" t="str">
        <f>IF($D$22="","",IF($D$22+9&lt;=$AN$13,$D$22+9,""))</f>
        <v/>
      </c>
      <c r="N22" s="1148" t="str">
        <f>IF($D$22="","",IF($D$22+10&lt;=$AN$13,$D$22+10,""))</f>
        <v/>
      </c>
      <c r="O22" s="1148" t="str">
        <f>IF($D$22="","",IF($D$22+11&lt;=$AN$13,$D$22+11,""))</f>
        <v/>
      </c>
      <c r="P22" s="1148" t="str">
        <f>IF($D$22="","",IF($D$22+12&lt;=$AN$13,$D$22+12,""))</f>
        <v/>
      </c>
      <c r="Q22" s="1148" t="str">
        <f>IF($D$22="","",IF($D$22+13&lt;=$AN$13,$D$22+13,""))</f>
        <v/>
      </c>
      <c r="R22" s="1148" t="str">
        <f>IF($D$22="","",IF($D$22+14&lt;=$AN$13,$D$22+14,""))</f>
        <v/>
      </c>
      <c r="S22" s="1148" t="str">
        <f>IF($D$22="","",IF($D$22+15&lt;=$AN$13,$D$22+15,""))</f>
        <v/>
      </c>
      <c r="T22" s="1148" t="str">
        <f>IF($D$22="","",IF($D$22+16&lt;=$AN$13,$D$22+16,""))</f>
        <v/>
      </c>
      <c r="U22" s="1148" t="str">
        <f>IF($D$22="","",IF($D$22+17&lt;=$AN$13,$D$22+17,""))</f>
        <v/>
      </c>
      <c r="V22" s="1148" t="str">
        <f>IF($D$22="","",IF($D$22+18&lt;=$AN$13,$D$22+18,""))</f>
        <v/>
      </c>
      <c r="W22" s="1148" t="str">
        <f>IF($D$22="","",IF($D$22+19&lt;=$AN$13,$D$22+19,""))</f>
        <v/>
      </c>
      <c r="X22" s="1148" t="str">
        <f>IF($D$22="","",IF($D$22+20&lt;=$AN$13,$D$22+20,""))</f>
        <v/>
      </c>
      <c r="Y22" s="1148" t="str">
        <f>IF($D$22="","",IF($D$22+21&lt;=$AN$13,$D$22+21,""))</f>
        <v/>
      </c>
      <c r="Z22" s="1148" t="str">
        <f>IF($D$22="","",IF($D$22+22&lt;=$AN$13,$D$22+22,""))</f>
        <v/>
      </c>
      <c r="AA22" s="1148" t="str">
        <f>IF($D$22="","",IF($D$22+23&lt;=$AN$13,$D$22+23,""))</f>
        <v/>
      </c>
      <c r="AB22" s="1148" t="str">
        <f>IF($D$22="","",IF($D$22+24&lt;=$AN$13,$D$22+24,""))</f>
        <v/>
      </c>
      <c r="AC22" s="1148" t="str">
        <f>IF($D$22="","",IF($D$22+25&lt;=$AN$13,$D$22+25,""))</f>
        <v/>
      </c>
      <c r="AD22" s="1148" t="str">
        <f>IF($D$22="","",IF($D$22+26&lt;=$AN$13,$D$22+26,""))</f>
        <v/>
      </c>
      <c r="AE22" s="1148" t="str">
        <f>IF($D$22="","",IF($D$22+27&lt;=$AN$13,$D$22+27,""))</f>
        <v/>
      </c>
      <c r="AF22" s="1148" t="str">
        <f>IF($D$22="","",IF($D$22+28&lt;=$AN$13,$D$22+28,""))</f>
        <v/>
      </c>
      <c r="AG22" s="1148" t="str">
        <f>IF($D$22="","",IF($D$22+29&lt;=$AN$13,$D$22+29,""))</f>
        <v/>
      </c>
      <c r="AH22" s="1149" t="str">
        <f>IF($D$22="","",IF($D$22+30&lt;=$AN$13,$D$22+30,""))</f>
        <v/>
      </c>
    </row>
    <row r="23" spans="1:39" ht="30.75" customHeight="1">
      <c r="A23" s="1890"/>
      <c r="B23" s="1881"/>
      <c r="C23" s="1135" t="s">
        <v>1107</v>
      </c>
      <c r="D23" s="1144" t="str">
        <f t="shared" ref="D23:AH23" si="1">TEXT(D22,"aaa")</f>
        <v/>
      </c>
      <c r="E23" s="1145" t="str">
        <f t="shared" si="1"/>
        <v/>
      </c>
      <c r="F23" s="1145" t="str">
        <f t="shared" si="1"/>
        <v/>
      </c>
      <c r="G23" s="1145" t="str">
        <f t="shared" si="1"/>
        <v/>
      </c>
      <c r="H23" s="1145" t="str">
        <f t="shared" si="1"/>
        <v/>
      </c>
      <c r="I23" s="1145" t="str">
        <f t="shared" si="1"/>
        <v/>
      </c>
      <c r="J23" s="1145" t="str">
        <f t="shared" si="1"/>
        <v/>
      </c>
      <c r="K23" s="1145" t="str">
        <f t="shared" si="1"/>
        <v/>
      </c>
      <c r="L23" s="1145" t="str">
        <f t="shared" si="1"/>
        <v/>
      </c>
      <c r="M23" s="1145" t="str">
        <f t="shared" si="1"/>
        <v/>
      </c>
      <c r="N23" s="1145" t="str">
        <f t="shared" si="1"/>
        <v/>
      </c>
      <c r="O23" s="1145" t="str">
        <f t="shared" si="1"/>
        <v/>
      </c>
      <c r="P23" s="1145" t="str">
        <f t="shared" si="1"/>
        <v/>
      </c>
      <c r="Q23" s="1145" t="str">
        <f t="shared" si="1"/>
        <v/>
      </c>
      <c r="R23" s="1145" t="str">
        <f t="shared" si="1"/>
        <v/>
      </c>
      <c r="S23" s="1145" t="str">
        <f t="shared" si="1"/>
        <v/>
      </c>
      <c r="T23" s="1145" t="str">
        <f t="shared" si="1"/>
        <v/>
      </c>
      <c r="U23" s="1145" t="str">
        <f t="shared" si="1"/>
        <v/>
      </c>
      <c r="V23" s="1145" t="str">
        <f t="shared" si="1"/>
        <v/>
      </c>
      <c r="W23" s="1145" t="str">
        <f t="shared" si="1"/>
        <v/>
      </c>
      <c r="X23" s="1145" t="str">
        <f t="shared" si="1"/>
        <v/>
      </c>
      <c r="Y23" s="1145" t="str">
        <f t="shared" si="1"/>
        <v/>
      </c>
      <c r="Z23" s="1145" t="str">
        <f t="shared" si="1"/>
        <v/>
      </c>
      <c r="AA23" s="1145" t="str">
        <f t="shared" si="1"/>
        <v/>
      </c>
      <c r="AB23" s="1145" t="str">
        <f t="shared" si="1"/>
        <v/>
      </c>
      <c r="AC23" s="1145" t="str">
        <f t="shared" si="1"/>
        <v/>
      </c>
      <c r="AD23" s="1145" t="str">
        <f t="shared" si="1"/>
        <v/>
      </c>
      <c r="AE23" s="1145" t="str">
        <f t="shared" si="1"/>
        <v/>
      </c>
      <c r="AF23" s="1145" t="str">
        <f t="shared" si="1"/>
        <v/>
      </c>
      <c r="AG23" s="1145" t="str">
        <f t="shared" si="1"/>
        <v/>
      </c>
      <c r="AH23" s="1146" t="str">
        <f t="shared" si="1"/>
        <v/>
      </c>
    </row>
    <row r="24" spans="1:39" ht="24.75" customHeight="1">
      <c r="A24" s="1891"/>
      <c r="B24" s="1881"/>
      <c r="C24" s="845" t="s">
        <v>773</v>
      </c>
      <c r="D24" s="1168"/>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70"/>
    </row>
    <row r="25" spans="1:39" ht="240.75" customHeight="1">
      <c r="A25" s="1891"/>
      <c r="B25" s="1881"/>
      <c r="C25" s="881" t="s">
        <v>892</v>
      </c>
      <c r="D25" s="1152"/>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61"/>
    </row>
    <row r="26" spans="1:39" ht="32.25" customHeight="1" thickBot="1">
      <c r="A26" s="1891"/>
      <c r="B26" s="1881"/>
      <c r="C26" s="918" t="s">
        <v>1080</v>
      </c>
      <c r="D26" s="1165"/>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7"/>
      <c r="AI26" s="828">
        <f>SUM(D26:AH26)</f>
        <v>0</v>
      </c>
      <c r="AJ26" s="1111" t="s">
        <v>1083</v>
      </c>
    </row>
    <row r="27" spans="1:39" ht="240.75" customHeight="1">
      <c r="A27" s="1891"/>
      <c r="B27" s="1881"/>
      <c r="C27" s="905" t="s">
        <v>891</v>
      </c>
      <c r="D27" s="1158"/>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64"/>
      <c r="AJ27" s="1118"/>
    </row>
    <row r="28" spans="1:39" ht="24.75" customHeight="1">
      <c r="A28" s="1891"/>
      <c r="B28" s="1881"/>
      <c r="C28" s="845" t="s">
        <v>890</v>
      </c>
      <c r="D28" s="1152"/>
      <c r="E28" s="1153"/>
      <c r="F28" s="1153"/>
      <c r="G28" s="1153"/>
      <c r="H28" s="1153"/>
      <c r="I28" s="1153"/>
      <c r="J28" s="1153"/>
      <c r="K28" s="1153"/>
      <c r="L28" s="1153"/>
      <c r="M28" s="1153"/>
      <c r="N28" s="1153"/>
      <c r="O28" s="1153"/>
      <c r="P28" s="1153"/>
      <c r="Q28" s="1153"/>
      <c r="R28" s="1153"/>
      <c r="S28" s="1153"/>
      <c r="T28" s="1153"/>
      <c r="U28" s="1160"/>
      <c r="V28" s="1160"/>
      <c r="W28" s="1153"/>
      <c r="X28" s="1153"/>
      <c r="Y28" s="1160"/>
      <c r="Z28" s="1160"/>
      <c r="AA28" s="1160"/>
      <c r="AB28" s="1160"/>
      <c r="AC28" s="1160"/>
      <c r="AD28" s="1160"/>
      <c r="AE28" s="1153"/>
      <c r="AF28" s="1153"/>
      <c r="AG28" s="1153"/>
      <c r="AH28" s="1161"/>
      <c r="AJ28" s="1119"/>
    </row>
    <row r="29" spans="1:39" ht="27.75" customHeight="1">
      <c r="A29" s="1891"/>
      <c r="B29" s="1881"/>
      <c r="C29" s="845" t="s">
        <v>888</v>
      </c>
      <c r="D29" s="1168"/>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70"/>
      <c r="AI29" s="1162"/>
      <c r="AJ29" s="1119"/>
    </row>
    <row r="30" spans="1:39" ht="27.75" customHeight="1">
      <c r="A30" s="1892"/>
      <c r="B30" s="1881"/>
      <c r="C30" s="845" t="s">
        <v>889</v>
      </c>
      <c r="D30" s="1168"/>
      <c r="E30" s="1169"/>
      <c r="F30" s="1169"/>
      <c r="G30" s="1169"/>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1170"/>
      <c r="AI30" s="1162"/>
      <c r="AJ30" s="885"/>
    </row>
    <row r="31" spans="1:39" ht="39" customHeight="1">
      <c r="A31" s="1892"/>
      <c r="B31" s="1881"/>
      <c r="C31" s="845" t="s">
        <v>1081</v>
      </c>
      <c r="D31" s="1168"/>
      <c r="E31" s="1169"/>
      <c r="F31" s="1169"/>
      <c r="G31" s="1169"/>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69"/>
      <c r="AH31" s="1170"/>
      <c r="AI31" s="843">
        <f>SUM(D31:AH31)</f>
        <v>0</v>
      </c>
      <c r="AJ31" s="1110" t="s">
        <v>1084</v>
      </c>
      <c r="AM31" s="1133" t="s">
        <v>1102</v>
      </c>
    </row>
    <row r="32" spans="1:39" ht="39" customHeight="1">
      <c r="A32" s="1892"/>
      <c r="B32" s="1882"/>
      <c r="C32" s="845" t="s">
        <v>1082</v>
      </c>
      <c r="D32" s="1168"/>
      <c r="E32" s="1169"/>
      <c r="F32" s="1169"/>
      <c r="G32" s="1169"/>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70"/>
      <c r="AI32" s="843">
        <f>SUM(D32:AH32)</f>
        <v>0</v>
      </c>
      <c r="AJ32" s="1110" t="s">
        <v>1085</v>
      </c>
      <c r="AM32" s="1134">
        <f>SUM(AI26,AI31)</f>
        <v>0</v>
      </c>
    </row>
    <row r="33" spans="1:39" ht="39" customHeight="1">
      <c r="B33" s="1120"/>
      <c r="C33" s="1110"/>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843"/>
      <c r="AJ33" s="1110"/>
    </row>
    <row r="34" spans="1:39" ht="25.5" hidden="1" customHeight="1">
      <c r="B34" s="834"/>
      <c r="C34" s="834"/>
      <c r="D34" s="834"/>
      <c r="E34" s="834"/>
      <c r="F34" s="834"/>
      <c r="G34" s="834"/>
      <c r="H34" s="834"/>
      <c r="I34" s="834"/>
      <c r="J34" s="834"/>
      <c r="K34" s="834"/>
      <c r="L34" s="834"/>
      <c r="M34" s="834"/>
      <c r="N34" s="834"/>
      <c r="O34" s="834"/>
      <c r="P34" s="834"/>
      <c r="Q34" s="834"/>
      <c r="R34" s="834"/>
      <c r="S34" s="834"/>
      <c r="T34" s="953" t="s">
        <v>856</v>
      </c>
      <c r="U34" s="954"/>
      <c r="V34" s="954"/>
      <c r="W34" s="954"/>
      <c r="X34" s="954"/>
      <c r="Y34" s="954"/>
      <c r="Z34" s="954"/>
      <c r="AA34" s="954"/>
      <c r="AB34" s="954"/>
      <c r="AC34" s="1883">
        <f>SUM(AI40,AI45)</f>
        <v>0</v>
      </c>
      <c r="AD34" s="1883"/>
      <c r="AE34" s="954"/>
      <c r="AF34" s="954"/>
      <c r="AG34" s="954"/>
      <c r="AH34" s="834"/>
    </row>
    <row r="35" spans="1:39" ht="12" hidden="1" customHeight="1">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row>
    <row r="36" spans="1:39" ht="31.5" hidden="1" customHeight="1">
      <c r="A36" s="1890" t="s">
        <v>1095</v>
      </c>
      <c r="B36" s="1880" t="s">
        <v>858</v>
      </c>
      <c r="C36" s="1135" t="s">
        <v>1108</v>
      </c>
      <c r="D36" s="1140" t="str">
        <f>AO12</f>
        <v/>
      </c>
      <c r="E36" s="1141" t="str">
        <f>IF($D$36="","",IF($D$36+1&lt;=$AO$13,$D$36+1,""))</f>
        <v/>
      </c>
      <c r="F36" s="1141" t="str">
        <f>IF($D$36="","",IF($D$36+2&lt;=$AO$13,$D$36+2,""))</f>
        <v/>
      </c>
      <c r="G36" s="1141" t="str">
        <f>IF($D$36="","",IF($D$36+3&lt;=$AO$13,$D$36+3,""))</f>
        <v/>
      </c>
      <c r="H36" s="1141" t="str">
        <f>IF($D$36="","",IF($D$36+4&lt;=$AO$13,$D$36+4,""))</f>
        <v/>
      </c>
      <c r="I36" s="1141" t="str">
        <f>IF($D$36="","",IF($D$36+5&lt;=$AO$13,$D$36+5,""))</f>
        <v/>
      </c>
      <c r="J36" s="1141" t="str">
        <f>IF($D$36="","",IF($D$36+6&lt;=$AO$13,$D$36+6,""))</f>
        <v/>
      </c>
      <c r="K36" s="1141" t="str">
        <f>IF($D$36="","",IF($D$36+7&lt;=$AO$13,$D$36+7,""))</f>
        <v/>
      </c>
      <c r="L36" s="1141" t="str">
        <f>IF($D$36="","",IF($D$36+8&lt;=$AO$13,$D$36+8,""))</f>
        <v/>
      </c>
      <c r="M36" s="1141" t="str">
        <f>IF($D$36="","",IF($D$36+9&lt;=$AO$13,$D$36+9,""))</f>
        <v/>
      </c>
      <c r="N36" s="1141" t="str">
        <f>IF($D$36="","",IF($D$36+10&lt;=$AO$13,$D$36+10,""))</f>
        <v/>
      </c>
      <c r="O36" s="1141" t="str">
        <f>IF($D$36="","",IF($D$36+11&lt;=$AO$13,$D$36+11,""))</f>
        <v/>
      </c>
      <c r="P36" s="1141" t="str">
        <f>IF($D$36="","",IF($D$36+12&lt;=$AO$13,$D$36+12,""))</f>
        <v/>
      </c>
      <c r="Q36" s="1141" t="str">
        <f>IF($D$36="","",IF($D$36+13&lt;=$AO$13,$D$36+13,""))</f>
        <v/>
      </c>
      <c r="R36" s="1141" t="str">
        <f>IF($D$36="","",IF($D$36+14&lt;=$AO$13,$D$36+14,""))</f>
        <v/>
      </c>
      <c r="S36" s="1141" t="str">
        <f>IF($D$36="","",IF($D$36+15&lt;=$AO$13,$D$36+15,""))</f>
        <v/>
      </c>
      <c r="T36" s="1141" t="str">
        <f>IF($D$36="","",IF($D$36+16&lt;=$AO$13,$D$36+16,""))</f>
        <v/>
      </c>
      <c r="U36" s="1141" t="str">
        <f>IF($D$36="","",IF($D$36+17&lt;=$AO$13,$D$36+17,""))</f>
        <v/>
      </c>
      <c r="V36" s="1141" t="str">
        <f>IF($D$36="","",IF($D$36+18&lt;=$AO$13,$D$36+18,""))</f>
        <v/>
      </c>
      <c r="W36" s="1141" t="str">
        <f>IF($D$36="","",IF($D$36+19&lt;=$AO$13,$D$36+19,""))</f>
        <v/>
      </c>
      <c r="X36" s="1141" t="str">
        <f>IF($D$36="","",IF($D$36+20&lt;=$AO$13,$D$36+20,""))</f>
        <v/>
      </c>
      <c r="Y36" s="1141" t="str">
        <f>IF($D$36="","",IF($D$36+21&lt;=$AO$13,$D$36+21,""))</f>
        <v/>
      </c>
      <c r="Z36" s="1141" t="str">
        <f>IF($D$36="","",IF($D$36+22&lt;=$AO$13,$D$36+22,""))</f>
        <v/>
      </c>
      <c r="AA36" s="1141" t="str">
        <f>IF($D$36="","",IF($D$36+23&lt;=$AO$13,$D$36+23,""))</f>
        <v/>
      </c>
      <c r="AB36" s="1141" t="str">
        <f>IF($D$36="","",IF($D$36+24&lt;=$AO$13,$D$36+24,""))</f>
        <v/>
      </c>
      <c r="AC36" s="1141" t="str">
        <f>IF($D$36="","",IF($D$36+25&lt;=$AO$13,$D$36+25,""))</f>
        <v/>
      </c>
      <c r="AD36" s="1141" t="str">
        <f>IF($D$36="","",IF($D$36+26&lt;=$AO$13,$D$36+26,""))</f>
        <v/>
      </c>
      <c r="AE36" s="1141" t="str">
        <f>IF($D$36="","",IF($D$36+27&lt;=$AO$13,$D$36+27,""))</f>
        <v/>
      </c>
      <c r="AF36" s="1141" t="str">
        <f>IF($D$36="","",IF($D$36+28&lt;=$AO$13,$D$36+28,""))</f>
        <v/>
      </c>
      <c r="AG36" s="1141" t="str">
        <f>IF($D$36="","",IF($D$36+29&lt;=$AO$13,$D$36+29,""))</f>
        <v/>
      </c>
      <c r="AH36" s="1142" t="str">
        <f>IF($D$36="","",IF($D$36+30&lt;=$AO$13,$D$36+30,""))</f>
        <v/>
      </c>
    </row>
    <row r="37" spans="1:39" ht="31.5" hidden="1" customHeight="1">
      <c r="A37" s="1890"/>
      <c r="B37" s="1881"/>
      <c r="C37" s="1135" t="s">
        <v>1107</v>
      </c>
      <c r="D37" s="1143" t="str">
        <f t="shared" ref="D37:AH37" si="2">TEXT(D36,"aaa")</f>
        <v/>
      </c>
      <c r="E37" s="836" t="str">
        <f t="shared" si="2"/>
        <v/>
      </c>
      <c r="F37" s="840" t="str">
        <f t="shared" si="2"/>
        <v/>
      </c>
      <c r="G37" s="840" t="str">
        <f t="shared" si="2"/>
        <v/>
      </c>
      <c r="H37" s="840" t="str">
        <f t="shared" si="2"/>
        <v/>
      </c>
      <c r="I37" s="840" t="str">
        <f t="shared" si="2"/>
        <v/>
      </c>
      <c r="J37" s="925" t="str">
        <f t="shared" si="2"/>
        <v/>
      </c>
      <c r="K37" s="840" t="str">
        <f t="shared" si="2"/>
        <v/>
      </c>
      <c r="L37" s="840" t="str">
        <f t="shared" si="2"/>
        <v/>
      </c>
      <c r="M37" s="840" t="str">
        <f t="shared" si="2"/>
        <v/>
      </c>
      <c r="N37" s="840" t="str">
        <f t="shared" si="2"/>
        <v/>
      </c>
      <c r="O37" s="840" t="str">
        <f t="shared" si="2"/>
        <v/>
      </c>
      <c r="P37" s="840" t="str">
        <f t="shared" si="2"/>
        <v/>
      </c>
      <c r="Q37" s="840" t="str">
        <f t="shared" si="2"/>
        <v/>
      </c>
      <c r="R37" s="840" t="str">
        <f t="shared" si="2"/>
        <v/>
      </c>
      <c r="S37" s="840" t="str">
        <f t="shared" si="2"/>
        <v/>
      </c>
      <c r="T37" s="840" t="str">
        <f t="shared" si="2"/>
        <v/>
      </c>
      <c r="U37" s="840" t="str">
        <f t="shared" si="2"/>
        <v/>
      </c>
      <c r="V37" s="840" t="str">
        <f t="shared" si="2"/>
        <v/>
      </c>
      <c r="W37" s="840" t="str">
        <f t="shared" si="2"/>
        <v/>
      </c>
      <c r="X37" s="840" t="str">
        <f t="shared" si="2"/>
        <v/>
      </c>
      <c r="Y37" s="840" t="str">
        <f t="shared" si="2"/>
        <v/>
      </c>
      <c r="Z37" s="1013" t="str">
        <f t="shared" si="2"/>
        <v/>
      </c>
      <c r="AA37" s="840" t="str">
        <f t="shared" si="2"/>
        <v/>
      </c>
      <c r="AB37" s="840" t="str">
        <f t="shared" si="2"/>
        <v/>
      </c>
      <c r="AC37" s="840" t="str">
        <f t="shared" si="2"/>
        <v/>
      </c>
      <c r="AD37" s="840" t="str">
        <f t="shared" si="2"/>
        <v/>
      </c>
      <c r="AE37" s="840" t="str">
        <f t="shared" si="2"/>
        <v/>
      </c>
      <c r="AF37" s="840" t="str">
        <f t="shared" si="2"/>
        <v/>
      </c>
      <c r="AG37" s="840" t="str">
        <f t="shared" si="2"/>
        <v/>
      </c>
      <c r="AH37" s="841" t="str">
        <f t="shared" si="2"/>
        <v/>
      </c>
    </row>
    <row r="38" spans="1:39" ht="24.75" hidden="1" customHeight="1">
      <c r="A38" s="1891"/>
      <c r="B38" s="1881"/>
      <c r="C38" s="845" t="s">
        <v>773</v>
      </c>
      <c r="D38" s="1168"/>
      <c r="E38" s="1169"/>
      <c r="F38" s="1169"/>
      <c r="G38" s="1169"/>
      <c r="H38" s="1169"/>
      <c r="I38" s="1169"/>
      <c r="J38" s="1169"/>
      <c r="K38" s="1169"/>
      <c r="L38" s="1169"/>
      <c r="M38" s="1169"/>
      <c r="N38" s="1169"/>
      <c r="O38" s="1169"/>
      <c r="P38" s="1169"/>
      <c r="Q38" s="1169"/>
      <c r="R38" s="1169"/>
      <c r="S38" s="1169"/>
      <c r="T38" s="1169"/>
      <c r="U38" s="1169"/>
      <c r="V38" s="1169"/>
      <c r="W38" s="1169"/>
      <c r="X38" s="1169"/>
      <c r="Y38" s="1169"/>
      <c r="Z38" s="1169"/>
      <c r="AA38" s="1169"/>
      <c r="AB38" s="1169"/>
      <c r="AC38" s="1169"/>
      <c r="AD38" s="1169"/>
      <c r="AE38" s="1169"/>
      <c r="AF38" s="1169"/>
      <c r="AG38" s="1169"/>
      <c r="AH38" s="1170"/>
    </row>
    <row r="39" spans="1:39" ht="240.75" hidden="1" customHeight="1">
      <c r="A39" s="1891"/>
      <c r="B39" s="1881"/>
      <c r="C39" s="881" t="s">
        <v>892</v>
      </c>
      <c r="D39" s="1152"/>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c r="AF39" s="1153"/>
      <c r="AG39" s="1153"/>
      <c r="AH39" s="1161"/>
    </row>
    <row r="40" spans="1:39" ht="32.25" hidden="1" customHeight="1" thickBot="1">
      <c r="A40" s="1891"/>
      <c r="B40" s="1881"/>
      <c r="C40" s="918" t="s">
        <v>1080</v>
      </c>
      <c r="D40" s="1165"/>
      <c r="E40" s="1166"/>
      <c r="F40" s="1166"/>
      <c r="G40" s="1166"/>
      <c r="H40" s="1166"/>
      <c r="I40" s="1166"/>
      <c r="J40" s="1166"/>
      <c r="K40" s="1166"/>
      <c r="L40" s="1166"/>
      <c r="M40" s="1166"/>
      <c r="N40" s="1166"/>
      <c r="O40" s="1166"/>
      <c r="P40" s="1166"/>
      <c r="Q40" s="1166"/>
      <c r="R40" s="1166"/>
      <c r="S40" s="1166"/>
      <c r="T40" s="1166"/>
      <c r="U40" s="1166"/>
      <c r="V40" s="1166"/>
      <c r="W40" s="1166"/>
      <c r="X40" s="1166"/>
      <c r="Y40" s="1166"/>
      <c r="Z40" s="1166"/>
      <c r="AA40" s="1166"/>
      <c r="AB40" s="1166"/>
      <c r="AC40" s="1166"/>
      <c r="AD40" s="1166"/>
      <c r="AE40" s="1166"/>
      <c r="AF40" s="1166"/>
      <c r="AG40" s="1166"/>
      <c r="AH40" s="1167"/>
      <c r="AI40" s="828">
        <f>SUM(D40:AH40)</f>
        <v>0</v>
      </c>
      <c r="AJ40" s="1111" t="s">
        <v>1083</v>
      </c>
    </row>
    <row r="41" spans="1:39" ht="240.75" hidden="1" customHeight="1">
      <c r="A41" s="1891"/>
      <c r="B41" s="1881"/>
      <c r="C41" s="905" t="s">
        <v>891</v>
      </c>
      <c r="D41" s="1158"/>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64"/>
      <c r="AJ41" s="1118"/>
    </row>
    <row r="42" spans="1:39" ht="24.75" hidden="1" customHeight="1">
      <c r="A42" s="1891"/>
      <c r="B42" s="1881"/>
      <c r="C42" s="845" t="s">
        <v>890</v>
      </c>
      <c r="D42" s="1152"/>
      <c r="E42" s="1153"/>
      <c r="F42" s="1153"/>
      <c r="G42" s="1153"/>
      <c r="H42" s="1153"/>
      <c r="I42" s="1153"/>
      <c r="J42" s="1153"/>
      <c r="K42" s="1153"/>
      <c r="L42" s="1153"/>
      <c r="M42" s="1153"/>
      <c r="N42" s="1153"/>
      <c r="O42" s="1153"/>
      <c r="P42" s="1153"/>
      <c r="Q42" s="1153"/>
      <c r="R42" s="1153"/>
      <c r="S42" s="1153"/>
      <c r="T42" s="1153"/>
      <c r="U42" s="1160"/>
      <c r="V42" s="1160"/>
      <c r="W42" s="1153"/>
      <c r="X42" s="1153"/>
      <c r="Y42" s="1160"/>
      <c r="Z42" s="1160"/>
      <c r="AA42" s="1160"/>
      <c r="AB42" s="1160"/>
      <c r="AC42" s="1160"/>
      <c r="AD42" s="1160"/>
      <c r="AE42" s="1153"/>
      <c r="AF42" s="1153"/>
      <c r="AG42" s="1153"/>
      <c r="AH42" s="1161"/>
      <c r="AJ42" s="1119"/>
    </row>
    <row r="43" spans="1:39" ht="27.75" hidden="1" customHeight="1">
      <c r="A43" s="1891"/>
      <c r="B43" s="1881"/>
      <c r="C43" s="845" t="s">
        <v>888</v>
      </c>
      <c r="D43" s="1168"/>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1169"/>
      <c r="AG43" s="1169"/>
      <c r="AH43" s="1170"/>
      <c r="AI43" s="1092"/>
      <c r="AJ43" s="1119"/>
    </row>
    <row r="44" spans="1:39" ht="27.75" hidden="1" customHeight="1">
      <c r="A44" s="1892"/>
      <c r="B44" s="1881"/>
      <c r="C44" s="845" t="s">
        <v>889</v>
      </c>
      <c r="D44" s="1168"/>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70"/>
      <c r="AI44" s="1092"/>
      <c r="AJ44" s="885"/>
    </row>
    <row r="45" spans="1:39" ht="39" hidden="1" customHeight="1">
      <c r="A45" s="1892"/>
      <c r="B45" s="1881"/>
      <c r="C45" s="845" t="s">
        <v>1081</v>
      </c>
      <c r="D45" s="1168"/>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70"/>
      <c r="AI45" s="843">
        <f>SUM(D45:AH45)</f>
        <v>0</v>
      </c>
      <c r="AJ45" s="1110" t="s">
        <v>1084</v>
      </c>
      <c r="AM45" s="1133" t="s">
        <v>1103</v>
      </c>
    </row>
    <row r="46" spans="1:39" ht="39" hidden="1" customHeight="1">
      <c r="A46" s="1892"/>
      <c r="B46" s="1882"/>
      <c r="C46" s="845" t="s">
        <v>1082</v>
      </c>
      <c r="D46" s="1168"/>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70"/>
      <c r="AI46" s="843">
        <f>SUM(D46:AH46)</f>
        <v>0</v>
      </c>
      <c r="AJ46" s="1110" t="s">
        <v>1085</v>
      </c>
      <c r="AM46" s="1134">
        <f>SUM(AI40,AI45)</f>
        <v>0</v>
      </c>
    </row>
    <row r="47" spans="1:39" ht="39" hidden="1" customHeight="1">
      <c r="B47" s="1120"/>
      <c r="C47" s="1110"/>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843"/>
      <c r="AJ47" s="1110"/>
    </row>
    <row r="48" spans="1:39" ht="25.5" hidden="1" customHeight="1">
      <c r="B48" s="834"/>
      <c r="C48" s="834"/>
      <c r="D48" s="834"/>
      <c r="E48" s="834"/>
      <c r="F48" s="834"/>
      <c r="G48" s="834"/>
      <c r="H48" s="834"/>
      <c r="I48" s="834"/>
      <c r="J48" s="834"/>
      <c r="K48" s="834"/>
      <c r="L48" s="834"/>
      <c r="M48" s="834"/>
      <c r="N48" s="834"/>
      <c r="O48" s="834"/>
      <c r="P48" s="834"/>
      <c r="Q48" s="834"/>
      <c r="R48" s="834"/>
      <c r="S48" s="834"/>
      <c r="T48" s="953" t="s">
        <v>856</v>
      </c>
      <c r="U48" s="954"/>
      <c r="V48" s="954"/>
      <c r="W48" s="954"/>
      <c r="X48" s="954"/>
      <c r="Y48" s="954"/>
      <c r="Z48" s="954"/>
      <c r="AA48" s="954"/>
      <c r="AB48" s="954"/>
      <c r="AC48" s="1883">
        <f>SUM(AI54,AI59)</f>
        <v>0</v>
      </c>
      <c r="AD48" s="1883"/>
      <c r="AE48" s="954"/>
      <c r="AF48" s="954"/>
      <c r="AG48" s="954"/>
      <c r="AH48" s="834"/>
    </row>
    <row r="49" spans="1:39" ht="12" hidden="1" customHeight="1">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row>
    <row r="50" spans="1:39" ht="32.25" hidden="1" customHeight="1">
      <c r="A50" s="1890" t="s">
        <v>1096</v>
      </c>
      <c r="B50" s="1880" t="s">
        <v>858</v>
      </c>
      <c r="C50" s="1135" t="s">
        <v>1108</v>
      </c>
      <c r="D50" s="1140" t="str">
        <f>AP12</f>
        <v/>
      </c>
      <c r="E50" s="1141" t="str">
        <f>IF($D$50="","",IF($D$50+1&lt;=$AP$13,$D$50+1,""))</f>
        <v/>
      </c>
      <c r="F50" s="1141" t="str">
        <f>IF($D$50="","",IF($D$50+2&lt;=$AP$13,$D$50+2,""))</f>
        <v/>
      </c>
      <c r="G50" s="1141" t="str">
        <f>IF($D$50="","",IF($D$50+3&lt;=$AP$13,$D$50+3,""))</f>
        <v/>
      </c>
      <c r="H50" s="1141" t="str">
        <f>IF($D$50="","",IF($D$50+4&lt;=$AP$13,$D$50+4,""))</f>
        <v/>
      </c>
      <c r="I50" s="1141" t="str">
        <f>IF($D$50="","",IF($D$50+5&lt;=$AP$13,$D$50+5,""))</f>
        <v/>
      </c>
      <c r="J50" s="1141" t="str">
        <f>IF($D$50="","",IF($D$50+6&lt;=$AP$13,$D$50+6,""))</f>
        <v/>
      </c>
      <c r="K50" s="1141" t="str">
        <f>IF($D$50="","",IF($D$50+7&lt;=$AP$13,$D$50+7,""))</f>
        <v/>
      </c>
      <c r="L50" s="1141" t="str">
        <f>IF($D$50="","",IF($D$50+8&lt;=$AP$13,$D$50+8,""))</f>
        <v/>
      </c>
      <c r="M50" s="1141" t="str">
        <f>IF($D$50="","",IF($D$50+9&lt;=$AP$13,$D$50+9,""))</f>
        <v/>
      </c>
      <c r="N50" s="1141" t="str">
        <f>IF($D$50="","",IF($D$50+10&lt;=$AP$13,$D$50+10,""))</f>
        <v/>
      </c>
      <c r="O50" s="1141" t="str">
        <f>IF($D$50="","",IF($D$50+11&lt;=$AP$13,$D$50+11,""))</f>
        <v/>
      </c>
      <c r="P50" s="1141" t="str">
        <f>IF($D$50="","",IF($D$50+12&lt;=$AP$13,$D$50+12,""))</f>
        <v/>
      </c>
      <c r="Q50" s="1141" t="str">
        <f>IF($D$50="","",IF($D$50+13&lt;=$AP$13,$D$50+13,""))</f>
        <v/>
      </c>
      <c r="R50" s="1141" t="str">
        <f>IF($D$50="","",IF($D$50+14&lt;=$AP$13,$D$50+14,""))</f>
        <v/>
      </c>
      <c r="S50" s="1141" t="str">
        <f>IF($D$50="","",IF($D$50+15&lt;=$AP$13,$D$50+15,""))</f>
        <v/>
      </c>
      <c r="T50" s="1141" t="str">
        <f>IF($D$50="","",IF($D$50+16&lt;=$AP$13,$D$50+16,""))</f>
        <v/>
      </c>
      <c r="U50" s="1141" t="str">
        <f>IF($D$50="","",IF($D$50+17&lt;=$AP$13,$D$50+17,""))</f>
        <v/>
      </c>
      <c r="V50" s="1141" t="str">
        <f>IF($D$50="","",IF($D$50+18&lt;=$AP$13,$D$50+18,""))</f>
        <v/>
      </c>
      <c r="W50" s="1141" t="str">
        <f>IF($D$50="","",IF($D$50+19&lt;=$AP$13,$D$50+19,""))</f>
        <v/>
      </c>
      <c r="X50" s="1141" t="str">
        <f>IF($D$50="","",IF($D$50+20&lt;=$AP$13,$D$50+20,""))</f>
        <v/>
      </c>
      <c r="Y50" s="1141" t="str">
        <f>IF($D$50="","",IF($D$50+21&lt;=$AP$13,$D$50+21,""))</f>
        <v/>
      </c>
      <c r="Z50" s="1141" t="str">
        <f>IF($D$50="","",IF($D$50+22&lt;=$AP$13,$D$50+22,""))</f>
        <v/>
      </c>
      <c r="AA50" s="1141" t="str">
        <f>IF($D$50="","",IF($D$50+23&lt;=$AP$13,$D$50+23,""))</f>
        <v/>
      </c>
      <c r="AB50" s="1141" t="str">
        <f>IF($D$50="","",IF($D$50+24&lt;=$AP$13,$D$50+24,""))</f>
        <v/>
      </c>
      <c r="AC50" s="1141" t="str">
        <f>IF($D$50="","",IF($D$50+25&lt;=$AP$13,$D$50+25,""))</f>
        <v/>
      </c>
      <c r="AD50" s="1141" t="str">
        <f>IF($D$50="","",IF($D$50+26&lt;=$AP$13,$D$50+26,""))</f>
        <v/>
      </c>
      <c r="AE50" s="1141" t="str">
        <f>IF($D$50="","",IF($D$50+27&lt;=$AP$13,$D$50+27,""))</f>
        <v/>
      </c>
      <c r="AF50" s="1141" t="str">
        <f>IF($D$50="","",IF($D$50+28&lt;=$AP$13,$D$50+28,""))</f>
        <v/>
      </c>
      <c r="AG50" s="1141" t="str">
        <f>IF($D$50="","",IF($D$50+29&lt;=$AP$13,$D$50+29,""))</f>
        <v/>
      </c>
      <c r="AH50" s="1142" t="str">
        <f>IF($D$50="","",IF($D$50+30&lt;=$AP$13,$D$50+30,""))</f>
        <v/>
      </c>
    </row>
    <row r="51" spans="1:39" ht="31.5" hidden="1" customHeight="1">
      <c r="A51" s="1890"/>
      <c r="B51" s="1881"/>
      <c r="C51" s="1135" t="s">
        <v>1107</v>
      </c>
      <c r="D51" s="1143" t="str">
        <f t="shared" ref="D51:AH51" si="3">TEXT(D50,"aaa")</f>
        <v/>
      </c>
      <c r="E51" s="836" t="str">
        <f t="shared" si="3"/>
        <v/>
      </c>
      <c r="F51" s="840" t="str">
        <f t="shared" si="3"/>
        <v/>
      </c>
      <c r="G51" s="840" t="str">
        <f t="shared" si="3"/>
        <v/>
      </c>
      <c r="H51" s="840" t="str">
        <f t="shared" si="3"/>
        <v/>
      </c>
      <c r="I51" s="840" t="str">
        <f t="shared" si="3"/>
        <v/>
      </c>
      <c r="J51" s="925" t="str">
        <f t="shared" si="3"/>
        <v/>
      </c>
      <c r="K51" s="840" t="str">
        <f t="shared" si="3"/>
        <v/>
      </c>
      <c r="L51" s="840" t="str">
        <f t="shared" si="3"/>
        <v/>
      </c>
      <c r="M51" s="840" t="str">
        <f t="shared" si="3"/>
        <v/>
      </c>
      <c r="N51" s="840" t="str">
        <f t="shared" si="3"/>
        <v/>
      </c>
      <c r="O51" s="840" t="str">
        <f t="shared" si="3"/>
        <v/>
      </c>
      <c r="P51" s="840" t="str">
        <f t="shared" si="3"/>
        <v/>
      </c>
      <c r="Q51" s="840" t="str">
        <f t="shared" si="3"/>
        <v/>
      </c>
      <c r="R51" s="840" t="str">
        <f t="shared" si="3"/>
        <v/>
      </c>
      <c r="S51" s="840" t="str">
        <f t="shared" si="3"/>
        <v/>
      </c>
      <c r="T51" s="840" t="str">
        <f t="shared" si="3"/>
        <v/>
      </c>
      <c r="U51" s="840" t="str">
        <f t="shared" si="3"/>
        <v/>
      </c>
      <c r="V51" s="840" t="str">
        <f t="shared" si="3"/>
        <v/>
      </c>
      <c r="W51" s="840" t="str">
        <f t="shared" si="3"/>
        <v/>
      </c>
      <c r="X51" s="840" t="str">
        <f t="shared" si="3"/>
        <v/>
      </c>
      <c r="Y51" s="840" t="str">
        <f t="shared" si="3"/>
        <v/>
      </c>
      <c r="Z51" s="1013" t="str">
        <f t="shared" si="3"/>
        <v/>
      </c>
      <c r="AA51" s="840" t="str">
        <f t="shared" si="3"/>
        <v/>
      </c>
      <c r="AB51" s="840" t="str">
        <f t="shared" si="3"/>
        <v/>
      </c>
      <c r="AC51" s="840" t="str">
        <f t="shared" si="3"/>
        <v/>
      </c>
      <c r="AD51" s="840" t="str">
        <f t="shared" si="3"/>
        <v/>
      </c>
      <c r="AE51" s="840" t="str">
        <f t="shared" si="3"/>
        <v/>
      </c>
      <c r="AF51" s="840" t="str">
        <f t="shared" si="3"/>
        <v/>
      </c>
      <c r="AG51" s="840" t="str">
        <f t="shared" si="3"/>
        <v/>
      </c>
      <c r="AH51" s="841" t="str">
        <f t="shared" si="3"/>
        <v/>
      </c>
    </row>
    <row r="52" spans="1:39" ht="24.75" hidden="1" customHeight="1">
      <c r="A52" s="1891"/>
      <c r="B52" s="1881"/>
      <c r="C52" s="845" t="s">
        <v>773</v>
      </c>
      <c r="D52" s="1168"/>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70"/>
    </row>
    <row r="53" spans="1:39" ht="240.75" hidden="1" customHeight="1">
      <c r="A53" s="1891"/>
      <c r="B53" s="1881"/>
      <c r="C53" s="881" t="s">
        <v>892</v>
      </c>
      <c r="D53" s="1152"/>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61"/>
    </row>
    <row r="54" spans="1:39" ht="32.25" hidden="1" customHeight="1" thickBot="1">
      <c r="A54" s="1891"/>
      <c r="B54" s="1881"/>
      <c r="C54" s="918" t="s">
        <v>1080</v>
      </c>
      <c r="D54" s="1165"/>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166"/>
      <c r="AF54" s="1166"/>
      <c r="AG54" s="1166"/>
      <c r="AH54" s="1167"/>
      <c r="AI54" s="828">
        <f>SUM(D54:AH54)</f>
        <v>0</v>
      </c>
      <c r="AJ54" s="1111" t="s">
        <v>1083</v>
      </c>
    </row>
    <row r="55" spans="1:39" ht="240.75" hidden="1" customHeight="1">
      <c r="A55" s="1891"/>
      <c r="B55" s="1881"/>
      <c r="C55" s="905" t="s">
        <v>891</v>
      </c>
      <c r="D55" s="1158"/>
      <c r="E55" s="1159"/>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c r="AF55" s="1159"/>
      <c r="AG55" s="1159"/>
      <c r="AH55" s="1164"/>
      <c r="AJ55" s="1118"/>
    </row>
    <row r="56" spans="1:39" ht="24.75" hidden="1" customHeight="1">
      <c r="A56" s="1891"/>
      <c r="B56" s="1881"/>
      <c r="C56" s="845" t="s">
        <v>890</v>
      </c>
      <c r="D56" s="1152"/>
      <c r="E56" s="1153"/>
      <c r="F56" s="1153"/>
      <c r="G56" s="1153"/>
      <c r="H56" s="1153"/>
      <c r="I56" s="1153"/>
      <c r="J56" s="1153"/>
      <c r="K56" s="1153"/>
      <c r="L56" s="1153"/>
      <c r="M56" s="1153"/>
      <c r="N56" s="1153"/>
      <c r="O56" s="1153"/>
      <c r="P56" s="1153"/>
      <c r="Q56" s="1153"/>
      <c r="R56" s="1153"/>
      <c r="S56" s="1153"/>
      <c r="T56" s="1153"/>
      <c r="U56" s="1160"/>
      <c r="V56" s="1160"/>
      <c r="W56" s="1153"/>
      <c r="X56" s="1153"/>
      <c r="Y56" s="1160"/>
      <c r="Z56" s="1160"/>
      <c r="AA56" s="1160"/>
      <c r="AB56" s="1160"/>
      <c r="AC56" s="1160"/>
      <c r="AD56" s="1160"/>
      <c r="AE56" s="1153"/>
      <c r="AF56" s="1153"/>
      <c r="AG56" s="1153"/>
      <c r="AH56" s="1161"/>
      <c r="AJ56" s="1119"/>
    </row>
    <row r="57" spans="1:39" ht="27.75" hidden="1" customHeight="1">
      <c r="A57" s="1891"/>
      <c r="B57" s="1881"/>
      <c r="C57" s="845" t="s">
        <v>888</v>
      </c>
      <c r="D57" s="1168"/>
      <c r="E57" s="1169"/>
      <c r="F57" s="1169"/>
      <c r="G57" s="1169"/>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1170"/>
      <c r="AI57" s="1092"/>
      <c r="AJ57" s="1119"/>
    </row>
    <row r="58" spans="1:39" ht="27.75" hidden="1" customHeight="1">
      <c r="A58" s="1892"/>
      <c r="B58" s="1881"/>
      <c r="C58" s="845" t="s">
        <v>889</v>
      </c>
      <c r="D58" s="1168"/>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70"/>
      <c r="AI58" s="1092"/>
      <c r="AJ58" s="885"/>
    </row>
    <row r="59" spans="1:39" ht="39" hidden="1" customHeight="1">
      <c r="A59" s="1892"/>
      <c r="B59" s="1881"/>
      <c r="C59" s="845" t="s">
        <v>1081</v>
      </c>
      <c r="D59" s="1168"/>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70"/>
      <c r="AI59" s="843">
        <f>SUM(D59:AH59)</f>
        <v>0</v>
      </c>
      <c r="AJ59" s="1110" t="s">
        <v>1084</v>
      </c>
      <c r="AM59" s="1133" t="s">
        <v>1104</v>
      </c>
    </row>
    <row r="60" spans="1:39" ht="39" hidden="1" customHeight="1">
      <c r="A60" s="1892"/>
      <c r="B60" s="1882"/>
      <c r="C60" s="845" t="s">
        <v>1082</v>
      </c>
      <c r="D60" s="1168"/>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1170"/>
      <c r="AI60" s="843">
        <f>SUM(D60:AH60)</f>
        <v>0</v>
      </c>
      <c r="AJ60" s="1110" t="s">
        <v>1085</v>
      </c>
      <c r="AM60" s="1134">
        <f>SUM(AI54,AI59)</f>
        <v>0</v>
      </c>
    </row>
    <row r="61" spans="1:39" ht="39" hidden="1" customHeight="1">
      <c r="B61" s="1120"/>
      <c r="C61" s="1110"/>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843"/>
      <c r="AJ61" s="1110"/>
    </row>
    <row r="62" spans="1:39" ht="25.5" hidden="1" customHeight="1">
      <c r="B62" s="834"/>
      <c r="C62" s="834"/>
      <c r="D62" s="834"/>
      <c r="E62" s="834"/>
      <c r="F62" s="834"/>
      <c r="G62" s="834"/>
      <c r="H62" s="834"/>
      <c r="I62" s="834"/>
      <c r="J62" s="834"/>
      <c r="K62" s="834"/>
      <c r="L62" s="834"/>
      <c r="M62" s="834"/>
      <c r="N62" s="834"/>
      <c r="O62" s="834"/>
      <c r="P62" s="834"/>
      <c r="Q62" s="834"/>
      <c r="R62" s="834"/>
      <c r="S62" s="834"/>
      <c r="T62" s="953" t="s">
        <v>856</v>
      </c>
      <c r="U62" s="954"/>
      <c r="V62" s="954"/>
      <c r="W62" s="954"/>
      <c r="X62" s="954"/>
      <c r="Y62" s="954"/>
      <c r="Z62" s="954"/>
      <c r="AA62" s="954"/>
      <c r="AB62" s="954"/>
      <c r="AC62" s="1883">
        <f>SUM(AI68,AI73)</f>
        <v>0</v>
      </c>
      <c r="AD62" s="1883"/>
      <c r="AE62" s="954"/>
      <c r="AF62" s="954"/>
      <c r="AG62" s="954"/>
      <c r="AH62" s="834"/>
    </row>
    <row r="63" spans="1:39" ht="12" hidden="1" customHeight="1">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1:39" ht="29.25" hidden="1" customHeight="1">
      <c r="A64" s="1890" t="s">
        <v>1097</v>
      </c>
      <c r="B64" s="1880" t="s">
        <v>858</v>
      </c>
      <c r="C64" s="1135" t="s">
        <v>1108</v>
      </c>
      <c r="D64" s="1140" t="str">
        <f>AQ12</f>
        <v/>
      </c>
      <c r="E64" s="1141" t="str">
        <f>IF($D$64="","",IF($D$64+1&lt;=$AQ$13,$D$64+1,""))</f>
        <v/>
      </c>
      <c r="F64" s="1141" t="str">
        <f>IF($D$64="","",IF($D$64+2&lt;=$AQ$13,$D$64+2,""))</f>
        <v/>
      </c>
      <c r="G64" s="1141" t="str">
        <f>IF($D$64="","",IF($D$64+3&lt;=$AQ$13,$D$64+3,""))</f>
        <v/>
      </c>
      <c r="H64" s="1141" t="str">
        <f>IF($D$64="","",IF($D$64+4&lt;=$AQ$13,$D$64+4,""))</f>
        <v/>
      </c>
      <c r="I64" s="1141" t="str">
        <f>IF($D$64="","",IF($D$64+5&lt;=$AQ$13,$D$64+5,""))</f>
        <v/>
      </c>
      <c r="J64" s="1141" t="str">
        <f>IF($D$64="","",IF($D$64+6&lt;=$AQ$13,$D$64+6,""))</f>
        <v/>
      </c>
      <c r="K64" s="1141" t="str">
        <f>IF($D$64="","",IF($D$64+7&lt;=$AQ$13,$D$64+7,""))</f>
        <v/>
      </c>
      <c r="L64" s="1141" t="str">
        <f>IF($D$64="","",IF($D$64+8&lt;=$AQ$13,$D$64+8,""))</f>
        <v/>
      </c>
      <c r="M64" s="1141" t="str">
        <f>IF($D$64="","",IF($D$64+9&lt;=$AQ$13,$D$64+9,""))</f>
        <v/>
      </c>
      <c r="N64" s="1141" t="str">
        <f>IF($D$64="","",IF($D$64+10&lt;=$AQ$13,$D$64+10,""))</f>
        <v/>
      </c>
      <c r="O64" s="1141" t="str">
        <f>IF($D$64="","",IF($D$64+11&lt;=$AQ$13,$D$64+11,""))</f>
        <v/>
      </c>
      <c r="P64" s="1141" t="str">
        <f>IF($D$64="","",IF($D$64+12&lt;=$AQ$13,$D$64+12,""))</f>
        <v/>
      </c>
      <c r="Q64" s="1141" t="str">
        <f>IF($D$64="","",IF($D$64+13&lt;=$AQ$13,$D$64+13,""))</f>
        <v/>
      </c>
      <c r="R64" s="1141" t="str">
        <f>IF($D$64="","",IF($D$64+14&lt;=$AQ$13,$D$64+14,""))</f>
        <v/>
      </c>
      <c r="S64" s="1141" t="str">
        <f>IF($D$64="","",IF($D$64+15&lt;=$AQ$13,$D$64+15,""))</f>
        <v/>
      </c>
      <c r="T64" s="1141" t="str">
        <f>IF($D$64="","",IF($D$64+16&lt;=$AQ$13,$D$64+16,""))</f>
        <v/>
      </c>
      <c r="U64" s="1141" t="str">
        <f>IF($D$64="","",IF($D$64+17&lt;=$AQ$13,$D$64+17,""))</f>
        <v/>
      </c>
      <c r="V64" s="1141" t="str">
        <f>IF($D$64="","",IF($D$64+18&lt;=$AQ$13,$D$64+18,""))</f>
        <v/>
      </c>
      <c r="W64" s="1141" t="str">
        <f>IF($D$64="","",IF($D$64+19&lt;=$AQ$13,$D$64+19,""))</f>
        <v/>
      </c>
      <c r="X64" s="1141" t="str">
        <f>IF($D$64="","",IF($D$64+20&lt;=$AQ$13,$D$64+20,""))</f>
        <v/>
      </c>
      <c r="Y64" s="1141" t="str">
        <f>IF($D$64="","",IF($D$64+21&lt;=$AQ$13,$D$64+21,""))</f>
        <v/>
      </c>
      <c r="Z64" s="1141" t="str">
        <f>IF($D$64="","",IF($D$64+22&lt;=$AQ$13,$D$64+22,""))</f>
        <v/>
      </c>
      <c r="AA64" s="1141" t="str">
        <f>IF($D$64="","",IF($D$64+23&lt;=$AQ$13,$D$64+23,""))</f>
        <v/>
      </c>
      <c r="AB64" s="1141" t="str">
        <f>IF($D$64="","",IF($D$64+24&lt;=$AQ$13,$D$64+24,""))</f>
        <v/>
      </c>
      <c r="AC64" s="1141" t="str">
        <f>IF($D$64="","",IF($D$64+25&lt;=$AQ$13,$D$64+25,""))</f>
        <v/>
      </c>
      <c r="AD64" s="1141" t="str">
        <f>IF($D$64="","",IF($D$64+26&lt;=$AQ$13,$D$64+26,""))</f>
        <v/>
      </c>
      <c r="AE64" s="1141" t="str">
        <f>IF($D$64="","",IF($D$64+27&lt;=$AQ$13,$D$64+27,""))</f>
        <v/>
      </c>
      <c r="AF64" s="1141" t="str">
        <f>IF($D$64="","",IF($D$64+28&lt;=$AQ$13,$D$64+28,""))</f>
        <v/>
      </c>
      <c r="AG64" s="1141" t="str">
        <f>IF($D$64="","",IF($D$64+29&lt;=$AQ$13,$D$64+29,""))</f>
        <v/>
      </c>
      <c r="AH64" s="1142" t="str">
        <f>IF($D$64="","",IF($D$64+30&lt;=$AQ$13,$D$64+30,""))</f>
        <v/>
      </c>
    </row>
    <row r="65" spans="1:39" ht="29.25" hidden="1" customHeight="1">
      <c r="A65" s="1890"/>
      <c r="B65" s="1881"/>
      <c r="C65" s="1135" t="s">
        <v>1107</v>
      </c>
      <c r="D65" s="1143" t="str">
        <f t="shared" ref="D65:AH65" si="4">TEXT(D64,"aaa")</f>
        <v/>
      </c>
      <c r="E65" s="836" t="str">
        <f t="shared" si="4"/>
        <v/>
      </c>
      <c r="F65" s="840" t="str">
        <f t="shared" si="4"/>
        <v/>
      </c>
      <c r="G65" s="840" t="str">
        <f t="shared" si="4"/>
        <v/>
      </c>
      <c r="H65" s="840" t="str">
        <f t="shared" si="4"/>
        <v/>
      </c>
      <c r="I65" s="840" t="str">
        <f t="shared" si="4"/>
        <v/>
      </c>
      <c r="J65" s="925" t="str">
        <f t="shared" si="4"/>
        <v/>
      </c>
      <c r="K65" s="840" t="str">
        <f t="shared" si="4"/>
        <v/>
      </c>
      <c r="L65" s="840" t="str">
        <f t="shared" si="4"/>
        <v/>
      </c>
      <c r="M65" s="840" t="str">
        <f t="shared" si="4"/>
        <v/>
      </c>
      <c r="N65" s="840" t="str">
        <f t="shared" si="4"/>
        <v/>
      </c>
      <c r="O65" s="840" t="str">
        <f t="shared" si="4"/>
        <v/>
      </c>
      <c r="P65" s="840" t="str">
        <f t="shared" si="4"/>
        <v/>
      </c>
      <c r="Q65" s="840" t="str">
        <f t="shared" si="4"/>
        <v/>
      </c>
      <c r="R65" s="840" t="str">
        <f t="shared" si="4"/>
        <v/>
      </c>
      <c r="S65" s="840" t="str">
        <f t="shared" si="4"/>
        <v/>
      </c>
      <c r="T65" s="840" t="str">
        <f t="shared" si="4"/>
        <v/>
      </c>
      <c r="U65" s="840" t="str">
        <f t="shared" si="4"/>
        <v/>
      </c>
      <c r="V65" s="840" t="str">
        <f t="shared" si="4"/>
        <v/>
      </c>
      <c r="W65" s="840" t="str">
        <f t="shared" si="4"/>
        <v/>
      </c>
      <c r="X65" s="840" t="str">
        <f t="shared" si="4"/>
        <v/>
      </c>
      <c r="Y65" s="840" t="str">
        <f t="shared" si="4"/>
        <v/>
      </c>
      <c r="Z65" s="1013" t="str">
        <f t="shared" si="4"/>
        <v/>
      </c>
      <c r="AA65" s="840" t="str">
        <f t="shared" si="4"/>
        <v/>
      </c>
      <c r="AB65" s="840" t="str">
        <f t="shared" si="4"/>
        <v/>
      </c>
      <c r="AC65" s="840" t="str">
        <f t="shared" si="4"/>
        <v/>
      </c>
      <c r="AD65" s="840" t="str">
        <f t="shared" si="4"/>
        <v/>
      </c>
      <c r="AE65" s="840" t="str">
        <f t="shared" si="4"/>
        <v/>
      </c>
      <c r="AF65" s="840" t="str">
        <f t="shared" si="4"/>
        <v/>
      </c>
      <c r="AG65" s="840" t="str">
        <f t="shared" si="4"/>
        <v/>
      </c>
      <c r="AH65" s="841" t="str">
        <f t="shared" si="4"/>
        <v/>
      </c>
    </row>
    <row r="66" spans="1:39" ht="24.75" hidden="1" customHeight="1">
      <c r="A66" s="1891"/>
      <c r="B66" s="1881"/>
      <c r="C66" s="845" t="s">
        <v>773</v>
      </c>
      <c r="D66" s="1168"/>
      <c r="E66" s="1169"/>
      <c r="F66" s="1169"/>
      <c r="G66" s="1169"/>
      <c r="H66" s="1169"/>
      <c r="I66" s="1169"/>
      <c r="J66" s="1169"/>
      <c r="K66" s="1169"/>
      <c r="L66" s="1169"/>
      <c r="M66" s="1169"/>
      <c r="N66" s="1169"/>
      <c r="O66" s="1169"/>
      <c r="P66" s="1169"/>
      <c r="Q66" s="1169"/>
      <c r="R66" s="1169"/>
      <c r="S66" s="1169"/>
      <c r="T66" s="1169"/>
      <c r="U66" s="1169"/>
      <c r="V66" s="1169"/>
      <c r="W66" s="1169"/>
      <c r="X66" s="1169"/>
      <c r="Y66" s="1169"/>
      <c r="Z66" s="1169"/>
      <c r="AA66" s="1169"/>
      <c r="AB66" s="1169"/>
      <c r="AC66" s="1169"/>
      <c r="AD66" s="1169"/>
      <c r="AE66" s="1169"/>
      <c r="AF66" s="1169"/>
      <c r="AG66" s="1169"/>
      <c r="AH66" s="1170"/>
    </row>
    <row r="67" spans="1:39" ht="240.75" hidden="1" customHeight="1">
      <c r="A67" s="1891"/>
      <c r="B67" s="1881"/>
      <c r="C67" s="881" t="s">
        <v>892</v>
      </c>
      <c r="D67" s="1152"/>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61"/>
    </row>
    <row r="68" spans="1:39" ht="32.25" hidden="1" customHeight="1" thickBot="1">
      <c r="A68" s="1891"/>
      <c r="B68" s="1881"/>
      <c r="C68" s="918" t="s">
        <v>1080</v>
      </c>
      <c r="D68" s="1165"/>
      <c r="E68" s="1166"/>
      <c r="F68" s="1166"/>
      <c r="G68" s="1166"/>
      <c r="H68" s="1166"/>
      <c r="I68" s="1166"/>
      <c r="J68" s="1166"/>
      <c r="K68" s="1166"/>
      <c r="L68" s="1166"/>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7"/>
      <c r="AI68" s="828">
        <f>SUM(D68:AH68)</f>
        <v>0</v>
      </c>
      <c r="AJ68" s="1111" t="s">
        <v>1083</v>
      </c>
    </row>
    <row r="69" spans="1:39" ht="240.75" hidden="1" customHeight="1">
      <c r="A69" s="1891"/>
      <c r="B69" s="1881"/>
      <c r="C69" s="905" t="s">
        <v>891</v>
      </c>
      <c r="D69" s="1158"/>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64"/>
      <c r="AJ69" s="1118"/>
    </row>
    <row r="70" spans="1:39" ht="24.75" hidden="1" customHeight="1">
      <c r="A70" s="1891"/>
      <c r="B70" s="1881"/>
      <c r="C70" s="845" t="s">
        <v>890</v>
      </c>
      <c r="D70" s="1152"/>
      <c r="E70" s="1153"/>
      <c r="F70" s="1153"/>
      <c r="G70" s="1153"/>
      <c r="H70" s="1153"/>
      <c r="I70" s="1153"/>
      <c r="J70" s="1153"/>
      <c r="K70" s="1153"/>
      <c r="L70" s="1153"/>
      <c r="M70" s="1153"/>
      <c r="N70" s="1153"/>
      <c r="O70" s="1153"/>
      <c r="P70" s="1153"/>
      <c r="Q70" s="1153"/>
      <c r="R70" s="1153"/>
      <c r="S70" s="1153"/>
      <c r="T70" s="1153"/>
      <c r="U70" s="1160"/>
      <c r="V70" s="1160"/>
      <c r="W70" s="1153"/>
      <c r="X70" s="1153"/>
      <c r="Y70" s="1160"/>
      <c r="Z70" s="1160"/>
      <c r="AA70" s="1160"/>
      <c r="AB70" s="1160"/>
      <c r="AC70" s="1160"/>
      <c r="AD70" s="1160"/>
      <c r="AE70" s="1153"/>
      <c r="AF70" s="1153"/>
      <c r="AG70" s="1153"/>
      <c r="AH70" s="1161"/>
      <c r="AJ70" s="1119"/>
    </row>
    <row r="71" spans="1:39" ht="27.75" hidden="1" customHeight="1">
      <c r="A71" s="1891"/>
      <c r="B71" s="1881"/>
      <c r="C71" s="845" t="s">
        <v>888</v>
      </c>
      <c r="D71" s="1168"/>
      <c r="E71" s="1169"/>
      <c r="F71" s="1169"/>
      <c r="G71" s="1169"/>
      <c r="H71" s="1169"/>
      <c r="I71" s="1169"/>
      <c r="J71" s="1169"/>
      <c r="K71" s="1169"/>
      <c r="L71" s="1169"/>
      <c r="M71" s="1169"/>
      <c r="N71" s="1169"/>
      <c r="O71" s="1169"/>
      <c r="P71" s="1169"/>
      <c r="Q71" s="1169"/>
      <c r="R71" s="1169"/>
      <c r="S71" s="1169"/>
      <c r="T71" s="1169"/>
      <c r="U71" s="1169"/>
      <c r="V71" s="1169"/>
      <c r="W71" s="1169"/>
      <c r="X71" s="1169"/>
      <c r="Y71" s="1169"/>
      <c r="Z71" s="1169"/>
      <c r="AA71" s="1169"/>
      <c r="AB71" s="1169"/>
      <c r="AC71" s="1169"/>
      <c r="AD71" s="1169"/>
      <c r="AE71" s="1169"/>
      <c r="AF71" s="1169"/>
      <c r="AG71" s="1169"/>
      <c r="AH71" s="1170"/>
      <c r="AI71" s="1092"/>
      <c r="AJ71" s="1119"/>
    </row>
    <row r="72" spans="1:39" ht="27.75" hidden="1" customHeight="1">
      <c r="A72" s="1892"/>
      <c r="B72" s="1881"/>
      <c r="C72" s="845" t="s">
        <v>889</v>
      </c>
      <c r="D72" s="1168"/>
      <c r="E72" s="1169"/>
      <c r="F72" s="1169"/>
      <c r="G72" s="1169"/>
      <c r="H72" s="1169"/>
      <c r="I72" s="1169"/>
      <c r="J72" s="1169"/>
      <c r="K72" s="1169"/>
      <c r="L72" s="1169"/>
      <c r="M72" s="1169"/>
      <c r="N72" s="1169"/>
      <c r="O72" s="1169"/>
      <c r="P72" s="1169"/>
      <c r="Q72" s="1169"/>
      <c r="R72" s="1169"/>
      <c r="S72" s="1169"/>
      <c r="T72" s="1169"/>
      <c r="U72" s="1169"/>
      <c r="V72" s="1169"/>
      <c r="W72" s="1169"/>
      <c r="X72" s="1169"/>
      <c r="Y72" s="1169"/>
      <c r="Z72" s="1169"/>
      <c r="AA72" s="1169"/>
      <c r="AB72" s="1169"/>
      <c r="AC72" s="1169"/>
      <c r="AD72" s="1169"/>
      <c r="AE72" s="1169"/>
      <c r="AF72" s="1169"/>
      <c r="AG72" s="1169"/>
      <c r="AH72" s="1170"/>
      <c r="AI72" s="1092"/>
      <c r="AJ72" s="885"/>
    </row>
    <row r="73" spans="1:39" ht="39" hidden="1" customHeight="1">
      <c r="A73" s="1892"/>
      <c r="B73" s="1881"/>
      <c r="C73" s="845" t="s">
        <v>1081</v>
      </c>
      <c r="D73" s="1168"/>
      <c r="E73" s="1169"/>
      <c r="F73" s="1169"/>
      <c r="G73" s="1169"/>
      <c r="H73" s="1169"/>
      <c r="I73" s="1169"/>
      <c r="J73" s="1169"/>
      <c r="K73" s="1169"/>
      <c r="L73" s="1169"/>
      <c r="M73" s="1169"/>
      <c r="N73" s="1169"/>
      <c r="O73" s="1169"/>
      <c r="P73" s="1169"/>
      <c r="Q73" s="1169"/>
      <c r="R73" s="1169"/>
      <c r="S73" s="1169"/>
      <c r="T73" s="1169"/>
      <c r="U73" s="1169"/>
      <c r="V73" s="1169"/>
      <c r="W73" s="1169"/>
      <c r="X73" s="1169"/>
      <c r="Y73" s="1169"/>
      <c r="Z73" s="1169"/>
      <c r="AA73" s="1169"/>
      <c r="AB73" s="1169"/>
      <c r="AC73" s="1169"/>
      <c r="AD73" s="1169"/>
      <c r="AE73" s="1169"/>
      <c r="AF73" s="1169"/>
      <c r="AG73" s="1169"/>
      <c r="AH73" s="1170"/>
      <c r="AI73" s="843">
        <f>SUM(D73:AH73)</f>
        <v>0</v>
      </c>
      <c r="AJ73" s="1110" t="s">
        <v>1084</v>
      </c>
      <c r="AM73" s="1133" t="s">
        <v>1105</v>
      </c>
    </row>
    <row r="74" spans="1:39" ht="39" hidden="1" customHeight="1">
      <c r="A74" s="1892"/>
      <c r="B74" s="1882"/>
      <c r="C74" s="845" t="s">
        <v>1082</v>
      </c>
      <c r="D74" s="1168"/>
      <c r="E74" s="1169"/>
      <c r="F74" s="1169"/>
      <c r="G74" s="1169"/>
      <c r="H74" s="1169"/>
      <c r="I74" s="1169"/>
      <c r="J74" s="1169"/>
      <c r="K74" s="1169"/>
      <c r="L74" s="1169"/>
      <c r="M74" s="1169"/>
      <c r="N74" s="1169"/>
      <c r="O74" s="1169"/>
      <c r="P74" s="1169"/>
      <c r="Q74" s="1169"/>
      <c r="R74" s="1169"/>
      <c r="S74" s="1169"/>
      <c r="T74" s="1169"/>
      <c r="U74" s="1169"/>
      <c r="V74" s="1169"/>
      <c r="W74" s="1169"/>
      <c r="X74" s="1169"/>
      <c r="Y74" s="1169"/>
      <c r="Z74" s="1169"/>
      <c r="AA74" s="1169"/>
      <c r="AB74" s="1169"/>
      <c r="AC74" s="1169"/>
      <c r="AD74" s="1169"/>
      <c r="AE74" s="1169"/>
      <c r="AF74" s="1169"/>
      <c r="AG74" s="1169"/>
      <c r="AH74" s="1170"/>
      <c r="AI74" s="843">
        <f>SUM(D74:AH74)</f>
        <v>0</v>
      </c>
      <c r="AJ74" s="1110" t="s">
        <v>1085</v>
      </c>
      <c r="AM74" s="1134">
        <f>SUM(AI68,AI73)</f>
        <v>0</v>
      </c>
    </row>
    <row r="75" spans="1:39" ht="39" hidden="1" customHeight="1">
      <c r="B75" s="1120"/>
      <c r="C75" s="1110"/>
      <c r="D75" s="1121"/>
      <c r="E75" s="1121"/>
      <c r="F75" s="1121"/>
      <c r="G75" s="1121"/>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843"/>
      <c r="AJ75" s="1110"/>
    </row>
    <row r="76" spans="1:39" ht="25.5" hidden="1" customHeight="1">
      <c r="B76" s="834"/>
      <c r="C76" s="834"/>
      <c r="D76" s="834"/>
      <c r="E76" s="834"/>
      <c r="F76" s="834"/>
      <c r="G76" s="834"/>
      <c r="H76" s="834"/>
      <c r="I76" s="834"/>
      <c r="J76" s="834"/>
      <c r="K76" s="834"/>
      <c r="L76" s="834"/>
      <c r="M76" s="834"/>
      <c r="N76" s="834"/>
      <c r="O76" s="834"/>
      <c r="P76" s="834"/>
      <c r="Q76" s="834"/>
      <c r="R76" s="834"/>
      <c r="S76" s="834"/>
      <c r="T76" s="953" t="s">
        <v>856</v>
      </c>
      <c r="U76" s="954"/>
      <c r="V76" s="954"/>
      <c r="W76" s="954"/>
      <c r="X76" s="954"/>
      <c r="Y76" s="954"/>
      <c r="Z76" s="954"/>
      <c r="AA76" s="954"/>
      <c r="AB76" s="954"/>
      <c r="AC76" s="1883">
        <f>SUM(AI82,AI87)</f>
        <v>0</v>
      </c>
      <c r="AD76" s="1883"/>
      <c r="AE76" s="954"/>
      <c r="AF76" s="954"/>
      <c r="AG76" s="954"/>
      <c r="AH76" s="834"/>
    </row>
    <row r="77" spans="1:39" ht="12" hidden="1" customHeight="1">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row>
    <row r="78" spans="1:39" ht="30.75" hidden="1" customHeight="1">
      <c r="A78" s="1890" t="s">
        <v>1098</v>
      </c>
      <c r="B78" s="1880" t="s">
        <v>858</v>
      </c>
      <c r="C78" s="1135" t="s">
        <v>1108</v>
      </c>
      <c r="D78" s="1140" t="str">
        <f>AR12</f>
        <v/>
      </c>
      <c r="E78" s="1141" t="str">
        <f>IF($D$78="","",IF($D$78+1&lt;=$AR$13,$D$78+1,""))</f>
        <v/>
      </c>
      <c r="F78" s="1141" t="str">
        <f>IF($D$78="","",IF($D$78+2&lt;=$AR$13,$D$78+2,""))</f>
        <v/>
      </c>
      <c r="G78" s="1141" t="str">
        <f>IF($D$78="","",IF($D$78+3&lt;=$AR$13,$D$78+3,""))</f>
        <v/>
      </c>
      <c r="H78" s="1141" t="str">
        <f>IF($D$78="","",IF($D$78+4&lt;=$AR$13,$D$78+4,""))</f>
        <v/>
      </c>
      <c r="I78" s="1141" t="str">
        <f>IF($D$78="","",IF($D$78+5&lt;=$AR$13,$D$78+5,""))</f>
        <v/>
      </c>
      <c r="J78" s="1141" t="str">
        <f>IF($D$78="","",IF($D$78+6&lt;=$AR$13,$D$78+6,""))</f>
        <v/>
      </c>
      <c r="K78" s="1141" t="str">
        <f>IF($D$78="","",IF($D$78+7&lt;=$AR$13,$D$78+7,""))</f>
        <v/>
      </c>
      <c r="L78" s="1141" t="str">
        <f>IF($D$78="","",IF($D$78+8&lt;=$AR$13,$D$78+8,""))</f>
        <v/>
      </c>
      <c r="M78" s="1141" t="str">
        <f>IF($D$78="","",IF($D$78+9&lt;=$AR$13,$D$78+9,""))</f>
        <v/>
      </c>
      <c r="N78" s="1141" t="str">
        <f>IF($D$78="","",IF($D$78+10&lt;=$AR$13,$D$78+10,""))</f>
        <v/>
      </c>
      <c r="O78" s="1141" t="str">
        <f>IF($D$78="","",IF($D$78+11&lt;=$AR$13,$D$78+11,""))</f>
        <v/>
      </c>
      <c r="P78" s="1141" t="str">
        <f>IF($D$78="","",IF($D$78+12&lt;=$AR$13,$D$78+12,""))</f>
        <v/>
      </c>
      <c r="Q78" s="1141" t="str">
        <f>IF($D$78="","",IF($D$78+13&lt;=$AR$13,$D$78+13,""))</f>
        <v/>
      </c>
      <c r="R78" s="1141" t="str">
        <f>IF($D$78="","",IF($D$78+14&lt;=$AR$13,$D$78+14,""))</f>
        <v/>
      </c>
      <c r="S78" s="1141" t="str">
        <f>IF($D$78="","",IF($D$78+15&lt;=$AR$13,$D$78+15,""))</f>
        <v/>
      </c>
      <c r="T78" s="1141" t="str">
        <f>IF($D$78="","",IF($D$78+16&lt;=$AR$13,$D$78+16,""))</f>
        <v/>
      </c>
      <c r="U78" s="1141" t="str">
        <f>IF($D$78="","",IF($D$78+17&lt;=$AR$13,$D$78+17,""))</f>
        <v/>
      </c>
      <c r="V78" s="1141" t="str">
        <f>IF($D$78="","",IF($D$78+18&lt;=$AR$13,$D$78+18,""))</f>
        <v/>
      </c>
      <c r="W78" s="1141" t="str">
        <f>IF($D$78="","",IF($D$78+19&lt;=$AR$13,$D$78+19,""))</f>
        <v/>
      </c>
      <c r="X78" s="1141" t="str">
        <f>IF($D$78="","",IF($D$78+20&lt;=$AR$13,$D$78+20,""))</f>
        <v/>
      </c>
      <c r="Y78" s="1141" t="str">
        <f>IF($D$78="","",IF($D$78+21&lt;=$AR$13,$D$78+21,""))</f>
        <v/>
      </c>
      <c r="Z78" s="1141" t="str">
        <f>IF($D$78="","",IF($D$78+22&lt;=$AR$13,$D$78+22,""))</f>
        <v/>
      </c>
      <c r="AA78" s="1141" t="str">
        <f>IF($D$78="","",IF($D$78+23&lt;=$AR$13,$D$78+23,""))</f>
        <v/>
      </c>
      <c r="AB78" s="1141" t="str">
        <f>IF($D$78="","",IF($D$78+24&lt;=$AR$13,$D$78+24,""))</f>
        <v/>
      </c>
      <c r="AC78" s="1141" t="str">
        <f>IF($D$78="","",IF($D$78+25&lt;=$AR$13,$D$78+25,""))</f>
        <v/>
      </c>
      <c r="AD78" s="1141" t="str">
        <f>IF($D$78="","",IF($D$78+26&lt;=$AR$13,$D$78+26,""))</f>
        <v/>
      </c>
      <c r="AE78" s="1141" t="str">
        <f>IF($D$78="","",IF($D$78+27&lt;=$AR$13,$D$78+27,""))</f>
        <v/>
      </c>
      <c r="AF78" s="1141" t="str">
        <f>IF($D$78="","",IF($D$78+28&lt;=$AR$13,$D$78+28,""))</f>
        <v/>
      </c>
      <c r="AG78" s="1141" t="str">
        <f>IF($D$78="","",IF($D$78+29&lt;=$AR$13,$D$78+29,""))</f>
        <v/>
      </c>
      <c r="AH78" s="1142" t="str">
        <f>IF($D$78="","",IF($D$78+30&lt;=$AR$13,$D$78+30,""))</f>
        <v/>
      </c>
    </row>
    <row r="79" spans="1:39" ht="30.75" hidden="1" customHeight="1">
      <c r="A79" s="1890"/>
      <c r="B79" s="1881"/>
      <c r="C79" s="1135" t="s">
        <v>1107</v>
      </c>
      <c r="D79" s="1143" t="str">
        <f t="shared" ref="D79:AH79" si="5">TEXT(D78,"aaa")</f>
        <v/>
      </c>
      <c r="E79" s="836" t="str">
        <f t="shared" si="5"/>
        <v/>
      </c>
      <c r="F79" s="840" t="str">
        <f t="shared" si="5"/>
        <v/>
      </c>
      <c r="G79" s="840" t="str">
        <f t="shared" si="5"/>
        <v/>
      </c>
      <c r="H79" s="840" t="str">
        <f t="shared" si="5"/>
        <v/>
      </c>
      <c r="I79" s="840" t="str">
        <f t="shared" si="5"/>
        <v/>
      </c>
      <c r="J79" s="925" t="str">
        <f t="shared" si="5"/>
        <v/>
      </c>
      <c r="K79" s="840" t="str">
        <f t="shared" si="5"/>
        <v/>
      </c>
      <c r="L79" s="840" t="str">
        <f t="shared" si="5"/>
        <v/>
      </c>
      <c r="M79" s="840" t="str">
        <f t="shared" si="5"/>
        <v/>
      </c>
      <c r="N79" s="840" t="str">
        <f t="shared" si="5"/>
        <v/>
      </c>
      <c r="O79" s="840" t="str">
        <f t="shared" si="5"/>
        <v/>
      </c>
      <c r="P79" s="840" t="str">
        <f t="shared" si="5"/>
        <v/>
      </c>
      <c r="Q79" s="840" t="str">
        <f t="shared" si="5"/>
        <v/>
      </c>
      <c r="R79" s="840" t="str">
        <f t="shared" si="5"/>
        <v/>
      </c>
      <c r="S79" s="840" t="str">
        <f t="shared" si="5"/>
        <v/>
      </c>
      <c r="T79" s="840" t="str">
        <f t="shared" si="5"/>
        <v/>
      </c>
      <c r="U79" s="840" t="str">
        <f t="shared" si="5"/>
        <v/>
      </c>
      <c r="V79" s="840" t="str">
        <f t="shared" si="5"/>
        <v/>
      </c>
      <c r="W79" s="840" t="str">
        <f t="shared" si="5"/>
        <v/>
      </c>
      <c r="X79" s="840" t="str">
        <f t="shared" si="5"/>
        <v/>
      </c>
      <c r="Y79" s="840" t="str">
        <f t="shared" si="5"/>
        <v/>
      </c>
      <c r="Z79" s="1013" t="str">
        <f t="shared" si="5"/>
        <v/>
      </c>
      <c r="AA79" s="840" t="str">
        <f t="shared" si="5"/>
        <v/>
      </c>
      <c r="AB79" s="840" t="str">
        <f t="shared" si="5"/>
        <v/>
      </c>
      <c r="AC79" s="840" t="str">
        <f t="shared" si="5"/>
        <v/>
      </c>
      <c r="AD79" s="840" t="str">
        <f t="shared" si="5"/>
        <v/>
      </c>
      <c r="AE79" s="840" t="str">
        <f t="shared" si="5"/>
        <v/>
      </c>
      <c r="AF79" s="840" t="str">
        <f t="shared" si="5"/>
        <v/>
      </c>
      <c r="AG79" s="840" t="str">
        <f t="shared" si="5"/>
        <v/>
      </c>
      <c r="AH79" s="841" t="str">
        <f t="shared" si="5"/>
        <v/>
      </c>
    </row>
    <row r="80" spans="1:39" ht="24.75" hidden="1" customHeight="1">
      <c r="A80" s="1891"/>
      <c r="B80" s="1881"/>
      <c r="C80" s="845" t="s">
        <v>773</v>
      </c>
      <c r="D80" s="1168"/>
      <c r="E80" s="1169"/>
      <c r="F80" s="1169"/>
      <c r="G80" s="1169"/>
      <c r="H80" s="1169"/>
      <c r="I80" s="1169"/>
      <c r="J80" s="1169"/>
      <c r="K80" s="1169"/>
      <c r="L80" s="1169"/>
      <c r="M80" s="1169"/>
      <c r="N80" s="1169"/>
      <c r="O80" s="1169"/>
      <c r="P80" s="1169"/>
      <c r="Q80" s="1169"/>
      <c r="R80" s="1169"/>
      <c r="S80" s="1169"/>
      <c r="T80" s="1169"/>
      <c r="U80" s="1169"/>
      <c r="V80" s="1169"/>
      <c r="W80" s="1169"/>
      <c r="X80" s="1169"/>
      <c r="Y80" s="1169"/>
      <c r="Z80" s="1169"/>
      <c r="AA80" s="1169"/>
      <c r="AB80" s="1169"/>
      <c r="AC80" s="1169"/>
      <c r="AD80" s="1169"/>
      <c r="AE80" s="1169"/>
      <c r="AF80" s="1169"/>
      <c r="AG80" s="1169"/>
      <c r="AH80" s="1170"/>
    </row>
    <row r="81" spans="1:39" ht="240.75" hidden="1" customHeight="1">
      <c r="A81" s="1891"/>
      <c r="B81" s="1881"/>
      <c r="C81" s="881" t="s">
        <v>892</v>
      </c>
      <c r="D81" s="1152"/>
      <c r="E81" s="1153"/>
      <c r="F81" s="1153"/>
      <c r="G81" s="1153"/>
      <c r="H81" s="1153"/>
      <c r="I81" s="1153"/>
      <c r="J81" s="1153"/>
      <c r="K81" s="1153"/>
      <c r="L81" s="1153"/>
      <c r="M81" s="1153"/>
      <c r="N81" s="1153"/>
      <c r="O81" s="1153"/>
      <c r="P81" s="1153"/>
      <c r="Q81" s="1153"/>
      <c r="R81" s="1153"/>
      <c r="S81" s="1153"/>
      <c r="T81" s="1153"/>
      <c r="U81" s="1153"/>
      <c r="V81" s="1153"/>
      <c r="W81" s="1153"/>
      <c r="X81" s="1153"/>
      <c r="Y81" s="1153"/>
      <c r="Z81" s="1153"/>
      <c r="AA81" s="1153"/>
      <c r="AB81" s="1153"/>
      <c r="AC81" s="1153"/>
      <c r="AD81" s="1153"/>
      <c r="AE81" s="1153"/>
      <c r="AF81" s="1153"/>
      <c r="AG81" s="1153"/>
      <c r="AH81" s="1161"/>
    </row>
    <row r="82" spans="1:39" ht="32.25" hidden="1" customHeight="1" thickBot="1">
      <c r="A82" s="1891"/>
      <c r="B82" s="1881"/>
      <c r="C82" s="918" t="s">
        <v>1080</v>
      </c>
      <c r="D82" s="1165"/>
      <c r="E82" s="1166"/>
      <c r="F82" s="1166"/>
      <c r="G82" s="1166"/>
      <c r="H82" s="1166"/>
      <c r="I82" s="1166"/>
      <c r="J82" s="1166"/>
      <c r="K82" s="1166"/>
      <c r="L82" s="1166"/>
      <c r="M82" s="1166"/>
      <c r="N82" s="1166"/>
      <c r="O82" s="1166"/>
      <c r="P82" s="1166"/>
      <c r="Q82" s="1166"/>
      <c r="R82" s="1166"/>
      <c r="S82" s="1166"/>
      <c r="T82" s="1166"/>
      <c r="U82" s="1166"/>
      <c r="V82" s="1166"/>
      <c r="W82" s="1166"/>
      <c r="X82" s="1166"/>
      <c r="Y82" s="1166"/>
      <c r="Z82" s="1166"/>
      <c r="AA82" s="1166"/>
      <c r="AB82" s="1166"/>
      <c r="AC82" s="1166"/>
      <c r="AD82" s="1166"/>
      <c r="AE82" s="1166"/>
      <c r="AF82" s="1166"/>
      <c r="AG82" s="1166"/>
      <c r="AH82" s="1167"/>
      <c r="AI82" s="828">
        <f>SUM(D82:AH82)</f>
        <v>0</v>
      </c>
      <c r="AJ82" s="1111" t="s">
        <v>1083</v>
      </c>
    </row>
    <row r="83" spans="1:39" ht="240.75" hidden="1" customHeight="1">
      <c r="A83" s="1891"/>
      <c r="B83" s="1881"/>
      <c r="C83" s="905" t="s">
        <v>891</v>
      </c>
      <c r="D83" s="1158"/>
      <c r="E83" s="1159"/>
      <c r="F83" s="1159"/>
      <c r="G83" s="1159"/>
      <c r="H83" s="1159"/>
      <c r="I83" s="1159"/>
      <c r="J83" s="1159"/>
      <c r="K83" s="1159"/>
      <c r="L83" s="1159"/>
      <c r="M83" s="1159"/>
      <c r="N83" s="1159"/>
      <c r="O83" s="1159"/>
      <c r="P83" s="1159"/>
      <c r="Q83" s="1159"/>
      <c r="R83" s="1159"/>
      <c r="S83" s="1159"/>
      <c r="T83" s="1159"/>
      <c r="U83" s="1159"/>
      <c r="V83" s="1159"/>
      <c r="W83" s="1159"/>
      <c r="X83" s="1159"/>
      <c r="Y83" s="1159"/>
      <c r="Z83" s="1159"/>
      <c r="AA83" s="1159"/>
      <c r="AB83" s="1159"/>
      <c r="AC83" s="1159"/>
      <c r="AD83" s="1159"/>
      <c r="AE83" s="1159"/>
      <c r="AF83" s="1159"/>
      <c r="AG83" s="1159"/>
      <c r="AH83" s="1164"/>
      <c r="AJ83" s="1118"/>
    </row>
    <row r="84" spans="1:39" ht="24.75" hidden="1" customHeight="1">
      <c r="A84" s="1891"/>
      <c r="B84" s="1881"/>
      <c r="C84" s="845" t="s">
        <v>890</v>
      </c>
      <c r="D84" s="1154"/>
      <c r="E84" s="1155"/>
      <c r="F84" s="1155"/>
      <c r="G84" s="1155"/>
      <c r="H84" s="1155"/>
      <c r="I84" s="1155"/>
      <c r="J84" s="1155"/>
      <c r="K84" s="1155"/>
      <c r="L84" s="1155"/>
      <c r="M84" s="1155"/>
      <c r="N84" s="1155"/>
      <c r="O84" s="1155"/>
      <c r="P84" s="1155"/>
      <c r="Q84" s="1155"/>
      <c r="R84" s="1155"/>
      <c r="S84" s="1155"/>
      <c r="T84" s="1155"/>
      <c r="U84" s="1156"/>
      <c r="V84" s="1156"/>
      <c r="W84" s="1155"/>
      <c r="X84" s="1155"/>
      <c r="Y84" s="1156"/>
      <c r="Z84" s="1156"/>
      <c r="AA84" s="1156"/>
      <c r="AB84" s="1156"/>
      <c r="AC84" s="1156"/>
      <c r="AD84" s="1156"/>
      <c r="AE84" s="1155"/>
      <c r="AF84" s="1155"/>
      <c r="AG84" s="1155"/>
      <c r="AH84" s="1163"/>
      <c r="AJ84" s="1119"/>
    </row>
    <row r="85" spans="1:39" ht="27.75" hidden="1" customHeight="1">
      <c r="A85" s="1891"/>
      <c r="B85" s="1881"/>
      <c r="C85" s="845" t="s">
        <v>888</v>
      </c>
      <c r="D85" s="1168"/>
      <c r="E85" s="1169"/>
      <c r="F85" s="1169"/>
      <c r="G85" s="1169"/>
      <c r="H85" s="1169"/>
      <c r="I85" s="1169"/>
      <c r="J85" s="1169"/>
      <c r="K85" s="1169"/>
      <c r="L85" s="1169"/>
      <c r="M85" s="1169"/>
      <c r="N85" s="1169"/>
      <c r="O85" s="1169"/>
      <c r="P85" s="1169"/>
      <c r="Q85" s="1169"/>
      <c r="R85" s="1169"/>
      <c r="S85" s="1169"/>
      <c r="T85" s="1169"/>
      <c r="U85" s="1169"/>
      <c r="V85" s="1169"/>
      <c r="W85" s="1169"/>
      <c r="X85" s="1169"/>
      <c r="Y85" s="1169"/>
      <c r="Z85" s="1169"/>
      <c r="AA85" s="1169"/>
      <c r="AB85" s="1169"/>
      <c r="AC85" s="1169"/>
      <c r="AD85" s="1169"/>
      <c r="AE85" s="1169"/>
      <c r="AF85" s="1169"/>
      <c r="AG85" s="1169"/>
      <c r="AH85" s="1170"/>
      <c r="AI85" s="1092"/>
      <c r="AJ85" s="1119"/>
    </row>
    <row r="86" spans="1:39" ht="27.75" hidden="1" customHeight="1">
      <c r="A86" s="1892"/>
      <c r="B86" s="1881"/>
      <c r="C86" s="845" t="s">
        <v>889</v>
      </c>
      <c r="D86" s="1168"/>
      <c r="E86" s="1169"/>
      <c r="F86" s="1169"/>
      <c r="G86" s="1169"/>
      <c r="H86" s="1169"/>
      <c r="I86" s="1169"/>
      <c r="J86" s="1169"/>
      <c r="K86" s="1169"/>
      <c r="L86" s="1169"/>
      <c r="M86" s="1169"/>
      <c r="N86" s="1169"/>
      <c r="O86" s="1169"/>
      <c r="P86" s="1169"/>
      <c r="Q86" s="1169"/>
      <c r="R86" s="1169"/>
      <c r="S86" s="1169"/>
      <c r="T86" s="1169"/>
      <c r="U86" s="1169"/>
      <c r="V86" s="1169"/>
      <c r="W86" s="1169"/>
      <c r="X86" s="1169"/>
      <c r="Y86" s="1169"/>
      <c r="Z86" s="1169"/>
      <c r="AA86" s="1169"/>
      <c r="AB86" s="1169"/>
      <c r="AC86" s="1169"/>
      <c r="AD86" s="1169"/>
      <c r="AE86" s="1169"/>
      <c r="AF86" s="1169"/>
      <c r="AG86" s="1169"/>
      <c r="AH86" s="1170"/>
      <c r="AI86" s="1092"/>
      <c r="AJ86" s="885"/>
    </row>
    <row r="87" spans="1:39" ht="39" hidden="1" customHeight="1">
      <c r="A87" s="1892"/>
      <c r="B87" s="1881"/>
      <c r="C87" s="845" t="s">
        <v>1081</v>
      </c>
      <c r="D87" s="1168"/>
      <c r="E87" s="1169"/>
      <c r="F87" s="1169"/>
      <c r="G87" s="1169"/>
      <c r="H87" s="1169"/>
      <c r="I87" s="1169"/>
      <c r="J87" s="1169"/>
      <c r="K87" s="1169"/>
      <c r="L87" s="1169"/>
      <c r="M87" s="1169"/>
      <c r="N87" s="1169"/>
      <c r="O87" s="1169"/>
      <c r="P87" s="1169"/>
      <c r="Q87" s="1169"/>
      <c r="R87" s="1169"/>
      <c r="S87" s="1169"/>
      <c r="T87" s="1169"/>
      <c r="U87" s="1169"/>
      <c r="V87" s="1169"/>
      <c r="W87" s="1169"/>
      <c r="X87" s="1169"/>
      <c r="Y87" s="1169"/>
      <c r="Z87" s="1169"/>
      <c r="AA87" s="1169"/>
      <c r="AB87" s="1169"/>
      <c r="AC87" s="1169"/>
      <c r="AD87" s="1169"/>
      <c r="AE87" s="1169"/>
      <c r="AF87" s="1169"/>
      <c r="AG87" s="1169"/>
      <c r="AH87" s="1170"/>
      <c r="AI87" s="843">
        <f>SUM(D87:AH87)</f>
        <v>0</v>
      </c>
      <c r="AJ87" s="1110" t="s">
        <v>1084</v>
      </c>
      <c r="AM87" s="1133" t="s">
        <v>1106</v>
      </c>
    </row>
    <row r="88" spans="1:39" ht="39" hidden="1" customHeight="1">
      <c r="A88" s="1892"/>
      <c r="B88" s="1882"/>
      <c r="C88" s="845" t="s">
        <v>1082</v>
      </c>
      <c r="D88" s="1168"/>
      <c r="E88" s="1169"/>
      <c r="F88" s="1169"/>
      <c r="G88" s="1169"/>
      <c r="H88" s="1169"/>
      <c r="I88" s="1169"/>
      <c r="J88" s="1169"/>
      <c r="K88" s="1169"/>
      <c r="L88" s="1169"/>
      <c r="M88" s="1169"/>
      <c r="N88" s="1169"/>
      <c r="O88" s="1169"/>
      <c r="P88" s="1169"/>
      <c r="Q88" s="1169"/>
      <c r="R88" s="1169"/>
      <c r="S88" s="1169"/>
      <c r="T88" s="1169"/>
      <c r="U88" s="1169"/>
      <c r="V88" s="1169"/>
      <c r="W88" s="1169"/>
      <c r="X88" s="1169"/>
      <c r="Y88" s="1169"/>
      <c r="Z88" s="1169"/>
      <c r="AA88" s="1169"/>
      <c r="AB88" s="1169"/>
      <c r="AC88" s="1169"/>
      <c r="AD88" s="1169"/>
      <c r="AE88" s="1169"/>
      <c r="AF88" s="1169"/>
      <c r="AG88" s="1169"/>
      <c r="AH88" s="1170"/>
      <c r="AI88" s="843">
        <f>SUM(D88:AH88)</f>
        <v>0</v>
      </c>
      <c r="AJ88" s="1110" t="s">
        <v>1085</v>
      </c>
      <c r="AM88" s="1134">
        <f>SUM(AI82,AI87)</f>
        <v>0</v>
      </c>
    </row>
    <row r="89" spans="1:39" ht="22.5" hidden="1" customHeight="1">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row>
    <row r="90" spans="1:39" s="852" customFormat="1">
      <c r="A90" s="853"/>
      <c r="B90" s="1884" t="s">
        <v>443</v>
      </c>
      <c r="C90" s="1885"/>
      <c r="D90" s="1885"/>
      <c r="E90" s="1885"/>
      <c r="F90" s="1885"/>
      <c r="G90" s="1885"/>
      <c r="H90" s="1885"/>
      <c r="I90" s="1885"/>
      <c r="J90" s="1885"/>
      <c r="K90" s="1885"/>
      <c r="L90" s="1885"/>
      <c r="M90" s="1885"/>
      <c r="N90" s="1885"/>
      <c r="O90" s="1885"/>
      <c r="P90" s="1885"/>
      <c r="Q90" s="1885"/>
      <c r="R90" s="1885"/>
      <c r="S90" s="1885"/>
      <c r="T90" s="1885"/>
      <c r="U90" s="1885"/>
      <c r="V90" s="1885"/>
      <c r="W90" s="1885"/>
      <c r="X90" s="1885"/>
      <c r="Y90" s="1885"/>
      <c r="Z90" s="1885"/>
      <c r="AA90" s="1885"/>
      <c r="AB90" s="1885"/>
      <c r="AC90" s="1885"/>
      <c r="AD90" s="1885"/>
      <c r="AE90" s="1885"/>
      <c r="AF90" s="1885"/>
      <c r="AG90" s="1885"/>
      <c r="AH90" s="1885"/>
      <c r="AI90" s="853"/>
      <c r="AJ90" s="853"/>
    </row>
    <row r="91" spans="1:39" s="852" customFormat="1" ht="14.25" thickBot="1">
      <c r="A91" s="853"/>
      <c r="B91" s="950"/>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853"/>
      <c r="AJ91" s="853"/>
    </row>
    <row r="92" spans="1:39" s="852" customFormat="1" ht="69.75" customHeight="1" thickBot="1">
      <c r="A92" s="853"/>
      <c r="B92" s="1103"/>
      <c r="C92" s="1106"/>
      <c r="D92" s="1106"/>
      <c r="E92" s="854"/>
      <c r="F92" s="854"/>
      <c r="G92" s="854"/>
      <c r="H92" s="854"/>
      <c r="I92" s="854"/>
      <c r="J92" s="1103"/>
      <c r="K92" s="1103"/>
      <c r="L92" s="1103"/>
      <c r="M92" s="1103"/>
      <c r="N92" s="1103"/>
      <c r="O92" s="1103"/>
      <c r="P92" s="1103"/>
      <c r="Q92" s="1103"/>
      <c r="R92" s="1103"/>
      <c r="S92" s="1103"/>
      <c r="T92" s="1103"/>
      <c r="U92" s="1103"/>
      <c r="V92" s="1873" t="s">
        <v>1088</v>
      </c>
      <c r="W92" s="1874"/>
      <c r="X92" s="1874"/>
      <c r="Y92" s="1875"/>
      <c r="Z92" s="1876">
        <f>SUM(AC6,AC20,AC34,AC48,AC62,AC76)</f>
        <v>0</v>
      </c>
      <c r="AA92" s="1877"/>
      <c r="AB92" s="854"/>
      <c r="AC92" s="1873" t="s">
        <v>1089</v>
      </c>
      <c r="AD92" s="1874"/>
      <c r="AE92" s="1874"/>
      <c r="AF92" s="1875"/>
      <c r="AG92" s="1878">
        <f>SUM(AC6,AI18,AC20,AI32,AC34,AI46,AC48,AI60,AC62,AI74,AC76,AI88)</f>
        <v>0</v>
      </c>
      <c r="AH92" s="1879"/>
      <c r="AI92" s="1102"/>
      <c r="AJ92" s="853"/>
    </row>
    <row r="93" spans="1:39" s="852" customFormat="1" ht="19.5" customHeight="1">
      <c r="A93" s="853"/>
      <c r="B93" s="1104"/>
      <c r="C93" s="1105"/>
      <c r="D93" s="1105"/>
      <c r="E93" s="854"/>
      <c r="F93" s="854"/>
      <c r="G93" s="854"/>
      <c r="H93" s="854"/>
      <c r="I93" s="854"/>
      <c r="J93" s="1868" t="s">
        <v>390</v>
      </c>
      <c r="K93" s="1868"/>
      <c r="L93" s="1868"/>
      <c r="M93" s="1868"/>
      <c r="N93" s="1868"/>
      <c r="O93" s="1868"/>
      <c r="P93" s="1868"/>
      <c r="Q93" s="1868"/>
      <c r="R93" s="1868"/>
      <c r="S93" s="1868"/>
      <c r="T93" s="1868"/>
      <c r="U93" s="1868"/>
      <c r="V93" s="1868"/>
      <c r="W93" s="1868"/>
      <c r="X93" s="1868"/>
      <c r="Y93" s="1868"/>
      <c r="Z93" s="1868"/>
      <c r="AA93" s="854"/>
      <c r="AB93" s="854"/>
      <c r="AC93" s="854"/>
      <c r="AD93" s="854"/>
      <c r="AE93" s="854"/>
      <c r="AF93" s="1107"/>
      <c r="AG93" s="1108"/>
      <c r="AH93" s="1109"/>
      <c r="AI93" s="1109"/>
      <c r="AJ93" s="853"/>
    </row>
    <row r="94" spans="1:39" s="852" customFormat="1">
      <c r="A94" s="853"/>
      <c r="B94" s="1853" t="s">
        <v>773</v>
      </c>
      <c r="C94" s="1853"/>
      <c r="D94" s="1840" t="s">
        <v>860</v>
      </c>
      <c r="E94" s="1841"/>
      <c r="F94" s="1841"/>
      <c r="G94" s="1841"/>
      <c r="H94" s="1842"/>
      <c r="I94" s="854"/>
      <c r="J94" s="1853"/>
      <c r="K94" s="1853"/>
      <c r="L94" s="1840" t="s">
        <v>185</v>
      </c>
      <c r="M94" s="1841"/>
      <c r="N94" s="1841"/>
      <c r="O94" s="1841"/>
      <c r="P94" s="1841"/>
      <c r="Q94" s="1841"/>
      <c r="R94" s="1841"/>
      <c r="S94" s="1841"/>
      <c r="T94" s="1841"/>
      <c r="U94" s="1841"/>
      <c r="V94" s="1841"/>
      <c r="W94" s="1841"/>
      <c r="X94" s="1841"/>
      <c r="Y94" s="1841"/>
      <c r="Z94" s="1842"/>
      <c r="AA94" s="1853" t="s">
        <v>186</v>
      </c>
      <c r="AB94" s="1853"/>
      <c r="AC94" s="1853"/>
      <c r="AD94" s="1853"/>
      <c r="AE94" s="854"/>
      <c r="AF94" s="1098"/>
      <c r="AG94" s="1099"/>
      <c r="AH94" s="1872"/>
      <c r="AI94" s="1872"/>
      <c r="AJ94" s="957"/>
    </row>
    <row r="95" spans="1:39" s="852" customFormat="1" ht="14.25">
      <c r="A95" s="853"/>
      <c r="B95" s="1840">
        <v>1</v>
      </c>
      <c r="C95" s="1842"/>
      <c r="D95" s="1840"/>
      <c r="E95" s="1859"/>
      <c r="F95" s="1859"/>
      <c r="G95" s="1859"/>
      <c r="H95" s="1860"/>
      <c r="I95" s="854"/>
      <c r="J95" s="1840" t="s">
        <v>188</v>
      </c>
      <c r="K95" s="1842"/>
      <c r="L95" s="1869"/>
      <c r="M95" s="1870"/>
      <c r="N95" s="1870"/>
      <c r="O95" s="1870"/>
      <c r="P95" s="1870"/>
      <c r="Q95" s="1870"/>
      <c r="R95" s="1870"/>
      <c r="S95" s="1870"/>
      <c r="T95" s="1870"/>
      <c r="U95" s="1870"/>
      <c r="V95" s="1870"/>
      <c r="W95" s="1870"/>
      <c r="X95" s="1870"/>
      <c r="Y95" s="1870"/>
      <c r="Z95" s="1871"/>
      <c r="AA95" s="1865"/>
      <c r="AB95" s="1866"/>
      <c r="AC95" s="1866"/>
      <c r="AD95" s="1867"/>
      <c r="AE95" s="854"/>
      <c r="AF95" s="855"/>
      <c r="AG95" s="855"/>
      <c r="AH95" s="855"/>
      <c r="AI95" s="855"/>
      <c r="AJ95" s="957"/>
    </row>
    <row r="96" spans="1:39" s="852" customFormat="1" ht="14.25">
      <c r="A96" s="853"/>
      <c r="B96" s="1840">
        <v>2</v>
      </c>
      <c r="C96" s="1842"/>
      <c r="D96" s="1840"/>
      <c r="E96" s="1859"/>
      <c r="F96" s="1859"/>
      <c r="G96" s="1859"/>
      <c r="H96" s="1860"/>
      <c r="I96" s="854"/>
      <c r="J96" s="1840" t="s">
        <v>189</v>
      </c>
      <c r="K96" s="1842"/>
      <c r="L96" s="1869"/>
      <c r="M96" s="1870"/>
      <c r="N96" s="1870"/>
      <c r="O96" s="1870"/>
      <c r="P96" s="1870"/>
      <c r="Q96" s="1870"/>
      <c r="R96" s="1870"/>
      <c r="S96" s="1870"/>
      <c r="T96" s="1870"/>
      <c r="U96" s="1870"/>
      <c r="V96" s="1870"/>
      <c r="W96" s="1870"/>
      <c r="X96" s="1870"/>
      <c r="Y96" s="1870"/>
      <c r="Z96" s="1871"/>
      <c r="AA96" s="1864"/>
      <c r="AB96" s="1864"/>
      <c r="AC96" s="1864"/>
      <c r="AD96" s="1864"/>
      <c r="AE96" s="854"/>
      <c r="AF96" s="856"/>
      <c r="AG96" s="855"/>
      <c r="AH96" s="855"/>
      <c r="AI96" s="855"/>
      <c r="AJ96" s="853"/>
    </row>
    <row r="97" spans="1:36" s="852" customFormat="1" ht="14.25">
      <c r="A97" s="853"/>
      <c r="B97" s="1840">
        <v>3</v>
      </c>
      <c r="C97" s="1842"/>
      <c r="D97" s="1840"/>
      <c r="E97" s="1859"/>
      <c r="F97" s="1859"/>
      <c r="G97" s="1859"/>
      <c r="H97" s="1860"/>
      <c r="I97" s="854"/>
      <c r="J97" s="1840" t="s">
        <v>190</v>
      </c>
      <c r="K97" s="1842"/>
      <c r="L97" s="1869"/>
      <c r="M97" s="1870"/>
      <c r="N97" s="1870"/>
      <c r="O97" s="1870"/>
      <c r="P97" s="1870"/>
      <c r="Q97" s="1870"/>
      <c r="R97" s="1870"/>
      <c r="S97" s="1870"/>
      <c r="T97" s="1870"/>
      <c r="U97" s="1870"/>
      <c r="V97" s="1870"/>
      <c r="W97" s="1870"/>
      <c r="X97" s="1870"/>
      <c r="Y97" s="1870"/>
      <c r="Z97" s="1871"/>
      <c r="AA97" s="1864"/>
      <c r="AB97" s="1864"/>
      <c r="AC97" s="1864"/>
      <c r="AD97" s="1864"/>
      <c r="AE97" s="854"/>
      <c r="AF97" s="854"/>
      <c r="AG97" s="854"/>
      <c r="AH97" s="854"/>
      <c r="AI97" s="853"/>
      <c r="AJ97" s="853"/>
    </row>
    <row r="98" spans="1:36" s="852" customFormat="1">
      <c r="A98" s="853"/>
      <c r="B98" s="1840">
        <v>4</v>
      </c>
      <c r="C98" s="1842"/>
      <c r="D98" s="1840"/>
      <c r="E98" s="1859"/>
      <c r="F98" s="1859"/>
      <c r="G98" s="1859"/>
      <c r="H98" s="1860"/>
      <c r="I98" s="854"/>
      <c r="J98" s="857" t="s">
        <v>191</v>
      </c>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3"/>
      <c r="AJ98" s="853"/>
    </row>
    <row r="99" spans="1:36" s="852" customFormat="1">
      <c r="A99" s="853"/>
      <c r="B99" s="1840">
        <v>5</v>
      </c>
      <c r="C99" s="1842"/>
      <c r="D99" s="1840"/>
      <c r="E99" s="1859"/>
      <c r="F99" s="1859"/>
      <c r="G99" s="1859"/>
      <c r="H99" s="1860"/>
      <c r="I99" s="854"/>
      <c r="J99" s="857"/>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3"/>
      <c r="AJ99" s="853"/>
    </row>
    <row r="100" spans="1:36" s="852" customFormat="1">
      <c r="A100" s="853"/>
      <c r="B100" s="1840">
        <v>6</v>
      </c>
      <c r="C100" s="1842"/>
      <c r="D100" s="1840"/>
      <c r="E100" s="1859"/>
      <c r="F100" s="1859"/>
      <c r="G100" s="1859"/>
      <c r="H100" s="1860"/>
      <c r="I100" s="854"/>
      <c r="J100" s="1868" t="s">
        <v>444</v>
      </c>
      <c r="K100" s="1868"/>
      <c r="L100" s="1868"/>
      <c r="M100" s="1868"/>
      <c r="N100" s="1868"/>
      <c r="O100" s="1868"/>
      <c r="P100" s="1868"/>
      <c r="Q100" s="1868"/>
      <c r="R100" s="1868"/>
      <c r="S100" s="1868"/>
      <c r="T100" s="1868"/>
      <c r="U100" s="1868"/>
      <c r="V100" s="1868"/>
      <c r="W100" s="1868"/>
      <c r="X100" s="1868"/>
      <c r="Y100" s="1868"/>
      <c r="Z100" s="1868"/>
      <c r="AA100" s="854"/>
      <c r="AB100" s="854"/>
      <c r="AC100" s="854"/>
      <c r="AD100" s="854"/>
      <c r="AE100" s="854"/>
      <c r="AF100" s="854"/>
      <c r="AG100" s="854"/>
      <c r="AH100" s="854"/>
      <c r="AI100" s="853"/>
      <c r="AJ100" s="853"/>
    </row>
    <row r="101" spans="1:36" s="852" customFormat="1">
      <c r="A101" s="853"/>
      <c r="B101" s="1840">
        <v>7</v>
      </c>
      <c r="C101" s="1842"/>
      <c r="D101" s="1840"/>
      <c r="E101" s="1859"/>
      <c r="F101" s="1859"/>
      <c r="G101" s="1859"/>
      <c r="H101" s="1860"/>
      <c r="I101" s="854"/>
      <c r="J101" s="1853"/>
      <c r="K101" s="1853"/>
      <c r="L101" s="1840" t="s">
        <v>523</v>
      </c>
      <c r="M101" s="1841"/>
      <c r="N101" s="1841"/>
      <c r="O101" s="1841"/>
      <c r="P101" s="1841"/>
      <c r="Q101" s="1841"/>
      <c r="R101" s="1841"/>
      <c r="S101" s="1841"/>
      <c r="T101" s="1841"/>
      <c r="U101" s="1841"/>
      <c r="V101" s="1841"/>
      <c r="W101" s="1841"/>
      <c r="X101" s="1841"/>
      <c r="Y101" s="1841"/>
      <c r="Z101" s="1842"/>
      <c r="AA101" s="1853" t="s">
        <v>186</v>
      </c>
      <c r="AB101" s="1853"/>
      <c r="AC101" s="1853"/>
      <c r="AD101" s="1853"/>
      <c r="AE101" s="854"/>
      <c r="AF101" s="854"/>
      <c r="AG101" s="854"/>
      <c r="AH101" s="854"/>
      <c r="AI101" s="853"/>
      <c r="AJ101" s="853"/>
    </row>
    <row r="102" spans="1:36" s="852" customFormat="1">
      <c r="A102" s="853"/>
      <c r="B102" s="1840">
        <v>8</v>
      </c>
      <c r="C102" s="1842"/>
      <c r="D102" s="1840"/>
      <c r="E102" s="1859"/>
      <c r="F102" s="1859"/>
      <c r="G102" s="1859"/>
      <c r="H102" s="1860"/>
      <c r="I102" s="854"/>
      <c r="J102" s="1840" t="s">
        <v>188</v>
      </c>
      <c r="K102" s="1842"/>
      <c r="L102" s="1861"/>
      <c r="M102" s="1862"/>
      <c r="N102" s="1862"/>
      <c r="O102" s="1862"/>
      <c r="P102" s="1862"/>
      <c r="Q102" s="1862"/>
      <c r="R102" s="1862"/>
      <c r="S102" s="1862"/>
      <c r="T102" s="1862"/>
      <c r="U102" s="1862"/>
      <c r="V102" s="1862"/>
      <c r="W102" s="1862"/>
      <c r="X102" s="1862"/>
      <c r="Y102" s="1862"/>
      <c r="Z102" s="1863"/>
      <c r="AA102" s="1865"/>
      <c r="AB102" s="1866"/>
      <c r="AC102" s="1866"/>
      <c r="AD102" s="1867"/>
      <c r="AE102" s="854"/>
      <c r="AF102" s="854"/>
      <c r="AG102" s="854"/>
      <c r="AH102" s="854"/>
      <c r="AI102" s="853"/>
      <c r="AJ102" s="853"/>
    </row>
    <row r="103" spans="1:36" s="852" customFormat="1">
      <c r="A103" s="853"/>
      <c r="B103" s="1840">
        <v>9</v>
      </c>
      <c r="C103" s="1842"/>
      <c r="D103" s="1840"/>
      <c r="E103" s="1859"/>
      <c r="F103" s="1859"/>
      <c r="G103" s="1859"/>
      <c r="H103" s="1860"/>
      <c r="I103" s="854"/>
      <c r="J103" s="1840" t="s">
        <v>189</v>
      </c>
      <c r="K103" s="1842"/>
      <c r="L103" s="1861"/>
      <c r="M103" s="1862"/>
      <c r="N103" s="1862"/>
      <c r="O103" s="1862"/>
      <c r="P103" s="1862"/>
      <c r="Q103" s="1862"/>
      <c r="R103" s="1862"/>
      <c r="S103" s="1862"/>
      <c r="T103" s="1862"/>
      <c r="U103" s="1862"/>
      <c r="V103" s="1862"/>
      <c r="W103" s="1862"/>
      <c r="X103" s="1862"/>
      <c r="Y103" s="1862"/>
      <c r="Z103" s="1863"/>
      <c r="AA103" s="1864"/>
      <c r="AB103" s="1864"/>
      <c r="AC103" s="1864"/>
      <c r="AD103" s="1864"/>
      <c r="AE103" s="854"/>
      <c r="AF103" s="854"/>
      <c r="AG103" s="854"/>
      <c r="AH103" s="854"/>
      <c r="AI103" s="853"/>
      <c r="AJ103" s="853"/>
    </row>
    <row r="104" spans="1:36" s="852" customFormat="1">
      <c r="A104" s="853"/>
      <c r="B104" s="1840">
        <v>10</v>
      </c>
      <c r="C104" s="1842"/>
      <c r="D104" s="1840"/>
      <c r="E104" s="1859"/>
      <c r="F104" s="1859"/>
      <c r="G104" s="1859"/>
      <c r="H104" s="1860"/>
      <c r="I104" s="854"/>
      <c r="J104" s="1840" t="s">
        <v>190</v>
      </c>
      <c r="K104" s="1842"/>
      <c r="L104" s="1861"/>
      <c r="M104" s="1862"/>
      <c r="N104" s="1862"/>
      <c r="O104" s="1862"/>
      <c r="P104" s="1862"/>
      <c r="Q104" s="1862"/>
      <c r="R104" s="1862"/>
      <c r="S104" s="1862"/>
      <c r="T104" s="1862"/>
      <c r="U104" s="1862"/>
      <c r="V104" s="1862"/>
      <c r="W104" s="1862"/>
      <c r="X104" s="1862"/>
      <c r="Y104" s="1862"/>
      <c r="Z104" s="1863"/>
      <c r="AA104" s="1864"/>
      <c r="AB104" s="1864"/>
      <c r="AC104" s="1864"/>
      <c r="AD104" s="1864"/>
      <c r="AE104" s="854"/>
      <c r="AF104" s="854"/>
      <c r="AG104" s="854"/>
      <c r="AH104" s="854"/>
      <c r="AI104" s="853"/>
      <c r="AJ104" s="853"/>
    </row>
    <row r="105" spans="1:36" s="852" customFormat="1">
      <c r="A105" s="853"/>
      <c r="B105" s="1840">
        <v>11</v>
      </c>
      <c r="C105" s="1842"/>
      <c r="D105" s="1840"/>
      <c r="E105" s="1859"/>
      <c r="F105" s="1859"/>
      <c r="G105" s="1859"/>
      <c r="H105" s="1860"/>
      <c r="I105" s="854"/>
      <c r="J105" s="1840" t="s">
        <v>192</v>
      </c>
      <c r="K105" s="1842"/>
      <c r="L105" s="1861"/>
      <c r="M105" s="1862"/>
      <c r="N105" s="1862"/>
      <c r="O105" s="1862"/>
      <c r="P105" s="1862"/>
      <c r="Q105" s="1862"/>
      <c r="R105" s="1862"/>
      <c r="S105" s="1862"/>
      <c r="T105" s="1862"/>
      <c r="U105" s="1862"/>
      <c r="V105" s="1862"/>
      <c r="W105" s="1862"/>
      <c r="X105" s="1862"/>
      <c r="Y105" s="1862"/>
      <c r="Z105" s="1863"/>
      <c r="AA105" s="1864"/>
      <c r="AB105" s="1864"/>
      <c r="AC105" s="1864"/>
      <c r="AD105" s="1864"/>
      <c r="AE105" s="854"/>
      <c r="AF105" s="854"/>
      <c r="AG105" s="854"/>
      <c r="AH105" s="854"/>
      <c r="AI105" s="853"/>
      <c r="AJ105" s="853"/>
    </row>
    <row r="106" spans="1:36" s="852" customFormat="1">
      <c r="A106" s="853"/>
      <c r="B106" s="1840">
        <v>12</v>
      </c>
      <c r="C106" s="1842"/>
      <c r="D106" s="1840"/>
      <c r="E106" s="1859"/>
      <c r="F106" s="1859"/>
      <c r="G106" s="1859"/>
      <c r="H106" s="1860"/>
      <c r="I106" s="854"/>
      <c r="J106" s="1840" t="s">
        <v>193</v>
      </c>
      <c r="K106" s="1842"/>
      <c r="L106" s="1861"/>
      <c r="M106" s="1862"/>
      <c r="N106" s="1862"/>
      <c r="O106" s="1862"/>
      <c r="P106" s="1862"/>
      <c r="Q106" s="1862"/>
      <c r="R106" s="1862"/>
      <c r="S106" s="1862"/>
      <c r="T106" s="1862"/>
      <c r="U106" s="1862"/>
      <c r="V106" s="1862"/>
      <c r="W106" s="1862"/>
      <c r="X106" s="1862"/>
      <c r="Y106" s="1862"/>
      <c r="Z106" s="1863"/>
      <c r="AA106" s="1864"/>
      <c r="AB106" s="1864"/>
      <c r="AC106" s="1864"/>
      <c r="AD106" s="1864"/>
      <c r="AE106" s="854"/>
      <c r="AF106" s="854"/>
      <c r="AG106" s="854"/>
      <c r="AH106" s="854"/>
      <c r="AI106" s="853"/>
      <c r="AJ106" s="853"/>
    </row>
    <row r="107" spans="1:36" s="852" customFormat="1">
      <c r="A107" s="853"/>
      <c r="B107" s="1840">
        <v>13</v>
      </c>
      <c r="C107" s="1842"/>
      <c r="D107" s="1840"/>
      <c r="E107" s="1859"/>
      <c r="F107" s="1859"/>
      <c r="G107" s="1859"/>
      <c r="H107" s="1860"/>
      <c r="I107" s="854"/>
      <c r="J107" s="857" t="s">
        <v>445</v>
      </c>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3"/>
      <c r="AJ107" s="853"/>
    </row>
    <row r="108" spans="1:36" s="852" customFormat="1" hidden="1">
      <c r="A108" s="853"/>
      <c r="B108" s="1840">
        <v>14</v>
      </c>
      <c r="C108" s="1842"/>
      <c r="D108" s="1856"/>
      <c r="E108" s="1857"/>
      <c r="F108" s="1857"/>
      <c r="G108" s="1857"/>
      <c r="H108" s="1858"/>
      <c r="I108" s="854"/>
      <c r="J108" s="857"/>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3"/>
      <c r="AJ108" s="853"/>
    </row>
    <row r="109" spans="1:36" s="852" customFormat="1" hidden="1">
      <c r="A109" s="853"/>
      <c r="B109" s="1840">
        <v>15</v>
      </c>
      <c r="C109" s="1842"/>
      <c r="D109" s="1840"/>
      <c r="E109" s="1859"/>
      <c r="F109" s="1859"/>
      <c r="G109" s="1859"/>
      <c r="H109" s="1860"/>
      <c r="I109" s="854"/>
      <c r="J109" s="857"/>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3"/>
      <c r="AJ109" s="853"/>
    </row>
    <row r="110" spans="1:36" s="852" customFormat="1" hidden="1">
      <c r="A110" s="853"/>
      <c r="B110" s="1840">
        <v>16</v>
      </c>
      <c r="C110" s="1842"/>
      <c r="D110" s="1856"/>
      <c r="E110" s="1857"/>
      <c r="F110" s="1857"/>
      <c r="G110" s="1857"/>
      <c r="H110" s="1858"/>
      <c r="I110" s="854"/>
      <c r="J110" s="857"/>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3"/>
      <c r="AJ110" s="853"/>
    </row>
    <row r="111" spans="1:36" s="852" customFormat="1" hidden="1">
      <c r="A111" s="853"/>
      <c r="B111" s="1840">
        <v>17</v>
      </c>
      <c r="C111" s="1842"/>
      <c r="D111" s="1840"/>
      <c r="E111" s="1859"/>
      <c r="F111" s="1859"/>
      <c r="G111" s="1859"/>
      <c r="H111" s="1860"/>
      <c r="I111" s="854"/>
      <c r="J111" s="857"/>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3"/>
      <c r="AJ111" s="853"/>
    </row>
    <row r="112" spans="1:36" s="852" customFormat="1" hidden="1">
      <c r="A112" s="853"/>
      <c r="B112" s="1840">
        <v>18</v>
      </c>
      <c r="C112" s="1842"/>
      <c r="D112" s="1856"/>
      <c r="E112" s="1857"/>
      <c r="F112" s="1857"/>
      <c r="G112" s="1857"/>
      <c r="H112" s="1858"/>
      <c r="I112" s="854"/>
      <c r="J112" s="857"/>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3"/>
      <c r="AJ112" s="853"/>
    </row>
    <row r="113" spans="1:47" s="852" customFormat="1" hidden="1">
      <c r="A113" s="853"/>
      <c r="B113" s="1840">
        <v>19</v>
      </c>
      <c r="C113" s="1842"/>
      <c r="D113" s="1840"/>
      <c r="E113" s="1859"/>
      <c r="F113" s="1859"/>
      <c r="G113" s="1859"/>
      <c r="H113" s="1860"/>
      <c r="I113" s="854"/>
      <c r="J113" s="857"/>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3"/>
      <c r="AJ113" s="853"/>
    </row>
    <row r="114" spans="1:47" s="852" customFormat="1" hidden="1">
      <c r="A114" s="853"/>
      <c r="B114" s="1840">
        <v>20</v>
      </c>
      <c r="C114" s="1842"/>
      <c r="D114" s="1856"/>
      <c r="E114" s="1857"/>
      <c r="F114" s="1857"/>
      <c r="G114" s="1857"/>
      <c r="H114" s="1858"/>
      <c r="I114" s="854"/>
      <c r="J114" s="857"/>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3"/>
      <c r="AJ114" s="853"/>
    </row>
    <row r="115" spans="1:47" s="852" customFormat="1" hidden="1">
      <c r="A115" s="853"/>
      <c r="B115" s="1840">
        <v>21</v>
      </c>
      <c r="C115" s="1842"/>
      <c r="D115" s="1840"/>
      <c r="E115" s="1859"/>
      <c r="F115" s="1859"/>
      <c r="G115" s="1859"/>
      <c r="H115" s="1860"/>
      <c r="I115" s="854"/>
      <c r="J115" s="857"/>
      <c r="K115" s="854"/>
      <c r="L115" s="854"/>
      <c r="M115" s="854"/>
      <c r="N115" s="854"/>
      <c r="O115" s="854"/>
      <c r="P115" s="854"/>
      <c r="Q115" s="854"/>
      <c r="R115" s="854"/>
      <c r="S115" s="854"/>
      <c r="T115" s="854"/>
      <c r="U115" s="854"/>
      <c r="V115" s="854"/>
      <c r="W115" s="854"/>
      <c r="X115" s="854"/>
      <c r="Y115" s="854"/>
      <c r="Z115" s="854"/>
      <c r="AA115" s="854"/>
      <c r="AB115" s="854"/>
      <c r="AC115" s="854"/>
      <c r="AD115" s="854"/>
      <c r="AE115" s="854"/>
      <c r="AF115" s="854"/>
      <c r="AG115" s="854"/>
      <c r="AH115" s="854"/>
      <c r="AI115" s="853"/>
      <c r="AJ115" s="853"/>
    </row>
    <row r="116" spans="1:47" s="852" customFormat="1" hidden="1">
      <c r="A116" s="853"/>
      <c r="B116" s="1840">
        <v>22</v>
      </c>
      <c r="C116" s="1842"/>
      <c r="D116" s="1856"/>
      <c r="E116" s="1857"/>
      <c r="F116" s="1857"/>
      <c r="G116" s="1857"/>
      <c r="H116" s="1858"/>
      <c r="I116" s="854"/>
      <c r="J116" s="857"/>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3"/>
      <c r="AJ116" s="853"/>
    </row>
    <row r="117" spans="1:47" s="852" customFormat="1" hidden="1">
      <c r="A117" s="853"/>
      <c r="B117" s="1840">
        <v>23</v>
      </c>
      <c r="C117" s="1842"/>
      <c r="D117" s="1840"/>
      <c r="E117" s="1859"/>
      <c r="F117" s="1859"/>
      <c r="G117" s="1859"/>
      <c r="H117" s="1860"/>
      <c r="I117" s="854"/>
      <c r="J117" s="857"/>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3"/>
      <c r="AJ117" s="853"/>
    </row>
    <row r="118" spans="1:47" s="852" customFormat="1" hidden="1">
      <c r="A118" s="853"/>
      <c r="B118" s="1840">
        <v>24</v>
      </c>
      <c r="C118" s="1842"/>
      <c r="D118" s="1840"/>
      <c r="E118" s="1859"/>
      <c r="F118" s="1859"/>
      <c r="G118" s="1859"/>
      <c r="H118" s="1860"/>
      <c r="I118" s="854"/>
      <c r="J118" s="857"/>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3"/>
      <c r="AJ118" s="853"/>
    </row>
    <row r="119" spans="1:47" s="852" customFormat="1">
      <c r="A119" s="853"/>
      <c r="B119" s="1850"/>
      <c r="C119" s="1850"/>
      <c r="D119" s="959"/>
      <c r="E119" s="906"/>
      <c r="F119" s="906"/>
      <c r="G119" s="906"/>
      <c r="H119" s="906"/>
      <c r="I119" s="854"/>
      <c r="J119" s="857"/>
      <c r="K119" s="854"/>
      <c r="L119" s="854"/>
      <c r="M119" s="854"/>
      <c r="N119" s="854"/>
      <c r="O119" s="854"/>
      <c r="P119" s="854"/>
      <c r="Q119" s="854"/>
      <c r="R119" s="854"/>
      <c r="S119" s="854"/>
      <c r="T119" s="854"/>
      <c r="U119" s="854"/>
      <c r="V119" s="854"/>
      <c r="W119" s="854"/>
      <c r="X119" s="854"/>
      <c r="Y119" s="854"/>
      <c r="Z119" s="854"/>
      <c r="AA119" s="854"/>
      <c r="AB119" s="854"/>
      <c r="AC119" s="854"/>
      <c r="AD119" s="854"/>
      <c r="AE119" s="854"/>
      <c r="AF119" s="854"/>
      <c r="AG119" s="854"/>
      <c r="AH119" s="854"/>
      <c r="AI119" s="853"/>
      <c r="AJ119" s="853"/>
    </row>
    <row r="120" spans="1:47" s="852" customFormat="1" ht="22.5" customHeight="1">
      <c r="A120" s="853"/>
      <c r="B120" s="949"/>
      <c r="C120" s="949"/>
      <c r="D120" s="949"/>
      <c r="E120" s="949"/>
      <c r="F120" s="949"/>
      <c r="G120" s="949"/>
      <c r="H120" s="949"/>
      <c r="I120" s="876"/>
      <c r="J120" s="857"/>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3"/>
      <c r="AJ120" s="853"/>
      <c r="AO120" s="876"/>
      <c r="AP120" s="876"/>
      <c r="AQ120" s="876"/>
      <c r="AR120" s="876"/>
      <c r="AS120" s="876"/>
      <c r="AT120" s="876"/>
      <c r="AU120" s="876"/>
    </row>
    <row r="121" spans="1:47" s="852" customFormat="1">
      <c r="A121" s="853"/>
      <c r="B121" s="1851" t="s">
        <v>67</v>
      </c>
      <c r="C121" s="1851"/>
      <c r="D121" s="1851"/>
      <c r="E121" s="1851"/>
      <c r="F121" s="1851"/>
      <c r="G121" s="1851"/>
      <c r="H121" s="1851"/>
      <c r="I121" s="1851"/>
      <c r="J121" s="1851"/>
      <c r="K121" s="1851"/>
      <c r="L121" s="1851"/>
      <c r="M121" s="1851"/>
      <c r="N121" s="1851"/>
      <c r="O121" s="1851"/>
      <c r="P121" s="1851"/>
      <c r="Q121" s="1851"/>
      <c r="R121" s="1851"/>
      <c r="S121" s="1852"/>
      <c r="T121" s="1852"/>
      <c r="U121" s="1852"/>
      <c r="V121" s="1852"/>
      <c r="W121" s="854"/>
      <c r="X121" s="854"/>
      <c r="Y121" s="854"/>
      <c r="Z121" s="854"/>
      <c r="AA121" s="854"/>
      <c r="AB121" s="854"/>
      <c r="AC121" s="854"/>
      <c r="AD121" s="854"/>
      <c r="AE121" s="854"/>
      <c r="AF121" s="854"/>
      <c r="AG121" s="854"/>
      <c r="AH121" s="854"/>
      <c r="AI121" s="853"/>
      <c r="AJ121" s="853"/>
      <c r="AO121" s="876"/>
      <c r="AP121" s="876"/>
      <c r="AQ121" s="876"/>
      <c r="AR121" s="876"/>
      <c r="AS121" s="876"/>
      <c r="AT121" s="876"/>
      <c r="AU121" s="876"/>
    </row>
    <row r="122" spans="1:47" s="852" customFormat="1">
      <c r="A122" s="858"/>
      <c r="B122" s="1840"/>
      <c r="C122" s="1841"/>
      <c r="D122" s="1841"/>
      <c r="E122" s="1842"/>
      <c r="F122" s="1853" t="s">
        <v>185</v>
      </c>
      <c r="G122" s="1853"/>
      <c r="H122" s="1853"/>
      <c r="I122" s="1853"/>
      <c r="J122" s="1853"/>
      <c r="K122" s="1853"/>
      <c r="L122" s="1853"/>
      <c r="M122" s="1853"/>
      <c r="N122" s="1853"/>
      <c r="O122" s="1853"/>
      <c r="P122" s="1853"/>
      <c r="Q122" s="1853"/>
      <c r="R122" s="1853"/>
      <c r="S122" s="1853"/>
      <c r="T122" s="1853"/>
      <c r="U122" s="1853"/>
      <c r="V122" s="1853"/>
      <c r="W122" s="1853"/>
      <c r="X122" s="1853"/>
      <c r="Y122" s="1853"/>
      <c r="Z122" s="1853"/>
      <c r="AA122" s="1853"/>
      <c r="AB122" s="1853"/>
      <c r="AC122" s="1853" t="s">
        <v>171</v>
      </c>
      <c r="AD122" s="1853"/>
      <c r="AE122" s="1853"/>
      <c r="AF122" s="1853"/>
      <c r="AG122" s="1853"/>
      <c r="AH122" s="1853"/>
      <c r="AI122" s="859" t="s">
        <v>861</v>
      </c>
      <c r="AJ122" s="858"/>
    </row>
    <row r="123" spans="1:47" s="852" customFormat="1" ht="14.25">
      <c r="A123" s="858"/>
      <c r="B123" s="1854" t="s">
        <v>194</v>
      </c>
      <c r="C123" s="1854"/>
      <c r="D123" s="1854"/>
      <c r="E123" s="1854"/>
      <c r="F123" s="1843" t="str">
        <f>AM12</f>
        <v/>
      </c>
      <c r="G123" s="1448"/>
      <c r="H123" s="1448"/>
      <c r="I123" s="1448"/>
      <c r="J123" s="1448"/>
      <c r="K123" s="1448"/>
      <c r="L123" s="1448"/>
      <c r="M123" s="1448"/>
      <c r="N123" s="1448"/>
      <c r="O123" s="1448"/>
      <c r="P123" s="1448"/>
      <c r="Q123" s="958" t="s">
        <v>56</v>
      </c>
      <c r="R123" s="1844" t="str">
        <f>AM13</f>
        <v/>
      </c>
      <c r="S123" s="1448"/>
      <c r="T123" s="1448"/>
      <c r="U123" s="1448"/>
      <c r="V123" s="1448"/>
      <c r="W123" s="1448"/>
      <c r="X123" s="1448"/>
      <c r="Y123" s="1448"/>
      <c r="Z123" s="1448"/>
      <c r="AA123" s="1448"/>
      <c r="AB123" s="1849"/>
      <c r="AC123" s="1855">
        <f>AM18</f>
        <v>0</v>
      </c>
      <c r="AD123" s="1855"/>
      <c r="AE123" s="1855"/>
      <c r="AF123" s="1855"/>
      <c r="AG123" s="1855"/>
      <c r="AH123" s="1855"/>
      <c r="AI123" s="858" t="str">
        <f>IF(F123="","",DATEDIF(F123-1,R123,"D"))</f>
        <v/>
      </c>
      <c r="AJ123" s="858"/>
    </row>
    <row r="124" spans="1:47" s="852" customFormat="1" ht="14.25">
      <c r="A124" s="858"/>
      <c r="B124" s="1840" t="s">
        <v>195</v>
      </c>
      <c r="C124" s="1841"/>
      <c r="D124" s="1841"/>
      <c r="E124" s="1842"/>
      <c r="F124" s="1843" t="str">
        <f>AN12</f>
        <v/>
      </c>
      <c r="G124" s="1448"/>
      <c r="H124" s="1448"/>
      <c r="I124" s="1448"/>
      <c r="J124" s="1448"/>
      <c r="K124" s="1448"/>
      <c r="L124" s="1448"/>
      <c r="M124" s="1448"/>
      <c r="N124" s="1448"/>
      <c r="O124" s="1448"/>
      <c r="P124" s="1448"/>
      <c r="Q124" s="958" t="s">
        <v>56</v>
      </c>
      <c r="R124" s="1844" t="str">
        <f>AN13</f>
        <v/>
      </c>
      <c r="S124" s="1448"/>
      <c r="T124" s="1448"/>
      <c r="U124" s="1448"/>
      <c r="V124" s="1448"/>
      <c r="W124" s="1448"/>
      <c r="X124" s="1448"/>
      <c r="Y124" s="1448"/>
      <c r="Z124" s="1448"/>
      <c r="AA124" s="1448"/>
      <c r="AB124" s="1849"/>
      <c r="AC124" s="1846">
        <f>AM32</f>
        <v>0</v>
      </c>
      <c r="AD124" s="1847"/>
      <c r="AE124" s="1847"/>
      <c r="AF124" s="1847"/>
      <c r="AG124" s="1847"/>
      <c r="AH124" s="1848"/>
      <c r="AI124" s="858" t="str">
        <f>IF(F124="","",DATEDIF(F124-1,R124,"D"))</f>
        <v/>
      </c>
      <c r="AJ124" s="858"/>
    </row>
    <row r="125" spans="1:47" s="852" customFormat="1" ht="14.25">
      <c r="A125" s="858"/>
      <c r="B125" s="1840" t="s">
        <v>196</v>
      </c>
      <c r="C125" s="1841"/>
      <c r="D125" s="1841"/>
      <c r="E125" s="1842"/>
      <c r="F125" s="1843" t="str">
        <f>AO12</f>
        <v/>
      </c>
      <c r="G125" s="1448"/>
      <c r="H125" s="1448"/>
      <c r="I125" s="1448"/>
      <c r="J125" s="1448"/>
      <c r="K125" s="1448"/>
      <c r="L125" s="1448"/>
      <c r="M125" s="1448"/>
      <c r="N125" s="1448"/>
      <c r="O125" s="1448"/>
      <c r="P125" s="1448"/>
      <c r="Q125" s="958" t="s">
        <v>56</v>
      </c>
      <c r="R125" s="1844" t="str">
        <f>AO13</f>
        <v/>
      </c>
      <c r="S125" s="1448"/>
      <c r="T125" s="1448"/>
      <c r="U125" s="1448"/>
      <c r="V125" s="1448"/>
      <c r="W125" s="1448"/>
      <c r="X125" s="1448"/>
      <c r="Y125" s="1448"/>
      <c r="Z125" s="1448"/>
      <c r="AA125" s="1448"/>
      <c r="AB125" s="1849"/>
      <c r="AC125" s="1846">
        <f>AM46</f>
        <v>0</v>
      </c>
      <c r="AD125" s="1847"/>
      <c r="AE125" s="1847"/>
      <c r="AF125" s="1847"/>
      <c r="AG125" s="1847"/>
      <c r="AH125" s="1848"/>
      <c r="AI125" s="858" t="str">
        <f>IF(F125="","",DATEDIF(F125-1,R125,"D"))</f>
        <v/>
      </c>
      <c r="AJ125" s="858"/>
    </row>
    <row r="126" spans="1:47" s="852" customFormat="1" ht="14.25">
      <c r="A126" s="858"/>
      <c r="B126" s="1840" t="s">
        <v>197</v>
      </c>
      <c r="C126" s="1841"/>
      <c r="D126" s="1841"/>
      <c r="E126" s="1842"/>
      <c r="F126" s="1843" t="str">
        <f>AP12</f>
        <v/>
      </c>
      <c r="G126" s="1448"/>
      <c r="H126" s="1448"/>
      <c r="I126" s="1448"/>
      <c r="J126" s="1448"/>
      <c r="K126" s="1448"/>
      <c r="L126" s="1448"/>
      <c r="M126" s="1448"/>
      <c r="N126" s="1448"/>
      <c r="O126" s="1448"/>
      <c r="P126" s="1448"/>
      <c r="Q126" s="958" t="s">
        <v>56</v>
      </c>
      <c r="R126" s="1844" t="str">
        <f>AP13</f>
        <v/>
      </c>
      <c r="S126" s="1844"/>
      <c r="T126" s="1844"/>
      <c r="U126" s="1844"/>
      <c r="V126" s="1844"/>
      <c r="W126" s="1844"/>
      <c r="X126" s="1844"/>
      <c r="Y126" s="1844"/>
      <c r="Z126" s="1844"/>
      <c r="AA126" s="1844"/>
      <c r="AB126" s="1845"/>
      <c r="AC126" s="1846">
        <f>AM60</f>
        <v>0</v>
      </c>
      <c r="AD126" s="1847"/>
      <c r="AE126" s="1847"/>
      <c r="AF126" s="1847"/>
      <c r="AG126" s="1847"/>
      <c r="AH126" s="1848"/>
      <c r="AI126" s="858" t="str">
        <f t="shared" ref="AI126:AI128" si="6">IF(F126="","",DATEDIF(F126-1,R126,"D"))</f>
        <v/>
      </c>
      <c r="AJ126" s="858"/>
    </row>
    <row r="127" spans="1:47" s="852" customFormat="1" ht="14.25">
      <c r="A127" s="858"/>
      <c r="B127" s="1840" t="s">
        <v>198</v>
      </c>
      <c r="C127" s="1841"/>
      <c r="D127" s="1841"/>
      <c r="E127" s="1842"/>
      <c r="F127" s="1843" t="str">
        <f>AQ12</f>
        <v/>
      </c>
      <c r="G127" s="1448"/>
      <c r="H127" s="1448"/>
      <c r="I127" s="1448"/>
      <c r="J127" s="1448"/>
      <c r="K127" s="1448"/>
      <c r="L127" s="1448"/>
      <c r="M127" s="1448"/>
      <c r="N127" s="1448"/>
      <c r="O127" s="1448"/>
      <c r="P127" s="1448"/>
      <c r="Q127" s="958" t="s">
        <v>56</v>
      </c>
      <c r="R127" s="1844" t="str">
        <f>AQ13</f>
        <v/>
      </c>
      <c r="S127" s="1844"/>
      <c r="T127" s="1844"/>
      <c r="U127" s="1844"/>
      <c r="V127" s="1844"/>
      <c r="W127" s="1844"/>
      <c r="X127" s="1844"/>
      <c r="Y127" s="1844"/>
      <c r="Z127" s="1844"/>
      <c r="AA127" s="1844"/>
      <c r="AB127" s="1845"/>
      <c r="AC127" s="1846">
        <f>AM74</f>
        <v>0</v>
      </c>
      <c r="AD127" s="1847"/>
      <c r="AE127" s="1847"/>
      <c r="AF127" s="1847"/>
      <c r="AG127" s="1847"/>
      <c r="AH127" s="1848"/>
      <c r="AI127" s="858" t="str">
        <f t="shared" si="6"/>
        <v/>
      </c>
      <c r="AJ127" s="858"/>
    </row>
    <row r="128" spans="1:47" s="852" customFormat="1" ht="14.25">
      <c r="A128" s="858"/>
      <c r="B128" s="1840" t="s">
        <v>199</v>
      </c>
      <c r="C128" s="1841"/>
      <c r="D128" s="1841"/>
      <c r="E128" s="1842"/>
      <c r="F128" s="1843" t="str">
        <f>AR12</f>
        <v/>
      </c>
      <c r="G128" s="1844"/>
      <c r="H128" s="1844"/>
      <c r="I128" s="1844"/>
      <c r="J128" s="1844"/>
      <c r="K128" s="1844"/>
      <c r="L128" s="1844"/>
      <c r="M128" s="1844"/>
      <c r="N128" s="1844"/>
      <c r="O128" s="1844"/>
      <c r="P128" s="1844"/>
      <c r="Q128" s="958" t="s">
        <v>56</v>
      </c>
      <c r="R128" s="1844" t="str">
        <f>AR13</f>
        <v/>
      </c>
      <c r="S128" s="1844"/>
      <c r="T128" s="1844"/>
      <c r="U128" s="1844"/>
      <c r="V128" s="1844"/>
      <c r="W128" s="1844"/>
      <c r="X128" s="1844"/>
      <c r="Y128" s="1844"/>
      <c r="Z128" s="1844"/>
      <c r="AA128" s="1844"/>
      <c r="AB128" s="1845"/>
      <c r="AC128" s="1846">
        <f>AM88</f>
        <v>0</v>
      </c>
      <c r="AD128" s="1847"/>
      <c r="AE128" s="1847"/>
      <c r="AF128" s="1847"/>
      <c r="AG128" s="1847"/>
      <c r="AH128" s="1848"/>
      <c r="AI128" s="858" t="str">
        <f t="shared" si="6"/>
        <v/>
      </c>
      <c r="AJ128" s="858"/>
    </row>
  </sheetData>
  <mergeCells count="139">
    <mergeCell ref="B8:B18"/>
    <mergeCell ref="B22:B32"/>
    <mergeCell ref="B36:B46"/>
    <mergeCell ref="B50:B60"/>
    <mergeCell ref="B64:B74"/>
    <mergeCell ref="B78:B88"/>
    <mergeCell ref="AC20:AD20"/>
    <mergeCell ref="B90:AH90"/>
    <mergeCell ref="A2:AI2"/>
    <mergeCell ref="B4:F4"/>
    <mergeCell ref="G4:S4"/>
    <mergeCell ref="X4:AG4"/>
    <mergeCell ref="AC6:AD6"/>
    <mergeCell ref="A8:A18"/>
    <mergeCell ref="AC34:AD34"/>
    <mergeCell ref="AC48:AD48"/>
    <mergeCell ref="AC62:AD62"/>
    <mergeCell ref="AC76:AD76"/>
    <mergeCell ref="A22:A32"/>
    <mergeCell ref="A36:A46"/>
    <mergeCell ref="A50:A60"/>
    <mergeCell ref="A64:A74"/>
    <mergeCell ref="A78:A88"/>
    <mergeCell ref="B94:C94"/>
    <mergeCell ref="D94:H94"/>
    <mergeCell ref="J94:K94"/>
    <mergeCell ref="L94:Z94"/>
    <mergeCell ref="AA94:AD94"/>
    <mergeCell ref="AH94:AI94"/>
    <mergeCell ref="J93:Z93"/>
    <mergeCell ref="V92:Y92"/>
    <mergeCell ref="Z92:AA92"/>
    <mergeCell ref="AC92:AF92"/>
    <mergeCell ref="AG92:AH92"/>
    <mergeCell ref="B97:C97"/>
    <mergeCell ref="D97:H97"/>
    <mergeCell ref="J97:K97"/>
    <mergeCell ref="L97:Z97"/>
    <mergeCell ref="AA97:AD97"/>
    <mergeCell ref="B98:C98"/>
    <mergeCell ref="D98:H98"/>
    <mergeCell ref="B95:C95"/>
    <mergeCell ref="D95:H95"/>
    <mergeCell ref="J95:K95"/>
    <mergeCell ref="L95:Z95"/>
    <mergeCell ref="AA95:AD95"/>
    <mergeCell ref="B96:C96"/>
    <mergeCell ref="D96:H96"/>
    <mergeCell ref="J96:K96"/>
    <mergeCell ref="L96:Z96"/>
    <mergeCell ref="AA96:AD96"/>
    <mergeCell ref="AA101:AD101"/>
    <mergeCell ref="B102:C102"/>
    <mergeCell ref="D102:H102"/>
    <mergeCell ref="J102:K102"/>
    <mergeCell ref="L102:Z102"/>
    <mergeCell ref="AA102:AD102"/>
    <mergeCell ref="B99:C99"/>
    <mergeCell ref="D99:H99"/>
    <mergeCell ref="B100:C100"/>
    <mergeCell ref="D100:H100"/>
    <mergeCell ref="J100:Z100"/>
    <mergeCell ref="B101:C101"/>
    <mergeCell ref="D101:H101"/>
    <mergeCell ref="J101:K101"/>
    <mergeCell ref="L101:Z101"/>
    <mergeCell ref="B103:C103"/>
    <mergeCell ref="D103:H103"/>
    <mergeCell ref="J103:K103"/>
    <mergeCell ref="L103:Z103"/>
    <mergeCell ref="AA103:AD103"/>
    <mergeCell ref="B104:C104"/>
    <mergeCell ref="D104:H104"/>
    <mergeCell ref="J104:K104"/>
    <mergeCell ref="L104:Z104"/>
    <mergeCell ref="AA104:AD104"/>
    <mergeCell ref="B105:C105"/>
    <mergeCell ref="D105:H105"/>
    <mergeCell ref="J105:K105"/>
    <mergeCell ref="L105:Z105"/>
    <mergeCell ref="AA105:AD105"/>
    <mergeCell ref="B106:C106"/>
    <mergeCell ref="D106:H106"/>
    <mergeCell ref="J106:K106"/>
    <mergeCell ref="L106:Z106"/>
    <mergeCell ref="AA106:AD106"/>
    <mergeCell ref="B110:C110"/>
    <mergeCell ref="D110:H110"/>
    <mergeCell ref="B111:C111"/>
    <mergeCell ref="D111:H111"/>
    <mergeCell ref="B112:C112"/>
    <mergeCell ref="D112:H112"/>
    <mergeCell ref="B107:C107"/>
    <mergeCell ref="D107:H107"/>
    <mergeCell ref="B108:C108"/>
    <mergeCell ref="D108:H108"/>
    <mergeCell ref="B109:C109"/>
    <mergeCell ref="D109:H109"/>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s>
  <phoneticPr fontId="11"/>
  <conditionalFormatting sqref="L102:Z106 L95:L97">
    <cfRule type="cellIs" dxfId="372" priority="91" stopIfTrue="1" operator="equal">
      <formula>""</formula>
    </cfRule>
  </conditionalFormatting>
  <conditionalFormatting sqref="AI122">
    <cfRule type="expression" dxfId="371" priority="90">
      <formula>$AI$202&lt;28</formula>
    </cfRule>
  </conditionalFormatting>
  <conditionalFormatting sqref="AI124">
    <cfRule type="expression" dxfId="370" priority="89">
      <formula>$AI$124&lt;28</formula>
    </cfRule>
  </conditionalFormatting>
  <conditionalFormatting sqref="AI123">
    <cfRule type="expression" dxfId="369" priority="88">
      <formula>$AI$123&lt;28</formula>
    </cfRule>
  </conditionalFormatting>
  <conditionalFormatting sqref="AI125">
    <cfRule type="expression" dxfId="368" priority="87">
      <formula>$AI$125&lt;28</formula>
    </cfRule>
  </conditionalFormatting>
  <conditionalFormatting sqref="AI126">
    <cfRule type="expression" dxfId="367" priority="84">
      <formula>$AI$126&lt;28</formula>
    </cfRule>
  </conditionalFormatting>
  <conditionalFormatting sqref="AI127">
    <cfRule type="expression" dxfId="366" priority="83">
      <formula>$AI$127&lt;28</formula>
    </cfRule>
  </conditionalFormatting>
  <conditionalFormatting sqref="AI128">
    <cfRule type="expression" dxfId="365" priority="82">
      <formula>$AI$128&lt;28</formula>
    </cfRule>
  </conditionalFormatting>
  <conditionalFormatting sqref="D14:T14 W14:X14 AE14:AH14">
    <cfRule type="cellIs" dxfId="364" priority="81" stopIfTrue="1" operator="equal">
      <formula>""</formula>
    </cfRule>
  </conditionalFormatting>
  <conditionalFormatting sqref="U14:V14">
    <cfRule type="cellIs" dxfId="363" priority="80" stopIfTrue="1" operator="equal">
      <formula>""</formula>
    </cfRule>
  </conditionalFormatting>
  <conditionalFormatting sqref="Y14:Z14">
    <cfRule type="cellIs" dxfId="362" priority="79" stopIfTrue="1" operator="equal">
      <formula>""</formula>
    </cfRule>
  </conditionalFormatting>
  <conditionalFormatting sqref="AA14:AB14">
    <cfRule type="cellIs" dxfId="361" priority="78" stopIfTrue="1" operator="equal">
      <formula>""</formula>
    </cfRule>
  </conditionalFormatting>
  <conditionalFormatting sqref="AC14:AD14">
    <cfRule type="cellIs" dxfId="360" priority="77" stopIfTrue="1" operator="equal">
      <formula>""</formula>
    </cfRule>
  </conditionalFormatting>
  <conditionalFormatting sqref="D28:T28 W28:X28 AE28:AH28">
    <cfRule type="cellIs" dxfId="359" priority="76" stopIfTrue="1" operator="equal">
      <formula>""</formula>
    </cfRule>
  </conditionalFormatting>
  <conditionalFormatting sqref="U28:V28">
    <cfRule type="cellIs" dxfId="358" priority="75" stopIfTrue="1" operator="equal">
      <formula>""</formula>
    </cfRule>
  </conditionalFormatting>
  <conditionalFormatting sqref="Y28:Z28">
    <cfRule type="cellIs" dxfId="357" priority="74" stopIfTrue="1" operator="equal">
      <formula>""</formula>
    </cfRule>
  </conditionalFormatting>
  <conditionalFormatting sqref="AA28:AB28">
    <cfRule type="cellIs" dxfId="356" priority="73" stopIfTrue="1" operator="equal">
      <formula>""</formula>
    </cfRule>
  </conditionalFormatting>
  <conditionalFormatting sqref="AC28:AD28">
    <cfRule type="cellIs" dxfId="355" priority="72" stopIfTrue="1" operator="equal">
      <formula>""</formula>
    </cfRule>
  </conditionalFormatting>
  <conditionalFormatting sqref="D42:T42 W42:X42 AE42:AH42">
    <cfRule type="cellIs" dxfId="354" priority="71" stopIfTrue="1" operator="equal">
      <formula>""</formula>
    </cfRule>
  </conditionalFormatting>
  <conditionalFormatting sqref="U42:V42">
    <cfRule type="cellIs" dxfId="353" priority="70" stopIfTrue="1" operator="equal">
      <formula>""</formula>
    </cfRule>
  </conditionalFormatting>
  <conditionalFormatting sqref="Y42:Z42">
    <cfRule type="cellIs" dxfId="352" priority="69" stopIfTrue="1" operator="equal">
      <formula>""</formula>
    </cfRule>
  </conditionalFormatting>
  <conditionalFormatting sqref="AA42:AB42">
    <cfRule type="cellIs" dxfId="351" priority="68" stopIfTrue="1" operator="equal">
      <formula>""</formula>
    </cfRule>
  </conditionalFormatting>
  <conditionalFormatting sqref="AC42:AD42">
    <cfRule type="cellIs" dxfId="350" priority="67" stopIfTrue="1" operator="equal">
      <formula>""</formula>
    </cfRule>
  </conditionalFormatting>
  <conditionalFormatting sqref="D56:T56 W56:X56 AE56:AH56">
    <cfRule type="cellIs" dxfId="349" priority="66" stopIfTrue="1" operator="equal">
      <formula>""</formula>
    </cfRule>
  </conditionalFormatting>
  <conditionalFormatting sqref="U56:V56">
    <cfRule type="cellIs" dxfId="348" priority="65" stopIfTrue="1" operator="equal">
      <formula>""</formula>
    </cfRule>
  </conditionalFormatting>
  <conditionalFormatting sqref="Y56:Z56">
    <cfRule type="cellIs" dxfId="347" priority="64" stopIfTrue="1" operator="equal">
      <formula>""</formula>
    </cfRule>
  </conditionalFormatting>
  <conditionalFormatting sqref="AA56:AB56">
    <cfRule type="cellIs" dxfId="346" priority="63" stopIfTrue="1" operator="equal">
      <formula>""</formula>
    </cfRule>
  </conditionalFormatting>
  <conditionalFormatting sqref="AC56:AD56">
    <cfRule type="cellIs" dxfId="345" priority="62" stopIfTrue="1" operator="equal">
      <formula>""</formula>
    </cfRule>
  </conditionalFormatting>
  <conditionalFormatting sqref="D70:T70 W70:X70 AE70:AH70">
    <cfRule type="cellIs" dxfId="344" priority="61" stopIfTrue="1" operator="equal">
      <formula>""</formula>
    </cfRule>
  </conditionalFormatting>
  <conditionalFormatting sqref="U70:V70">
    <cfRule type="cellIs" dxfId="343" priority="60" stopIfTrue="1" operator="equal">
      <formula>""</formula>
    </cfRule>
  </conditionalFormatting>
  <conditionalFormatting sqref="Y70:Z70">
    <cfRule type="cellIs" dxfId="342" priority="59" stopIfTrue="1" operator="equal">
      <formula>""</formula>
    </cfRule>
  </conditionalFormatting>
  <conditionalFormatting sqref="AA70:AB70">
    <cfRule type="cellIs" dxfId="341" priority="58" stopIfTrue="1" operator="equal">
      <formula>""</formula>
    </cfRule>
  </conditionalFormatting>
  <conditionalFormatting sqref="AC70:AD70">
    <cfRule type="cellIs" dxfId="340" priority="57" stopIfTrue="1" operator="equal">
      <formula>""</formula>
    </cfRule>
  </conditionalFormatting>
  <conditionalFormatting sqref="D84:T84 W84:X84 AE84:AH84">
    <cfRule type="cellIs" dxfId="339" priority="56" stopIfTrue="1" operator="equal">
      <formula>""</formula>
    </cfRule>
  </conditionalFormatting>
  <conditionalFormatting sqref="U84:V84">
    <cfRule type="cellIs" dxfId="338" priority="55" stopIfTrue="1" operator="equal">
      <formula>""</formula>
    </cfRule>
  </conditionalFormatting>
  <conditionalFormatting sqref="Y84:Z84">
    <cfRule type="cellIs" dxfId="337" priority="54" stopIfTrue="1" operator="equal">
      <formula>""</formula>
    </cfRule>
  </conditionalFormatting>
  <conditionalFormatting sqref="AA84:AB84">
    <cfRule type="cellIs" dxfId="336" priority="53" stopIfTrue="1" operator="equal">
      <formula>""</formula>
    </cfRule>
  </conditionalFormatting>
  <conditionalFormatting sqref="AC84:AD84">
    <cfRule type="cellIs" dxfId="335" priority="52" stopIfTrue="1" operator="equal">
      <formula>""</formula>
    </cfRule>
  </conditionalFormatting>
  <conditionalFormatting sqref="D11:AH11">
    <cfRule type="cellIs" dxfId="334" priority="51" stopIfTrue="1" operator="equal">
      <formula>""</formula>
    </cfRule>
  </conditionalFormatting>
  <conditionalFormatting sqref="D13:AH13">
    <cfRule type="cellIs" dxfId="333" priority="50" stopIfTrue="1" operator="equal">
      <formula>""</formula>
    </cfRule>
  </conditionalFormatting>
  <conditionalFormatting sqref="D12:AH12">
    <cfRule type="cellIs" dxfId="332" priority="49" stopIfTrue="1" operator="equal">
      <formula>""</formula>
    </cfRule>
  </conditionalFormatting>
  <conditionalFormatting sqref="D15:AH15">
    <cfRule type="cellIs" dxfId="331" priority="48" stopIfTrue="1" operator="equal">
      <formula>""</formula>
    </cfRule>
  </conditionalFormatting>
  <conditionalFormatting sqref="D16:AH16">
    <cfRule type="cellIs" dxfId="330" priority="47" stopIfTrue="1" operator="equal">
      <formula>""</formula>
    </cfRule>
  </conditionalFormatting>
  <conditionalFormatting sqref="D17:AH17">
    <cfRule type="cellIs" dxfId="329" priority="46" stopIfTrue="1" operator="equal">
      <formula>""</formula>
    </cfRule>
  </conditionalFormatting>
  <conditionalFormatting sqref="D18:AH18">
    <cfRule type="cellIs" dxfId="328" priority="45" stopIfTrue="1" operator="equal">
      <formula>""</formula>
    </cfRule>
  </conditionalFormatting>
  <conditionalFormatting sqref="D10:AH10">
    <cfRule type="cellIs" dxfId="327" priority="44" stopIfTrue="1" operator="equal">
      <formula>""</formula>
    </cfRule>
  </conditionalFormatting>
  <conditionalFormatting sqref="D25:AH25">
    <cfRule type="cellIs" dxfId="326" priority="43" stopIfTrue="1" operator="equal">
      <formula>""</formula>
    </cfRule>
  </conditionalFormatting>
  <conditionalFormatting sqref="D27:AH27">
    <cfRule type="cellIs" dxfId="325" priority="42" stopIfTrue="1" operator="equal">
      <formula>""</formula>
    </cfRule>
  </conditionalFormatting>
  <conditionalFormatting sqref="D26:AH26">
    <cfRule type="cellIs" dxfId="324" priority="41" stopIfTrue="1" operator="equal">
      <formula>""</formula>
    </cfRule>
  </conditionalFormatting>
  <conditionalFormatting sqref="D24:AH24">
    <cfRule type="cellIs" dxfId="323" priority="40" stopIfTrue="1" operator="equal">
      <formula>""</formula>
    </cfRule>
  </conditionalFormatting>
  <conditionalFormatting sqref="D29:AH29">
    <cfRule type="cellIs" dxfId="322" priority="39" stopIfTrue="1" operator="equal">
      <formula>""</formula>
    </cfRule>
  </conditionalFormatting>
  <conditionalFormatting sqref="D30:AH30">
    <cfRule type="cellIs" dxfId="321" priority="38" stopIfTrue="1" operator="equal">
      <formula>""</formula>
    </cfRule>
  </conditionalFormatting>
  <conditionalFormatting sqref="D31:AH31">
    <cfRule type="cellIs" dxfId="320" priority="37" stopIfTrue="1" operator="equal">
      <formula>""</formula>
    </cfRule>
  </conditionalFormatting>
  <conditionalFormatting sqref="D32:AH32">
    <cfRule type="cellIs" dxfId="319" priority="36" stopIfTrue="1" operator="equal">
      <formula>""</formula>
    </cfRule>
  </conditionalFormatting>
  <conditionalFormatting sqref="D39:AH39">
    <cfRule type="cellIs" dxfId="318" priority="35" stopIfTrue="1" operator="equal">
      <formula>""</formula>
    </cfRule>
  </conditionalFormatting>
  <conditionalFormatting sqref="D41:AH41">
    <cfRule type="cellIs" dxfId="317" priority="34" stopIfTrue="1" operator="equal">
      <formula>""</formula>
    </cfRule>
  </conditionalFormatting>
  <conditionalFormatting sqref="D40:AH40">
    <cfRule type="cellIs" dxfId="316" priority="33" stopIfTrue="1" operator="equal">
      <formula>""</formula>
    </cfRule>
  </conditionalFormatting>
  <conditionalFormatting sqref="D38:AH38">
    <cfRule type="cellIs" dxfId="315" priority="32" stopIfTrue="1" operator="equal">
      <formula>""</formula>
    </cfRule>
  </conditionalFormatting>
  <conditionalFormatting sqref="D43:AH43">
    <cfRule type="cellIs" dxfId="314" priority="31" stopIfTrue="1" operator="equal">
      <formula>""</formula>
    </cfRule>
  </conditionalFormatting>
  <conditionalFormatting sqref="D44:AH44">
    <cfRule type="cellIs" dxfId="313" priority="30" stopIfTrue="1" operator="equal">
      <formula>""</formula>
    </cfRule>
  </conditionalFormatting>
  <conditionalFormatting sqref="D45:AH45">
    <cfRule type="cellIs" dxfId="312" priority="29" stopIfTrue="1" operator="equal">
      <formula>""</formula>
    </cfRule>
  </conditionalFormatting>
  <conditionalFormatting sqref="D46:AH46">
    <cfRule type="cellIs" dxfId="311" priority="28" stopIfTrue="1" operator="equal">
      <formula>""</formula>
    </cfRule>
  </conditionalFormatting>
  <conditionalFormatting sqref="D53:AH53">
    <cfRule type="cellIs" dxfId="310" priority="27" stopIfTrue="1" operator="equal">
      <formula>""</formula>
    </cfRule>
  </conditionalFormatting>
  <conditionalFormatting sqref="D55:AH55">
    <cfRule type="cellIs" dxfId="309" priority="26" stopIfTrue="1" operator="equal">
      <formula>""</formula>
    </cfRule>
  </conditionalFormatting>
  <conditionalFormatting sqref="D54:AH54">
    <cfRule type="cellIs" dxfId="308" priority="25" stopIfTrue="1" operator="equal">
      <formula>""</formula>
    </cfRule>
  </conditionalFormatting>
  <conditionalFormatting sqref="D52:AH52">
    <cfRule type="cellIs" dxfId="307" priority="24" stopIfTrue="1" operator="equal">
      <formula>""</formula>
    </cfRule>
  </conditionalFormatting>
  <conditionalFormatting sqref="D57:AH57">
    <cfRule type="cellIs" dxfId="306" priority="23" stopIfTrue="1" operator="equal">
      <formula>""</formula>
    </cfRule>
  </conditionalFormatting>
  <conditionalFormatting sqref="D58:AH58">
    <cfRule type="cellIs" dxfId="305" priority="22" stopIfTrue="1" operator="equal">
      <formula>""</formula>
    </cfRule>
  </conditionalFormatting>
  <conditionalFormatting sqref="D59:AH59">
    <cfRule type="cellIs" dxfId="304" priority="21" stopIfTrue="1" operator="equal">
      <formula>""</formula>
    </cfRule>
  </conditionalFormatting>
  <conditionalFormatting sqref="D60:AH60">
    <cfRule type="cellIs" dxfId="303" priority="20" stopIfTrue="1" operator="equal">
      <formula>""</formula>
    </cfRule>
  </conditionalFormatting>
  <conditionalFormatting sqref="D71:AH71">
    <cfRule type="cellIs" dxfId="302" priority="19" stopIfTrue="1" operator="equal">
      <formula>""</formula>
    </cfRule>
  </conditionalFormatting>
  <conditionalFormatting sqref="D72:AH72">
    <cfRule type="cellIs" dxfId="301" priority="18" stopIfTrue="1" operator="equal">
      <formula>""</formula>
    </cfRule>
  </conditionalFormatting>
  <conditionalFormatting sqref="D73:AH73">
    <cfRule type="cellIs" dxfId="300" priority="17" stopIfTrue="1" operator="equal">
      <formula>""</formula>
    </cfRule>
  </conditionalFormatting>
  <conditionalFormatting sqref="D74:AH74">
    <cfRule type="cellIs" dxfId="299" priority="16" stopIfTrue="1" operator="equal">
      <formula>""</formula>
    </cfRule>
  </conditionalFormatting>
  <conditionalFormatting sqref="D67:AH67">
    <cfRule type="cellIs" dxfId="298" priority="15" stopIfTrue="1" operator="equal">
      <formula>""</formula>
    </cfRule>
  </conditionalFormatting>
  <conditionalFormatting sqref="D69:AH69">
    <cfRule type="cellIs" dxfId="297" priority="14" stopIfTrue="1" operator="equal">
      <formula>""</formula>
    </cfRule>
  </conditionalFormatting>
  <conditionalFormatting sqref="D68:AH68">
    <cfRule type="cellIs" dxfId="296" priority="13" stopIfTrue="1" operator="equal">
      <formula>""</formula>
    </cfRule>
  </conditionalFormatting>
  <conditionalFormatting sqref="D66:AH66">
    <cfRule type="cellIs" dxfId="295" priority="12" stopIfTrue="1" operator="equal">
      <formula>""</formula>
    </cfRule>
  </conditionalFormatting>
  <conditionalFormatting sqref="D85:AH85">
    <cfRule type="cellIs" dxfId="294" priority="11" stopIfTrue="1" operator="equal">
      <formula>""</formula>
    </cfRule>
  </conditionalFormatting>
  <conditionalFormatting sqref="D86:AH86">
    <cfRule type="cellIs" dxfId="293" priority="10" stopIfTrue="1" operator="equal">
      <formula>""</formula>
    </cfRule>
  </conditionalFormatting>
  <conditionalFormatting sqref="D87:AH87">
    <cfRule type="cellIs" dxfId="292" priority="9" stopIfTrue="1" operator="equal">
      <formula>""</formula>
    </cfRule>
  </conditionalFormatting>
  <conditionalFormatting sqref="D88:AH88">
    <cfRule type="cellIs" dxfId="291" priority="8" stopIfTrue="1" operator="equal">
      <formula>""</formula>
    </cfRule>
  </conditionalFormatting>
  <conditionalFormatting sqref="D81:AH81">
    <cfRule type="cellIs" dxfId="290" priority="7" stopIfTrue="1" operator="equal">
      <formula>""</formula>
    </cfRule>
  </conditionalFormatting>
  <conditionalFormatting sqref="D83:AH83">
    <cfRule type="cellIs" dxfId="289" priority="6" stopIfTrue="1" operator="equal">
      <formula>""</formula>
    </cfRule>
  </conditionalFormatting>
  <conditionalFormatting sqref="D82:AH82">
    <cfRule type="cellIs" dxfId="288" priority="5" stopIfTrue="1" operator="equal">
      <formula>""</formula>
    </cfRule>
  </conditionalFormatting>
  <conditionalFormatting sqref="D80:AH80">
    <cfRule type="cellIs" dxfId="287" priority="4" stopIfTrue="1" operator="equal">
      <formula>""</formula>
    </cfRule>
  </conditionalFormatting>
  <conditionalFormatting sqref="D95:H95">
    <cfRule type="cellIs" dxfId="286" priority="3" operator="equal">
      <formula>""</formula>
    </cfRule>
  </conditionalFormatting>
  <conditionalFormatting sqref="D96:H96">
    <cfRule type="cellIs" dxfId="285" priority="2" operator="equal">
      <formula>""</formula>
    </cfRule>
  </conditionalFormatting>
  <conditionalFormatting sqref="D97:H107">
    <cfRule type="cellIs" dxfId="284" priority="1" operator="equal">
      <formula>""</formula>
    </cfRule>
  </conditionalFormatting>
  <dataValidations count="3">
    <dataValidation imeMode="off" allowBlank="1" showInputMessage="1" showErrorMessage="1" sqref="L102:Z106 L95:L97"/>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31496062992125984"/>
  <pageSetup paperSize="9" scale="39" fitToHeight="2" orientation="portrait" cellComments="asDisplayed" r:id="rId1"/>
  <headerFooter scaleWithDoc="0" alignWithMargins="0">
    <oddFooter>&amp;R(令和４年７月１日開講訓練科から適用)</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5"/>
  <sheetViews>
    <sheetView view="pageBreakPreview" zoomScale="80" zoomScaleNormal="100" zoomScaleSheetLayoutView="80" workbookViewId="0">
      <selection activeCell="A2" sqref="A2:AI2"/>
    </sheetView>
  </sheetViews>
  <sheetFormatPr defaultRowHeight="13.5"/>
  <cols>
    <col min="1" max="1" width="3.125" style="952" customWidth="1"/>
    <col min="2" max="2" width="4.25" style="952" customWidth="1"/>
    <col min="3" max="3" width="13.125" style="952" customWidth="1"/>
    <col min="4" max="7" width="4.5" style="828" customWidth="1"/>
    <col min="8" max="8" width="5.125" style="828" customWidth="1"/>
    <col min="9" max="34" width="4.5" style="828" customWidth="1"/>
    <col min="35" max="35" width="8.375" style="828" customWidth="1"/>
    <col min="36" max="36" width="12.5" style="828" customWidth="1"/>
    <col min="37" max="41" width="4.125" style="828" customWidth="1"/>
    <col min="42" max="16384" width="9" style="828"/>
  </cols>
  <sheetData>
    <row r="1" spans="1:37" ht="33" customHeight="1">
      <c r="AE1" s="829"/>
      <c r="AF1" s="829"/>
      <c r="AG1" s="829"/>
      <c r="AH1" s="430"/>
      <c r="AI1" s="431"/>
      <c r="AJ1" s="432" t="s">
        <v>863</v>
      </c>
    </row>
    <row r="2" spans="1:37" ht="20.25" customHeight="1">
      <c r="A2" s="1886" t="s">
        <v>854</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row>
    <row r="3" spans="1:37"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37" ht="19.5" customHeight="1">
      <c r="B4" s="1887" t="s">
        <v>855</v>
      </c>
      <c r="C4" s="1887"/>
      <c r="D4" s="1887"/>
      <c r="E4" s="1887"/>
      <c r="F4" s="1887"/>
      <c r="G4" s="1888" t="str">
        <f>IF(様式1!G36="","",様式1!G36)</f>
        <v/>
      </c>
      <c r="H4" s="1888"/>
      <c r="I4" s="1888"/>
      <c r="J4" s="1888"/>
      <c r="K4" s="1888"/>
      <c r="L4" s="1888"/>
      <c r="M4" s="1888"/>
      <c r="N4" s="1888"/>
      <c r="O4" s="1888"/>
      <c r="P4" s="1888"/>
      <c r="Q4" s="1888"/>
      <c r="R4" s="1888"/>
      <c r="S4" s="1888"/>
      <c r="T4" s="874" t="s">
        <v>864</v>
      </c>
      <c r="U4" s="874"/>
      <c r="V4" s="874"/>
      <c r="W4" s="874"/>
      <c r="X4" s="1889" t="str">
        <f>IF(様式1!L11="","",様式1!L11)</f>
        <v/>
      </c>
      <c r="Y4" s="1889"/>
      <c r="Z4" s="1889"/>
      <c r="AA4" s="1889"/>
      <c r="AB4" s="1889"/>
      <c r="AC4" s="1889"/>
      <c r="AD4" s="1889"/>
      <c r="AE4" s="1889"/>
      <c r="AF4" s="1889"/>
      <c r="AG4" s="1889"/>
      <c r="AH4" s="874"/>
      <c r="AI4" s="874"/>
      <c r="AJ4" s="874"/>
      <c r="AK4" s="874"/>
    </row>
    <row r="5" spans="1:37" ht="19.5" customHeight="1">
      <c r="B5" s="1090"/>
      <c r="C5" s="1090"/>
      <c r="D5" s="1090"/>
      <c r="E5" s="1090"/>
      <c r="F5" s="1090"/>
      <c r="G5" s="1091"/>
      <c r="H5" s="1091"/>
      <c r="I5" s="1091"/>
      <c r="J5" s="1091"/>
      <c r="K5" s="1091"/>
      <c r="L5" s="1091"/>
      <c r="M5" s="1091"/>
      <c r="N5" s="1091"/>
      <c r="O5" s="1091"/>
      <c r="P5" s="1091"/>
      <c r="Q5" s="1091"/>
      <c r="R5" s="1091"/>
      <c r="S5" s="1091"/>
      <c r="T5" s="874"/>
      <c r="U5" s="874"/>
      <c r="V5" s="874"/>
      <c r="W5" s="874"/>
      <c r="X5" s="914"/>
      <c r="Y5" s="914"/>
      <c r="Z5" s="914"/>
      <c r="AA5" s="914"/>
      <c r="AB5" s="914"/>
      <c r="AC5" s="914"/>
      <c r="AD5" s="914"/>
      <c r="AE5" s="914"/>
      <c r="AF5" s="914"/>
      <c r="AG5" s="914"/>
      <c r="AH5" s="874"/>
      <c r="AI5" s="874"/>
      <c r="AJ5" s="874"/>
      <c r="AK5" s="874"/>
    </row>
    <row r="6" spans="1:37" ht="19.5" customHeight="1">
      <c r="B6" s="1090"/>
      <c r="C6" s="1090"/>
      <c r="D6" s="1090"/>
      <c r="E6" s="1090"/>
      <c r="F6" s="1090"/>
      <c r="G6" s="1091"/>
      <c r="H6" s="1091"/>
      <c r="I6" s="1091"/>
      <c r="J6" s="1091"/>
      <c r="K6" s="1091"/>
      <c r="L6" s="1091"/>
      <c r="M6" s="1091"/>
      <c r="N6" s="1091"/>
      <c r="O6" s="1091"/>
      <c r="P6" s="1091"/>
      <c r="Q6" s="1091"/>
      <c r="R6" s="1091"/>
      <c r="S6" s="1091"/>
      <c r="T6" s="953" t="s">
        <v>856</v>
      </c>
      <c r="U6" s="954"/>
      <c r="V6" s="954"/>
      <c r="W6" s="954"/>
      <c r="X6" s="954"/>
      <c r="Y6" s="954"/>
      <c r="Z6" s="954"/>
      <c r="AA6" s="954"/>
      <c r="AB6" s="954"/>
      <c r="AC6" s="1883">
        <f>SUM(AI13,AI18)</f>
        <v>87</v>
      </c>
      <c r="AD6" s="1883"/>
      <c r="AE6" s="954"/>
      <c r="AF6" s="954"/>
      <c r="AG6" s="954"/>
      <c r="AH6" s="874"/>
      <c r="AI6" s="874"/>
      <c r="AJ6" s="874"/>
      <c r="AK6" s="874"/>
    </row>
    <row r="7" spans="1:37" ht="9.75" customHeight="1">
      <c r="A7" s="831"/>
      <c r="B7" s="832"/>
      <c r="C7" s="832"/>
      <c r="D7" s="832"/>
      <c r="E7" s="832"/>
      <c r="F7" s="833"/>
      <c r="G7" s="833"/>
      <c r="H7" s="833"/>
      <c r="I7" s="833"/>
      <c r="J7" s="833"/>
      <c r="K7" s="935"/>
      <c r="L7" s="935"/>
      <c r="M7" s="935"/>
      <c r="N7" s="935"/>
      <c r="O7" s="935"/>
      <c r="P7" s="935"/>
      <c r="Q7" s="935"/>
      <c r="R7" s="834"/>
      <c r="S7" s="834"/>
      <c r="T7" s="834"/>
      <c r="U7" s="834"/>
      <c r="V7" s="834"/>
      <c r="W7" s="834"/>
      <c r="X7" s="834"/>
      <c r="Y7" s="834"/>
      <c r="Z7" s="886"/>
      <c r="AA7" s="878"/>
      <c r="AB7" s="834"/>
      <c r="AC7" s="834"/>
      <c r="AD7" s="834"/>
      <c r="AE7" s="834"/>
      <c r="AF7" s="834"/>
      <c r="AG7" s="834"/>
      <c r="AH7" s="834"/>
    </row>
    <row r="8" spans="1:37" ht="15.75" customHeight="1">
      <c r="A8" s="1890" t="s">
        <v>1016</v>
      </c>
      <c r="B8" s="879" t="s">
        <v>219</v>
      </c>
      <c r="C8" s="879"/>
      <c r="D8" s="835">
        <v>10</v>
      </c>
      <c r="E8" s="836"/>
      <c r="F8" s="880"/>
      <c r="G8" s="836"/>
      <c r="H8" s="880"/>
      <c r="I8" s="836"/>
      <c r="J8" s="880"/>
      <c r="K8" s="836"/>
      <c r="L8" s="880"/>
      <c r="M8" s="836"/>
      <c r="N8" s="880"/>
      <c r="O8" s="836"/>
      <c r="P8" s="880"/>
      <c r="Q8" s="836"/>
      <c r="R8" s="880"/>
      <c r="S8" s="836"/>
      <c r="T8" s="836"/>
      <c r="U8" s="836"/>
      <c r="V8" s="836"/>
      <c r="W8" s="836"/>
      <c r="X8" s="836"/>
      <c r="Y8" s="836"/>
      <c r="Z8" s="924"/>
      <c r="AA8" s="836"/>
      <c r="AB8" s="836"/>
      <c r="AC8" s="836"/>
      <c r="AD8" s="836"/>
      <c r="AE8" s="836"/>
      <c r="AF8" s="836"/>
      <c r="AG8" s="836"/>
      <c r="AH8" s="837"/>
      <c r="AI8" s="838"/>
    </row>
    <row r="9" spans="1:37" ht="15.75" customHeight="1">
      <c r="A9" s="1890"/>
      <c r="B9" s="879" t="s">
        <v>122</v>
      </c>
      <c r="C9" s="879"/>
      <c r="D9" s="835">
        <v>1</v>
      </c>
      <c r="E9" s="836">
        <v>2</v>
      </c>
      <c r="F9" s="836">
        <v>3</v>
      </c>
      <c r="G9" s="836">
        <v>4</v>
      </c>
      <c r="H9" s="836">
        <v>5</v>
      </c>
      <c r="I9" s="836">
        <v>6</v>
      </c>
      <c r="J9" s="924">
        <v>7</v>
      </c>
      <c r="K9" s="836">
        <v>8</v>
      </c>
      <c r="L9" s="836">
        <v>9</v>
      </c>
      <c r="M9" s="836">
        <v>10</v>
      </c>
      <c r="N9" s="836">
        <v>11</v>
      </c>
      <c r="O9" s="836">
        <v>12</v>
      </c>
      <c r="P9" s="836">
        <v>13</v>
      </c>
      <c r="Q9" s="836">
        <v>14</v>
      </c>
      <c r="R9" s="934">
        <v>15</v>
      </c>
      <c r="S9" s="836">
        <v>16</v>
      </c>
      <c r="T9" s="836">
        <v>17</v>
      </c>
      <c r="U9" s="836">
        <v>18</v>
      </c>
      <c r="V9" s="836">
        <v>19</v>
      </c>
      <c r="W9" s="836">
        <v>20</v>
      </c>
      <c r="X9" s="836">
        <v>21</v>
      </c>
      <c r="Y9" s="836">
        <v>22</v>
      </c>
      <c r="Z9" s="924">
        <v>23</v>
      </c>
      <c r="AA9" s="836">
        <v>24</v>
      </c>
      <c r="AB9" s="836">
        <v>25</v>
      </c>
      <c r="AC9" s="836">
        <v>26</v>
      </c>
      <c r="AD9" s="836">
        <v>27</v>
      </c>
      <c r="AE9" s="836">
        <v>28</v>
      </c>
      <c r="AF9" s="836">
        <v>29</v>
      </c>
      <c r="AG9" s="836">
        <v>30</v>
      </c>
      <c r="AH9" s="839">
        <v>31</v>
      </c>
      <c r="AI9" s="838"/>
    </row>
    <row r="10" spans="1:37" ht="15.75" customHeight="1">
      <c r="A10" s="1890"/>
      <c r="B10" s="879" t="s">
        <v>857</v>
      </c>
      <c r="C10" s="879"/>
      <c r="D10" s="835" t="s">
        <v>868</v>
      </c>
      <c r="E10" s="836" t="s">
        <v>870</v>
      </c>
      <c r="F10" s="840" t="s">
        <v>871</v>
      </c>
      <c r="G10" s="840" t="s">
        <v>200</v>
      </c>
      <c r="H10" s="840" t="s">
        <v>872</v>
      </c>
      <c r="I10" s="840" t="s">
        <v>873</v>
      </c>
      <c r="J10" s="925" t="s">
        <v>874</v>
      </c>
      <c r="K10" s="840" t="s">
        <v>867</v>
      </c>
      <c r="L10" s="840" t="s">
        <v>869</v>
      </c>
      <c r="M10" s="840" t="s">
        <v>871</v>
      </c>
      <c r="N10" s="840" t="s">
        <v>200</v>
      </c>
      <c r="O10" s="840" t="s">
        <v>872</v>
      </c>
      <c r="P10" s="840" t="s">
        <v>873</v>
      </c>
      <c r="Q10" s="840" t="s">
        <v>874</v>
      </c>
      <c r="R10" s="1013" t="s">
        <v>867</v>
      </c>
      <c r="S10" s="840" t="s">
        <v>869</v>
      </c>
      <c r="T10" s="840" t="s">
        <v>871</v>
      </c>
      <c r="U10" s="840" t="s">
        <v>200</v>
      </c>
      <c r="V10" s="840" t="s">
        <v>872</v>
      </c>
      <c r="W10" s="840" t="s">
        <v>873</v>
      </c>
      <c r="X10" s="840" t="s">
        <v>874</v>
      </c>
      <c r="Y10" s="840" t="s">
        <v>867</v>
      </c>
      <c r="Z10" s="925" t="s">
        <v>869</v>
      </c>
      <c r="AA10" s="840" t="s">
        <v>871</v>
      </c>
      <c r="AB10" s="840" t="s">
        <v>200</v>
      </c>
      <c r="AC10" s="840" t="s">
        <v>872</v>
      </c>
      <c r="AD10" s="840" t="s">
        <v>873</v>
      </c>
      <c r="AE10" s="840" t="s">
        <v>874</v>
      </c>
      <c r="AF10" s="840" t="s">
        <v>867</v>
      </c>
      <c r="AG10" s="840" t="s">
        <v>869</v>
      </c>
      <c r="AH10" s="841" t="s">
        <v>871</v>
      </c>
      <c r="AI10" s="838"/>
    </row>
    <row r="11" spans="1:37" ht="23.25" customHeight="1">
      <c r="A11" s="1891"/>
      <c r="B11" s="879"/>
      <c r="C11" s="845" t="s">
        <v>773</v>
      </c>
      <c r="D11" s="846">
        <v>1</v>
      </c>
      <c r="E11" s="847">
        <v>1</v>
      </c>
      <c r="F11" s="848">
        <v>1</v>
      </c>
      <c r="G11" s="847">
        <v>1</v>
      </c>
      <c r="H11" s="848">
        <v>1</v>
      </c>
      <c r="I11" s="847">
        <v>1</v>
      </c>
      <c r="J11" s="848">
        <v>1</v>
      </c>
      <c r="K11" s="847">
        <v>2</v>
      </c>
      <c r="L11" s="847">
        <v>2</v>
      </c>
      <c r="M11" s="847">
        <v>2</v>
      </c>
      <c r="N11" s="848">
        <v>2</v>
      </c>
      <c r="O11" s="847">
        <v>2</v>
      </c>
      <c r="P11" s="848">
        <v>2</v>
      </c>
      <c r="Q11" s="847">
        <v>2</v>
      </c>
      <c r="R11" s="1014">
        <v>3</v>
      </c>
      <c r="S11" s="847">
        <v>3</v>
      </c>
      <c r="T11" s="847">
        <v>3</v>
      </c>
      <c r="U11" s="847">
        <v>3</v>
      </c>
      <c r="V11" s="847">
        <v>3</v>
      </c>
      <c r="W11" s="847">
        <v>3</v>
      </c>
      <c r="X11" s="847">
        <v>3</v>
      </c>
      <c r="Y11" s="847">
        <v>3</v>
      </c>
      <c r="Z11" s="927">
        <v>3</v>
      </c>
      <c r="AA11" s="847">
        <v>4</v>
      </c>
      <c r="AB11" s="847">
        <v>4</v>
      </c>
      <c r="AC11" s="847">
        <v>4</v>
      </c>
      <c r="AD11" s="847">
        <v>4</v>
      </c>
      <c r="AE11" s="847">
        <v>4</v>
      </c>
      <c r="AF11" s="847">
        <v>4</v>
      </c>
      <c r="AG11" s="847">
        <v>4</v>
      </c>
      <c r="AH11" s="849">
        <v>4</v>
      </c>
      <c r="AI11" s="838"/>
    </row>
    <row r="12" spans="1:37" ht="240.75" customHeight="1">
      <c r="A12" s="1891"/>
      <c r="B12" s="1880" t="s">
        <v>858</v>
      </c>
      <c r="C12" s="881" t="s">
        <v>892</v>
      </c>
      <c r="D12" s="887" t="s">
        <v>897</v>
      </c>
      <c r="E12" s="888" t="s">
        <v>897</v>
      </c>
      <c r="F12" s="888" t="s">
        <v>897</v>
      </c>
      <c r="G12" s="888" t="s">
        <v>897</v>
      </c>
      <c r="H12" s="888" t="s">
        <v>897</v>
      </c>
      <c r="I12" s="888" t="s">
        <v>897</v>
      </c>
      <c r="J12" s="889" t="s">
        <v>885</v>
      </c>
      <c r="K12" s="888" t="s">
        <v>896</v>
      </c>
      <c r="L12" s="890" t="s">
        <v>896</v>
      </c>
      <c r="M12" s="888" t="s">
        <v>896</v>
      </c>
      <c r="N12" s="890" t="s">
        <v>896</v>
      </c>
      <c r="O12" s="888" t="s">
        <v>896</v>
      </c>
      <c r="P12" s="890" t="s">
        <v>896</v>
      </c>
      <c r="Q12" s="888" t="s">
        <v>885</v>
      </c>
      <c r="R12" s="1015" t="s">
        <v>894</v>
      </c>
      <c r="S12" s="888" t="s">
        <v>894</v>
      </c>
      <c r="T12" s="888" t="s">
        <v>894</v>
      </c>
      <c r="U12" s="888" t="s">
        <v>894</v>
      </c>
      <c r="V12" s="888" t="s">
        <v>894</v>
      </c>
      <c r="W12" s="888" t="s">
        <v>894</v>
      </c>
      <c r="X12" s="888" t="s">
        <v>894</v>
      </c>
      <c r="Y12" s="888" t="s">
        <v>894</v>
      </c>
      <c r="Z12" s="928" t="s">
        <v>885</v>
      </c>
      <c r="AA12" s="888" t="s">
        <v>895</v>
      </c>
      <c r="AB12" s="888" t="s">
        <v>895</v>
      </c>
      <c r="AC12" s="888" t="s">
        <v>895</v>
      </c>
      <c r="AD12" s="888" t="s">
        <v>895</v>
      </c>
      <c r="AE12" s="888" t="s">
        <v>895</v>
      </c>
      <c r="AF12" s="888" t="s">
        <v>895</v>
      </c>
      <c r="AG12" s="888" t="s">
        <v>895</v>
      </c>
      <c r="AH12" s="891" t="s">
        <v>885</v>
      </c>
      <c r="AI12" s="923"/>
    </row>
    <row r="13" spans="1:37" ht="30.75" customHeight="1" thickBot="1">
      <c r="A13" s="1891"/>
      <c r="B13" s="1881"/>
      <c r="C13" s="918" t="s">
        <v>1080</v>
      </c>
      <c r="D13" s="919">
        <v>20</v>
      </c>
      <c r="E13" s="920"/>
      <c r="F13" s="921"/>
      <c r="G13" s="920"/>
      <c r="H13" s="921"/>
      <c r="I13" s="920"/>
      <c r="J13" s="921"/>
      <c r="K13" s="920">
        <v>20</v>
      </c>
      <c r="L13" s="920"/>
      <c r="M13" s="920"/>
      <c r="N13" s="921"/>
      <c r="O13" s="920"/>
      <c r="P13" s="921"/>
      <c r="Q13" s="920"/>
      <c r="R13" s="1016">
        <v>20</v>
      </c>
      <c r="S13" s="920"/>
      <c r="T13" s="920"/>
      <c r="U13" s="920"/>
      <c r="V13" s="920"/>
      <c r="W13" s="920"/>
      <c r="X13" s="920"/>
      <c r="Y13" s="920"/>
      <c r="Z13" s="929"/>
      <c r="AA13" s="920">
        <v>20</v>
      </c>
      <c r="AB13" s="920"/>
      <c r="AC13" s="920"/>
      <c r="AD13" s="920"/>
      <c r="AE13" s="920"/>
      <c r="AF13" s="920"/>
      <c r="AG13" s="920"/>
      <c r="AH13" s="922"/>
      <c r="AI13" s="1114">
        <f>SUM(D13:AH13)</f>
        <v>80</v>
      </c>
      <c r="AJ13" s="1115" t="s">
        <v>1083</v>
      </c>
    </row>
    <row r="14" spans="1:37" ht="240.75" customHeight="1">
      <c r="A14" s="1891"/>
      <c r="B14" s="1881"/>
      <c r="C14" s="905" t="s">
        <v>891</v>
      </c>
      <c r="D14" s="907" t="s">
        <v>893</v>
      </c>
      <c r="E14" s="908"/>
      <c r="F14" s="909"/>
      <c r="G14" s="910"/>
      <c r="H14" s="909"/>
      <c r="I14" s="908"/>
      <c r="J14" s="926" t="s">
        <v>859</v>
      </c>
      <c r="K14" s="894"/>
      <c r="L14" s="893"/>
      <c r="M14" s="894"/>
      <c r="N14" s="895" t="s">
        <v>859</v>
      </c>
      <c r="O14" s="894"/>
      <c r="P14" s="896"/>
      <c r="Q14" s="894"/>
      <c r="R14" s="1018"/>
      <c r="S14" s="898"/>
      <c r="T14" s="898"/>
      <c r="U14" s="898"/>
      <c r="V14" s="898"/>
      <c r="W14" s="899" t="s">
        <v>859</v>
      </c>
      <c r="X14" s="899"/>
      <c r="Y14" s="894" t="s">
        <v>882</v>
      </c>
      <c r="Z14" s="930"/>
      <c r="AA14" s="894"/>
      <c r="AB14" s="894"/>
      <c r="AC14" s="900" t="s">
        <v>876</v>
      </c>
      <c r="AD14" s="894"/>
      <c r="AE14" s="894" t="s">
        <v>879</v>
      </c>
      <c r="AF14" s="898" t="s">
        <v>884</v>
      </c>
      <c r="AG14" s="898"/>
      <c r="AH14" s="901"/>
      <c r="AI14" s="844"/>
    </row>
    <row r="15" spans="1:37" ht="25.5" customHeight="1">
      <c r="A15" s="1891"/>
      <c r="B15" s="1881"/>
      <c r="C15" s="845" t="s">
        <v>890</v>
      </c>
      <c r="D15" s="911" t="s">
        <v>875</v>
      </c>
      <c r="E15" s="912"/>
      <c r="F15" s="913"/>
      <c r="G15" s="912"/>
      <c r="H15" s="913"/>
      <c r="I15" s="912"/>
      <c r="J15" s="913" t="s">
        <v>875</v>
      </c>
      <c r="K15" s="847"/>
      <c r="L15" s="847"/>
      <c r="M15" s="847"/>
      <c r="N15" s="848" t="s">
        <v>875</v>
      </c>
      <c r="O15" s="847"/>
      <c r="P15" s="848"/>
      <c r="Q15" s="847"/>
      <c r="R15" s="1014"/>
      <c r="S15" s="847"/>
      <c r="T15" s="847"/>
      <c r="U15" s="847"/>
      <c r="V15" s="847"/>
      <c r="W15" s="847" t="s">
        <v>875</v>
      </c>
      <c r="X15" s="847"/>
      <c r="Y15" s="847" t="s">
        <v>875</v>
      </c>
      <c r="Z15" s="927"/>
      <c r="AA15" s="847"/>
      <c r="AB15" s="847"/>
      <c r="AC15" s="847" t="s">
        <v>875</v>
      </c>
      <c r="AD15" s="847"/>
      <c r="AE15" s="847"/>
      <c r="AF15" s="847" t="s">
        <v>875</v>
      </c>
      <c r="AG15" s="847"/>
      <c r="AH15" s="849"/>
      <c r="AI15" s="850"/>
      <c r="AJ15" s="851"/>
    </row>
    <row r="16" spans="1:37" ht="27.75" customHeight="1">
      <c r="A16" s="1891"/>
      <c r="B16" s="1881"/>
      <c r="C16" s="845" t="s">
        <v>888</v>
      </c>
      <c r="D16" s="882">
        <v>0.54166666666666663</v>
      </c>
      <c r="E16" s="847"/>
      <c r="F16" s="848"/>
      <c r="G16" s="884"/>
      <c r="H16" s="848"/>
      <c r="I16" s="847"/>
      <c r="J16" s="883">
        <v>0.375</v>
      </c>
      <c r="K16" s="847"/>
      <c r="L16" s="847"/>
      <c r="M16" s="847"/>
      <c r="N16" s="883">
        <v>0.375</v>
      </c>
      <c r="O16" s="847"/>
      <c r="P16" s="848"/>
      <c r="Q16" s="847"/>
      <c r="R16" s="1014"/>
      <c r="S16" s="847"/>
      <c r="T16" s="847"/>
      <c r="U16" s="847"/>
      <c r="V16" s="847"/>
      <c r="W16" s="884">
        <v>0.375</v>
      </c>
      <c r="X16" s="847"/>
      <c r="Y16" s="884">
        <v>0.41666666666666669</v>
      </c>
      <c r="Z16" s="931"/>
      <c r="AA16" s="847"/>
      <c r="AB16" s="847"/>
      <c r="AC16" s="884">
        <v>0.41666666666666669</v>
      </c>
      <c r="AD16" s="847"/>
      <c r="AE16" s="884">
        <v>0.625</v>
      </c>
      <c r="AF16" s="884">
        <v>0.58333333333333337</v>
      </c>
      <c r="AG16" s="847"/>
      <c r="AH16" s="849"/>
      <c r="AI16" s="1092"/>
      <c r="AJ16" s="851"/>
    </row>
    <row r="17" spans="1:36" ht="27.75" customHeight="1">
      <c r="A17" s="1892"/>
      <c r="B17" s="1881"/>
      <c r="C17" s="845" t="s">
        <v>889</v>
      </c>
      <c r="D17" s="882">
        <v>0.58333333333333337</v>
      </c>
      <c r="E17" s="847"/>
      <c r="F17" s="848"/>
      <c r="G17" s="884"/>
      <c r="H17" s="848"/>
      <c r="I17" s="847"/>
      <c r="J17" s="883">
        <v>0.625</v>
      </c>
      <c r="K17" s="847"/>
      <c r="L17" s="847"/>
      <c r="M17" s="847"/>
      <c r="N17" s="883">
        <v>0.625</v>
      </c>
      <c r="O17" s="847"/>
      <c r="P17" s="848"/>
      <c r="Q17" s="847"/>
      <c r="R17" s="1014"/>
      <c r="S17" s="847"/>
      <c r="T17" s="847"/>
      <c r="U17" s="847"/>
      <c r="V17" s="847"/>
      <c r="W17" s="884">
        <v>0.625</v>
      </c>
      <c r="X17" s="847"/>
      <c r="Y17" s="884">
        <v>0.5</v>
      </c>
      <c r="Z17" s="931"/>
      <c r="AA17" s="847"/>
      <c r="AB17" s="847"/>
      <c r="AC17" s="884">
        <v>0.70833333333333337</v>
      </c>
      <c r="AD17" s="847"/>
      <c r="AE17" s="884">
        <v>0.75</v>
      </c>
      <c r="AF17" s="884">
        <v>0.625</v>
      </c>
      <c r="AG17" s="847"/>
      <c r="AH17" s="849"/>
      <c r="AI17" s="1092"/>
      <c r="AJ17" s="885"/>
    </row>
    <row r="18" spans="1:36" ht="39.75" customHeight="1">
      <c r="A18" s="1892"/>
      <c r="B18" s="1881"/>
      <c r="C18" s="845" t="s">
        <v>1081</v>
      </c>
      <c r="D18" s="846"/>
      <c r="E18" s="847"/>
      <c r="F18" s="848"/>
      <c r="G18" s="847"/>
      <c r="H18" s="848"/>
      <c r="I18" s="847"/>
      <c r="J18" s="848">
        <v>1</v>
      </c>
      <c r="K18" s="847"/>
      <c r="L18" s="847"/>
      <c r="M18" s="847"/>
      <c r="N18" s="848">
        <v>1</v>
      </c>
      <c r="O18" s="847"/>
      <c r="P18" s="848"/>
      <c r="Q18" s="847"/>
      <c r="R18" s="1014"/>
      <c r="S18" s="847"/>
      <c r="T18" s="847"/>
      <c r="U18" s="847"/>
      <c r="V18" s="847"/>
      <c r="W18" s="847">
        <v>1</v>
      </c>
      <c r="X18" s="847"/>
      <c r="Y18" s="847">
        <v>2</v>
      </c>
      <c r="Z18" s="927"/>
      <c r="AA18" s="847"/>
      <c r="AB18" s="847"/>
      <c r="AC18" s="847">
        <v>1</v>
      </c>
      <c r="AD18" s="847"/>
      <c r="AE18" s="847"/>
      <c r="AF18" s="847">
        <v>1</v>
      </c>
      <c r="AG18" s="847"/>
      <c r="AH18" s="849"/>
      <c r="AI18" s="1116">
        <f>SUM(D18:AH18)</f>
        <v>7</v>
      </c>
      <c r="AJ18" s="1117" t="s">
        <v>1084</v>
      </c>
    </row>
    <row r="19" spans="1:36" ht="39.75" customHeight="1">
      <c r="B19" s="1882"/>
      <c r="C19" s="845" t="s">
        <v>1082</v>
      </c>
      <c r="D19" s="846">
        <v>1</v>
      </c>
      <c r="E19" s="847"/>
      <c r="F19" s="848"/>
      <c r="G19" s="847"/>
      <c r="H19" s="848"/>
      <c r="I19" s="847"/>
      <c r="J19" s="848"/>
      <c r="K19" s="847"/>
      <c r="L19" s="847"/>
      <c r="M19" s="847"/>
      <c r="N19" s="848"/>
      <c r="O19" s="847"/>
      <c r="P19" s="848"/>
      <c r="Q19" s="847"/>
      <c r="R19" s="1014"/>
      <c r="S19" s="847"/>
      <c r="T19" s="847"/>
      <c r="U19" s="847"/>
      <c r="V19" s="847"/>
      <c r="W19" s="847"/>
      <c r="X19" s="847"/>
      <c r="Y19" s="847"/>
      <c r="Z19" s="927"/>
      <c r="AA19" s="847"/>
      <c r="AB19" s="847"/>
      <c r="AC19" s="847"/>
      <c r="AD19" s="847"/>
      <c r="AE19" s="847">
        <v>1</v>
      </c>
      <c r="AF19" s="847"/>
      <c r="AG19" s="847"/>
      <c r="AH19" s="849"/>
      <c r="AI19" s="843">
        <f>SUM(D19:AH19)</f>
        <v>2</v>
      </c>
      <c r="AJ19" s="1110" t="s">
        <v>1085</v>
      </c>
    </row>
    <row r="20" spans="1:36" ht="21.75" customHeight="1">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row>
    <row r="21" spans="1:36" ht="25.5" customHeight="1">
      <c r="B21" s="834"/>
      <c r="C21" s="834"/>
      <c r="D21" s="834"/>
      <c r="E21" s="834"/>
      <c r="F21" s="834"/>
      <c r="G21" s="834"/>
      <c r="H21" s="834"/>
      <c r="I21" s="834"/>
      <c r="J21" s="834"/>
      <c r="K21" s="834"/>
      <c r="L21" s="834"/>
      <c r="M21" s="834"/>
      <c r="N21" s="834"/>
      <c r="O21" s="834"/>
      <c r="P21" s="834"/>
      <c r="Q21" s="834"/>
      <c r="R21" s="834"/>
      <c r="S21" s="834"/>
      <c r="T21" s="953" t="s">
        <v>856</v>
      </c>
      <c r="U21" s="954"/>
      <c r="V21" s="954"/>
      <c r="W21" s="954"/>
      <c r="X21" s="954"/>
      <c r="Y21" s="954"/>
      <c r="Z21" s="954"/>
      <c r="AA21" s="954"/>
      <c r="AB21" s="954"/>
      <c r="AC21" s="1883">
        <f>SUM(AI28,AI33)</f>
        <v>88</v>
      </c>
      <c r="AD21" s="1883"/>
      <c r="AE21" s="954"/>
      <c r="AF21" s="954"/>
      <c r="AG21" s="954"/>
      <c r="AH21" s="834"/>
    </row>
    <row r="22" spans="1:36" ht="12" customHeight="1">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row>
    <row r="23" spans="1:36" ht="16.5" customHeight="1">
      <c r="A23" s="1890" t="s">
        <v>1017</v>
      </c>
      <c r="B23" s="879" t="s">
        <v>219</v>
      </c>
      <c r="C23" s="879"/>
      <c r="D23" s="835">
        <v>11</v>
      </c>
      <c r="E23" s="836"/>
      <c r="F23" s="880"/>
      <c r="G23" s="836"/>
      <c r="H23" s="880"/>
      <c r="I23" s="836"/>
      <c r="J23" s="880"/>
      <c r="K23" s="836"/>
      <c r="L23" s="836"/>
      <c r="M23" s="836"/>
      <c r="N23" s="836"/>
      <c r="O23" s="836"/>
      <c r="P23" s="836"/>
      <c r="Q23" s="836"/>
      <c r="R23" s="836"/>
      <c r="S23" s="836"/>
      <c r="T23" s="836"/>
      <c r="U23" s="836"/>
      <c r="V23" s="836"/>
      <c r="W23" s="836"/>
      <c r="X23" s="836"/>
      <c r="Y23" s="836"/>
      <c r="Z23" s="934"/>
      <c r="AA23" s="836"/>
      <c r="AB23" s="836"/>
      <c r="AC23" s="836"/>
      <c r="AD23" s="836"/>
      <c r="AE23" s="836"/>
      <c r="AF23" s="836"/>
      <c r="AG23" s="836"/>
      <c r="AH23" s="837"/>
    </row>
    <row r="24" spans="1:36" ht="16.5" customHeight="1">
      <c r="A24" s="1890"/>
      <c r="B24" s="879" t="s">
        <v>122</v>
      </c>
      <c r="C24" s="879"/>
      <c r="D24" s="835">
        <v>1</v>
      </c>
      <c r="E24" s="836">
        <v>2</v>
      </c>
      <c r="F24" s="836">
        <v>3</v>
      </c>
      <c r="G24" s="836">
        <v>4</v>
      </c>
      <c r="H24" s="836">
        <v>5</v>
      </c>
      <c r="I24" s="836">
        <v>6</v>
      </c>
      <c r="J24" s="924">
        <v>7</v>
      </c>
      <c r="K24" s="836">
        <v>8</v>
      </c>
      <c r="L24" s="836">
        <v>9</v>
      </c>
      <c r="M24" s="836">
        <v>10</v>
      </c>
      <c r="N24" s="836">
        <v>11</v>
      </c>
      <c r="O24" s="836">
        <v>12</v>
      </c>
      <c r="P24" s="836">
        <v>13</v>
      </c>
      <c r="Q24" s="836">
        <v>14</v>
      </c>
      <c r="R24" s="836">
        <v>15</v>
      </c>
      <c r="S24" s="836">
        <v>16</v>
      </c>
      <c r="T24" s="836">
        <v>17</v>
      </c>
      <c r="U24" s="836">
        <v>18</v>
      </c>
      <c r="V24" s="836">
        <v>19</v>
      </c>
      <c r="W24" s="836">
        <v>20</v>
      </c>
      <c r="X24" s="836">
        <v>21</v>
      </c>
      <c r="Y24" s="836">
        <v>22</v>
      </c>
      <c r="Z24" s="934">
        <v>23</v>
      </c>
      <c r="AA24" s="836">
        <v>24</v>
      </c>
      <c r="AB24" s="836">
        <v>25</v>
      </c>
      <c r="AC24" s="836">
        <v>26</v>
      </c>
      <c r="AD24" s="836">
        <v>27</v>
      </c>
      <c r="AE24" s="836">
        <v>28</v>
      </c>
      <c r="AF24" s="836">
        <v>29</v>
      </c>
      <c r="AG24" s="836">
        <v>30</v>
      </c>
      <c r="AH24" s="839"/>
    </row>
    <row r="25" spans="1:36" ht="16.5" customHeight="1">
      <c r="A25" s="1890"/>
      <c r="B25" s="879" t="s">
        <v>857</v>
      </c>
      <c r="C25" s="879"/>
      <c r="D25" s="835" t="s">
        <v>877</v>
      </c>
      <c r="E25" s="836" t="s">
        <v>878</v>
      </c>
      <c r="F25" s="840" t="s">
        <v>873</v>
      </c>
      <c r="G25" s="840" t="s">
        <v>874</v>
      </c>
      <c r="H25" s="840" t="s">
        <v>867</v>
      </c>
      <c r="I25" s="840" t="s">
        <v>869</v>
      </c>
      <c r="J25" s="925" t="s">
        <v>871</v>
      </c>
      <c r="K25" s="840" t="s">
        <v>200</v>
      </c>
      <c r="L25" s="840" t="s">
        <v>872</v>
      </c>
      <c r="M25" s="840" t="s">
        <v>873</v>
      </c>
      <c r="N25" s="840" t="s">
        <v>874</v>
      </c>
      <c r="O25" s="840" t="s">
        <v>867</v>
      </c>
      <c r="P25" s="840" t="s">
        <v>869</v>
      </c>
      <c r="Q25" s="840" t="s">
        <v>871</v>
      </c>
      <c r="R25" s="840" t="s">
        <v>200</v>
      </c>
      <c r="S25" s="840" t="s">
        <v>872</v>
      </c>
      <c r="T25" s="840" t="s">
        <v>873</v>
      </c>
      <c r="U25" s="840" t="s">
        <v>874</v>
      </c>
      <c r="V25" s="840" t="s">
        <v>867</v>
      </c>
      <c r="W25" s="840" t="s">
        <v>869</v>
      </c>
      <c r="X25" s="840" t="s">
        <v>871</v>
      </c>
      <c r="Y25" s="840" t="s">
        <v>200</v>
      </c>
      <c r="Z25" s="1013" t="s">
        <v>872</v>
      </c>
      <c r="AA25" s="840" t="s">
        <v>873</v>
      </c>
      <c r="AB25" s="840" t="s">
        <v>874</v>
      </c>
      <c r="AC25" s="840" t="s">
        <v>867</v>
      </c>
      <c r="AD25" s="840" t="s">
        <v>869</v>
      </c>
      <c r="AE25" s="840" t="s">
        <v>871</v>
      </c>
      <c r="AF25" s="840" t="s">
        <v>200</v>
      </c>
      <c r="AG25" s="840" t="s">
        <v>872</v>
      </c>
      <c r="AH25" s="841"/>
    </row>
    <row r="26" spans="1:36" ht="24.75" customHeight="1">
      <c r="A26" s="1891"/>
      <c r="B26" s="879"/>
      <c r="C26" s="845" t="s">
        <v>773</v>
      </c>
      <c r="D26" s="846">
        <v>5</v>
      </c>
      <c r="E26" s="847">
        <v>5</v>
      </c>
      <c r="F26" s="848">
        <v>5</v>
      </c>
      <c r="G26" s="847">
        <v>5</v>
      </c>
      <c r="H26" s="848">
        <v>5</v>
      </c>
      <c r="I26" s="847">
        <v>5</v>
      </c>
      <c r="J26" s="848">
        <v>5</v>
      </c>
      <c r="K26" s="847">
        <v>6</v>
      </c>
      <c r="L26" s="847">
        <v>6</v>
      </c>
      <c r="M26" s="847">
        <v>6</v>
      </c>
      <c r="N26" s="847">
        <v>6</v>
      </c>
      <c r="O26" s="847">
        <v>6</v>
      </c>
      <c r="P26" s="847">
        <v>6</v>
      </c>
      <c r="Q26" s="847">
        <v>6</v>
      </c>
      <c r="R26" s="847">
        <v>7</v>
      </c>
      <c r="S26" s="847">
        <v>7</v>
      </c>
      <c r="T26" s="847">
        <v>7</v>
      </c>
      <c r="U26" s="847">
        <v>7</v>
      </c>
      <c r="V26" s="847">
        <v>7</v>
      </c>
      <c r="W26" s="847">
        <v>7</v>
      </c>
      <c r="X26" s="847">
        <v>7</v>
      </c>
      <c r="Y26" s="847">
        <v>7</v>
      </c>
      <c r="Z26" s="1014">
        <v>8</v>
      </c>
      <c r="AA26" s="847">
        <v>8</v>
      </c>
      <c r="AB26" s="847">
        <v>8</v>
      </c>
      <c r="AC26" s="847">
        <v>8</v>
      </c>
      <c r="AD26" s="847">
        <v>8</v>
      </c>
      <c r="AE26" s="847">
        <v>8</v>
      </c>
      <c r="AF26" s="847">
        <v>8</v>
      </c>
      <c r="AG26" s="916"/>
      <c r="AH26" s="917"/>
    </row>
    <row r="27" spans="1:36" ht="240.75" customHeight="1">
      <c r="A27" s="1891"/>
      <c r="B27" s="1880" t="s">
        <v>858</v>
      </c>
      <c r="C27" s="881" t="s">
        <v>892</v>
      </c>
      <c r="D27" s="887" t="s">
        <v>898</v>
      </c>
      <c r="E27" s="888" t="s">
        <v>898</v>
      </c>
      <c r="F27" s="889" t="s">
        <v>898</v>
      </c>
      <c r="G27" s="888" t="s">
        <v>898</v>
      </c>
      <c r="H27" s="889" t="s">
        <v>898</v>
      </c>
      <c r="I27" s="888" t="s">
        <v>898</v>
      </c>
      <c r="J27" s="889" t="s">
        <v>885</v>
      </c>
      <c r="K27" s="888" t="s">
        <v>899</v>
      </c>
      <c r="L27" s="888" t="s">
        <v>899</v>
      </c>
      <c r="M27" s="888" t="s">
        <v>899</v>
      </c>
      <c r="N27" s="888" t="s">
        <v>899</v>
      </c>
      <c r="O27" s="888" t="s">
        <v>899</v>
      </c>
      <c r="P27" s="888" t="s">
        <v>899</v>
      </c>
      <c r="Q27" s="888" t="s">
        <v>885</v>
      </c>
      <c r="R27" s="888" t="s">
        <v>900</v>
      </c>
      <c r="S27" s="888" t="s">
        <v>900</v>
      </c>
      <c r="T27" s="888" t="s">
        <v>900</v>
      </c>
      <c r="U27" s="888" t="s">
        <v>900</v>
      </c>
      <c r="V27" s="888" t="s">
        <v>900</v>
      </c>
      <c r="W27" s="888" t="s">
        <v>900</v>
      </c>
      <c r="X27" s="888" t="s">
        <v>900</v>
      </c>
      <c r="Y27" s="888" t="s">
        <v>885</v>
      </c>
      <c r="Z27" s="1015" t="s">
        <v>901</v>
      </c>
      <c r="AA27" s="888" t="s">
        <v>901</v>
      </c>
      <c r="AB27" s="888" t="s">
        <v>901</v>
      </c>
      <c r="AC27" s="888" t="s">
        <v>901</v>
      </c>
      <c r="AD27" s="888" t="s">
        <v>901</v>
      </c>
      <c r="AE27" s="888" t="s">
        <v>901</v>
      </c>
      <c r="AF27" s="888" t="s">
        <v>885</v>
      </c>
      <c r="AG27" s="888"/>
      <c r="AH27" s="891"/>
    </row>
    <row r="28" spans="1:36" ht="32.25" customHeight="1" thickBot="1">
      <c r="A28" s="1891"/>
      <c r="B28" s="1881"/>
      <c r="C28" s="918" t="s">
        <v>1080</v>
      </c>
      <c r="D28" s="1093">
        <v>20</v>
      </c>
      <c r="E28" s="1094"/>
      <c r="F28" s="1095"/>
      <c r="G28" s="1094"/>
      <c r="H28" s="1095"/>
      <c r="I28" s="1094"/>
      <c r="J28" s="1095"/>
      <c r="K28" s="1094">
        <v>20</v>
      </c>
      <c r="L28" s="1094"/>
      <c r="M28" s="1094"/>
      <c r="N28" s="1094"/>
      <c r="O28" s="1094"/>
      <c r="P28" s="1094"/>
      <c r="Q28" s="1094"/>
      <c r="R28" s="1094">
        <v>20</v>
      </c>
      <c r="S28" s="1094"/>
      <c r="T28" s="1094"/>
      <c r="U28" s="1094"/>
      <c r="V28" s="1094"/>
      <c r="W28" s="1094"/>
      <c r="X28" s="1094"/>
      <c r="Y28" s="1094"/>
      <c r="Z28" s="1096">
        <v>20</v>
      </c>
      <c r="AA28" s="932"/>
      <c r="AB28" s="932"/>
      <c r="AC28" s="932"/>
      <c r="AD28" s="932"/>
      <c r="AE28" s="932"/>
      <c r="AF28" s="932"/>
      <c r="AG28" s="932"/>
      <c r="AH28" s="933"/>
      <c r="AI28" s="1097">
        <f>SUM(D28:AH28)</f>
        <v>80</v>
      </c>
      <c r="AJ28" s="1115" t="s">
        <v>1083</v>
      </c>
    </row>
    <row r="29" spans="1:36" ht="240.75" customHeight="1">
      <c r="A29" s="1891"/>
      <c r="B29" s="1881"/>
      <c r="C29" s="905" t="s">
        <v>891</v>
      </c>
      <c r="D29" s="902"/>
      <c r="E29" s="899" t="s">
        <v>876</v>
      </c>
      <c r="F29" s="903"/>
      <c r="G29" s="898"/>
      <c r="H29" s="896"/>
      <c r="I29" s="894"/>
      <c r="J29" s="895"/>
      <c r="K29" s="894"/>
      <c r="L29" s="893"/>
      <c r="M29" s="894"/>
      <c r="N29" s="900" t="s">
        <v>859</v>
      </c>
      <c r="O29" s="898" t="s">
        <v>881</v>
      </c>
      <c r="P29" s="899"/>
      <c r="Q29" s="898"/>
      <c r="R29" s="897" t="s">
        <v>883</v>
      </c>
      <c r="S29" s="899"/>
      <c r="T29" s="898"/>
      <c r="U29" s="898" t="s">
        <v>882</v>
      </c>
      <c r="V29" s="894"/>
      <c r="W29" s="900"/>
      <c r="X29" s="894"/>
      <c r="Y29" s="894"/>
      <c r="Z29" s="892"/>
      <c r="AA29" s="900" t="s">
        <v>876</v>
      </c>
      <c r="AB29" s="894"/>
      <c r="AC29" s="898" t="s">
        <v>880</v>
      </c>
      <c r="AD29" s="898"/>
      <c r="AE29" s="898"/>
      <c r="AF29" s="898" t="s">
        <v>886</v>
      </c>
      <c r="AG29" s="898" t="s">
        <v>887</v>
      </c>
      <c r="AH29" s="904"/>
      <c r="AJ29" s="1113"/>
    </row>
    <row r="30" spans="1:36" ht="24.75" customHeight="1">
      <c r="A30" s="1891"/>
      <c r="B30" s="1881"/>
      <c r="C30" s="845" t="s">
        <v>890</v>
      </c>
      <c r="D30" s="846"/>
      <c r="E30" s="847" t="s">
        <v>875</v>
      </c>
      <c r="F30" s="848"/>
      <c r="G30" s="847"/>
      <c r="H30" s="848"/>
      <c r="I30" s="847"/>
      <c r="J30" s="848"/>
      <c r="K30" s="847"/>
      <c r="L30" s="847"/>
      <c r="M30" s="847"/>
      <c r="N30" s="847" t="s">
        <v>875</v>
      </c>
      <c r="O30" s="847" t="s">
        <v>875</v>
      </c>
      <c r="P30" s="847"/>
      <c r="Q30" s="847"/>
      <c r="R30" s="847"/>
      <c r="S30" s="847"/>
      <c r="T30" s="847"/>
      <c r="U30" s="847" t="s">
        <v>875</v>
      </c>
      <c r="V30" s="847"/>
      <c r="W30" s="847"/>
      <c r="X30" s="847"/>
      <c r="Y30" s="847"/>
      <c r="Z30" s="1014"/>
      <c r="AA30" s="847" t="s">
        <v>875</v>
      </c>
      <c r="AB30" s="847"/>
      <c r="AC30" s="847" t="s">
        <v>875</v>
      </c>
      <c r="AD30" s="847"/>
      <c r="AE30" s="847"/>
      <c r="AF30" s="847" t="s">
        <v>875</v>
      </c>
      <c r="AG30" s="847" t="s">
        <v>875</v>
      </c>
      <c r="AH30" s="849"/>
      <c r="AJ30" s="1113"/>
    </row>
    <row r="31" spans="1:36" ht="27.75" customHeight="1">
      <c r="A31" s="1891"/>
      <c r="B31" s="1881"/>
      <c r="C31" s="845" t="s">
        <v>888</v>
      </c>
      <c r="D31" s="846"/>
      <c r="E31" s="884">
        <v>0.375</v>
      </c>
      <c r="F31" s="848"/>
      <c r="G31" s="884"/>
      <c r="H31" s="848"/>
      <c r="I31" s="847"/>
      <c r="J31" s="883"/>
      <c r="K31" s="847"/>
      <c r="L31" s="847"/>
      <c r="M31" s="847"/>
      <c r="N31" s="884">
        <v>0.375</v>
      </c>
      <c r="O31" s="884">
        <v>0.54166666666666663</v>
      </c>
      <c r="P31" s="884"/>
      <c r="Q31" s="847"/>
      <c r="R31" s="847"/>
      <c r="S31" s="884"/>
      <c r="T31" s="847"/>
      <c r="U31" s="884">
        <v>0.41666666666666669</v>
      </c>
      <c r="V31" s="847"/>
      <c r="W31" s="884"/>
      <c r="X31" s="847"/>
      <c r="Y31" s="847"/>
      <c r="Z31" s="1014"/>
      <c r="AA31" s="884">
        <v>0.41666666666666669</v>
      </c>
      <c r="AB31" s="847"/>
      <c r="AC31" s="884">
        <v>0.375</v>
      </c>
      <c r="AD31" s="847"/>
      <c r="AE31" s="847"/>
      <c r="AF31" s="884">
        <v>0.41666666666666669</v>
      </c>
      <c r="AG31" s="884">
        <v>0.41666666666666669</v>
      </c>
      <c r="AH31" s="849"/>
      <c r="AI31" s="1092"/>
      <c r="AJ31" s="1113"/>
    </row>
    <row r="32" spans="1:36" ht="27.75" customHeight="1">
      <c r="A32" s="1892"/>
      <c r="B32" s="1881"/>
      <c r="C32" s="845" t="s">
        <v>889</v>
      </c>
      <c r="D32" s="846"/>
      <c r="E32" s="884">
        <v>0.70833333333333337</v>
      </c>
      <c r="F32" s="848"/>
      <c r="G32" s="884"/>
      <c r="H32" s="848"/>
      <c r="I32" s="847"/>
      <c r="J32" s="883"/>
      <c r="K32" s="847"/>
      <c r="L32" s="847"/>
      <c r="M32" s="847"/>
      <c r="N32" s="884">
        <v>0.70833333333333337</v>
      </c>
      <c r="O32" s="884">
        <v>0.625</v>
      </c>
      <c r="P32" s="884"/>
      <c r="Q32" s="847"/>
      <c r="R32" s="847"/>
      <c r="S32" s="884"/>
      <c r="T32" s="847"/>
      <c r="U32" s="884">
        <v>0.5</v>
      </c>
      <c r="V32" s="847"/>
      <c r="W32" s="884"/>
      <c r="X32" s="847"/>
      <c r="Y32" s="847"/>
      <c r="Z32" s="1014"/>
      <c r="AA32" s="884">
        <v>0.75</v>
      </c>
      <c r="AB32" s="847"/>
      <c r="AC32" s="884">
        <v>0.70833333333333337</v>
      </c>
      <c r="AD32" s="847"/>
      <c r="AE32" s="847"/>
      <c r="AF32" s="884">
        <v>0.45833333333333331</v>
      </c>
      <c r="AG32" s="884">
        <v>0.4375</v>
      </c>
      <c r="AH32" s="849"/>
      <c r="AI32" s="1092"/>
      <c r="AJ32" s="1112"/>
    </row>
    <row r="33" spans="1:36" ht="39.75" customHeight="1">
      <c r="A33" s="1892"/>
      <c r="B33" s="1881"/>
      <c r="C33" s="845" t="s">
        <v>1081</v>
      </c>
      <c r="D33" s="846"/>
      <c r="E33" s="847">
        <v>1</v>
      </c>
      <c r="F33" s="848"/>
      <c r="G33" s="847"/>
      <c r="H33" s="848"/>
      <c r="I33" s="847"/>
      <c r="J33" s="848"/>
      <c r="K33" s="847"/>
      <c r="L33" s="847"/>
      <c r="M33" s="847"/>
      <c r="N33" s="847">
        <v>1</v>
      </c>
      <c r="O33" s="847">
        <v>2</v>
      </c>
      <c r="P33" s="847"/>
      <c r="Q33" s="847"/>
      <c r="R33" s="847"/>
      <c r="S33" s="847"/>
      <c r="T33" s="847"/>
      <c r="U33" s="847">
        <v>2</v>
      </c>
      <c r="V33" s="847"/>
      <c r="W33" s="847"/>
      <c r="X33" s="847"/>
      <c r="Y33" s="847"/>
      <c r="Z33" s="1014"/>
      <c r="AA33" s="847">
        <v>1</v>
      </c>
      <c r="AB33" s="847"/>
      <c r="AC33" s="847"/>
      <c r="AD33" s="847"/>
      <c r="AE33" s="847"/>
      <c r="AF33" s="847">
        <v>1</v>
      </c>
      <c r="AG33" s="847"/>
      <c r="AH33" s="849"/>
      <c r="AI33" s="843">
        <f>SUM(D33:AH33)</f>
        <v>8</v>
      </c>
      <c r="AJ33" s="1117" t="s">
        <v>1084</v>
      </c>
    </row>
    <row r="34" spans="1:36" ht="39.75" customHeight="1">
      <c r="B34" s="1882"/>
      <c r="C34" s="845" t="s">
        <v>1082</v>
      </c>
      <c r="D34" s="846"/>
      <c r="E34" s="847"/>
      <c r="F34" s="848"/>
      <c r="G34" s="847"/>
      <c r="H34" s="848"/>
      <c r="I34" s="847"/>
      <c r="J34" s="848"/>
      <c r="K34" s="847"/>
      <c r="L34" s="847"/>
      <c r="M34" s="847"/>
      <c r="N34" s="847"/>
      <c r="O34" s="847"/>
      <c r="P34" s="847"/>
      <c r="Q34" s="847"/>
      <c r="R34" s="847"/>
      <c r="S34" s="847"/>
      <c r="T34" s="847"/>
      <c r="U34" s="847"/>
      <c r="V34" s="847"/>
      <c r="W34" s="847"/>
      <c r="X34" s="847"/>
      <c r="Y34" s="847"/>
      <c r="Z34" s="1014"/>
      <c r="AA34" s="847"/>
      <c r="AB34" s="847"/>
      <c r="AC34" s="847">
        <v>1</v>
      </c>
      <c r="AD34" s="847"/>
      <c r="AE34" s="847"/>
      <c r="AF34" s="847"/>
      <c r="AG34" s="847">
        <v>0.5</v>
      </c>
      <c r="AH34" s="849"/>
      <c r="AI34" s="843">
        <f>SUM(D34:AH34)</f>
        <v>1.5</v>
      </c>
      <c r="AJ34" s="1110" t="s">
        <v>1085</v>
      </c>
    </row>
    <row r="35" spans="1:36" ht="33" customHeight="1">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row>
    <row r="36" spans="1:36" s="852" customFormat="1">
      <c r="A36" s="1902"/>
      <c r="B36" s="1903"/>
      <c r="C36" s="1903"/>
      <c r="D36" s="1903"/>
      <c r="E36" s="1903"/>
      <c r="F36" s="1903"/>
      <c r="G36" s="1903"/>
      <c r="H36" s="1903"/>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row>
    <row r="37" spans="1:36" s="852" customFormat="1">
      <c r="A37" s="853"/>
      <c r="B37" s="1884" t="s">
        <v>443</v>
      </c>
      <c r="C37" s="1885"/>
      <c r="D37" s="1885"/>
      <c r="E37" s="1885"/>
      <c r="F37" s="1885"/>
      <c r="G37" s="1885"/>
      <c r="H37" s="1885"/>
      <c r="I37" s="1885"/>
      <c r="J37" s="1885"/>
      <c r="K37" s="1885"/>
      <c r="L37" s="1885"/>
      <c r="M37" s="1885"/>
      <c r="N37" s="1885"/>
      <c r="O37" s="1885"/>
      <c r="P37" s="1885"/>
      <c r="Q37" s="1885"/>
      <c r="R37" s="1885"/>
      <c r="S37" s="1885"/>
      <c r="T37" s="1885"/>
      <c r="U37" s="1885"/>
      <c r="V37" s="1885"/>
      <c r="W37" s="1885"/>
      <c r="X37" s="1885"/>
      <c r="Y37" s="1885"/>
      <c r="Z37" s="1885"/>
      <c r="AA37" s="1885"/>
      <c r="AB37" s="1885"/>
      <c r="AC37" s="1885"/>
      <c r="AD37" s="1885"/>
      <c r="AE37" s="1885"/>
      <c r="AF37" s="1885"/>
      <c r="AG37" s="1885"/>
      <c r="AH37" s="1885"/>
      <c r="AI37" s="853"/>
      <c r="AJ37" s="853"/>
    </row>
    <row r="38" spans="1:36" s="852" customFormat="1" ht="14.25" thickBot="1">
      <c r="A38" s="853"/>
      <c r="B38" s="1088"/>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853"/>
      <c r="AJ38" s="853"/>
    </row>
    <row r="39" spans="1:36" s="852" customFormat="1" ht="74.25" customHeight="1" thickBot="1">
      <c r="A39" s="853"/>
      <c r="B39" s="1088"/>
      <c r="C39" s="1089"/>
      <c r="D39" s="1089"/>
      <c r="E39" s="1089"/>
      <c r="F39" s="1089"/>
      <c r="G39" s="1089"/>
      <c r="H39" s="1089"/>
      <c r="I39" s="1089"/>
      <c r="J39" s="1089"/>
      <c r="K39" s="1089"/>
      <c r="L39" s="1089"/>
      <c r="M39" s="1089"/>
      <c r="N39" s="1089"/>
      <c r="O39" s="1089"/>
      <c r="P39" s="1089"/>
      <c r="Q39" s="1089"/>
      <c r="R39" s="1101"/>
      <c r="S39" s="1101"/>
      <c r="T39" s="1101"/>
      <c r="U39" s="1102"/>
      <c r="V39" s="1873" t="s">
        <v>1086</v>
      </c>
      <c r="W39" s="1874"/>
      <c r="X39" s="1874"/>
      <c r="Y39" s="1875"/>
      <c r="Z39" s="1896">
        <v>175</v>
      </c>
      <c r="AA39" s="1877"/>
      <c r="AB39" s="1102"/>
      <c r="AC39" s="1873" t="s">
        <v>1087</v>
      </c>
      <c r="AD39" s="1874"/>
      <c r="AE39" s="1874"/>
      <c r="AF39" s="1875"/>
      <c r="AG39" s="1878">
        <v>178.5</v>
      </c>
      <c r="AH39" s="1879"/>
      <c r="AI39" s="853"/>
      <c r="AJ39" s="853"/>
    </row>
    <row r="40" spans="1:36" s="852" customFormat="1" ht="17.25" customHeight="1">
      <c r="A40" s="853"/>
      <c r="B40" s="1900"/>
      <c r="C40" s="1901"/>
      <c r="D40" s="1901"/>
      <c r="E40" s="854"/>
      <c r="F40" s="854"/>
      <c r="G40" s="854"/>
      <c r="H40" s="854"/>
      <c r="I40" s="854"/>
      <c r="J40" s="1868" t="s">
        <v>390</v>
      </c>
      <c r="K40" s="1868"/>
      <c r="L40" s="1868"/>
      <c r="M40" s="1868"/>
      <c r="N40" s="1868"/>
      <c r="O40" s="1868"/>
      <c r="P40" s="1868"/>
      <c r="Q40" s="1868"/>
      <c r="R40" s="1868"/>
      <c r="S40" s="1868"/>
      <c r="T40" s="1868"/>
      <c r="U40" s="1868"/>
      <c r="V40" s="1868"/>
      <c r="W40" s="1868"/>
      <c r="X40" s="1868"/>
      <c r="Y40" s="1868"/>
      <c r="Z40" s="1868"/>
      <c r="AA40" s="854"/>
      <c r="AB40" s="854"/>
      <c r="AC40" s="854"/>
      <c r="AD40" s="854"/>
      <c r="AE40" s="854"/>
      <c r="AF40" s="1100"/>
      <c r="AG40" s="1100"/>
      <c r="AH40" s="1100"/>
      <c r="AI40" s="1100"/>
      <c r="AJ40" s="853"/>
    </row>
    <row r="41" spans="1:36" s="852" customFormat="1">
      <c r="A41" s="853"/>
      <c r="B41" s="1853" t="s">
        <v>773</v>
      </c>
      <c r="C41" s="1853"/>
      <c r="D41" s="1840" t="s">
        <v>860</v>
      </c>
      <c r="E41" s="1841"/>
      <c r="F41" s="1841"/>
      <c r="G41" s="1841"/>
      <c r="H41" s="1842"/>
      <c r="I41" s="854"/>
      <c r="J41" s="1853"/>
      <c r="K41" s="1853"/>
      <c r="L41" s="1840" t="s">
        <v>185</v>
      </c>
      <c r="M41" s="1841"/>
      <c r="N41" s="1841"/>
      <c r="O41" s="1841"/>
      <c r="P41" s="1841"/>
      <c r="Q41" s="1841"/>
      <c r="R41" s="1841"/>
      <c r="S41" s="1841"/>
      <c r="T41" s="1841"/>
      <c r="U41" s="1841"/>
      <c r="V41" s="1841"/>
      <c r="W41" s="1841"/>
      <c r="X41" s="1841"/>
      <c r="Y41" s="1841"/>
      <c r="Z41" s="1842"/>
      <c r="AA41" s="1853" t="s">
        <v>186</v>
      </c>
      <c r="AB41" s="1853"/>
      <c r="AC41" s="1853"/>
      <c r="AD41" s="1853"/>
      <c r="AE41" s="854"/>
      <c r="AF41" s="1098"/>
      <c r="AG41" s="1099"/>
      <c r="AH41" s="1872"/>
      <c r="AI41" s="1872"/>
      <c r="AJ41" s="1086"/>
    </row>
    <row r="42" spans="1:36" s="852" customFormat="1" ht="14.25">
      <c r="A42" s="853"/>
      <c r="B42" s="1840">
        <v>1</v>
      </c>
      <c r="C42" s="1842"/>
      <c r="D42" s="1840">
        <v>20</v>
      </c>
      <c r="E42" s="1859"/>
      <c r="F42" s="1859"/>
      <c r="G42" s="1859"/>
      <c r="H42" s="1860"/>
      <c r="I42" s="854"/>
      <c r="J42" s="1840" t="s">
        <v>188</v>
      </c>
      <c r="K42" s="1842"/>
      <c r="L42" s="1869">
        <v>44497</v>
      </c>
      <c r="M42" s="1870"/>
      <c r="N42" s="1870"/>
      <c r="O42" s="1870"/>
      <c r="P42" s="1870"/>
      <c r="Q42" s="1870"/>
      <c r="R42" s="1870"/>
      <c r="S42" s="1870"/>
      <c r="T42" s="1870"/>
      <c r="U42" s="1870"/>
      <c r="V42" s="1870"/>
      <c r="W42" s="1870"/>
      <c r="X42" s="1870"/>
      <c r="Y42" s="1870"/>
      <c r="Z42" s="1871"/>
      <c r="AA42" s="1865"/>
      <c r="AB42" s="1866"/>
      <c r="AC42" s="1866"/>
      <c r="AD42" s="1867"/>
      <c r="AE42" s="854"/>
      <c r="AF42" s="855"/>
      <c r="AG42" s="855"/>
      <c r="AH42" s="855"/>
      <c r="AI42" s="855"/>
      <c r="AJ42" s="1086"/>
    </row>
    <row r="43" spans="1:36" s="852" customFormat="1" ht="14.25">
      <c r="A43" s="853"/>
      <c r="B43" s="1840">
        <v>2</v>
      </c>
      <c r="C43" s="1842"/>
      <c r="D43" s="1840">
        <v>20</v>
      </c>
      <c r="E43" s="1859"/>
      <c r="F43" s="1859"/>
      <c r="G43" s="1859"/>
      <c r="H43" s="1860"/>
      <c r="I43" s="854"/>
      <c r="J43" s="1840" t="s">
        <v>189</v>
      </c>
      <c r="K43" s="1842"/>
      <c r="L43" s="1869">
        <v>44526</v>
      </c>
      <c r="M43" s="1870"/>
      <c r="N43" s="1870"/>
      <c r="O43" s="1870"/>
      <c r="P43" s="1870"/>
      <c r="Q43" s="1870"/>
      <c r="R43" s="1870"/>
      <c r="S43" s="1870"/>
      <c r="T43" s="1870"/>
      <c r="U43" s="1870"/>
      <c r="V43" s="1870"/>
      <c r="W43" s="1870"/>
      <c r="X43" s="1870"/>
      <c r="Y43" s="1870"/>
      <c r="Z43" s="1871"/>
      <c r="AA43" s="1864"/>
      <c r="AB43" s="1864"/>
      <c r="AC43" s="1864"/>
      <c r="AD43" s="1864"/>
      <c r="AE43" s="854"/>
      <c r="AF43" s="856"/>
      <c r="AG43" s="855"/>
      <c r="AH43" s="855"/>
      <c r="AI43" s="855"/>
      <c r="AJ43" s="853"/>
    </row>
    <row r="44" spans="1:36" s="852" customFormat="1" ht="14.25">
      <c r="A44" s="853"/>
      <c r="B44" s="1840">
        <v>3</v>
      </c>
      <c r="C44" s="1842"/>
      <c r="D44" s="1840">
        <v>20</v>
      </c>
      <c r="E44" s="1859"/>
      <c r="F44" s="1859"/>
      <c r="G44" s="1859"/>
      <c r="H44" s="1860"/>
      <c r="I44" s="854"/>
      <c r="J44" s="1840" t="s">
        <v>190</v>
      </c>
      <c r="K44" s="1842"/>
      <c r="L44" s="1869"/>
      <c r="M44" s="1870"/>
      <c r="N44" s="1870"/>
      <c r="O44" s="1870"/>
      <c r="P44" s="1870"/>
      <c r="Q44" s="1870"/>
      <c r="R44" s="1870"/>
      <c r="S44" s="1870"/>
      <c r="T44" s="1870"/>
      <c r="U44" s="1870"/>
      <c r="V44" s="1870"/>
      <c r="W44" s="1870"/>
      <c r="X44" s="1870"/>
      <c r="Y44" s="1870"/>
      <c r="Z44" s="1871"/>
      <c r="AA44" s="1864"/>
      <c r="AB44" s="1864"/>
      <c r="AC44" s="1864"/>
      <c r="AD44" s="1864"/>
      <c r="AE44" s="854"/>
      <c r="AF44" s="854"/>
      <c r="AG44" s="854"/>
      <c r="AH44" s="854"/>
      <c r="AI44" s="853"/>
      <c r="AJ44" s="853"/>
    </row>
    <row r="45" spans="1:36" s="852" customFormat="1">
      <c r="A45" s="853"/>
      <c r="B45" s="1840">
        <v>4</v>
      </c>
      <c r="C45" s="1842"/>
      <c r="D45" s="1840">
        <v>20</v>
      </c>
      <c r="E45" s="1859"/>
      <c r="F45" s="1859"/>
      <c r="G45" s="1859"/>
      <c r="H45" s="1860"/>
      <c r="I45" s="854"/>
      <c r="J45" s="857" t="s">
        <v>191</v>
      </c>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3"/>
      <c r="AJ45" s="853"/>
    </row>
    <row r="46" spans="1:36" s="852" customFormat="1">
      <c r="A46" s="853"/>
      <c r="B46" s="1840">
        <v>5</v>
      </c>
      <c r="C46" s="1842"/>
      <c r="D46" s="1840">
        <v>20</v>
      </c>
      <c r="E46" s="1859"/>
      <c r="F46" s="1859"/>
      <c r="G46" s="1859"/>
      <c r="H46" s="1860"/>
      <c r="I46" s="854"/>
      <c r="J46" s="857"/>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3"/>
      <c r="AJ46" s="853"/>
    </row>
    <row r="47" spans="1:36" s="852" customFormat="1">
      <c r="A47" s="853"/>
      <c r="B47" s="1840">
        <v>6</v>
      </c>
      <c r="C47" s="1842"/>
      <c r="D47" s="1840">
        <v>20</v>
      </c>
      <c r="E47" s="1859"/>
      <c r="F47" s="1859"/>
      <c r="G47" s="1859"/>
      <c r="H47" s="1860"/>
      <c r="I47" s="854"/>
      <c r="J47" s="1868" t="s">
        <v>444</v>
      </c>
      <c r="K47" s="1868"/>
      <c r="L47" s="1868"/>
      <c r="M47" s="1868"/>
      <c r="N47" s="1868"/>
      <c r="O47" s="1868"/>
      <c r="P47" s="1868"/>
      <c r="Q47" s="1868"/>
      <c r="R47" s="1868"/>
      <c r="S47" s="1868"/>
      <c r="T47" s="1868"/>
      <c r="U47" s="1868"/>
      <c r="V47" s="1868"/>
      <c r="W47" s="1868"/>
      <c r="X47" s="1868"/>
      <c r="Y47" s="1868"/>
      <c r="Z47" s="1868"/>
      <c r="AA47" s="854"/>
      <c r="AB47" s="854"/>
      <c r="AC47" s="854"/>
      <c r="AD47" s="854"/>
      <c r="AE47" s="854"/>
      <c r="AF47" s="854"/>
      <c r="AG47" s="854"/>
      <c r="AH47" s="854"/>
      <c r="AI47" s="853"/>
      <c r="AJ47" s="853"/>
    </row>
    <row r="48" spans="1:36" s="852" customFormat="1">
      <c r="A48" s="853"/>
      <c r="B48" s="1840">
        <v>7</v>
      </c>
      <c r="C48" s="1842"/>
      <c r="D48" s="1840">
        <v>20</v>
      </c>
      <c r="E48" s="1859"/>
      <c r="F48" s="1859"/>
      <c r="G48" s="1859"/>
      <c r="H48" s="1860"/>
      <c r="I48" s="854"/>
      <c r="J48" s="1853"/>
      <c r="K48" s="1853"/>
      <c r="L48" s="1840" t="s">
        <v>523</v>
      </c>
      <c r="M48" s="1841"/>
      <c r="N48" s="1841"/>
      <c r="O48" s="1841"/>
      <c r="P48" s="1841"/>
      <c r="Q48" s="1841"/>
      <c r="R48" s="1841"/>
      <c r="S48" s="1841"/>
      <c r="T48" s="1841"/>
      <c r="U48" s="1841"/>
      <c r="V48" s="1841"/>
      <c r="W48" s="1841"/>
      <c r="X48" s="1841"/>
      <c r="Y48" s="1841"/>
      <c r="Z48" s="1842"/>
      <c r="AA48" s="1853" t="s">
        <v>186</v>
      </c>
      <c r="AB48" s="1853"/>
      <c r="AC48" s="1853"/>
      <c r="AD48" s="1853"/>
      <c r="AE48" s="854"/>
      <c r="AF48" s="854"/>
      <c r="AG48" s="854"/>
      <c r="AH48" s="854"/>
      <c r="AI48" s="853"/>
      <c r="AJ48" s="853"/>
    </row>
    <row r="49" spans="1:36" s="852" customFormat="1">
      <c r="A49" s="853"/>
      <c r="B49" s="1840">
        <v>8</v>
      </c>
      <c r="C49" s="1842"/>
      <c r="D49" s="1856">
        <v>20</v>
      </c>
      <c r="E49" s="1857"/>
      <c r="F49" s="1857"/>
      <c r="G49" s="1857"/>
      <c r="H49" s="1858"/>
      <c r="I49" s="854"/>
      <c r="J49" s="1840" t="s">
        <v>188</v>
      </c>
      <c r="K49" s="1842"/>
      <c r="L49" s="1861">
        <v>44515</v>
      </c>
      <c r="M49" s="1862"/>
      <c r="N49" s="1862"/>
      <c r="O49" s="1862"/>
      <c r="P49" s="1862"/>
      <c r="Q49" s="1862"/>
      <c r="R49" s="1862"/>
      <c r="S49" s="1862"/>
      <c r="T49" s="1862"/>
      <c r="U49" s="1862"/>
      <c r="V49" s="1862"/>
      <c r="W49" s="1862"/>
      <c r="X49" s="1862"/>
      <c r="Y49" s="1862"/>
      <c r="Z49" s="1863"/>
      <c r="AA49" s="1865"/>
      <c r="AB49" s="1866"/>
      <c r="AC49" s="1866"/>
      <c r="AD49" s="1867"/>
      <c r="AE49" s="854"/>
      <c r="AF49" s="854"/>
      <c r="AG49" s="854"/>
      <c r="AH49" s="854"/>
      <c r="AI49" s="853"/>
      <c r="AJ49" s="853"/>
    </row>
    <row r="50" spans="1:36" s="852" customFormat="1">
      <c r="A50" s="853"/>
      <c r="B50" s="1840">
        <v>9</v>
      </c>
      <c r="C50" s="1842"/>
      <c r="D50" s="1840"/>
      <c r="E50" s="1859"/>
      <c r="F50" s="1859"/>
      <c r="G50" s="1859"/>
      <c r="H50" s="1860"/>
      <c r="I50" s="854"/>
      <c r="J50" s="1840" t="s">
        <v>189</v>
      </c>
      <c r="K50" s="1842"/>
      <c r="L50" s="1861"/>
      <c r="M50" s="1862"/>
      <c r="N50" s="1862"/>
      <c r="O50" s="1862"/>
      <c r="P50" s="1862"/>
      <c r="Q50" s="1862"/>
      <c r="R50" s="1862"/>
      <c r="S50" s="1862"/>
      <c r="T50" s="1862"/>
      <c r="U50" s="1862"/>
      <c r="V50" s="1862"/>
      <c r="W50" s="1862"/>
      <c r="X50" s="1862"/>
      <c r="Y50" s="1862"/>
      <c r="Z50" s="1863"/>
      <c r="AA50" s="1864"/>
      <c r="AB50" s="1864"/>
      <c r="AC50" s="1864"/>
      <c r="AD50" s="1864"/>
      <c r="AE50" s="854"/>
      <c r="AF50" s="854"/>
      <c r="AG50" s="854"/>
      <c r="AH50" s="854"/>
      <c r="AI50" s="853"/>
      <c r="AJ50" s="853"/>
    </row>
    <row r="51" spans="1:36" s="852" customFormat="1">
      <c r="A51" s="853"/>
      <c r="B51" s="1840">
        <v>10</v>
      </c>
      <c r="C51" s="1842"/>
      <c r="D51" s="1856"/>
      <c r="E51" s="1857"/>
      <c r="F51" s="1857"/>
      <c r="G51" s="1857"/>
      <c r="H51" s="1858"/>
      <c r="I51" s="854"/>
      <c r="J51" s="1840" t="s">
        <v>190</v>
      </c>
      <c r="K51" s="1842"/>
      <c r="L51" s="1861"/>
      <c r="M51" s="1862"/>
      <c r="N51" s="1862"/>
      <c r="O51" s="1862"/>
      <c r="P51" s="1862"/>
      <c r="Q51" s="1862"/>
      <c r="R51" s="1862"/>
      <c r="S51" s="1862"/>
      <c r="T51" s="1862"/>
      <c r="U51" s="1862"/>
      <c r="V51" s="1862"/>
      <c r="W51" s="1862"/>
      <c r="X51" s="1862"/>
      <c r="Y51" s="1862"/>
      <c r="Z51" s="1863"/>
      <c r="AA51" s="1864"/>
      <c r="AB51" s="1864"/>
      <c r="AC51" s="1864"/>
      <c r="AD51" s="1864"/>
      <c r="AE51" s="854"/>
      <c r="AF51" s="854"/>
      <c r="AG51" s="854"/>
      <c r="AH51" s="854"/>
      <c r="AI51" s="853"/>
      <c r="AJ51" s="853"/>
    </row>
    <row r="52" spans="1:36" s="852" customFormat="1">
      <c r="A52" s="853"/>
      <c r="B52" s="1840">
        <v>11</v>
      </c>
      <c r="C52" s="1842"/>
      <c r="D52" s="1840"/>
      <c r="E52" s="1859"/>
      <c r="F52" s="1859"/>
      <c r="G52" s="1859"/>
      <c r="H52" s="1860"/>
      <c r="I52" s="854"/>
      <c r="J52" s="1840" t="s">
        <v>192</v>
      </c>
      <c r="K52" s="1842"/>
      <c r="L52" s="1861"/>
      <c r="M52" s="1862"/>
      <c r="N52" s="1862"/>
      <c r="O52" s="1862"/>
      <c r="P52" s="1862"/>
      <c r="Q52" s="1862"/>
      <c r="R52" s="1862"/>
      <c r="S52" s="1862"/>
      <c r="T52" s="1862"/>
      <c r="U52" s="1862"/>
      <c r="V52" s="1862"/>
      <c r="W52" s="1862"/>
      <c r="X52" s="1862"/>
      <c r="Y52" s="1862"/>
      <c r="Z52" s="1863"/>
      <c r="AA52" s="1864"/>
      <c r="AB52" s="1864"/>
      <c r="AC52" s="1864"/>
      <c r="AD52" s="1864"/>
      <c r="AE52" s="854"/>
      <c r="AF52" s="854"/>
      <c r="AG52" s="854"/>
      <c r="AH52" s="854"/>
      <c r="AI52" s="853"/>
      <c r="AJ52" s="853"/>
    </row>
    <row r="53" spans="1:36" s="852" customFormat="1">
      <c r="A53" s="853"/>
      <c r="B53" s="1840">
        <v>12</v>
      </c>
      <c r="C53" s="1842"/>
      <c r="D53" s="1856"/>
      <c r="E53" s="1857"/>
      <c r="F53" s="1857"/>
      <c r="G53" s="1857"/>
      <c r="H53" s="1858"/>
      <c r="I53" s="854"/>
      <c r="J53" s="1840" t="s">
        <v>193</v>
      </c>
      <c r="K53" s="1842"/>
      <c r="L53" s="1861"/>
      <c r="M53" s="1862"/>
      <c r="N53" s="1862"/>
      <c r="O53" s="1862"/>
      <c r="P53" s="1862"/>
      <c r="Q53" s="1862"/>
      <c r="R53" s="1862"/>
      <c r="S53" s="1862"/>
      <c r="T53" s="1862"/>
      <c r="U53" s="1862"/>
      <c r="V53" s="1862"/>
      <c r="W53" s="1862"/>
      <c r="X53" s="1862"/>
      <c r="Y53" s="1862"/>
      <c r="Z53" s="1863"/>
      <c r="AA53" s="1864"/>
      <c r="AB53" s="1864"/>
      <c r="AC53" s="1864"/>
      <c r="AD53" s="1864"/>
      <c r="AE53" s="854"/>
      <c r="AF53" s="854"/>
      <c r="AG53" s="854"/>
      <c r="AH53" s="854"/>
      <c r="AI53" s="853"/>
      <c r="AJ53" s="853"/>
    </row>
    <row r="54" spans="1:36" s="852" customFormat="1">
      <c r="A54" s="853"/>
      <c r="B54" s="1840">
        <v>13</v>
      </c>
      <c r="C54" s="1842"/>
      <c r="D54" s="1840"/>
      <c r="E54" s="1859"/>
      <c r="F54" s="1859"/>
      <c r="G54" s="1859"/>
      <c r="H54" s="1860"/>
      <c r="I54" s="854"/>
      <c r="J54" s="857" t="s">
        <v>445</v>
      </c>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3"/>
      <c r="AJ54" s="853"/>
    </row>
    <row r="55" spans="1:36" s="852" customFormat="1" hidden="1">
      <c r="A55" s="853"/>
      <c r="B55" s="1840">
        <v>14</v>
      </c>
      <c r="C55" s="1842"/>
      <c r="D55" s="1856"/>
      <c r="E55" s="1857"/>
      <c r="F55" s="1857"/>
      <c r="G55" s="1857"/>
      <c r="H55" s="1858"/>
      <c r="I55" s="854"/>
      <c r="J55" s="857"/>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3"/>
      <c r="AJ55" s="853"/>
    </row>
    <row r="56" spans="1:36" s="852" customFormat="1" hidden="1">
      <c r="A56" s="853"/>
      <c r="B56" s="1840">
        <v>15</v>
      </c>
      <c r="C56" s="1842"/>
      <c r="D56" s="1840"/>
      <c r="E56" s="1859"/>
      <c r="F56" s="1859"/>
      <c r="G56" s="1859"/>
      <c r="H56" s="1860"/>
      <c r="I56" s="854"/>
      <c r="J56" s="857"/>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3"/>
      <c r="AJ56" s="853"/>
    </row>
    <row r="57" spans="1:36" s="852" customFormat="1" hidden="1">
      <c r="A57" s="853"/>
      <c r="B57" s="1840">
        <v>16</v>
      </c>
      <c r="C57" s="1842"/>
      <c r="D57" s="1856"/>
      <c r="E57" s="1857"/>
      <c r="F57" s="1857"/>
      <c r="G57" s="1857"/>
      <c r="H57" s="1858"/>
      <c r="I57" s="854"/>
      <c r="J57" s="857"/>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3"/>
      <c r="AJ57" s="853"/>
    </row>
    <row r="58" spans="1:36" s="852" customFormat="1" hidden="1">
      <c r="A58" s="853"/>
      <c r="B58" s="1840">
        <v>17</v>
      </c>
      <c r="C58" s="1842"/>
      <c r="D58" s="1840"/>
      <c r="E58" s="1859"/>
      <c r="F58" s="1859"/>
      <c r="G58" s="1859"/>
      <c r="H58" s="1860"/>
      <c r="I58" s="854"/>
      <c r="J58" s="857"/>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3"/>
      <c r="AJ58" s="853"/>
    </row>
    <row r="59" spans="1:36" s="852" customFormat="1" hidden="1">
      <c r="A59" s="853"/>
      <c r="B59" s="1840">
        <v>18</v>
      </c>
      <c r="C59" s="1842"/>
      <c r="D59" s="1856"/>
      <c r="E59" s="1857"/>
      <c r="F59" s="1857"/>
      <c r="G59" s="1857"/>
      <c r="H59" s="1858"/>
      <c r="I59" s="854"/>
      <c r="J59" s="857"/>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3"/>
      <c r="AJ59" s="853"/>
    </row>
    <row r="60" spans="1:36" s="852" customFormat="1" hidden="1">
      <c r="A60" s="853"/>
      <c r="B60" s="1840">
        <v>19</v>
      </c>
      <c r="C60" s="1842"/>
      <c r="D60" s="1840"/>
      <c r="E60" s="1859"/>
      <c r="F60" s="1859"/>
      <c r="G60" s="1859"/>
      <c r="H60" s="1860"/>
      <c r="I60" s="854"/>
      <c r="J60" s="857"/>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3"/>
      <c r="AJ60" s="853"/>
    </row>
    <row r="61" spans="1:36" s="852" customFormat="1" hidden="1">
      <c r="A61" s="853"/>
      <c r="B61" s="1840">
        <v>20</v>
      </c>
      <c r="C61" s="1842"/>
      <c r="D61" s="1856"/>
      <c r="E61" s="1857"/>
      <c r="F61" s="1857"/>
      <c r="G61" s="1857"/>
      <c r="H61" s="1858"/>
      <c r="I61" s="854"/>
      <c r="J61" s="857"/>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3"/>
      <c r="AJ61" s="853"/>
    </row>
    <row r="62" spans="1:36" s="852" customFormat="1" hidden="1">
      <c r="A62" s="853"/>
      <c r="B62" s="1840">
        <v>21</v>
      </c>
      <c r="C62" s="1842"/>
      <c r="D62" s="1840"/>
      <c r="E62" s="1859"/>
      <c r="F62" s="1859"/>
      <c r="G62" s="1859"/>
      <c r="H62" s="1860"/>
      <c r="I62" s="854"/>
      <c r="J62" s="857"/>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3"/>
      <c r="AJ62" s="853"/>
    </row>
    <row r="63" spans="1:36" s="852" customFormat="1" hidden="1">
      <c r="A63" s="853"/>
      <c r="B63" s="1840">
        <v>22</v>
      </c>
      <c r="C63" s="1842"/>
      <c r="D63" s="1856"/>
      <c r="E63" s="1857"/>
      <c r="F63" s="1857"/>
      <c r="G63" s="1857"/>
      <c r="H63" s="1858"/>
      <c r="I63" s="854"/>
      <c r="J63" s="857"/>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3"/>
      <c r="AJ63" s="853"/>
    </row>
    <row r="64" spans="1:36" s="852" customFormat="1" hidden="1">
      <c r="A64" s="853"/>
      <c r="B64" s="1840">
        <v>23</v>
      </c>
      <c r="C64" s="1842"/>
      <c r="D64" s="1840"/>
      <c r="E64" s="1859"/>
      <c r="F64" s="1859"/>
      <c r="G64" s="1859"/>
      <c r="H64" s="1860"/>
      <c r="I64" s="854"/>
      <c r="J64" s="857"/>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3"/>
      <c r="AJ64" s="853"/>
    </row>
    <row r="65" spans="1:47" s="852" customFormat="1" hidden="1">
      <c r="A65" s="853"/>
      <c r="B65" s="1840">
        <v>24</v>
      </c>
      <c r="C65" s="1842"/>
      <c r="D65" s="1840"/>
      <c r="E65" s="1859"/>
      <c r="F65" s="1859"/>
      <c r="G65" s="1859"/>
      <c r="H65" s="1860"/>
      <c r="I65" s="854"/>
      <c r="J65" s="857"/>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3"/>
      <c r="AJ65" s="853"/>
    </row>
    <row r="66" spans="1:47" s="852" customFormat="1">
      <c r="A66" s="853"/>
      <c r="B66" s="1850"/>
      <c r="C66" s="1850"/>
      <c r="D66" s="1085"/>
      <c r="E66" s="906"/>
      <c r="F66" s="906"/>
      <c r="G66" s="906"/>
      <c r="H66" s="906"/>
      <c r="I66" s="854"/>
      <c r="J66" s="857"/>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3"/>
      <c r="AJ66" s="853"/>
    </row>
    <row r="67" spans="1:47" s="852" customFormat="1" ht="22.5" customHeight="1">
      <c r="A67" s="853"/>
      <c r="B67" s="1084"/>
      <c r="C67" s="1084"/>
      <c r="D67" s="1084"/>
      <c r="E67" s="1084"/>
      <c r="F67" s="1084"/>
      <c r="G67" s="1084"/>
      <c r="H67" s="1084"/>
      <c r="I67" s="876"/>
      <c r="J67" s="857"/>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3"/>
      <c r="AJ67" s="853"/>
      <c r="AO67" s="876"/>
      <c r="AP67" s="876"/>
      <c r="AQ67" s="876"/>
      <c r="AR67" s="876"/>
      <c r="AS67" s="876"/>
      <c r="AT67" s="876"/>
      <c r="AU67" s="876"/>
    </row>
    <row r="68" spans="1:47" s="852" customFormat="1">
      <c r="A68" s="853"/>
      <c r="B68" s="1851" t="s">
        <v>67</v>
      </c>
      <c r="C68" s="1851"/>
      <c r="D68" s="1851"/>
      <c r="E68" s="1851"/>
      <c r="F68" s="1851"/>
      <c r="G68" s="1851"/>
      <c r="H68" s="1851"/>
      <c r="I68" s="1851"/>
      <c r="J68" s="1851"/>
      <c r="K68" s="1851"/>
      <c r="L68" s="1851"/>
      <c r="M68" s="1851"/>
      <c r="N68" s="1851"/>
      <c r="O68" s="1851"/>
      <c r="P68" s="1851"/>
      <c r="Q68" s="1851"/>
      <c r="R68" s="1851"/>
      <c r="S68" s="1852"/>
      <c r="T68" s="1852"/>
      <c r="U68" s="1852"/>
      <c r="V68" s="1852"/>
      <c r="W68" s="854"/>
      <c r="X68" s="854"/>
      <c r="Y68" s="854"/>
      <c r="Z68" s="854"/>
      <c r="AA68" s="854"/>
      <c r="AB68" s="854"/>
      <c r="AC68" s="854"/>
      <c r="AD68" s="854"/>
      <c r="AE68" s="854"/>
      <c r="AF68" s="854"/>
      <c r="AG68" s="854"/>
      <c r="AH68" s="854"/>
      <c r="AI68" s="853"/>
      <c r="AJ68" s="853"/>
      <c r="AO68" s="876"/>
      <c r="AP68" s="876"/>
      <c r="AQ68" s="876"/>
      <c r="AR68" s="876"/>
      <c r="AS68" s="876"/>
      <c r="AT68" s="876"/>
      <c r="AU68" s="876"/>
    </row>
    <row r="69" spans="1:47" s="852" customFormat="1">
      <c r="A69" s="858"/>
      <c r="B69" s="1840"/>
      <c r="C69" s="1841"/>
      <c r="D69" s="1841"/>
      <c r="E69" s="1842"/>
      <c r="F69" s="1853" t="s">
        <v>185</v>
      </c>
      <c r="G69" s="1853"/>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t="s">
        <v>171</v>
      </c>
      <c r="AD69" s="1853"/>
      <c r="AE69" s="1853"/>
      <c r="AF69" s="1853"/>
      <c r="AG69" s="1853"/>
      <c r="AH69" s="1853"/>
      <c r="AI69" s="859" t="s">
        <v>861</v>
      </c>
      <c r="AJ69" s="858"/>
    </row>
    <row r="70" spans="1:47" s="852" customFormat="1" ht="14.25">
      <c r="A70" s="858"/>
      <c r="B70" s="1854" t="s">
        <v>194</v>
      </c>
      <c r="C70" s="1854"/>
      <c r="D70" s="1854"/>
      <c r="E70" s="1854"/>
      <c r="F70" s="1893"/>
      <c r="G70" s="1897"/>
      <c r="H70" s="1897"/>
      <c r="I70" s="1897"/>
      <c r="J70" s="1897"/>
      <c r="K70" s="1897"/>
      <c r="L70" s="1897"/>
      <c r="M70" s="1897"/>
      <c r="N70" s="1897"/>
      <c r="O70" s="1897"/>
      <c r="P70" s="1897"/>
      <c r="Q70" s="1087" t="s">
        <v>56</v>
      </c>
      <c r="R70" s="1894"/>
      <c r="S70" s="1897"/>
      <c r="T70" s="1897"/>
      <c r="U70" s="1897"/>
      <c r="V70" s="1897"/>
      <c r="W70" s="1897"/>
      <c r="X70" s="1897"/>
      <c r="Y70" s="1897"/>
      <c r="Z70" s="1897"/>
      <c r="AA70" s="1897"/>
      <c r="AB70" s="1898"/>
      <c r="AC70" s="1899"/>
      <c r="AD70" s="1899"/>
      <c r="AE70" s="1899"/>
      <c r="AF70" s="1899"/>
      <c r="AG70" s="1899"/>
      <c r="AH70" s="1899"/>
      <c r="AI70" s="858" t="str">
        <f>IF(F70="","",DATEDIF(F70-1,R70,"D"))</f>
        <v/>
      </c>
      <c r="AJ70" s="858"/>
    </row>
    <row r="71" spans="1:47" s="852" customFormat="1" ht="14.25">
      <c r="A71" s="858"/>
      <c r="B71" s="1840" t="s">
        <v>195</v>
      </c>
      <c r="C71" s="1841"/>
      <c r="D71" s="1841"/>
      <c r="E71" s="1842"/>
      <c r="F71" s="1893"/>
      <c r="G71" s="1894"/>
      <c r="H71" s="1894"/>
      <c r="I71" s="1894"/>
      <c r="J71" s="1894"/>
      <c r="K71" s="1894"/>
      <c r="L71" s="1894"/>
      <c r="M71" s="1894"/>
      <c r="N71" s="1894"/>
      <c r="O71" s="1894"/>
      <c r="P71" s="1894"/>
      <c r="Q71" s="1087" t="s">
        <v>56</v>
      </c>
      <c r="R71" s="1894"/>
      <c r="S71" s="1894"/>
      <c r="T71" s="1894"/>
      <c r="U71" s="1894"/>
      <c r="V71" s="1894"/>
      <c r="W71" s="1894"/>
      <c r="X71" s="1894"/>
      <c r="Y71" s="1894"/>
      <c r="Z71" s="1894"/>
      <c r="AA71" s="1894"/>
      <c r="AB71" s="1895"/>
      <c r="AC71" s="1846"/>
      <c r="AD71" s="1847"/>
      <c r="AE71" s="1847"/>
      <c r="AF71" s="1847"/>
      <c r="AG71" s="1847"/>
      <c r="AH71" s="1848"/>
      <c r="AI71" s="858" t="str">
        <f>IF(F71="","",DATEDIF(F71-1,R71,"D"))</f>
        <v/>
      </c>
      <c r="AJ71" s="858"/>
    </row>
    <row r="72" spans="1:47" s="852" customFormat="1" ht="14.25">
      <c r="A72" s="858"/>
      <c r="B72" s="1840" t="s">
        <v>196</v>
      </c>
      <c r="C72" s="1841"/>
      <c r="D72" s="1841"/>
      <c r="E72" s="1842"/>
      <c r="F72" s="1893"/>
      <c r="G72" s="1894"/>
      <c r="H72" s="1894"/>
      <c r="I72" s="1894"/>
      <c r="J72" s="1894"/>
      <c r="K72" s="1894"/>
      <c r="L72" s="1894"/>
      <c r="M72" s="1894"/>
      <c r="N72" s="1894"/>
      <c r="O72" s="1894"/>
      <c r="P72" s="1894"/>
      <c r="Q72" s="1087" t="s">
        <v>56</v>
      </c>
      <c r="R72" s="1894"/>
      <c r="S72" s="1894"/>
      <c r="T72" s="1894"/>
      <c r="U72" s="1894"/>
      <c r="V72" s="1894"/>
      <c r="W72" s="1894"/>
      <c r="X72" s="1894"/>
      <c r="Y72" s="1894"/>
      <c r="Z72" s="1894"/>
      <c r="AA72" s="1894"/>
      <c r="AB72" s="1895"/>
      <c r="AC72" s="1846"/>
      <c r="AD72" s="1847"/>
      <c r="AE72" s="1847"/>
      <c r="AF72" s="1847"/>
      <c r="AG72" s="1847"/>
      <c r="AH72" s="1848"/>
      <c r="AI72" s="858" t="str">
        <f>IF(F72="","",DATEDIF(F72-1,R72,"D"))</f>
        <v/>
      </c>
      <c r="AJ72" s="858"/>
    </row>
    <row r="73" spans="1:47" s="852" customFormat="1" ht="14.25">
      <c r="A73" s="858"/>
      <c r="B73" s="1840" t="s">
        <v>197</v>
      </c>
      <c r="C73" s="1841"/>
      <c r="D73" s="1841"/>
      <c r="E73" s="1842"/>
      <c r="F73" s="1893"/>
      <c r="G73" s="1894"/>
      <c r="H73" s="1894"/>
      <c r="I73" s="1894"/>
      <c r="J73" s="1894"/>
      <c r="K73" s="1894"/>
      <c r="L73" s="1894"/>
      <c r="M73" s="1894"/>
      <c r="N73" s="1894"/>
      <c r="O73" s="1894"/>
      <c r="P73" s="1894"/>
      <c r="Q73" s="1087" t="s">
        <v>56</v>
      </c>
      <c r="R73" s="1894"/>
      <c r="S73" s="1894"/>
      <c r="T73" s="1894"/>
      <c r="U73" s="1894"/>
      <c r="V73" s="1894"/>
      <c r="W73" s="1894"/>
      <c r="X73" s="1894"/>
      <c r="Y73" s="1894"/>
      <c r="Z73" s="1894"/>
      <c r="AA73" s="1894"/>
      <c r="AB73" s="1895"/>
      <c r="AC73" s="1846"/>
      <c r="AD73" s="1847"/>
      <c r="AE73" s="1847"/>
      <c r="AF73" s="1847"/>
      <c r="AG73" s="1847"/>
      <c r="AH73" s="1848"/>
      <c r="AI73" s="858" t="str">
        <f t="shared" ref="AI73:AI75" si="0">IF(F73="","",DATEDIF(F73-1,R73,"D"))</f>
        <v/>
      </c>
      <c r="AJ73" s="858"/>
    </row>
    <row r="74" spans="1:47" s="852" customFormat="1" ht="14.25">
      <c r="A74" s="858"/>
      <c r="B74" s="1840" t="s">
        <v>198</v>
      </c>
      <c r="C74" s="1841"/>
      <c r="D74" s="1841"/>
      <c r="E74" s="1842"/>
      <c r="F74" s="1893"/>
      <c r="G74" s="1894"/>
      <c r="H74" s="1894"/>
      <c r="I74" s="1894"/>
      <c r="J74" s="1894"/>
      <c r="K74" s="1894"/>
      <c r="L74" s="1894"/>
      <c r="M74" s="1894"/>
      <c r="N74" s="1894"/>
      <c r="O74" s="1894"/>
      <c r="P74" s="1894"/>
      <c r="Q74" s="1087" t="s">
        <v>56</v>
      </c>
      <c r="R74" s="1894"/>
      <c r="S74" s="1894"/>
      <c r="T74" s="1894"/>
      <c r="U74" s="1894"/>
      <c r="V74" s="1894"/>
      <c r="W74" s="1894"/>
      <c r="X74" s="1894"/>
      <c r="Y74" s="1894"/>
      <c r="Z74" s="1894"/>
      <c r="AA74" s="1894"/>
      <c r="AB74" s="1895"/>
      <c r="AC74" s="1846"/>
      <c r="AD74" s="1847"/>
      <c r="AE74" s="1847"/>
      <c r="AF74" s="1847"/>
      <c r="AG74" s="1847"/>
      <c r="AH74" s="1848"/>
      <c r="AI74" s="858" t="str">
        <f t="shared" si="0"/>
        <v/>
      </c>
      <c r="AJ74" s="858"/>
    </row>
    <row r="75" spans="1:47" s="852" customFormat="1" ht="14.25">
      <c r="A75" s="858"/>
      <c r="B75" s="1840" t="s">
        <v>199</v>
      </c>
      <c r="C75" s="1841"/>
      <c r="D75" s="1841"/>
      <c r="E75" s="1842"/>
      <c r="F75" s="1893"/>
      <c r="G75" s="1894"/>
      <c r="H75" s="1894"/>
      <c r="I75" s="1894"/>
      <c r="J75" s="1894"/>
      <c r="K75" s="1894"/>
      <c r="L75" s="1894"/>
      <c r="M75" s="1894"/>
      <c r="N75" s="1894"/>
      <c r="O75" s="1894"/>
      <c r="P75" s="1894"/>
      <c r="Q75" s="1087" t="s">
        <v>56</v>
      </c>
      <c r="R75" s="1894"/>
      <c r="S75" s="1894"/>
      <c r="T75" s="1894"/>
      <c r="U75" s="1894"/>
      <c r="V75" s="1894"/>
      <c r="W75" s="1894"/>
      <c r="X75" s="1894"/>
      <c r="Y75" s="1894"/>
      <c r="Z75" s="1894"/>
      <c r="AA75" s="1894"/>
      <c r="AB75" s="1895"/>
      <c r="AC75" s="1846"/>
      <c r="AD75" s="1847"/>
      <c r="AE75" s="1847"/>
      <c r="AF75" s="1847"/>
      <c r="AG75" s="1847"/>
      <c r="AH75" s="1848"/>
      <c r="AI75" s="858" t="str">
        <f t="shared" si="0"/>
        <v/>
      </c>
      <c r="AJ75" s="858"/>
    </row>
  </sheetData>
  <mergeCells count="129">
    <mergeCell ref="A23:A33"/>
    <mergeCell ref="A36:AJ36"/>
    <mergeCell ref="B37:AH37"/>
    <mergeCell ref="A2:AI2"/>
    <mergeCell ref="B4:F4"/>
    <mergeCell ref="G4:S4"/>
    <mergeCell ref="X4:AG4"/>
    <mergeCell ref="AC6:AD6"/>
    <mergeCell ref="A8:A18"/>
    <mergeCell ref="B40:D40"/>
    <mergeCell ref="J40:Z40"/>
    <mergeCell ref="B41:C41"/>
    <mergeCell ref="D41:H41"/>
    <mergeCell ref="J41:K41"/>
    <mergeCell ref="L41:Z41"/>
    <mergeCell ref="AA41:AD41"/>
    <mergeCell ref="AH41:AI41"/>
    <mergeCell ref="AC21:AD21"/>
    <mergeCell ref="V39:Y39"/>
    <mergeCell ref="AG39:AH39"/>
    <mergeCell ref="AC39:AF39"/>
    <mergeCell ref="B44:C44"/>
    <mergeCell ref="D44:H44"/>
    <mergeCell ref="J44:K44"/>
    <mergeCell ref="L44:Z44"/>
    <mergeCell ref="AA44:AD44"/>
    <mergeCell ref="B45:C45"/>
    <mergeCell ref="D45:H45"/>
    <mergeCell ref="B42:C42"/>
    <mergeCell ref="D42:H42"/>
    <mergeCell ref="J42:K42"/>
    <mergeCell ref="L42:Z42"/>
    <mergeCell ref="AA42:AD42"/>
    <mergeCell ref="B43:C43"/>
    <mergeCell ref="D43:H43"/>
    <mergeCell ref="J43:K43"/>
    <mergeCell ref="L43:Z43"/>
    <mergeCell ref="AA43:AD43"/>
    <mergeCell ref="AA48:AD48"/>
    <mergeCell ref="B49:C49"/>
    <mergeCell ref="D49:H49"/>
    <mergeCell ref="J49:K49"/>
    <mergeCell ref="L49:Z49"/>
    <mergeCell ref="AA49:AD49"/>
    <mergeCell ref="B46:C46"/>
    <mergeCell ref="D46:H46"/>
    <mergeCell ref="B47:C47"/>
    <mergeCell ref="D47:H47"/>
    <mergeCell ref="J47:Z47"/>
    <mergeCell ref="B48:C48"/>
    <mergeCell ref="D48:H48"/>
    <mergeCell ref="J48:K48"/>
    <mergeCell ref="L48:Z48"/>
    <mergeCell ref="L52:Z52"/>
    <mergeCell ref="AA52:AD52"/>
    <mergeCell ref="B53:C53"/>
    <mergeCell ref="D53:H53"/>
    <mergeCell ref="J53:K53"/>
    <mergeCell ref="L53:Z53"/>
    <mergeCell ref="AA53:AD53"/>
    <mergeCell ref="B50:C50"/>
    <mergeCell ref="D50:H50"/>
    <mergeCell ref="J50:K50"/>
    <mergeCell ref="L50:Z50"/>
    <mergeCell ref="AA50:AD50"/>
    <mergeCell ref="B51:C51"/>
    <mergeCell ref="D51:H51"/>
    <mergeCell ref="J51:K51"/>
    <mergeCell ref="L51:Z51"/>
    <mergeCell ref="AA51:AD51"/>
    <mergeCell ref="B54:C54"/>
    <mergeCell ref="D54:H54"/>
    <mergeCell ref="B55:C55"/>
    <mergeCell ref="D55:H55"/>
    <mergeCell ref="B56:C56"/>
    <mergeCell ref="D56:H56"/>
    <mergeCell ref="B52:C52"/>
    <mergeCell ref="D52:H52"/>
    <mergeCell ref="J52:K52"/>
    <mergeCell ref="B60:C60"/>
    <mergeCell ref="D60:H60"/>
    <mergeCell ref="B61:C61"/>
    <mergeCell ref="D61:H61"/>
    <mergeCell ref="B62:C62"/>
    <mergeCell ref="D62:H62"/>
    <mergeCell ref="B57:C57"/>
    <mergeCell ref="D57:H57"/>
    <mergeCell ref="B58:C58"/>
    <mergeCell ref="D58:H58"/>
    <mergeCell ref="B59:C59"/>
    <mergeCell ref="D59:H59"/>
    <mergeCell ref="B68:V68"/>
    <mergeCell ref="B69:E69"/>
    <mergeCell ref="F69:AB69"/>
    <mergeCell ref="AC69:AH69"/>
    <mergeCell ref="B70:E70"/>
    <mergeCell ref="F70:P70"/>
    <mergeCell ref="R70:AB70"/>
    <mergeCell ref="AC70:AH70"/>
    <mergeCell ref="B63:C63"/>
    <mergeCell ref="D63:H63"/>
    <mergeCell ref="B64:C64"/>
    <mergeCell ref="D64:H64"/>
    <mergeCell ref="B65:C65"/>
    <mergeCell ref="D65:H65"/>
    <mergeCell ref="B75:E75"/>
    <mergeCell ref="F75:P75"/>
    <mergeCell ref="R75:AB75"/>
    <mergeCell ref="AC75:AH75"/>
    <mergeCell ref="B12:B19"/>
    <mergeCell ref="B27:B34"/>
    <mergeCell ref="Z39:AA39"/>
    <mergeCell ref="B73:E73"/>
    <mergeCell ref="F73:P73"/>
    <mergeCell ref="R73:AB73"/>
    <mergeCell ref="AC73:AH73"/>
    <mergeCell ref="B74:E74"/>
    <mergeCell ref="F74:P74"/>
    <mergeCell ref="R74:AB74"/>
    <mergeCell ref="AC74:AH74"/>
    <mergeCell ref="B71:E71"/>
    <mergeCell ref="F71:P71"/>
    <mergeCell ref="R71:AB71"/>
    <mergeCell ref="AC71:AH71"/>
    <mergeCell ref="B72:E72"/>
    <mergeCell ref="F72:P72"/>
    <mergeCell ref="R72:AB72"/>
    <mergeCell ref="AC72:AH72"/>
    <mergeCell ref="B66:C66"/>
  </mergeCells>
  <phoneticPr fontId="11"/>
  <conditionalFormatting sqref="L49:Z53 L42:L44">
    <cfRule type="cellIs" dxfId="283" priority="5" stopIfTrue="1" operator="equal">
      <formula>""</formula>
    </cfRule>
  </conditionalFormatting>
  <conditionalFormatting sqref="AI69">
    <cfRule type="expression" dxfId="282" priority="4">
      <formula>$AI$149&lt;28</formula>
    </cfRule>
  </conditionalFormatting>
  <conditionalFormatting sqref="AI71">
    <cfRule type="expression" dxfId="281" priority="3">
      <formula>$AI$150&lt;28</formula>
    </cfRule>
  </conditionalFormatting>
  <conditionalFormatting sqref="AI70">
    <cfRule type="expression" dxfId="280" priority="2">
      <formula>$AI$150&lt;28</formula>
    </cfRule>
  </conditionalFormatting>
  <conditionalFormatting sqref="AI72:AI75">
    <cfRule type="expression" dxfId="279" priority="1">
      <formula>$AI$150&lt;28</formula>
    </cfRule>
  </conditionalFormatting>
  <dataValidations count="1">
    <dataValidation imeMode="off" allowBlank="1" showInputMessage="1" showErrorMessage="1" sqref="L49:Z53 L42:L44"/>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oddFooter>&amp;R令和４年７月開講訓練科から適用</oddFooter>
  </headerFooter>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3"/>
  <sheetViews>
    <sheetView view="pageBreakPreview" zoomScale="70" zoomScaleNormal="100" zoomScaleSheetLayoutView="70" workbookViewId="0">
      <selection activeCell="A2" sqref="A2:K2"/>
    </sheetView>
  </sheetViews>
  <sheetFormatPr defaultColWidth="9" defaultRowHeight="13.5"/>
  <cols>
    <col min="1" max="1" width="5.5" style="654" customWidth="1"/>
    <col min="2" max="3" width="12.625" style="654" customWidth="1"/>
    <col min="4" max="4" width="7.875" style="654" customWidth="1"/>
    <col min="5" max="7" width="19.625" style="654" customWidth="1"/>
    <col min="8" max="8" width="8" style="654" customWidth="1"/>
    <col min="9" max="9" width="8.5" style="654" customWidth="1"/>
    <col min="10" max="10" width="23.625" style="654" customWidth="1"/>
    <col min="11" max="11" width="27.375" style="654" customWidth="1"/>
    <col min="12" max="12" width="13" style="654" customWidth="1"/>
    <col min="13" max="16384" width="9" style="654"/>
  </cols>
  <sheetData>
    <row r="1" spans="1:11" ht="20.100000000000001" customHeight="1">
      <c r="A1" s="139"/>
      <c r="B1" s="140"/>
      <c r="C1" s="140"/>
      <c r="D1" s="140"/>
      <c r="E1" s="140"/>
      <c r="F1" s="140"/>
      <c r="G1" s="140"/>
      <c r="H1" s="140"/>
      <c r="I1" s="140"/>
      <c r="J1" s="140"/>
      <c r="K1" s="141" t="s">
        <v>636</v>
      </c>
    </row>
    <row r="2" spans="1:11" ht="20.100000000000001" customHeight="1">
      <c r="A2" s="1935" t="s">
        <v>678</v>
      </c>
      <c r="B2" s="1935"/>
      <c r="C2" s="1935"/>
      <c r="D2" s="1935"/>
      <c r="E2" s="1935"/>
      <c r="F2" s="1935"/>
      <c r="G2" s="1935"/>
      <c r="H2" s="1935"/>
      <c r="I2" s="1935"/>
      <c r="J2" s="1935"/>
      <c r="K2" s="1935"/>
    </row>
    <row r="3" spans="1:11" ht="20.100000000000001" customHeight="1">
      <c r="A3" s="139"/>
      <c r="B3" s="139"/>
      <c r="C3" s="139"/>
      <c r="D3" s="139"/>
      <c r="E3" s="139"/>
      <c r="F3" s="139"/>
      <c r="G3" s="139"/>
      <c r="H3" s="715"/>
      <c r="I3" s="715"/>
      <c r="J3" s="715"/>
      <c r="K3" s="1125"/>
    </row>
    <row r="4" spans="1:11" ht="21" customHeight="1">
      <c r="A4" s="716"/>
      <c r="B4" s="142" t="s">
        <v>165</v>
      </c>
      <c r="C4" s="1383" t="str">
        <f>IF(様式1!L11="","",様式1!L11)</f>
        <v/>
      </c>
      <c r="D4" s="1383"/>
      <c r="E4" s="1383"/>
      <c r="F4" s="142" t="s">
        <v>201</v>
      </c>
      <c r="G4" s="1936" t="str">
        <f>IF(様式1!G36="","",様式1!G36)</f>
        <v/>
      </c>
      <c r="H4" s="1936"/>
      <c r="I4" s="1936"/>
      <c r="J4" s="1936"/>
      <c r="K4" s="1936"/>
    </row>
    <row r="5" spans="1:11" ht="13.5" customHeight="1" thickBot="1">
      <c r="A5" s="139"/>
      <c r="B5" s="143"/>
      <c r="C5" s="143"/>
      <c r="D5" s="143"/>
      <c r="E5" s="143"/>
      <c r="F5" s="143"/>
      <c r="G5" s="143"/>
      <c r="H5" s="143"/>
      <c r="I5" s="143"/>
      <c r="J5" s="143"/>
      <c r="K5" s="143"/>
    </row>
    <row r="6" spans="1:11" ht="32.25" customHeight="1">
      <c r="A6" s="1937" t="s">
        <v>679</v>
      </c>
      <c r="B6" s="1938" t="s">
        <v>202</v>
      </c>
      <c r="C6" s="1939"/>
      <c r="D6" s="1942" t="s">
        <v>643</v>
      </c>
      <c r="E6" s="1944" t="s">
        <v>203</v>
      </c>
      <c r="F6" s="1945"/>
      <c r="G6" s="1946"/>
      <c r="H6" s="1950" t="s">
        <v>204</v>
      </c>
      <c r="I6" s="1944" t="s">
        <v>639</v>
      </c>
      <c r="J6" s="1946"/>
      <c r="K6" s="661" t="s">
        <v>578</v>
      </c>
    </row>
    <row r="7" spans="1:11" ht="32.25" customHeight="1">
      <c r="A7" s="1912"/>
      <c r="B7" s="1940"/>
      <c r="C7" s="1941"/>
      <c r="D7" s="1943"/>
      <c r="E7" s="1947"/>
      <c r="F7" s="1948"/>
      <c r="G7" s="1949"/>
      <c r="H7" s="1484"/>
      <c r="I7" s="1947"/>
      <c r="J7" s="1949"/>
      <c r="K7" s="662" t="s">
        <v>680</v>
      </c>
    </row>
    <row r="8" spans="1:11" ht="31.7" customHeight="1">
      <c r="A8" s="1912">
        <v>1</v>
      </c>
      <c r="B8" s="1412"/>
      <c r="C8" s="1413"/>
      <c r="D8" s="1917"/>
      <c r="E8" s="1324"/>
      <c r="F8" s="1325"/>
      <c r="G8" s="1920"/>
      <c r="H8" s="1927"/>
      <c r="I8" s="717"/>
      <c r="J8" s="656" t="s">
        <v>640</v>
      </c>
      <c r="K8" s="663"/>
    </row>
    <row r="9" spans="1:11" ht="31.7" customHeight="1">
      <c r="A9" s="1912"/>
      <c r="B9" s="1414"/>
      <c r="C9" s="1415"/>
      <c r="D9" s="1918"/>
      <c r="E9" s="1921"/>
      <c r="F9" s="1922"/>
      <c r="G9" s="1923"/>
      <c r="H9" s="1928"/>
      <c r="I9" s="655"/>
      <c r="J9" s="657" t="s">
        <v>641</v>
      </c>
      <c r="K9" s="1934"/>
    </row>
    <row r="10" spans="1:11" ht="31.7" customHeight="1">
      <c r="A10" s="1912"/>
      <c r="B10" s="1410"/>
      <c r="C10" s="1416"/>
      <c r="D10" s="1931"/>
      <c r="E10" s="1445"/>
      <c r="F10" s="1446"/>
      <c r="G10" s="1932"/>
      <c r="H10" s="1933"/>
      <c r="I10" s="718"/>
      <c r="J10" s="658" t="s">
        <v>642</v>
      </c>
      <c r="K10" s="1911"/>
    </row>
    <row r="11" spans="1:11" ht="31.7" customHeight="1">
      <c r="A11" s="1912">
        <v>2</v>
      </c>
      <c r="B11" s="1412"/>
      <c r="C11" s="1413"/>
      <c r="D11" s="1917"/>
      <c r="E11" s="1324"/>
      <c r="F11" s="1325"/>
      <c r="G11" s="1920"/>
      <c r="H11" s="1927"/>
      <c r="I11" s="717"/>
      <c r="J11" s="656" t="s">
        <v>640</v>
      </c>
      <c r="K11" s="663"/>
    </row>
    <row r="12" spans="1:11" ht="31.7" customHeight="1">
      <c r="A12" s="1912"/>
      <c r="B12" s="1414"/>
      <c r="C12" s="1415"/>
      <c r="D12" s="1918"/>
      <c r="E12" s="1921"/>
      <c r="F12" s="1922"/>
      <c r="G12" s="1923"/>
      <c r="H12" s="1928"/>
      <c r="I12" s="655"/>
      <c r="J12" s="657" t="s">
        <v>641</v>
      </c>
      <c r="K12" s="1934"/>
    </row>
    <row r="13" spans="1:11" ht="31.7" customHeight="1">
      <c r="A13" s="1912"/>
      <c r="B13" s="1410"/>
      <c r="C13" s="1416"/>
      <c r="D13" s="1931"/>
      <c r="E13" s="1445"/>
      <c r="F13" s="1446"/>
      <c r="G13" s="1932"/>
      <c r="H13" s="1933"/>
      <c r="I13" s="718"/>
      <c r="J13" s="658" t="s">
        <v>642</v>
      </c>
      <c r="K13" s="1911"/>
    </row>
    <row r="14" spans="1:11" ht="31.7" customHeight="1">
      <c r="A14" s="1912">
        <v>3</v>
      </c>
      <c r="B14" s="1412"/>
      <c r="C14" s="1413"/>
      <c r="D14" s="1917"/>
      <c r="E14" s="1324"/>
      <c r="F14" s="1325"/>
      <c r="G14" s="1920"/>
      <c r="H14" s="1927"/>
      <c r="I14" s="717"/>
      <c r="J14" s="656" t="s">
        <v>640</v>
      </c>
      <c r="K14" s="663"/>
    </row>
    <row r="15" spans="1:11" ht="31.7" customHeight="1">
      <c r="A15" s="1912"/>
      <c r="B15" s="1414"/>
      <c r="C15" s="1415"/>
      <c r="D15" s="1918"/>
      <c r="E15" s="1921"/>
      <c r="F15" s="1922"/>
      <c r="G15" s="1923"/>
      <c r="H15" s="1928"/>
      <c r="I15" s="655"/>
      <c r="J15" s="657" t="s">
        <v>641</v>
      </c>
      <c r="K15" s="1934"/>
    </row>
    <row r="16" spans="1:11" ht="31.7" customHeight="1">
      <c r="A16" s="1912"/>
      <c r="B16" s="1410"/>
      <c r="C16" s="1416"/>
      <c r="D16" s="1931"/>
      <c r="E16" s="1445"/>
      <c r="F16" s="1446"/>
      <c r="G16" s="1932"/>
      <c r="H16" s="1933"/>
      <c r="I16" s="718"/>
      <c r="J16" s="658" t="s">
        <v>642</v>
      </c>
      <c r="K16" s="1911"/>
    </row>
    <row r="17" spans="1:11" ht="31.7" customHeight="1">
      <c r="A17" s="1912">
        <v>4</v>
      </c>
      <c r="B17" s="1412"/>
      <c r="C17" s="1413"/>
      <c r="D17" s="1917"/>
      <c r="E17" s="1324"/>
      <c r="F17" s="1325"/>
      <c r="G17" s="1920"/>
      <c r="H17" s="1927"/>
      <c r="I17" s="717"/>
      <c r="J17" s="656" t="s">
        <v>640</v>
      </c>
      <c r="K17" s="663"/>
    </row>
    <row r="18" spans="1:11" ht="31.7" customHeight="1">
      <c r="A18" s="1912"/>
      <c r="B18" s="1414"/>
      <c r="C18" s="1415"/>
      <c r="D18" s="1918"/>
      <c r="E18" s="1921"/>
      <c r="F18" s="1922"/>
      <c r="G18" s="1923"/>
      <c r="H18" s="1928"/>
      <c r="I18" s="655"/>
      <c r="J18" s="657" t="s">
        <v>641</v>
      </c>
      <c r="K18" s="1934"/>
    </row>
    <row r="19" spans="1:11" ht="31.7" customHeight="1">
      <c r="A19" s="1912"/>
      <c r="B19" s="1410"/>
      <c r="C19" s="1416"/>
      <c r="D19" s="1931"/>
      <c r="E19" s="1445"/>
      <c r="F19" s="1446"/>
      <c r="G19" s="1932"/>
      <c r="H19" s="1933"/>
      <c r="I19" s="718"/>
      <c r="J19" s="658" t="s">
        <v>642</v>
      </c>
      <c r="K19" s="1911"/>
    </row>
    <row r="20" spans="1:11" ht="31.7" customHeight="1">
      <c r="A20" s="1912">
        <v>5</v>
      </c>
      <c r="B20" s="1412"/>
      <c r="C20" s="1413"/>
      <c r="D20" s="1917"/>
      <c r="E20" s="1324"/>
      <c r="F20" s="1325"/>
      <c r="G20" s="1920"/>
      <c r="H20" s="1927"/>
      <c r="I20" s="717"/>
      <c r="J20" s="656" t="s">
        <v>640</v>
      </c>
      <c r="K20" s="663"/>
    </row>
    <row r="21" spans="1:11" ht="31.7" customHeight="1">
      <c r="A21" s="1912"/>
      <c r="B21" s="1414"/>
      <c r="C21" s="1415"/>
      <c r="D21" s="1918"/>
      <c r="E21" s="1921"/>
      <c r="F21" s="1922"/>
      <c r="G21" s="1923"/>
      <c r="H21" s="1928"/>
      <c r="I21" s="655"/>
      <c r="J21" s="657" t="s">
        <v>641</v>
      </c>
      <c r="K21" s="1934"/>
    </row>
    <row r="22" spans="1:11" ht="31.7" customHeight="1">
      <c r="A22" s="1912"/>
      <c r="B22" s="1410"/>
      <c r="C22" s="1416"/>
      <c r="D22" s="1931"/>
      <c r="E22" s="1445"/>
      <c r="F22" s="1446"/>
      <c r="G22" s="1932"/>
      <c r="H22" s="1933"/>
      <c r="I22" s="718"/>
      <c r="J22" s="658" t="s">
        <v>642</v>
      </c>
      <c r="K22" s="1911"/>
    </row>
    <row r="23" spans="1:11" ht="31.7" customHeight="1">
      <c r="A23" s="1912">
        <v>6</v>
      </c>
      <c r="B23" s="1412"/>
      <c r="C23" s="1413"/>
      <c r="D23" s="1917"/>
      <c r="E23" s="1324"/>
      <c r="F23" s="1325"/>
      <c r="G23" s="1920"/>
      <c r="H23" s="1927"/>
      <c r="I23" s="717"/>
      <c r="J23" s="656" t="s">
        <v>640</v>
      </c>
      <c r="K23" s="660"/>
    </row>
    <row r="24" spans="1:11" ht="31.7" customHeight="1">
      <c r="A24" s="1912"/>
      <c r="B24" s="1414"/>
      <c r="C24" s="1415"/>
      <c r="D24" s="1918"/>
      <c r="E24" s="1921"/>
      <c r="F24" s="1922"/>
      <c r="G24" s="1923"/>
      <c r="H24" s="1928"/>
      <c r="I24" s="655"/>
      <c r="J24" s="657" t="s">
        <v>641</v>
      </c>
      <c r="K24" s="1910"/>
    </row>
    <row r="25" spans="1:11" ht="31.7" customHeight="1">
      <c r="A25" s="1912"/>
      <c r="B25" s="1410"/>
      <c r="C25" s="1416"/>
      <c r="D25" s="1931"/>
      <c r="E25" s="1445"/>
      <c r="F25" s="1446"/>
      <c r="G25" s="1932"/>
      <c r="H25" s="1933"/>
      <c r="I25" s="718"/>
      <c r="J25" s="658" t="s">
        <v>642</v>
      </c>
      <c r="K25" s="1911"/>
    </row>
    <row r="26" spans="1:11" ht="31.7" customHeight="1">
      <c r="A26" s="1912">
        <v>7</v>
      </c>
      <c r="B26" s="1412"/>
      <c r="C26" s="1413"/>
      <c r="D26" s="1917"/>
      <c r="E26" s="1324"/>
      <c r="F26" s="1325"/>
      <c r="G26" s="1920"/>
      <c r="H26" s="1927"/>
      <c r="I26" s="717"/>
      <c r="J26" s="656" t="s">
        <v>640</v>
      </c>
      <c r="K26" s="660"/>
    </row>
    <row r="27" spans="1:11" ht="31.7" customHeight="1">
      <c r="A27" s="1912"/>
      <c r="B27" s="1414"/>
      <c r="C27" s="1415"/>
      <c r="D27" s="1918"/>
      <c r="E27" s="1921"/>
      <c r="F27" s="1922"/>
      <c r="G27" s="1923"/>
      <c r="H27" s="1928"/>
      <c r="I27" s="655"/>
      <c r="J27" s="657" t="s">
        <v>641</v>
      </c>
      <c r="K27" s="1910"/>
    </row>
    <row r="28" spans="1:11" ht="31.7" customHeight="1">
      <c r="A28" s="1912"/>
      <c r="B28" s="1410"/>
      <c r="C28" s="1416"/>
      <c r="D28" s="1931"/>
      <c r="E28" s="1445"/>
      <c r="F28" s="1446"/>
      <c r="G28" s="1932"/>
      <c r="H28" s="1933"/>
      <c r="I28" s="718"/>
      <c r="J28" s="658" t="s">
        <v>642</v>
      </c>
      <c r="K28" s="1911"/>
    </row>
    <row r="29" spans="1:11" ht="31.7" customHeight="1">
      <c r="A29" s="1912">
        <v>8</v>
      </c>
      <c r="B29" s="1412"/>
      <c r="C29" s="1413"/>
      <c r="D29" s="1917"/>
      <c r="E29" s="1324"/>
      <c r="F29" s="1325"/>
      <c r="G29" s="1920"/>
      <c r="H29" s="1927"/>
      <c r="I29" s="717"/>
      <c r="J29" s="656" t="s">
        <v>640</v>
      </c>
      <c r="K29" s="660"/>
    </row>
    <row r="30" spans="1:11" ht="31.7" customHeight="1">
      <c r="A30" s="1912"/>
      <c r="B30" s="1414"/>
      <c r="C30" s="1415"/>
      <c r="D30" s="1918"/>
      <c r="E30" s="1921"/>
      <c r="F30" s="1922"/>
      <c r="G30" s="1923"/>
      <c r="H30" s="1928"/>
      <c r="I30" s="655"/>
      <c r="J30" s="657" t="s">
        <v>641</v>
      </c>
      <c r="K30" s="1910"/>
    </row>
    <row r="31" spans="1:11" ht="31.7" customHeight="1">
      <c r="A31" s="1912"/>
      <c r="B31" s="1410"/>
      <c r="C31" s="1416"/>
      <c r="D31" s="1931"/>
      <c r="E31" s="1445"/>
      <c r="F31" s="1446"/>
      <c r="G31" s="1932"/>
      <c r="H31" s="1933"/>
      <c r="I31" s="718"/>
      <c r="J31" s="658" t="s">
        <v>642</v>
      </c>
      <c r="K31" s="1911"/>
    </row>
    <row r="32" spans="1:11" ht="31.7" customHeight="1">
      <c r="A32" s="1912">
        <v>9</v>
      </c>
      <c r="B32" s="1412"/>
      <c r="C32" s="1413"/>
      <c r="D32" s="1917"/>
      <c r="E32" s="1324"/>
      <c r="F32" s="1325"/>
      <c r="G32" s="1920"/>
      <c r="H32" s="1927"/>
      <c r="I32" s="717"/>
      <c r="J32" s="656" t="s">
        <v>640</v>
      </c>
      <c r="K32" s="660"/>
    </row>
    <row r="33" spans="1:11" ht="31.7" customHeight="1">
      <c r="A33" s="1912"/>
      <c r="B33" s="1414"/>
      <c r="C33" s="1415"/>
      <c r="D33" s="1918"/>
      <c r="E33" s="1921"/>
      <c r="F33" s="1922"/>
      <c r="G33" s="1923"/>
      <c r="H33" s="1928"/>
      <c r="I33" s="655"/>
      <c r="J33" s="657" t="s">
        <v>641</v>
      </c>
      <c r="K33" s="1910"/>
    </row>
    <row r="34" spans="1:11" ht="31.7" customHeight="1">
      <c r="A34" s="1912"/>
      <c r="B34" s="1410"/>
      <c r="C34" s="1416"/>
      <c r="D34" s="1931"/>
      <c r="E34" s="1445"/>
      <c r="F34" s="1446"/>
      <c r="G34" s="1932"/>
      <c r="H34" s="1933"/>
      <c r="I34" s="718"/>
      <c r="J34" s="658" t="s">
        <v>642</v>
      </c>
      <c r="K34" s="1911"/>
    </row>
    <row r="35" spans="1:11" ht="31.7" customHeight="1">
      <c r="A35" s="1912">
        <v>10</v>
      </c>
      <c r="B35" s="1412"/>
      <c r="C35" s="1413"/>
      <c r="D35" s="1917"/>
      <c r="E35" s="1324"/>
      <c r="F35" s="1325"/>
      <c r="G35" s="1920"/>
      <c r="H35" s="1927"/>
      <c r="I35" s="717"/>
      <c r="J35" s="656" t="s">
        <v>640</v>
      </c>
      <c r="K35" s="660"/>
    </row>
    <row r="36" spans="1:11" ht="31.7" customHeight="1">
      <c r="A36" s="1913"/>
      <c r="B36" s="1414"/>
      <c r="C36" s="1415"/>
      <c r="D36" s="1918"/>
      <c r="E36" s="1921"/>
      <c r="F36" s="1922"/>
      <c r="G36" s="1923"/>
      <c r="H36" s="1928"/>
      <c r="I36" s="655"/>
      <c r="J36" s="657" t="s">
        <v>641</v>
      </c>
      <c r="K36" s="1910"/>
    </row>
    <row r="37" spans="1:11" ht="31.7" customHeight="1" thickBot="1">
      <c r="A37" s="1914"/>
      <c r="B37" s="1915"/>
      <c r="C37" s="1916"/>
      <c r="D37" s="1919"/>
      <c r="E37" s="1924"/>
      <c r="F37" s="1925"/>
      <c r="G37" s="1926"/>
      <c r="H37" s="1929"/>
      <c r="I37" s="719"/>
      <c r="J37" s="659" t="s">
        <v>642</v>
      </c>
      <c r="K37" s="1930"/>
    </row>
    <row r="38" spans="1:11" ht="6.75" customHeight="1">
      <c r="A38" s="139"/>
      <c r="B38" s="371"/>
      <c r="C38" s="371"/>
      <c r="D38" s="145"/>
      <c r="E38" s="664" t="s">
        <v>646</v>
      </c>
      <c r="F38" s="145"/>
      <c r="G38" s="145"/>
      <c r="H38" s="145"/>
      <c r="I38" s="145"/>
      <c r="J38" s="145"/>
      <c r="K38" s="371"/>
    </row>
    <row r="39" spans="1:11" ht="18" customHeight="1">
      <c r="A39" s="1909" t="s">
        <v>681</v>
      </c>
      <c r="B39" s="1909"/>
      <c r="C39" s="1909"/>
      <c r="D39" s="1909"/>
      <c r="E39" s="1909"/>
      <c r="F39" s="1909"/>
      <c r="G39" s="1909"/>
      <c r="H39" s="1909"/>
      <c r="I39" s="1909"/>
      <c r="J39" s="1909"/>
      <c r="K39" s="1909"/>
    </row>
    <row r="40" spans="1:11" ht="18" customHeight="1">
      <c r="A40" s="1904" t="s">
        <v>682</v>
      </c>
      <c r="B40" s="1904"/>
      <c r="C40" s="1904"/>
      <c r="D40" s="1904"/>
      <c r="E40" s="1904"/>
      <c r="F40" s="1904"/>
      <c r="G40" s="1904"/>
      <c r="H40" s="1904"/>
      <c r="I40" s="1904"/>
      <c r="J40" s="1904"/>
      <c r="K40" s="1904"/>
    </row>
    <row r="41" spans="1:11" ht="18" customHeight="1">
      <c r="A41" s="1904" t="s">
        <v>683</v>
      </c>
      <c r="B41" s="1904"/>
      <c r="C41" s="1904"/>
      <c r="D41" s="1904"/>
      <c r="E41" s="1904"/>
      <c r="F41" s="1904"/>
      <c r="G41" s="1904"/>
      <c r="H41" s="1904"/>
      <c r="I41" s="1904"/>
      <c r="J41" s="1904"/>
      <c r="K41" s="1904"/>
    </row>
    <row r="42" spans="1:11" s="720" customFormat="1" ht="18" customHeight="1">
      <c r="A42" s="1904" t="s">
        <v>684</v>
      </c>
      <c r="B42" s="1904"/>
      <c r="C42" s="1904"/>
      <c r="D42" s="1904"/>
      <c r="E42" s="1904"/>
      <c r="F42" s="1904"/>
      <c r="G42" s="1904"/>
      <c r="H42" s="1904"/>
      <c r="I42" s="1904"/>
      <c r="J42" s="1904"/>
      <c r="K42" s="1904"/>
    </row>
    <row r="43" spans="1:11" s="720" customFormat="1" ht="18" customHeight="1">
      <c r="A43" s="1904" t="s">
        <v>1066</v>
      </c>
      <c r="B43" s="1904"/>
      <c r="C43" s="1904"/>
      <c r="D43" s="1904"/>
      <c r="E43" s="1904"/>
      <c r="F43" s="1904"/>
      <c r="G43" s="1904"/>
      <c r="H43" s="1904"/>
      <c r="I43" s="1904"/>
      <c r="J43" s="1904"/>
      <c r="K43" s="1904"/>
    </row>
    <row r="44" spans="1:11" s="720" customFormat="1" ht="18" customHeight="1">
      <c r="A44" s="1904" t="s">
        <v>685</v>
      </c>
      <c r="B44" s="1904"/>
      <c r="C44" s="1904"/>
      <c r="D44" s="1904"/>
      <c r="E44" s="1904"/>
      <c r="F44" s="1904"/>
      <c r="G44" s="1904"/>
      <c r="H44" s="1904"/>
      <c r="I44" s="1904"/>
      <c r="J44" s="1904"/>
      <c r="K44" s="1904"/>
    </row>
    <row r="45" spans="1:11" s="720" customFormat="1" ht="18" customHeight="1">
      <c r="A45" s="1904" t="s">
        <v>686</v>
      </c>
      <c r="B45" s="1904"/>
      <c r="C45" s="1904"/>
      <c r="D45" s="1904"/>
      <c r="E45" s="1904"/>
      <c r="F45" s="1904"/>
      <c r="G45" s="1904"/>
      <c r="H45" s="1904"/>
      <c r="I45" s="1904"/>
      <c r="J45" s="1904"/>
      <c r="K45" s="1904"/>
    </row>
    <row r="46" spans="1:11" s="720" customFormat="1" ht="18" customHeight="1">
      <c r="A46" s="1904" t="s">
        <v>687</v>
      </c>
      <c r="B46" s="1904"/>
      <c r="C46" s="1904"/>
      <c r="D46" s="1904"/>
      <c r="E46" s="1904"/>
      <c r="F46" s="1904"/>
      <c r="G46" s="1904"/>
      <c r="H46" s="1904"/>
      <c r="I46" s="1904"/>
      <c r="J46" s="1904"/>
      <c r="K46" s="1904"/>
    </row>
    <row r="47" spans="1:11" s="720" customFormat="1" ht="18" customHeight="1">
      <c r="A47" s="1904" t="s">
        <v>688</v>
      </c>
      <c r="B47" s="1904"/>
      <c r="C47" s="1904"/>
      <c r="D47" s="1904"/>
      <c r="E47" s="1904"/>
      <c r="F47" s="1904"/>
      <c r="G47" s="1904"/>
      <c r="H47" s="1904"/>
      <c r="I47" s="1904"/>
      <c r="J47" s="1904"/>
      <c r="K47" s="1904"/>
    </row>
    <row r="48" spans="1:11" s="720" customFormat="1" ht="18" customHeight="1">
      <c r="A48" s="1904" t="s">
        <v>689</v>
      </c>
      <c r="B48" s="1904"/>
      <c r="C48" s="1904"/>
      <c r="D48" s="1904"/>
      <c r="E48" s="1904"/>
      <c r="F48" s="1904"/>
      <c r="G48" s="1904"/>
      <c r="H48" s="1904"/>
      <c r="I48" s="1904"/>
      <c r="J48" s="1904"/>
      <c r="K48" s="1904"/>
    </row>
    <row r="49" spans="1:11" ht="18" customHeight="1">
      <c r="A49" s="1904" t="s">
        <v>1093</v>
      </c>
      <c r="B49" s="1904"/>
      <c r="C49" s="1904"/>
      <c r="D49" s="1904"/>
      <c r="E49" s="1904"/>
      <c r="F49" s="1904"/>
      <c r="G49" s="1904"/>
      <c r="H49" s="1904"/>
      <c r="I49" s="1904"/>
      <c r="J49" s="1904"/>
      <c r="K49" s="1904"/>
    </row>
    <row r="50" spans="1:11" ht="18" customHeight="1">
      <c r="A50" s="1904"/>
      <c r="B50" s="1904"/>
      <c r="C50" s="1904"/>
      <c r="D50" s="1904"/>
      <c r="E50" s="1904"/>
      <c r="F50" s="1904"/>
      <c r="G50" s="1904"/>
      <c r="H50" s="1904"/>
      <c r="I50" s="1904"/>
      <c r="J50" s="1904"/>
      <c r="K50" s="1904"/>
    </row>
    <row r="51" spans="1:11" ht="18" customHeight="1">
      <c r="A51" s="1904" t="s">
        <v>230</v>
      </c>
      <c r="B51" s="1904"/>
      <c r="C51" s="1904"/>
      <c r="D51" s="1904"/>
      <c r="E51" s="1904"/>
      <c r="F51" s="1904"/>
      <c r="G51" s="1904"/>
      <c r="H51" s="1904"/>
      <c r="I51" s="1904"/>
      <c r="J51" s="1904"/>
      <c r="K51" s="1904"/>
    </row>
    <row r="52" spans="1:11" ht="18" customHeight="1">
      <c r="A52" s="1904"/>
      <c r="B52" s="1904"/>
      <c r="C52" s="1904"/>
      <c r="D52" s="1904"/>
      <c r="E52" s="1904"/>
      <c r="F52" s="1904"/>
      <c r="G52" s="1904"/>
      <c r="H52" s="1904"/>
      <c r="I52" s="1904"/>
      <c r="J52" s="1904"/>
      <c r="K52" s="1904"/>
    </row>
    <row r="53" spans="1:11" ht="18.75" customHeight="1">
      <c r="A53" s="1904"/>
      <c r="B53" s="1904"/>
      <c r="C53" s="1904"/>
      <c r="D53" s="1904"/>
      <c r="E53" s="1904"/>
      <c r="F53" s="1904"/>
      <c r="G53" s="1904"/>
      <c r="H53" s="1904"/>
      <c r="I53" s="1904"/>
      <c r="J53" s="1904"/>
      <c r="K53" s="1904"/>
    </row>
    <row r="54" spans="1:11" ht="15" customHeight="1">
      <c r="A54" s="1904" t="s">
        <v>690</v>
      </c>
      <c r="B54" s="1904"/>
      <c r="C54" s="1904"/>
      <c r="D54" s="1904"/>
      <c r="E54" s="1904"/>
      <c r="F54" s="1904"/>
      <c r="G54" s="1904"/>
      <c r="H54" s="1904"/>
      <c r="I54" s="1904"/>
      <c r="J54" s="1904"/>
      <c r="K54" s="1904"/>
    </row>
    <row r="55" spans="1:11" ht="15" customHeight="1">
      <c r="A55" s="1904" t="s">
        <v>691</v>
      </c>
      <c r="B55" s="1904"/>
      <c r="C55" s="1904"/>
      <c r="D55" s="1904"/>
      <c r="E55" s="1904"/>
      <c r="F55" s="1904"/>
      <c r="G55" s="1904"/>
      <c r="H55" s="1904"/>
      <c r="I55" s="1904"/>
      <c r="J55" s="1904"/>
      <c r="K55" s="1904"/>
    </row>
    <row r="56" spans="1:11" ht="15" customHeight="1">
      <c r="A56" s="1904" t="s">
        <v>692</v>
      </c>
      <c r="B56" s="1904"/>
      <c r="C56" s="1904"/>
      <c r="D56" s="1904"/>
      <c r="E56" s="1904"/>
      <c r="F56" s="1904"/>
      <c r="G56" s="1904"/>
      <c r="H56" s="1904"/>
      <c r="I56" s="1904"/>
      <c r="J56" s="1904"/>
      <c r="K56" s="1904"/>
    </row>
    <row r="57" spans="1:11" ht="15" customHeight="1">
      <c r="A57" s="1904" t="s">
        <v>693</v>
      </c>
      <c r="B57" s="1904"/>
      <c r="C57" s="1904"/>
      <c r="D57" s="1904"/>
      <c r="E57" s="1904"/>
      <c r="F57" s="1904"/>
      <c r="G57" s="1904"/>
      <c r="H57" s="1904"/>
      <c r="I57" s="1904"/>
      <c r="J57" s="1904"/>
      <c r="K57" s="1904"/>
    </row>
    <row r="58" spans="1:11" ht="15" customHeight="1">
      <c r="A58" s="1904"/>
      <c r="B58" s="1904"/>
      <c r="C58" s="1904"/>
      <c r="D58" s="1904"/>
      <c r="E58" s="1904"/>
      <c r="F58" s="1904"/>
      <c r="G58" s="1904"/>
      <c r="H58" s="1904"/>
      <c r="I58" s="1904"/>
      <c r="J58" s="1904"/>
      <c r="K58" s="1904"/>
    </row>
    <row r="59" spans="1:11" ht="15" customHeight="1">
      <c r="A59" s="721"/>
      <c r="B59" s="721"/>
      <c r="C59" s="721"/>
      <c r="D59" s="721"/>
      <c r="E59" s="721"/>
      <c r="F59" s="721"/>
      <c r="G59" s="721"/>
      <c r="H59" s="721"/>
      <c r="I59" s="721"/>
      <c r="J59" s="721"/>
      <c r="K59" s="721"/>
    </row>
    <row r="60" spans="1:11" ht="14.25">
      <c r="A60" s="721"/>
      <c r="B60" s="721"/>
      <c r="C60" s="721"/>
      <c r="D60" s="721"/>
      <c r="E60" s="721"/>
      <c r="F60" s="721"/>
      <c r="G60" s="721"/>
      <c r="H60" s="721"/>
      <c r="I60" s="721"/>
      <c r="J60" s="721"/>
      <c r="K60" s="722"/>
    </row>
    <row r="61" spans="1:11" ht="17.25">
      <c r="A61" s="818" t="s">
        <v>832</v>
      </c>
      <c r="B61" s="646"/>
      <c r="C61" s="646"/>
      <c r="D61" s="646"/>
      <c r="E61" s="646"/>
      <c r="F61" s="646"/>
      <c r="G61" s="646"/>
      <c r="H61" s="646"/>
      <c r="I61" s="646"/>
      <c r="J61" s="646"/>
      <c r="K61" s="646"/>
    </row>
    <row r="62" spans="1:11">
      <c r="A62" s="646"/>
      <c r="B62" s="646"/>
      <c r="C62" s="646"/>
      <c r="D62" s="646"/>
      <c r="E62" s="646"/>
      <c r="F62" s="646"/>
      <c r="G62" s="646"/>
      <c r="H62" s="646"/>
      <c r="I62" s="646"/>
      <c r="J62" s="646"/>
      <c r="K62" s="646"/>
    </row>
    <row r="63" spans="1:11" ht="25.5" customHeight="1">
      <c r="A63" s="646"/>
      <c r="B63" s="1907" t="s">
        <v>840</v>
      </c>
      <c r="C63" s="1907"/>
      <c r="D63" s="1907"/>
      <c r="E63" s="1907"/>
      <c r="F63" s="1907"/>
      <c r="G63" s="1907"/>
      <c r="H63" s="1907"/>
      <c r="I63" s="1907"/>
      <c r="J63" s="1907"/>
      <c r="K63" s="1907"/>
    </row>
    <row r="64" spans="1:11" ht="21.75" customHeight="1">
      <c r="A64" s="646"/>
      <c r="B64" s="646"/>
      <c r="C64" s="646"/>
      <c r="D64" s="646"/>
      <c r="E64" s="646"/>
      <c r="F64" s="646"/>
      <c r="G64" s="646"/>
      <c r="H64" s="646"/>
      <c r="I64" s="646"/>
      <c r="J64" s="646"/>
      <c r="K64" s="646"/>
    </row>
    <row r="65" spans="1:18" s="147" customFormat="1" ht="21.75" customHeight="1">
      <c r="A65" s="138"/>
      <c r="B65" s="1908" t="s">
        <v>853</v>
      </c>
      <c r="C65" s="1908"/>
      <c r="D65" s="1908"/>
      <c r="E65" s="1908"/>
      <c r="F65" s="1908"/>
      <c r="G65" s="1908"/>
      <c r="H65" s="1908"/>
      <c r="I65" s="1908"/>
      <c r="J65" s="1908"/>
      <c r="K65" s="1908"/>
      <c r="L65" s="1908"/>
      <c r="M65" s="1908"/>
      <c r="N65" s="1908"/>
      <c r="O65" s="1908"/>
      <c r="P65" s="1908"/>
      <c r="Q65" s="1908"/>
      <c r="R65" s="819"/>
    </row>
    <row r="66" spans="1:18" s="147" customFormat="1" ht="21.75" customHeight="1">
      <c r="A66" s="820"/>
      <c r="B66" s="820" t="s">
        <v>841</v>
      </c>
      <c r="C66" s="820"/>
      <c r="D66" s="820"/>
      <c r="E66" s="820"/>
      <c r="F66" s="820"/>
      <c r="G66" s="820"/>
      <c r="H66" s="820"/>
      <c r="I66" s="820"/>
      <c r="J66" s="820"/>
      <c r="K66" s="820"/>
      <c r="L66" s="820"/>
      <c r="M66" s="820"/>
      <c r="N66" s="820"/>
      <c r="O66" s="820"/>
      <c r="P66" s="820"/>
      <c r="Q66" s="820"/>
      <c r="R66" s="820"/>
    </row>
    <row r="67" spans="1:18" s="147" customFormat="1" ht="21.75" customHeight="1">
      <c r="A67" s="138"/>
      <c r="B67" s="819" t="s">
        <v>833</v>
      </c>
      <c r="C67" s="138"/>
      <c r="D67" s="822"/>
      <c r="E67" s="816"/>
      <c r="F67" s="138"/>
      <c r="G67" s="816"/>
      <c r="H67" s="138"/>
      <c r="I67" s="138"/>
      <c r="J67" s="138"/>
      <c r="K67" s="138"/>
      <c r="L67" s="138"/>
      <c r="M67" s="138"/>
      <c r="N67" s="138"/>
      <c r="O67" s="138"/>
      <c r="P67" s="138"/>
      <c r="Q67" s="138"/>
      <c r="R67" s="138"/>
    </row>
    <row r="68" spans="1:18" ht="84.95" customHeight="1">
      <c r="A68" s="646"/>
      <c r="B68" s="821" t="s">
        <v>834</v>
      </c>
      <c r="C68" s="1905" t="s">
        <v>835</v>
      </c>
      <c r="D68" s="1906"/>
      <c r="E68" s="1906"/>
      <c r="F68" s="1906"/>
      <c r="G68" s="1906"/>
      <c r="H68" s="1906"/>
      <c r="I68" s="1906"/>
      <c r="J68" s="1906"/>
      <c r="K68" s="1130"/>
      <c r="L68" s="646"/>
    </row>
    <row r="69" spans="1:18" ht="84.95" customHeight="1">
      <c r="A69" s="646"/>
      <c r="B69" s="821" t="s">
        <v>836</v>
      </c>
      <c r="C69" s="1905" t="s">
        <v>837</v>
      </c>
      <c r="D69" s="1906"/>
      <c r="E69" s="1906"/>
      <c r="F69" s="1906"/>
      <c r="G69" s="1906"/>
      <c r="H69" s="1906"/>
      <c r="I69" s="1906"/>
      <c r="J69" s="1906"/>
      <c r="K69" s="1130"/>
      <c r="L69" s="646"/>
    </row>
    <row r="70" spans="1:18" ht="84.95" customHeight="1">
      <c r="A70" s="646"/>
      <c r="B70" s="821" t="s">
        <v>838</v>
      </c>
      <c r="C70" s="1905" t="s">
        <v>839</v>
      </c>
      <c r="D70" s="1906"/>
      <c r="E70" s="1906"/>
      <c r="F70" s="1906"/>
      <c r="G70" s="1906"/>
      <c r="H70" s="1906"/>
      <c r="I70" s="1906"/>
      <c r="J70" s="1906"/>
      <c r="K70" s="1130"/>
      <c r="L70" s="646"/>
    </row>
    <row r="71" spans="1:18" ht="74.25" customHeight="1">
      <c r="A71" s="646"/>
      <c r="B71" s="821" t="s">
        <v>902</v>
      </c>
      <c r="C71" s="1905" t="s">
        <v>905</v>
      </c>
      <c r="D71" s="1906"/>
      <c r="E71" s="1906"/>
      <c r="F71" s="1906"/>
      <c r="G71" s="1906"/>
      <c r="H71" s="1906"/>
      <c r="I71" s="1906"/>
      <c r="J71" s="1906"/>
      <c r="K71" s="1130"/>
      <c r="L71" s="646"/>
    </row>
    <row r="72" spans="1:18" ht="63.75" customHeight="1">
      <c r="A72" s="646"/>
      <c r="B72" s="915" t="s">
        <v>904</v>
      </c>
      <c r="C72" s="1905" t="s">
        <v>903</v>
      </c>
      <c r="D72" s="1906"/>
      <c r="E72" s="1906"/>
      <c r="F72" s="1906"/>
      <c r="G72" s="1906"/>
      <c r="H72" s="1906"/>
      <c r="I72" s="1906"/>
      <c r="J72" s="1906"/>
      <c r="K72" s="1130"/>
      <c r="L72" s="646"/>
    </row>
    <row r="73" spans="1:18" ht="15" customHeight="1">
      <c r="A73" s="646"/>
      <c r="B73" s="646"/>
      <c r="C73" s="646"/>
      <c r="D73" s="646"/>
      <c r="E73" s="646"/>
      <c r="F73" s="646"/>
      <c r="G73" s="823"/>
      <c r="H73" s="646"/>
      <c r="I73" s="646"/>
      <c r="J73" s="646"/>
      <c r="K73" s="646"/>
      <c r="L73" s="646"/>
    </row>
    <row r="74" spans="1:18" ht="21.75" customHeight="1">
      <c r="A74" s="646"/>
      <c r="B74" s="819" t="s">
        <v>850</v>
      </c>
      <c r="C74" s="819"/>
      <c r="D74" s="819"/>
      <c r="E74" s="819"/>
      <c r="F74" s="646"/>
      <c r="G74" s="646"/>
      <c r="H74" s="646"/>
      <c r="I74" s="646"/>
      <c r="J74" s="646"/>
      <c r="K74" s="646"/>
      <c r="L74" s="646"/>
    </row>
    <row r="75" spans="1:18" ht="21.75" customHeight="1">
      <c r="A75" s="646"/>
      <c r="B75" s="138"/>
      <c r="C75" s="819" t="s">
        <v>842</v>
      </c>
      <c r="D75" s="819"/>
      <c r="E75" s="819"/>
      <c r="F75" s="646"/>
      <c r="G75" s="646"/>
      <c r="H75" s="646"/>
      <c r="I75" s="646"/>
      <c r="J75" s="646"/>
      <c r="K75" s="646"/>
      <c r="L75" s="646"/>
    </row>
    <row r="76" spans="1:18" ht="21.75" customHeight="1">
      <c r="A76" s="646"/>
      <c r="B76" s="138"/>
      <c r="C76" s="819" t="s">
        <v>843</v>
      </c>
      <c r="D76" s="819"/>
      <c r="E76" s="819"/>
      <c r="F76" s="646"/>
      <c r="G76" s="646"/>
      <c r="H76" s="646"/>
      <c r="I76" s="646"/>
      <c r="J76" s="646"/>
      <c r="K76" s="646"/>
      <c r="L76" s="646"/>
    </row>
    <row r="77" spans="1:18" ht="21.75" customHeight="1">
      <c r="A77" s="646"/>
      <c r="B77" s="138"/>
      <c r="C77" s="819" t="s">
        <v>844</v>
      </c>
      <c r="D77" s="819"/>
      <c r="E77" s="819"/>
      <c r="F77" s="646"/>
      <c r="G77" s="646"/>
      <c r="H77" s="646"/>
      <c r="I77" s="646"/>
      <c r="J77" s="646"/>
      <c r="K77" s="646"/>
      <c r="L77" s="646"/>
    </row>
    <row r="78" spans="1:18" ht="21.75" customHeight="1">
      <c r="A78" s="646"/>
      <c r="B78" s="138"/>
      <c r="C78" s="819" t="s">
        <v>845</v>
      </c>
      <c r="D78" s="819"/>
      <c r="E78" s="819"/>
      <c r="F78" s="646"/>
      <c r="G78" s="646"/>
      <c r="H78" s="646"/>
      <c r="I78" s="646"/>
      <c r="J78" s="646"/>
      <c r="K78" s="646"/>
      <c r="L78" s="646"/>
    </row>
    <row r="79" spans="1:18" ht="21.75" customHeight="1">
      <c r="A79" s="646"/>
      <c r="B79" s="138"/>
      <c r="C79" s="819" t="s">
        <v>846</v>
      </c>
      <c r="D79" s="819"/>
      <c r="E79" s="819"/>
      <c r="F79" s="646"/>
      <c r="G79" s="646"/>
      <c r="H79" s="646"/>
      <c r="I79" s="646"/>
      <c r="J79" s="646"/>
      <c r="K79" s="646"/>
      <c r="L79" s="646"/>
    </row>
    <row r="80" spans="1:18" ht="22.5" customHeight="1">
      <c r="A80" s="646"/>
      <c r="B80" s="138"/>
      <c r="C80" s="819" t="s">
        <v>847</v>
      </c>
      <c r="D80" s="819"/>
      <c r="E80" s="819"/>
      <c r="F80" s="646"/>
      <c r="G80" s="646"/>
      <c r="H80" s="646"/>
      <c r="I80" s="646"/>
      <c r="J80" s="646"/>
      <c r="K80" s="646"/>
    </row>
    <row r="81" spans="1:11" ht="3.75" customHeight="1">
      <c r="A81" s="646"/>
      <c r="B81" s="819"/>
      <c r="C81" s="819"/>
      <c r="D81" s="819"/>
      <c r="E81" s="819"/>
      <c r="F81" s="646"/>
      <c r="G81" s="646"/>
      <c r="H81" s="646"/>
      <c r="I81" s="646"/>
      <c r="J81" s="646"/>
      <c r="K81" s="646"/>
    </row>
    <row r="82" spans="1:11" ht="21.75" customHeight="1">
      <c r="A82" s="646"/>
      <c r="B82" s="819"/>
      <c r="C82" s="824" t="s">
        <v>851</v>
      </c>
      <c r="D82" s="819"/>
      <c r="E82" s="819"/>
      <c r="F82" s="646"/>
      <c r="G82" s="646"/>
      <c r="H82" s="646"/>
      <c r="I82" s="646"/>
      <c r="J82" s="646"/>
      <c r="K82" s="646"/>
    </row>
    <row r="83" spans="1:11" ht="21.75" customHeight="1">
      <c r="A83" s="646"/>
      <c r="B83" s="819"/>
      <c r="C83" s="824" t="s">
        <v>852</v>
      </c>
      <c r="D83" s="819"/>
      <c r="E83" s="819"/>
      <c r="F83" s="646"/>
      <c r="G83" s="646"/>
      <c r="H83" s="646"/>
      <c r="I83" s="646"/>
      <c r="J83" s="646"/>
      <c r="K83" s="646"/>
    </row>
    <row r="84" spans="1:11" ht="3.75" customHeight="1">
      <c r="A84" s="646"/>
      <c r="B84" s="819"/>
      <c r="C84" s="819"/>
      <c r="D84" s="819"/>
      <c r="E84" s="819"/>
      <c r="F84" s="646"/>
      <c r="G84" s="646"/>
      <c r="H84" s="646"/>
      <c r="I84" s="646"/>
      <c r="J84" s="646"/>
      <c r="K84" s="646"/>
    </row>
    <row r="85" spans="1:11" ht="21.75" customHeight="1">
      <c r="A85" s="646"/>
      <c r="B85" s="819" t="s">
        <v>848</v>
      </c>
      <c r="C85" s="819"/>
      <c r="D85" s="819"/>
      <c r="E85" s="819"/>
      <c r="F85" s="646"/>
      <c r="G85" s="646"/>
      <c r="H85" s="646"/>
      <c r="I85" s="646"/>
      <c r="J85" s="646"/>
      <c r="K85" s="646"/>
    </row>
    <row r="86" spans="1:11" ht="3.75" customHeight="1">
      <c r="A86" s="646"/>
      <c r="B86" s="819"/>
      <c r="C86" s="819"/>
      <c r="D86" s="819"/>
      <c r="E86" s="819"/>
      <c r="F86" s="646"/>
      <c r="G86" s="646"/>
      <c r="H86" s="646"/>
      <c r="I86" s="646"/>
      <c r="J86" s="646"/>
      <c r="K86" s="646"/>
    </row>
    <row r="87" spans="1:11" ht="21.75" customHeight="1">
      <c r="A87" s="646"/>
      <c r="B87" s="819" t="s">
        <v>849</v>
      </c>
      <c r="C87" s="819"/>
      <c r="D87" s="819"/>
      <c r="E87" s="819"/>
      <c r="F87" s="646"/>
      <c r="G87" s="646"/>
      <c r="H87" s="646"/>
      <c r="I87" s="646"/>
      <c r="J87" s="646"/>
      <c r="K87" s="646"/>
    </row>
    <row r="88" spans="1:11" ht="21" customHeight="1">
      <c r="A88" s="646"/>
      <c r="B88" s="819" t="s">
        <v>906</v>
      </c>
      <c r="C88" s="819"/>
      <c r="D88" s="819"/>
      <c r="E88" s="819"/>
      <c r="F88" s="646"/>
      <c r="G88" s="646"/>
      <c r="H88" s="646"/>
      <c r="I88" s="646"/>
      <c r="J88" s="646"/>
      <c r="K88" s="646"/>
    </row>
    <row r="89" spans="1:11" ht="21" customHeight="1">
      <c r="A89" s="644"/>
      <c r="B89" s="819" t="s">
        <v>907</v>
      </c>
      <c r="C89" s="644"/>
      <c r="D89" s="644"/>
      <c r="E89" s="644"/>
      <c r="F89" s="644"/>
      <c r="G89" s="644"/>
      <c r="H89" s="644"/>
      <c r="I89" s="644"/>
      <c r="J89" s="644"/>
      <c r="K89" s="644"/>
    </row>
    <row r="90" spans="1:11" ht="21.75" customHeight="1">
      <c r="A90" s="644"/>
      <c r="B90" s="819" t="s">
        <v>908</v>
      </c>
      <c r="C90" s="644"/>
      <c r="D90" s="644"/>
      <c r="E90" s="644"/>
      <c r="F90" s="644"/>
      <c r="G90" s="644"/>
      <c r="H90" s="644"/>
      <c r="I90" s="644"/>
      <c r="J90" s="644"/>
      <c r="K90" s="644"/>
    </row>
    <row r="91" spans="1:11" ht="21.75" customHeight="1">
      <c r="A91" s="644"/>
      <c r="B91" s="819" t="s">
        <v>909</v>
      </c>
      <c r="C91" s="644"/>
      <c r="D91" s="644"/>
      <c r="E91" s="644"/>
      <c r="F91" s="644"/>
      <c r="G91" s="644"/>
      <c r="H91" s="644"/>
      <c r="I91" s="644"/>
      <c r="J91" s="644"/>
      <c r="K91" s="644"/>
    </row>
    <row r="92" spans="1:11" ht="21.75" customHeight="1">
      <c r="A92" s="644"/>
      <c r="B92" s="819"/>
      <c r="C92" s="644"/>
      <c r="D92" s="644"/>
      <c r="E92" s="644"/>
      <c r="F92" s="644"/>
      <c r="G92" s="644"/>
      <c r="H92" s="644"/>
      <c r="I92" s="644"/>
      <c r="J92" s="644"/>
      <c r="K92" s="644"/>
    </row>
    <row r="93" spans="1:11">
      <c r="A93" s="644"/>
      <c r="B93" s="644"/>
      <c r="C93" s="644"/>
      <c r="D93" s="644"/>
      <c r="E93" s="644"/>
      <c r="F93" s="644"/>
      <c r="G93" s="644"/>
      <c r="H93" s="644"/>
      <c r="I93" s="644"/>
      <c r="J93" s="644"/>
      <c r="K93" s="644"/>
    </row>
    <row r="94" spans="1:11">
      <c r="A94" s="644"/>
      <c r="B94" s="644"/>
      <c r="C94" s="644"/>
      <c r="D94" s="644"/>
      <c r="E94" s="644"/>
      <c r="F94" s="644"/>
      <c r="G94" s="644"/>
      <c r="H94" s="644"/>
      <c r="I94" s="644"/>
      <c r="J94" s="644"/>
      <c r="K94" s="644"/>
    </row>
    <row r="95" spans="1:11">
      <c r="A95" s="644"/>
      <c r="B95" s="644"/>
      <c r="C95" s="644"/>
      <c r="D95" s="644"/>
      <c r="E95" s="644"/>
      <c r="F95" s="644"/>
      <c r="G95" s="644"/>
      <c r="H95" s="644"/>
      <c r="I95" s="644"/>
      <c r="J95" s="644"/>
      <c r="K95" s="644"/>
    </row>
    <row r="96" spans="1:11">
      <c r="A96" s="644"/>
      <c r="B96" s="644"/>
      <c r="C96" s="644"/>
      <c r="D96" s="644"/>
      <c r="E96" s="644"/>
      <c r="F96" s="644"/>
      <c r="G96" s="644"/>
      <c r="H96" s="644"/>
      <c r="I96" s="644"/>
      <c r="J96" s="644"/>
      <c r="K96" s="644"/>
    </row>
    <row r="97" spans="1:11">
      <c r="A97" s="644"/>
      <c r="B97" s="644"/>
      <c r="C97" s="644"/>
      <c r="D97" s="644"/>
      <c r="E97" s="644"/>
      <c r="F97" s="644"/>
      <c r="G97" s="644"/>
      <c r="H97" s="644"/>
      <c r="I97" s="644"/>
      <c r="J97" s="644"/>
      <c r="K97" s="644"/>
    </row>
    <row r="98" spans="1:11">
      <c r="A98" s="644"/>
      <c r="B98" s="644"/>
      <c r="C98" s="644"/>
      <c r="D98" s="644"/>
      <c r="E98" s="644"/>
      <c r="F98" s="644"/>
      <c r="G98" s="644"/>
      <c r="H98" s="644"/>
      <c r="I98" s="644"/>
      <c r="J98" s="644"/>
      <c r="K98" s="644"/>
    </row>
    <row r="99" spans="1:11">
      <c r="A99" s="644"/>
      <c r="B99" s="644"/>
      <c r="C99" s="644"/>
      <c r="D99" s="644"/>
      <c r="E99" s="644"/>
      <c r="F99" s="644"/>
      <c r="G99" s="644"/>
      <c r="H99" s="644"/>
      <c r="I99" s="644"/>
      <c r="J99" s="644"/>
      <c r="K99" s="644"/>
    </row>
    <row r="100" spans="1:11">
      <c r="A100" s="644"/>
      <c r="B100" s="644"/>
      <c r="C100" s="644"/>
      <c r="D100" s="644"/>
      <c r="E100" s="644"/>
      <c r="F100" s="644"/>
      <c r="G100" s="644"/>
      <c r="H100" s="644"/>
      <c r="I100" s="644"/>
      <c r="J100" s="644"/>
      <c r="K100" s="644"/>
    </row>
    <row r="101" spans="1:11">
      <c r="A101" s="644"/>
      <c r="B101" s="644"/>
      <c r="C101" s="644"/>
      <c r="D101" s="644"/>
      <c r="E101" s="644"/>
      <c r="F101" s="644"/>
      <c r="G101" s="644"/>
      <c r="H101" s="644"/>
      <c r="I101" s="644"/>
      <c r="J101" s="644"/>
      <c r="K101" s="644"/>
    </row>
    <row r="102" spans="1:11">
      <c r="A102" s="644"/>
      <c r="B102" s="644"/>
      <c r="C102" s="644"/>
      <c r="D102" s="644"/>
      <c r="E102" s="644"/>
      <c r="F102" s="644"/>
      <c r="G102" s="644"/>
      <c r="H102" s="644"/>
      <c r="I102" s="644"/>
      <c r="J102" s="644"/>
      <c r="K102" s="644"/>
    </row>
    <row r="103" spans="1:11">
      <c r="A103" s="644"/>
      <c r="B103" s="644"/>
      <c r="C103" s="644"/>
      <c r="D103" s="644"/>
      <c r="E103" s="644"/>
      <c r="F103" s="644"/>
      <c r="G103" s="644"/>
      <c r="H103" s="644"/>
      <c r="I103" s="644"/>
      <c r="J103" s="644"/>
      <c r="K103" s="644"/>
    </row>
  </sheetData>
  <mergeCells count="96">
    <mergeCell ref="E11:G13"/>
    <mergeCell ref="H11:H13"/>
    <mergeCell ref="H8:H10"/>
    <mergeCell ref="K9:K10"/>
    <mergeCell ref="A11:A13"/>
    <mergeCell ref="B11:C13"/>
    <mergeCell ref="K12:K13"/>
    <mergeCell ref="D11:D13"/>
    <mergeCell ref="A8:A10"/>
    <mergeCell ref="B8:C10"/>
    <mergeCell ref="D8:D10"/>
    <mergeCell ref="E8:G10"/>
    <mergeCell ref="A2:K2"/>
    <mergeCell ref="C4:E4"/>
    <mergeCell ref="G4:K4"/>
    <mergeCell ref="A6:A7"/>
    <mergeCell ref="B6:C7"/>
    <mergeCell ref="D6:D7"/>
    <mergeCell ref="E6:G7"/>
    <mergeCell ref="H6:H7"/>
    <mergeCell ref="I6:J7"/>
    <mergeCell ref="K18:K19"/>
    <mergeCell ref="A14:A16"/>
    <mergeCell ref="B14:C16"/>
    <mergeCell ref="A17:A19"/>
    <mergeCell ref="B17:C19"/>
    <mergeCell ref="D17:D19"/>
    <mergeCell ref="E17:G19"/>
    <mergeCell ref="H17:H19"/>
    <mergeCell ref="K15:K16"/>
    <mergeCell ref="D14:D16"/>
    <mergeCell ref="E14:G16"/>
    <mergeCell ref="H14:H16"/>
    <mergeCell ref="K21:K22"/>
    <mergeCell ref="A23:A25"/>
    <mergeCell ref="B23:C25"/>
    <mergeCell ref="D23:D25"/>
    <mergeCell ref="E23:G25"/>
    <mergeCell ref="H23:H25"/>
    <mergeCell ref="K24:K25"/>
    <mergeCell ref="A20:A22"/>
    <mergeCell ref="B20:C22"/>
    <mergeCell ref="D20:D22"/>
    <mergeCell ref="E20:G22"/>
    <mergeCell ref="H20:H22"/>
    <mergeCell ref="K30:K31"/>
    <mergeCell ref="A26:A28"/>
    <mergeCell ref="B26:C28"/>
    <mergeCell ref="D26:D28"/>
    <mergeCell ref="E26:G28"/>
    <mergeCell ref="H26:H28"/>
    <mergeCell ref="A29:A31"/>
    <mergeCell ref="B29:C31"/>
    <mergeCell ref="D29:D31"/>
    <mergeCell ref="E29:G31"/>
    <mergeCell ref="H29:H31"/>
    <mergeCell ref="K27:K28"/>
    <mergeCell ref="K33:K34"/>
    <mergeCell ref="A35:A37"/>
    <mergeCell ref="B35:C37"/>
    <mergeCell ref="D35:D37"/>
    <mergeCell ref="E35:G37"/>
    <mergeCell ref="H35:H37"/>
    <mergeCell ref="K36:K37"/>
    <mergeCell ref="A32:A34"/>
    <mergeCell ref="B32:C34"/>
    <mergeCell ref="D32:D34"/>
    <mergeCell ref="E32:G34"/>
    <mergeCell ref="H32:H34"/>
    <mergeCell ref="A50:K50"/>
    <mergeCell ref="A39:K39"/>
    <mergeCell ref="A40:K40"/>
    <mergeCell ref="A41:K41"/>
    <mergeCell ref="A42:K42"/>
    <mergeCell ref="A43:K43"/>
    <mergeCell ref="A44:K44"/>
    <mergeCell ref="A45:K45"/>
    <mergeCell ref="A46:K46"/>
    <mergeCell ref="A47:K47"/>
    <mergeCell ref="A48:K48"/>
    <mergeCell ref="A49:K49"/>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s>
  <phoneticPr fontId="11"/>
  <conditionalFormatting sqref="H8:H37 K14 K17 K20 K23 K26 K29 K32 K35 K11 K8:K9">
    <cfRule type="cellIs" dxfId="278" priority="26" stopIfTrue="1" operator="notEqual">
      <formula>0</formula>
    </cfRule>
  </conditionalFormatting>
  <conditionalFormatting sqref="E8:H37 B8:C37">
    <cfRule type="cellIs" dxfId="277" priority="25" stopIfTrue="1" operator="equal">
      <formula>""</formula>
    </cfRule>
  </conditionalFormatting>
  <conditionalFormatting sqref="K14 K17 K20 K23 K26 K29 K32 K35 K11 K8:K9">
    <cfRule type="cellIs" dxfId="276" priority="24" stopIfTrue="1" operator="equal">
      <formula>""</formula>
    </cfRule>
  </conditionalFormatting>
  <conditionalFormatting sqref="I8:I37">
    <cfRule type="cellIs" dxfId="275" priority="22" stopIfTrue="1" operator="equal">
      <formula>""</formula>
    </cfRule>
  </conditionalFormatting>
  <conditionalFormatting sqref="D8:D10">
    <cfRule type="cellIs" dxfId="274" priority="23" operator="equal">
      <formula>""</formula>
    </cfRule>
  </conditionalFormatting>
  <conditionalFormatting sqref="D11:D37">
    <cfRule type="cellIs" dxfId="273" priority="20" operator="equal">
      <formula>""</formula>
    </cfRule>
  </conditionalFormatting>
  <conditionalFormatting sqref="K12">
    <cfRule type="cellIs" dxfId="272" priority="18" stopIfTrue="1" operator="equal">
      <formula>""</formula>
    </cfRule>
  </conditionalFormatting>
  <conditionalFormatting sqref="K15">
    <cfRule type="cellIs" dxfId="271" priority="16" stopIfTrue="1" operator="equal">
      <formula>""</formula>
    </cfRule>
  </conditionalFormatting>
  <conditionalFormatting sqref="K18">
    <cfRule type="cellIs" dxfId="270" priority="14" stopIfTrue="1" operator="equal">
      <formula>""</formula>
    </cfRule>
  </conditionalFormatting>
  <conditionalFormatting sqref="K21">
    <cfRule type="cellIs" dxfId="269" priority="12" stopIfTrue="1" operator="equal">
      <formula>""</formula>
    </cfRule>
  </conditionalFormatting>
  <conditionalFormatting sqref="K24">
    <cfRule type="cellIs" dxfId="268" priority="10" stopIfTrue="1" operator="equal">
      <formula>""</formula>
    </cfRule>
  </conditionalFormatting>
  <conditionalFormatting sqref="K27">
    <cfRule type="cellIs" dxfId="267" priority="8" stopIfTrue="1" operator="equal">
      <formula>""</formula>
    </cfRule>
  </conditionalFormatting>
  <conditionalFormatting sqref="K30">
    <cfRule type="cellIs" dxfId="266" priority="6" stopIfTrue="1" operator="equal">
      <formula>""</formula>
    </cfRule>
  </conditionalFormatting>
  <conditionalFormatting sqref="K33">
    <cfRule type="cellIs" dxfId="265" priority="4" stopIfTrue="1" operator="equal">
      <formula>""</formula>
    </cfRule>
  </conditionalFormatting>
  <conditionalFormatting sqref="K36">
    <cfRule type="cellIs" dxfId="264" priority="2" stopIfTrue="1" operator="equal">
      <formula>""</formula>
    </cfRule>
  </conditionalFormatting>
  <conditionalFormatting sqref="I8:J10">
    <cfRule type="expression" dxfId="263" priority="235">
      <formula>IF($K$8="《省》",COUNTA($A$8:$K$10),)</formula>
    </cfRule>
  </conditionalFormatting>
  <conditionalFormatting sqref="I11:J13">
    <cfRule type="expression" dxfId="262" priority="236">
      <formula>IF($K$11="《省》",COUNTA($A$8:$K$10),)</formula>
    </cfRule>
    <cfRule type="expression" dxfId="261" priority="237">
      <formula>IF($K$11="《省》",COUNTA($A$8:$K$10),)</formula>
    </cfRule>
  </conditionalFormatting>
  <conditionalFormatting sqref="I14:J16">
    <cfRule type="expression" dxfId="260" priority="238">
      <formula>IF($K$14="《省》",COUNTA($A$8:$K$10),)</formula>
    </cfRule>
  </conditionalFormatting>
  <conditionalFormatting sqref="I17:J19">
    <cfRule type="expression" dxfId="259" priority="239">
      <formula>IF($K$17="《省》",COUNTA($A$8:$K$10),)</formula>
    </cfRule>
  </conditionalFormatting>
  <conditionalFormatting sqref="I20:J22">
    <cfRule type="expression" dxfId="258" priority="240">
      <formula>IF($K$20="《省》",COUNTA($A$8:$K$10),)</formula>
    </cfRule>
  </conditionalFormatting>
  <conditionalFormatting sqref="I23:J25">
    <cfRule type="expression" dxfId="257" priority="241">
      <formula>IF($K$23="《省》",COUNTA($A$8:$K$10),)</formula>
    </cfRule>
  </conditionalFormatting>
  <conditionalFormatting sqref="I26:J28">
    <cfRule type="expression" dxfId="256" priority="242">
      <formula>IF($K$26="《省》",COUNTA($A$8:$K$10),)</formula>
    </cfRule>
  </conditionalFormatting>
  <conditionalFormatting sqref="I29:J31">
    <cfRule type="expression" dxfId="255" priority="243">
      <formula>IF($K$29="《省》",COUNTA($A$8:$K$10),)</formula>
    </cfRule>
  </conditionalFormatting>
  <conditionalFormatting sqref="I32:J34">
    <cfRule type="expression" dxfId="254" priority="244">
      <formula>IF($K$32="《省》",COUNTA($A$8:$K$10),)</formula>
    </cfRule>
  </conditionalFormatting>
  <conditionalFormatting sqref="I35:J37">
    <cfRule type="expression" dxfId="253"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A2" sqref="A2:W2"/>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635</v>
      </c>
    </row>
    <row r="2" spans="1:26" ht="36" customHeight="1">
      <c r="A2" s="1962" t="s">
        <v>205</v>
      </c>
      <c r="B2" s="1962"/>
      <c r="C2" s="1962"/>
      <c r="D2" s="1962"/>
      <c r="E2" s="1962"/>
      <c r="F2" s="1962"/>
      <c r="G2" s="1962"/>
      <c r="H2" s="1962"/>
      <c r="I2" s="1962"/>
      <c r="J2" s="1962"/>
      <c r="K2" s="1962"/>
      <c r="L2" s="1962"/>
      <c r="M2" s="1962"/>
      <c r="N2" s="1962"/>
      <c r="O2" s="1962"/>
      <c r="P2" s="1962"/>
      <c r="Q2" s="1962"/>
      <c r="R2" s="1962"/>
      <c r="S2" s="1962"/>
      <c r="T2" s="1962"/>
      <c r="U2" s="1962"/>
      <c r="V2" s="1962"/>
      <c r="W2" s="1962"/>
    </row>
    <row r="3" spans="1:26">
      <c r="A3" s="149"/>
      <c r="B3" s="149"/>
      <c r="C3" s="149"/>
      <c r="D3" s="149"/>
      <c r="E3" s="1963"/>
      <c r="F3" s="1963"/>
      <c r="G3" s="1963"/>
      <c r="H3" s="1963"/>
      <c r="I3" s="1963"/>
      <c r="J3" s="1963"/>
      <c r="K3" s="1963"/>
      <c r="L3" s="1963"/>
      <c r="M3" s="1963"/>
      <c r="N3" s="1963"/>
      <c r="O3" s="1963"/>
      <c r="P3" s="151"/>
      <c r="Q3" s="151"/>
      <c r="R3" s="151"/>
      <c r="S3" s="151"/>
      <c r="T3" s="151"/>
      <c r="U3" s="151"/>
      <c r="V3" s="151"/>
      <c r="W3" s="712" t="s">
        <v>676</v>
      </c>
    </row>
    <row r="4" spans="1:26" ht="22.5" customHeight="1">
      <c r="A4" s="1964" t="s">
        <v>206</v>
      </c>
      <c r="B4" s="1965"/>
      <c r="C4" s="1966"/>
      <c r="D4" s="1967"/>
      <c r="E4" s="1967"/>
      <c r="F4" s="1967"/>
      <c r="G4" s="1967"/>
      <c r="H4" s="1968"/>
      <c r="I4" s="152"/>
      <c r="J4" s="153"/>
      <c r="K4" s="153"/>
      <c r="L4" s="154"/>
      <c r="M4" s="153"/>
      <c r="N4" s="153"/>
      <c r="O4" s="153"/>
      <c r="P4" s="155"/>
      <c r="Q4" s="156"/>
      <c r="R4" s="157"/>
      <c r="S4" s="157"/>
      <c r="T4" s="157"/>
      <c r="U4" s="157"/>
      <c r="V4" s="157"/>
      <c r="W4" s="155"/>
    </row>
    <row r="5" spans="1:26" ht="15.75" customHeight="1">
      <c r="A5" s="1969" t="s">
        <v>207</v>
      </c>
      <c r="B5" s="1963"/>
      <c r="C5" s="1972"/>
      <c r="D5" s="1973"/>
      <c r="E5" s="1973"/>
      <c r="F5" s="1973"/>
      <c r="G5" s="1973"/>
      <c r="H5" s="1974"/>
      <c r="I5" s="1969" t="s">
        <v>208</v>
      </c>
      <c r="J5" s="1963"/>
      <c r="K5" s="1963"/>
      <c r="L5" s="1978"/>
      <c r="M5" s="1979"/>
      <c r="N5" s="1979"/>
      <c r="O5" s="1963" t="s">
        <v>209</v>
      </c>
      <c r="P5" s="1980"/>
      <c r="Q5" s="158"/>
      <c r="R5" s="159"/>
      <c r="S5" s="159"/>
      <c r="T5" s="159"/>
      <c r="U5" s="159"/>
      <c r="V5" s="159"/>
      <c r="W5" s="160"/>
    </row>
    <row r="6" spans="1:26" ht="18" customHeight="1">
      <c r="A6" s="1969"/>
      <c r="B6" s="1963"/>
      <c r="C6" s="1972"/>
      <c r="D6" s="1973"/>
      <c r="E6" s="1973"/>
      <c r="F6" s="1973"/>
      <c r="G6" s="1973"/>
      <c r="H6" s="1974"/>
      <c r="I6" s="1969"/>
      <c r="J6" s="1963"/>
      <c r="K6" s="1963"/>
      <c r="L6" s="1978"/>
      <c r="M6" s="1979"/>
      <c r="N6" s="1979"/>
      <c r="O6" s="1963"/>
      <c r="P6" s="1980"/>
      <c r="Q6" s="158"/>
      <c r="R6" s="159"/>
      <c r="S6" s="159"/>
      <c r="T6" s="159"/>
      <c r="U6" s="159"/>
      <c r="V6" s="159"/>
      <c r="W6" s="160"/>
    </row>
    <row r="7" spans="1:26" ht="18" customHeight="1">
      <c r="A7" s="1970"/>
      <c r="B7" s="1971"/>
      <c r="C7" s="1975"/>
      <c r="D7" s="1976"/>
      <c r="E7" s="1976"/>
      <c r="F7" s="1976"/>
      <c r="G7" s="1976"/>
      <c r="H7" s="1977"/>
      <c r="I7" s="161"/>
      <c r="J7" s="162"/>
      <c r="K7" s="162"/>
      <c r="L7" s="163"/>
      <c r="M7" s="162"/>
      <c r="N7" s="162"/>
      <c r="O7" s="162"/>
      <c r="P7" s="164"/>
      <c r="Q7" s="165"/>
      <c r="R7" s="166"/>
      <c r="S7" s="166"/>
      <c r="T7" s="166"/>
      <c r="U7" s="166"/>
      <c r="V7" s="166"/>
      <c r="W7" s="164"/>
    </row>
    <row r="8" spans="1:26" ht="34.5" customHeight="1">
      <c r="A8" s="167" t="s">
        <v>210</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1951" t="s">
        <v>211</v>
      </c>
      <c r="C9" s="1952"/>
      <c r="D9" s="1952"/>
      <c r="E9" s="1952"/>
      <c r="F9" s="1952"/>
      <c r="G9" s="1952"/>
      <c r="H9" s="1953"/>
      <c r="I9" s="1951" t="s">
        <v>212</v>
      </c>
      <c r="J9" s="1952"/>
      <c r="K9" s="1952"/>
      <c r="L9" s="1952"/>
      <c r="M9" s="1952"/>
      <c r="N9" s="1952"/>
      <c r="O9" s="1952"/>
      <c r="P9" s="1952"/>
      <c r="Q9" s="1952"/>
      <c r="R9" s="1952"/>
      <c r="S9" s="1952"/>
      <c r="T9" s="1952"/>
      <c r="U9" s="1952"/>
      <c r="V9" s="1952"/>
      <c r="W9" s="1953"/>
    </row>
    <row r="10" spans="1:26" ht="49.5" customHeight="1">
      <c r="A10" s="172"/>
      <c r="B10" s="1954"/>
      <c r="C10" s="1955"/>
      <c r="D10" s="1955"/>
      <c r="E10" s="1955"/>
      <c r="F10" s="1955"/>
      <c r="G10" s="1955"/>
      <c r="H10" s="1956"/>
      <c r="I10" s="1957"/>
      <c r="J10" s="1958"/>
      <c r="K10" s="1958"/>
      <c r="L10" s="1958"/>
      <c r="M10" s="1958"/>
      <c r="N10" s="1958"/>
      <c r="O10" s="1958"/>
      <c r="P10" s="1958"/>
      <c r="Q10" s="1958"/>
      <c r="R10" s="1958"/>
      <c r="S10" s="1958"/>
      <c r="T10" s="1958"/>
      <c r="U10" s="1958"/>
      <c r="V10" s="1958"/>
      <c r="W10" s="1959"/>
    </row>
    <row r="11" spans="1:26" ht="34.5" customHeight="1">
      <c r="A11" s="167" t="s">
        <v>213</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1960"/>
      <c r="B12" s="1951" t="s">
        <v>214</v>
      </c>
      <c r="C12" s="1953"/>
      <c r="D12" s="173" t="s">
        <v>215</v>
      </c>
      <c r="E12" s="1951" t="s">
        <v>216</v>
      </c>
      <c r="F12" s="1952"/>
      <c r="G12" s="1952"/>
      <c r="H12" s="1952"/>
      <c r="I12" s="1952"/>
      <c r="J12" s="1952"/>
      <c r="K12" s="1952"/>
      <c r="L12" s="1952"/>
      <c r="M12" s="1952"/>
      <c r="N12" s="1952"/>
      <c r="O12" s="1953"/>
      <c r="P12" s="1951" t="s">
        <v>217</v>
      </c>
      <c r="Q12" s="1952"/>
      <c r="R12" s="1952"/>
      <c r="S12" s="1953"/>
      <c r="T12" s="1951" t="s">
        <v>218</v>
      </c>
      <c r="U12" s="1952"/>
      <c r="V12" s="1952"/>
      <c r="W12" s="1953"/>
      <c r="Z12" s="159"/>
    </row>
    <row r="13" spans="1:26" ht="45" customHeight="1">
      <c r="A13" s="1961"/>
      <c r="B13" s="1954"/>
      <c r="C13" s="1956"/>
      <c r="D13" s="174"/>
      <c r="E13" s="175"/>
      <c r="F13" s="168"/>
      <c r="G13" s="168" t="s">
        <v>182</v>
      </c>
      <c r="H13" s="168"/>
      <c r="I13" s="176" t="s">
        <v>219</v>
      </c>
      <c r="J13" s="177" t="s">
        <v>187</v>
      </c>
      <c r="K13" s="178"/>
      <c r="L13" s="168"/>
      <c r="M13" s="168" t="s">
        <v>182</v>
      </c>
      <c r="N13" s="168"/>
      <c r="O13" s="179" t="s">
        <v>219</v>
      </c>
      <c r="P13" s="168"/>
      <c r="Q13" s="168" t="s">
        <v>182</v>
      </c>
      <c r="R13" s="168"/>
      <c r="S13" s="179" t="s">
        <v>219</v>
      </c>
      <c r="T13" s="168"/>
      <c r="U13" s="168" t="s">
        <v>182</v>
      </c>
      <c r="V13" s="168"/>
      <c r="W13" s="179" t="s">
        <v>219</v>
      </c>
    </row>
    <row r="14" spans="1:26" ht="45" customHeight="1">
      <c r="A14" s="1961"/>
      <c r="B14" s="1954"/>
      <c r="C14" s="1956"/>
      <c r="D14" s="174"/>
      <c r="E14" s="175"/>
      <c r="F14" s="168"/>
      <c r="G14" s="168" t="s">
        <v>182</v>
      </c>
      <c r="H14" s="168"/>
      <c r="I14" s="176" t="s">
        <v>219</v>
      </c>
      <c r="J14" s="177" t="s">
        <v>187</v>
      </c>
      <c r="K14" s="178"/>
      <c r="L14" s="168"/>
      <c r="M14" s="168" t="s">
        <v>182</v>
      </c>
      <c r="N14" s="168"/>
      <c r="O14" s="179" t="s">
        <v>219</v>
      </c>
      <c r="P14" s="168"/>
      <c r="Q14" s="168" t="s">
        <v>182</v>
      </c>
      <c r="R14" s="168"/>
      <c r="S14" s="179" t="s">
        <v>219</v>
      </c>
      <c r="T14" s="168"/>
      <c r="U14" s="168" t="s">
        <v>182</v>
      </c>
      <c r="V14" s="168"/>
      <c r="W14" s="179" t="s">
        <v>219</v>
      </c>
    </row>
    <row r="15" spans="1:26" ht="45" customHeight="1">
      <c r="A15" s="1961"/>
      <c r="B15" s="1954"/>
      <c r="C15" s="1956"/>
      <c r="D15" s="174"/>
      <c r="E15" s="175"/>
      <c r="F15" s="168"/>
      <c r="G15" s="168" t="s">
        <v>182</v>
      </c>
      <c r="H15" s="168"/>
      <c r="I15" s="176" t="s">
        <v>219</v>
      </c>
      <c r="J15" s="177" t="s">
        <v>187</v>
      </c>
      <c r="K15" s="178"/>
      <c r="L15" s="168"/>
      <c r="M15" s="168" t="s">
        <v>182</v>
      </c>
      <c r="N15" s="168"/>
      <c r="O15" s="179" t="s">
        <v>219</v>
      </c>
      <c r="P15" s="168"/>
      <c r="Q15" s="168" t="s">
        <v>182</v>
      </c>
      <c r="R15" s="168"/>
      <c r="S15" s="179" t="s">
        <v>219</v>
      </c>
      <c r="T15" s="168"/>
      <c r="U15" s="168" t="s">
        <v>182</v>
      </c>
      <c r="V15" s="168"/>
      <c r="W15" s="179" t="s">
        <v>219</v>
      </c>
    </row>
    <row r="16" spans="1:26" ht="45" customHeight="1">
      <c r="A16" s="1961"/>
      <c r="B16" s="1954"/>
      <c r="C16" s="1956"/>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1961"/>
      <c r="B17" s="1954"/>
      <c r="C17" s="1956"/>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1951" t="s">
        <v>220</v>
      </c>
      <c r="L18" s="1952"/>
      <c r="M18" s="1952"/>
      <c r="N18" s="1952"/>
      <c r="O18" s="1953"/>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221</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673</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1090</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222</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11"/>
  <conditionalFormatting sqref="M5:N6 H13:H17 N13:N17 P13:P18 R13:R18 T13:T18 V13:V18 K13:L17 C4:H7 B13:F17 B10 I10:W10">
    <cfRule type="cellIs" dxfId="252"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A2" sqref="A2:F2"/>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2031" t="s">
        <v>10</v>
      </c>
      <c r="B2" s="2031"/>
      <c r="C2" s="2031"/>
      <c r="D2" s="2031"/>
      <c r="E2" s="2031"/>
      <c r="F2" s="2031"/>
    </row>
    <row r="3" spans="1:8" ht="39.950000000000003" customHeight="1" thickBot="1">
      <c r="A3" s="196" t="s">
        <v>165</v>
      </c>
      <c r="B3" s="2032" t="str">
        <f>IF(様式1!L11="","",様式1!L11)</f>
        <v/>
      </c>
      <c r="C3" s="2032"/>
      <c r="D3" s="2032"/>
      <c r="E3" s="196" t="s">
        <v>224</v>
      </c>
      <c r="F3" s="740" t="str">
        <f>IF(様式1!G36="","",様式1!G36)</f>
        <v/>
      </c>
    </row>
    <row r="4" spans="1:8" ht="30" customHeight="1" thickBot="1">
      <c r="A4" s="197" t="s">
        <v>225</v>
      </c>
      <c r="B4" s="198"/>
    </row>
    <row r="5" spans="1:8" ht="39.950000000000003" customHeight="1" thickBot="1">
      <c r="A5" s="2019" t="s">
        <v>226</v>
      </c>
      <c r="B5" s="2021"/>
      <c r="C5" s="2033" t="s">
        <v>227</v>
      </c>
      <c r="D5" s="2015"/>
      <c r="E5" s="200" t="s">
        <v>228</v>
      </c>
      <c r="F5" s="201" t="s">
        <v>229</v>
      </c>
      <c r="H5" s="195" t="s">
        <v>230</v>
      </c>
    </row>
    <row r="6" spans="1:8" ht="26.1" customHeight="1">
      <c r="A6" s="2022"/>
      <c r="B6" s="2024"/>
      <c r="C6" s="2034"/>
      <c r="D6" s="2035"/>
      <c r="E6" s="2011"/>
      <c r="F6" s="2036"/>
    </row>
    <row r="7" spans="1:8" ht="26.1" customHeight="1">
      <c r="A7" s="1994"/>
      <c r="B7" s="1996"/>
      <c r="C7" s="2027"/>
      <c r="D7" s="2028"/>
      <c r="E7" s="1998"/>
      <c r="F7" s="1999"/>
    </row>
    <row r="8" spans="1:8" ht="26.1" customHeight="1">
      <c r="A8" s="1991"/>
      <c r="B8" s="1993"/>
      <c r="C8" s="2025"/>
      <c r="D8" s="2026"/>
      <c r="E8" s="1997"/>
      <c r="F8" s="1999"/>
    </row>
    <row r="9" spans="1:8" ht="26.1" customHeight="1">
      <c r="A9" s="1994"/>
      <c r="B9" s="1996"/>
      <c r="C9" s="2027"/>
      <c r="D9" s="2028"/>
      <c r="E9" s="1998"/>
      <c r="F9" s="1999"/>
    </row>
    <row r="10" spans="1:8" ht="26.1" customHeight="1">
      <c r="A10" s="1991"/>
      <c r="B10" s="1993"/>
      <c r="C10" s="2025"/>
      <c r="D10" s="2026"/>
      <c r="E10" s="1997"/>
      <c r="F10" s="1999"/>
    </row>
    <row r="11" spans="1:8" ht="26.1" customHeight="1">
      <c r="A11" s="1994"/>
      <c r="B11" s="1996"/>
      <c r="C11" s="2027"/>
      <c r="D11" s="2028"/>
      <c r="E11" s="1998"/>
      <c r="F11" s="1999"/>
    </row>
    <row r="12" spans="1:8" ht="26.1" customHeight="1">
      <c r="A12" s="1991"/>
      <c r="B12" s="1993"/>
      <c r="C12" s="2025"/>
      <c r="D12" s="2026"/>
      <c r="E12" s="1997"/>
      <c r="F12" s="1999"/>
    </row>
    <row r="13" spans="1:8" ht="26.1" customHeight="1">
      <c r="A13" s="1994"/>
      <c r="B13" s="1996"/>
      <c r="C13" s="2027"/>
      <c r="D13" s="2028"/>
      <c r="E13" s="1998"/>
      <c r="F13" s="1999"/>
    </row>
    <row r="14" spans="1:8" ht="26.1" customHeight="1">
      <c r="A14" s="1991"/>
      <c r="B14" s="1993"/>
      <c r="C14" s="2025"/>
      <c r="D14" s="2026"/>
      <c r="E14" s="1997"/>
      <c r="F14" s="1999"/>
    </row>
    <row r="15" spans="1:8" ht="26.1" customHeight="1" thickBot="1">
      <c r="A15" s="2000"/>
      <c r="B15" s="2002"/>
      <c r="C15" s="2029"/>
      <c r="D15" s="2030"/>
      <c r="E15" s="2003"/>
      <c r="F15" s="2004"/>
    </row>
    <row r="16" spans="1:8" s="62" customFormat="1" ht="20.100000000000001" customHeight="1">
      <c r="A16" s="2005" t="s">
        <v>231</v>
      </c>
      <c r="B16" s="2006"/>
      <c r="C16" s="2006"/>
      <c r="D16" s="2007"/>
      <c r="E16" s="2011">
        <f>SUM(E6:E15)</f>
        <v>0</v>
      </c>
      <c r="F16" s="2012"/>
    </row>
    <row r="17" spans="1:6" ht="20.100000000000001" customHeight="1" thickBot="1">
      <c r="A17" s="2008"/>
      <c r="B17" s="2009"/>
      <c r="C17" s="2009"/>
      <c r="D17" s="2010"/>
      <c r="E17" s="2003"/>
      <c r="F17" s="2013"/>
    </row>
    <row r="18" spans="1:6" ht="24.95" customHeight="1">
      <c r="A18" s="202" t="s">
        <v>627</v>
      </c>
      <c r="B18" s="202"/>
      <c r="C18" s="637"/>
      <c r="D18" s="637"/>
      <c r="E18" s="638"/>
      <c r="F18" s="637"/>
    </row>
    <row r="19" spans="1:6" ht="24.95" customHeight="1" thickBot="1">
      <c r="A19" s="197" t="s">
        <v>232</v>
      </c>
      <c r="B19" s="198"/>
      <c r="E19" s="203"/>
    </row>
    <row r="20" spans="1:6" ht="39.950000000000003" customHeight="1" thickBot="1">
      <c r="A20" s="2019" t="s">
        <v>233</v>
      </c>
      <c r="B20" s="2020"/>
      <c r="C20" s="2020"/>
      <c r="D20" s="2021"/>
      <c r="E20" s="200" t="s">
        <v>234</v>
      </c>
      <c r="F20" s="201" t="s">
        <v>184</v>
      </c>
    </row>
    <row r="21" spans="1:6" ht="26.1" customHeight="1">
      <c r="A21" s="2022"/>
      <c r="B21" s="2023"/>
      <c r="C21" s="2023"/>
      <c r="D21" s="2024"/>
      <c r="E21" s="2011"/>
      <c r="F21" s="1999"/>
    </row>
    <row r="22" spans="1:6" ht="26.1" customHeight="1">
      <c r="A22" s="1994"/>
      <c r="B22" s="1995"/>
      <c r="C22" s="1995"/>
      <c r="D22" s="1996"/>
      <c r="E22" s="1998"/>
      <c r="F22" s="1999"/>
    </row>
    <row r="23" spans="1:6" ht="26.1" customHeight="1">
      <c r="A23" s="1991"/>
      <c r="B23" s="1992"/>
      <c r="C23" s="1992"/>
      <c r="D23" s="1993"/>
      <c r="E23" s="1997"/>
      <c r="F23" s="1999"/>
    </row>
    <row r="24" spans="1:6" ht="26.1" customHeight="1">
      <c r="A24" s="1994"/>
      <c r="B24" s="1995"/>
      <c r="C24" s="1995"/>
      <c r="D24" s="1996"/>
      <c r="E24" s="1998"/>
      <c r="F24" s="1999"/>
    </row>
    <row r="25" spans="1:6" ht="26.1" customHeight="1">
      <c r="A25" s="1991"/>
      <c r="B25" s="1992"/>
      <c r="C25" s="1992"/>
      <c r="D25" s="1993"/>
      <c r="E25" s="1997"/>
      <c r="F25" s="1999"/>
    </row>
    <row r="26" spans="1:6" ht="26.1" customHeight="1">
      <c r="A26" s="1994"/>
      <c r="B26" s="1995"/>
      <c r="C26" s="1995"/>
      <c r="D26" s="1996"/>
      <c r="E26" s="1998"/>
      <c r="F26" s="1999"/>
    </row>
    <row r="27" spans="1:6" ht="26.1" customHeight="1">
      <c r="A27" s="1991"/>
      <c r="B27" s="1992"/>
      <c r="C27" s="1992"/>
      <c r="D27" s="1993"/>
      <c r="E27" s="1997"/>
      <c r="F27" s="1999"/>
    </row>
    <row r="28" spans="1:6" ht="26.1" customHeight="1">
      <c r="A28" s="1994"/>
      <c r="B28" s="1995"/>
      <c r="C28" s="1995"/>
      <c r="D28" s="1996"/>
      <c r="E28" s="1998"/>
      <c r="F28" s="1999"/>
    </row>
    <row r="29" spans="1:6" ht="26.1" customHeight="1">
      <c r="A29" s="1991"/>
      <c r="B29" s="1992"/>
      <c r="C29" s="1992"/>
      <c r="D29" s="1993"/>
      <c r="E29" s="1997"/>
      <c r="F29" s="1999"/>
    </row>
    <row r="30" spans="1:6" ht="26.1" customHeight="1" thickBot="1">
      <c r="A30" s="2000"/>
      <c r="B30" s="2001"/>
      <c r="C30" s="2001"/>
      <c r="D30" s="2002"/>
      <c r="E30" s="2003"/>
      <c r="F30" s="2004"/>
    </row>
    <row r="31" spans="1:6" s="62" customFormat="1" ht="20.100000000000001" customHeight="1">
      <c r="A31" s="2005" t="s">
        <v>231</v>
      </c>
      <c r="B31" s="2006"/>
      <c r="C31" s="2006"/>
      <c r="D31" s="2007"/>
      <c r="E31" s="2011">
        <f>SUM(E21:E30)</f>
        <v>0</v>
      </c>
      <c r="F31" s="2012"/>
    </row>
    <row r="32" spans="1:6" ht="20.100000000000001" customHeight="1" thickBot="1">
      <c r="A32" s="2008"/>
      <c r="B32" s="2009"/>
      <c r="C32" s="2009"/>
      <c r="D32" s="2010"/>
      <c r="E32" s="2003"/>
      <c r="F32" s="2013"/>
    </row>
    <row r="33" spans="1:6" ht="20.100000000000001" customHeight="1">
      <c r="A33" s="202" t="s">
        <v>628</v>
      </c>
      <c r="B33" s="202"/>
      <c r="C33" s="637"/>
      <c r="D33" s="637"/>
      <c r="E33" s="637"/>
      <c r="F33" s="637"/>
    </row>
    <row r="34" spans="1:6" ht="30" customHeight="1" thickBot="1">
      <c r="A34" s="204" t="s">
        <v>235</v>
      </c>
      <c r="B34" s="204"/>
      <c r="C34" s="205"/>
      <c r="D34" s="205"/>
      <c r="E34" s="205"/>
      <c r="F34" s="205"/>
    </row>
    <row r="35" spans="1:6" ht="39.950000000000003" customHeight="1" thickBot="1">
      <c r="A35" s="2014" t="s">
        <v>226</v>
      </c>
      <c r="B35" s="2015"/>
      <c r="C35" s="2016" t="s">
        <v>236</v>
      </c>
      <c r="D35" s="2017"/>
      <c r="E35" s="2018"/>
      <c r="F35" s="201" t="s">
        <v>229</v>
      </c>
    </row>
    <row r="36" spans="1:6" ht="35.1" customHeight="1">
      <c r="A36" s="1987"/>
      <c r="B36" s="1988"/>
      <c r="C36" s="1989"/>
      <c r="D36" s="1990"/>
      <c r="E36" s="1988"/>
      <c r="F36" s="792"/>
    </row>
    <row r="37" spans="1:6" ht="35.1" customHeight="1">
      <c r="A37" s="1985"/>
      <c r="B37" s="1360"/>
      <c r="C37" s="1359"/>
      <c r="D37" s="1986"/>
      <c r="E37" s="1360"/>
      <c r="F37" s="791"/>
    </row>
    <row r="38" spans="1:6" ht="35.1" customHeight="1">
      <c r="A38" s="1985"/>
      <c r="B38" s="1360"/>
      <c r="C38" s="1359"/>
      <c r="D38" s="1986"/>
      <c r="E38" s="1360"/>
      <c r="F38" s="791"/>
    </row>
    <row r="39" spans="1:6" ht="35.1" customHeight="1">
      <c r="A39" s="1985"/>
      <c r="B39" s="1360"/>
      <c r="C39" s="1359"/>
      <c r="D39" s="1986"/>
      <c r="E39" s="1360"/>
      <c r="F39" s="791"/>
    </row>
    <row r="40" spans="1:6" ht="35.1" customHeight="1" thickBot="1">
      <c r="A40" s="1981"/>
      <c r="B40" s="1982"/>
      <c r="C40" s="1983"/>
      <c r="D40" s="1984"/>
      <c r="E40" s="1982"/>
      <c r="F40" s="206"/>
    </row>
    <row r="41" spans="1:6">
      <c r="A41" s="665"/>
    </row>
    <row r="51" spans="1:1">
      <c r="A51" s="199" t="s">
        <v>230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1"/>
  <conditionalFormatting sqref="A21:D30 F21:F30 E21 E23 E25 E27 E29">
    <cfRule type="cellIs" dxfId="251" priority="4" stopIfTrue="1" operator="equal">
      <formula>""</formula>
    </cfRule>
    <cfRule type="cellIs" dxfId="250" priority="5" stopIfTrue="1" operator="notEqual">
      <formula>0</formula>
    </cfRule>
  </conditionalFormatting>
  <conditionalFormatting sqref="A6:D15 F6:F15 E6 E8 E10 E12 E14">
    <cfRule type="cellIs" dxfId="249" priority="3" stopIfTrue="1" operator="equal">
      <formula>""</formula>
    </cfRule>
  </conditionalFormatting>
  <conditionalFormatting sqref="A36:F40">
    <cfRule type="cellIs" dxfId="248" priority="2" stopIfTrue="1" operator="equal">
      <formula>""</formula>
    </cfRule>
  </conditionalFormatting>
  <conditionalFormatting sqref="E21 E23 E25 E27 E29">
    <cfRule type="cellIs" dxfId="24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70" zoomScaleNormal="85" zoomScaleSheetLayoutView="70" zoomScalePageLayoutView="40" workbookViewId="0">
      <selection activeCell="A2" sqref="A2:AO2"/>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62"/>
      <c r="AJ1" s="762"/>
      <c r="AK1" s="762"/>
      <c r="AL1" s="762"/>
      <c r="AM1" s="762"/>
      <c r="AN1" s="762"/>
      <c r="AO1" s="208" t="s">
        <v>744</v>
      </c>
    </row>
    <row r="2" spans="1:42" ht="25.5" customHeight="1">
      <c r="A2" s="2100" t="s">
        <v>237</v>
      </c>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2100"/>
      <c r="AO2" s="2100"/>
      <c r="AP2" s="211"/>
    </row>
    <row r="3" spans="1:42" ht="12.75" customHeight="1">
      <c r="A3" s="79"/>
      <c r="B3" s="207"/>
      <c r="C3" s="207"/>
      <c r="D3" s="207"/>
      <c r="E3" s="207"/>
      <c r="F3" s="207"/>
      <c r="G3" s="207"/>
      <c r="H3" s="2101"/>
      <c r="I3" s="2101"/>
      <c r="J3" s="2101"/>
      <c r="K3" s="2101"/>
      <c r="L3" s="2101"/>
      <c r="M3" s="2101"/>
      <c r="N3" s="2101"/>
      <c r="O3" s="2101"/>
      <c r="P3" s="2101"/>
      <c r="Q3" s="2101"/>
      <c r="R3" s="2101"/>
      <c r="S3" s="2101"/>
      <c r="T3" s="744"/>
      <c r="U3" s="2101"/>
      <c r="V3" s="2101"/>
      <c r="W3" s="2101"/>
      <c r="X3" s="2101"/>
      <c r="Y3" s="2101"/>
      <c r="Z3" s="2101"/>
      <c r="AA3" s="2101"/>
      <c r="AB3" s="2101"/>
      <c r="AC3" s="2101"/>
      <c r="AD3" s="2101"/>
      <c r="AE3" s="2101"/>
      <c r="AF3" s="2101"/>
      <c r="AG3" s="2101"/>
      <c r="AH3" s="2101"/>
      <c r="AI3" s="2101"/>
      <c r="AJ3" s="2101"/>
      <c r="AK3" s="2101"/>
      <c r="AL3" s="2101"/>
      <c r="AM3" s="2101"/>
      <c r="AN3" s="2101"/>
      <c r="AO3" s="2101"/>
      <c r="AP3" s="212"/>
    </row>
    <row r="4" spans="1:42" s="214" customFormat="1" ht="24.95" customHeight="1" thickBot="1">
      <c r="A4" s="2009" t="s">
        <v>723</v>
      </c>
      <c r="B4" s="2009"/>
      <c r="C4" s="2102" t="str">
        <f>IF(様式1!L11="","",様式1!L11)</f>
        <v/>
      </c>
      <c r="D4" s="2102"/>
      <c r="E4" s="2102"/>
      <c r="F4" s="2102"/>
      <c r="G4" s="2102"/>
      <c r="H4" s="2103" t="s">
        <v>83</v>
      </c>
      <c r="I4" s="2103"/>
      <c r="J4" s="2103"/>
      <c r="K4" s="2103"/>
      <c r="L4" s="2103"/>
      <c r="M4" s="2103"/>
      <c r="N4" s="2103"/>
      <c r="O4" s="2103"/>
      <c r="P4" s="2103"/>
      <c r="Q4" s="2103"/>
      <c r="R4" s="2102" t="str">
        <f>IF(様式1!G36="","",様式1!G36)</f>
        <v/>
      </c>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2102"/>
      <c r="AP4" s="213"/>
    </row>
    <row r="5" spans="1:42" ht="11.1" customHeight="1" thickBot="1">
      <c r="A5" s="215"/>
      <c r="B5" s="216"/>
      <c r="C5" s="216"/>
      <c r="D5" s="216"/>
      <c r="E5" s="216"/>
      <c r="F5" s="216"/>
      <c r="G5" s="216"/>
      <c r="H5" s="2098"/>
      <c r="I5" s="2098"/>
      <c r="J5" s="2098"/>
      <c r="K5" s="2098"/>
      <c r="L5" s="2098"/>
      <c r="M5" s="2098"/>
      <c r="N5" s="2098"/>
      <c r="O5" s="2098"/>
      <c r="P5" s="2098"/>
      <c r="Q5" s="2098"/>
      <c r="R5" s="2098"/>
      <c r="S5" s="2098"/>
      <c r="T5" s="745"/>
      <c r="U5" s="2098"/>
      <c r="V5" s="2098"/>
      <c r="W5" s="2098"/>
      <c r="X5" s="2098"/>
      <c r="Y5" s="2098"/>
      <c r="Z5" s="2098"/>
      <c r="AA5" s="2098"/>
      <c r="AB5" s="2098"/>
      <c r="AC5" s="2098"/>
      <c r="AD5" s="2098"/>
      <c r="AE5" s="2098"/>
      <c r="AF5" s="2098"/>
      <c r="AG5" s="2098"/>
      <c r="AH5" s="2098"/>
      <c r="AI5" s="2098"/>
      <c r="AJ5" s="2098"/>
      <c r="AK5" s="2098"/>
      <c r="AL5" s="2098"/>
      <c r="AM5" s="2098"/>
      <c r="AN5" s="2098"/>
      <c r="AO5" s="2098"/>
      <c r="AP5" s="217"/>
    </row>
    <row r="6" spans="1:42" ht="32.25" customHeight="1">
      <c r="A6" s="2022" t="s">
        <v>238</v>
      </c>
      <c r="B6" s="2023"/>
      <c r="C6" s="2023"/>
      <c r="D6" s="2023"/>
      <c r="E6" s="2023"/>
      <c r="F6" s="2023"/>
      <c r="G6" s="2023"/>
      <c r="H6" s="2023"/>
      <c r="I6" s="2023"/>
      <c r="J6" s="2023"/>
      <c r="K6" s="2023"/>
      <c r="L6" s="2023"/>
      <c r="M6" s="2023"/>
      <c r="N6" s="2023"/>
      <c r="O6" s="2023"/>
      <c r="P6" s="2023"/>
      <c r="Q6" s="2023"/>
      <c r="R6" s="2023"/>
      <c r="S6" s="2023"/>
      <c r="T6" s="2023"/>
      <c r="U6" s="2023"/>
      <c r="V6" s="2023"/>
      <c r="W6" s="2023"/>
      <c r="X6" s="2023"/>
      <c r="Y6" s="2023"/>
      <c r="Z6" s="2023"/>
      <c r="AA6" s="2023"/>
      <c r="AB6" s="2023"/>
      <c r="AC6" s="2023"/>
      <c r="AD6" s="2023"/>
      <c r="AE6" s="2023"/>
      <c r="AF6" s="2023"/>
      <c r="AG6" s="2023"/>
      <c r="AH6" s="2023"/>
      <c r="AI6" s="2023"/>
      <c r="AJ6" s="2023"/>
      <c r="AK6" s="2023"/>
      <c r="AL6" s="2023"/>
      <c r="AM6" s="2023"/>
      <c r="AN6" s="2023"/>
      <c r="AO6" s="2099"/>
      <c r="AP6" s="60"/>
    </row>
    <row r="7" spans="1:42" ht="25.5" customHeight="1">
      <c r="A7" s="757" t="s">
        <v>724</v>
      </c>
      <c r="B7" s="60"/>
      <c r="C7" s="60"/>
      <c r="D7" s="60"/>
      <c r="E7" s="60"/>
      <c r="F7" s="764"/>
      <c r="G7" s="60"/>
      <c r="H7" s="2088"/>
      <c r="I7" s="2088"/>
      <c r="J7" s="2088"/>
      <c r="K7" s="2088"/>
      <c r="L7" s="2088"/>
      <c r="M7" s="2088"/>
      <c r="N7" s="2088"/>
      <c r="O7" s="2088"/>
      <c r="P7" s="2088"/>
      <c r="Q7" s="2088"/>
      <c r="R7" s="2088"/>
      <c r="S7" s="2088"/>
      <c r="T7" s="765"/>
      <c r="U7" s="2088"/>
      <c r="V7" s="2088"/>
      <c r="W7" s="2088"/>
      <c r="X7" s="2088"/>
      <c r="Y7" s="2088"/>
      <c r="Z7" s="2088"/>
      <c r="AA7" s="2088"/>
      <c r="AB7" s="2088"/>
      <c r="AC7" s="2088"/>
      <c r="AD7" s="2088"/>
      <c r="AE7" s="2088"/>
      <c r="AF7" s="2088"/>
      <c r="AG7" s="2088"/>
      <c r="AH7" s="2088"/>
      <c r="AI7" s="2088"/>
      <c r="AJ7" s="2088"/>
      <c r="AK7" s="2088"/>
      <c r="AL7" s="2088"/>
      <c r="AM7" s="2088"/>
      <c r="AN7" s="2088"/>
      <c r="AO7" s="2089"/>
      <c r="AP7" s="743"/>
    </row>
    <row r="8" spans="1:42" ht="33" customHeight="1">
      <c r="A8" s="218" t="s">
        <v>725</v>
      </c>
      <c r="B8" s="1382" t="s">
        <v>726</v>
      </c>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82"/>
      <c r="AK8" s="1382"/>
      <c r="AL8" s="1382"/>
      <c r="AM8" s="1382"/>
      <c r="AN8" s="1382"/>
      <c r="AO8" s="2090"/>
      <c r="AP8" s="743"/>
    </row>
    <row r="9" spans="1:42" ht="30" customHeight="1">
      <c r="A9" s="2091" t="s">
        <v>727</v>
      </c>
      <c r="B9" s="2086"/>
      <c r="C9" s="2092"/>
      <c r="D9" s="2092"/>
      <c r="E9" s="2092"/>
      <c r="F9" s="2092"/>
      <c r="G9" s="2092"/>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66"/>
      <c r="AP9" s="210"/>
    </row>
    <row r="10" spans="1:42" ht="59.25" customHeight="1">
      <c r="A10" s="2082" t="s">
        <v>757</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83"/>
      <c r="AN10" s="2083"/>
      <c r="AO10" s="2084"/>
      <c r="AP10" s="743"/>
    </row>
    <row r="11" spans="1:42" ht="94.5" customHeight="1">
      <c r="A11" s="2082" t="s">
        <v>1141</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2083"/>
      <c r="AN11" s="2083"/>
      <c r="AO11" s="2084"/>
      <c r="AP11" s="743"/>
    </row>
    <row r="12" spans="1:42" ht="66.75" customHeight="1">
      <c r="A12" s="2082" t="s">
        <v>1119</v>
      </c>
      <c r="B12" s="2083"/>
      <c r="C12" s="2083"/>
      <c r="D12" s="2083"/>
      <c r="E12" s="2083"/>
      <c r="F12" s="2083"/>
      <c r="G12" s="2083"/>
      <c r="H12" s="2083"/>
      <c r="I12" s="2083"/>
      <c r="J12" s="2083"/>
      <c r="K12" s="2083"/>
      <c r="L12" s="2083"/>
      <c r="M12" s="2083"/>
      <c r="N12" s="2083"/>
      <c r="O12" s="2083"/>
      <c r="P12" s="2083"/>
      <c r="Q12" s="2083"/>
      <c r="R12" s="2083"/>
      <c r="S12" s="2083"/>
      <c r="T12" s="2083"/>
      <c r="U12" s="2083"/>
      <c r="V12" s="2083"/>
      <c r="W12" s="2083"/>
      <c r="X12" s="2083"/>
      <c r="Y12" s="2083"/>
      <c r="Z12" s="2083"/>
      <c r="AA12" s="2083"/>
      <c r="AB12" s="2083"/>
      <c r="AC12" s="2083"/>
      <c r="AD12" s="2083"/>
      <c r="AE12" s="2083"/>
      <c r="AF12" s="2083"/>
      <c r="AG12" s="2083"/>
      <c r="AH12" s="2083"/>
      <c r="AI12" s="2083"/>
      <c r="AJ12" s="2083"/>
      <c r="AK12" s="2083"/>
      <c r="AL12" s="2083"/>
      <c r="AM12" s="2083"/>
      <c r="AN12" s="771"/>
      <c r="AO12" s="772"/>
      <c r="AP12" s="743"/>
    </row>
    <row r="13" spans="1:42" ht="33" customHeight="1">
      <c r="A13" s="218" t="s">
        <v>725</v>
      </c>
      <c r="B13" s="2083" t="s">
        <v>759</v>
      </c>
      <c r="C13" s="2096"/>
      <c r="D13" s="2096"/>
      <c r="E13" s="2096"/>
      <c r="F13" s="2096"/>
      <c r="G13" s="2096"/>
      <c r="H13" s="2096"/>
      <c r="I13" s="2096"/>
      <c r="J13" s="2096"/>
      <c r="K13" s="2096"/>
      <c r="L13" s="2096"/>
      <c r="M13" s="2096"/>
      <c r="N13" s="2096"/>
      <c r="O13" s="2096"/>
      <c r="P13" s="2096"/>
      <c r="Q13" s="2096"/>
      <c r="R13" s="2096"/>
      <c r="S13" s="2096"/>
      <c r="T13" s="2096"/>
      <c r="U13" s="2096"/>
      <c r="V13" s="2096"/>
      <c r="W13" s="2096"/>
      <c r="X13" s="2096"/>
      <c r="Y13" s="2096"/>
      <c r="Z13" s="2096"/>
      <c r="AA13" s="2096"/>
      <c r="AB13" s="2096"/>
      <c r="AC13" s="2096"/>
      <c r="AD13" s="2096"/>
      <c r="AE13" s="2096"/>
      <c r="AF13" s="2096"/>
      <c r="AG13" s="2096"/>
      <c r="AH13" s="2096"/>
      <c r="AI13" s="2096"/>
      <c r="AJ13" s="2096"/>
      <c r="AK13" s="2096"/>
      <c r="AL13" s="2096"/>
      <c r="AM13" s="2096"/>
      <c r="AN13" s="2096"/>
      <c r="AO13" s="2097"/>
      <c r="AP13" s="743"/>
    </row>
    <row r="14" spans="1:42" ht="60" customHeight="1">
      <c r="A14" s="2082" t="s">
        <v>770</v>
      </c>
      <c r="B14" s="2096"/>
      <c r="C14" s="2096"/>
      <c r="D14" s="2096"/>
      <c r="E14" s="2096"/>
      <c r="F14" s="2096"/>
      <c r="G14" s="2096"/>
      <c r="H14" s="2096"/>
      <c r="I14" s="2096"/>
      <c r="J14" s="2096"/>
      <c r="K14" s="2096"/>
      <c r="L14" s="2096"/>
      <c r="M14" s="2096"/>
      <c r="N14" s="2096"/>
      <c r="O14" s="2096"/>
      <c r="P14" s="2096"/>
      <c r="Q14" s="2096"/>
      <c r="R14" s="2096"/>
      <c r="S14" s="2096"/>
      <c r="T14" s="2096"/>
      <c r="U14" s="2096"/>
      <c r="V14" s="2096"/>
      <c r="W14" s="2096"/>
      <c r="X14" s="2096"/>
      <c r="Y14" s="2096"/>
      <c r="Z14" s="2096"/>
      <c r="AA14" s="2096"/>
      <c r="AB14" s="2096"/>
      <c r="AC14" s="2096"/>
      <c r="AD14" s="2096"/>
      <c r="AE14" s="2096"/>
      <c r="AF14" s="2096"/>
      <c r="AG14" s="2096"/>
      <c r="AH14" s="2096"/>
      <c r="AI14" s="2096"/>
      <c r="AJ14" s="2096"/>
      <c r="AK14" s="2096"/>
      <c r="AL14" s="2096"/>
      <c r="AM14" s="2096"/>
      <c r="AN14" s="2096"/>
      <c r="AO14" s="2097"/>
      <c r="AP14" s="743"/>
    </row>
    <row r="15" spans="1:42" ht="30" customHeight="1">
      <c r="A15" s="757" t="s">
        <v>729</v>
      </c>
      <c r="B15" s="768"/>
      <c r="C15" s="769"/>
      <c r="D15" s="769"/>
      <c r="E15" s="769"/>
      <c r="F15" s="769"/>
      <c r="G15" s="769"/>
      <c r="H15" s="2088"/>
      <c r="I15" s="2088"/>
      <c r="J15" s="2088"/>
      <c r="K15" s="2088"/>
      <c r="L15" s="2088"/>
      <c r="M15" s="2088"/>
      <c r="N15" s="2088"/>
      <c r="O15" s="2088"/>
      <c r="P15" s="2088"/>
      <c r="Q15" s="2088"/>
      <c r="R15" s="2088"/>
      <c r="S15" s="2088"/>
      <c r="T15" s="770"/>
      <c r="U15" s="2088"/>
      <c r="V15" s="2088"/>
      <c r="W15" s="2088"/>
      <c r="X15" s="2088"/>
      <c r="Y15" s="2088"/>
      <c r="Z15" s="2088"/>
      <c r="AA15" s="2088"/>
      <c r="AB15" s="2088"/>
      <c r="AC15" s="2088"/>
      <c r="AD15" s="2088"/>
      <c r="AE15" s="2088"/>
      <c r="AF15" s="2088"/>
      <c r="AG15" s="2088"/>
      <c r="AH15" s="2088"/>
      <c r="AI15" s="2088"/>
      <c r="AJ15" s="2088"/>
      <c r="AK15" s="2088"/>
      <c r="AL15" s="2088"/>
      <c r="AM15" s="2088"/>
      <c r="AN15" s="2088"/>
      <c r="AO15" s="2089"/>
      <c r="AP15" s="743"/>
    </row>
    <row r="16" spans="1:42" ht="33" customHeight="1">
      <c r="A16" s="218"/>
      <c r="B16" s="1382" t="s">
        <v>730</v>
      </c>
      <c r="C16" s="1382"/>
      <c r="D16" s="1382"/>
      <c r="E16" s="1382"/>
      <c r="F16" s="1382"/>
      <c r="G16" s="1382"/>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AK16" s="1382"/>
      <c r="AL16" s="1382"/>
      <c r="AM16" s="1382"/>
      <c r="AN16" s="1382"/>
      <c r="AO16" s="2090"/>
      <c r="AP16" s="743"/>
    </row>
    <row r="17" spans="1:48" ht="39.950000000000003" customHeight="1">
      <c r="A17" s="2082" t="s">
        <v>1120</v>
      </c>
      <c r="B17" s="2083"/>
      <c r="C17" s="2083"/>
      <c r="D17" s="2083"/>
      <c r="E17" s="2083"/>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c r="AK17" s="2083"/>
      <c r="AL17" s="2083"/>
      <c r="AM17" s="2083"/>
      <c r="AN17" s="2083"/>
      <c r="AO17" s="2084"/>
      <c r="AP17" s="743"/>
    </row>
    <row r="18" spans="1:48" ht="30" customHeight="1">
      <c r="A18" s="2091" t="s">
        <v>731</v>
      </c>
      <c r="B18" s="2086"/>
      <c r="C18" s="2092"/>
      <c r="D18" s="2092"/>
      <c r="E18" s="2092"/>
      <c r="F18" s="2092"/>
      <c r="G18" s="2092"/>
      <c r="H18" s="2093" t="s">
        <v>580</v>
      </c>
      <c r="I18" s="2093"/>
      <c r="J18" s="2093"/>
      <c r="K18" s="2093"/>
      <c r="L18" s="2093"/>
      <c r="M18" s="2093"/>
      <c r="N18" s="2093"/>
      <c r="O18" s="2093"/>
      <c r="P18" s="2093"/>
      <c r="Q18" s="2093"/>
      <c r="R18" s="2093"/>
      <c r="S18" s="2093"/>
      <c r="T18" s="2093"/>
      <c r="U18" s="2093"/>
      <c r="V18" s="743" t="s">
        <v>728</v>
      </c>
      <c r="W18" s="2094"/>
      <c r="X18" s="2094"/>
      <c r="Y18" s="2094"/>
      <c r="Z18" s="2094"/>
      <c r="AA18" s="2094"/>
      <c r="AB18" s="2094"/>
      <c r="AC18" s="2094"/>
      <c r="AD18" s="2094"/>
      <c r="AE18" s="2094"/>
      <c r="AF18" s="2094"/>
      <c r="AG18" s="2094"/>
      <c r="AH18" s="2094"/>
      <c r="AI18" s="2094"/>
      <c r="AJ18" s="2094"/>
      <c r="AK18" s="2094"/>
      <c r="AL18" s="2094"/>
      <c r="AM18" s="2094"/>
      <c r="AN18" s="2094"/>
      <c r="AO18" s="2095"/>
      <c r="AP18" s="763"/>
    </row>
    <row r="19" spans="1:48" s="219" customFormat="1" ht="27" customHeight="1">
      <c r="A19" s="2082" t="s">
        <v>758</v>
      </c>
      <c r="B19" s="2083"/>
      <c r="C19" s="2083"/>
      <c r="D19" s="2083"/>
      <c r="E19" s="2083"/>
      <c r="F19" s="2083"/>
      <c r="G19" s="2083"/>
      <c r="H19" s="2083"/>
      <c r="I19" s="2083"/>
      <c r="J19" s="2083"/>
      <c r="K19" s="2083"/>
      <c r="L19" s="2083"/>
      <c r="M19" s="2083"/>
      <c r="N19" s="2083"/>
      <c r="O19" s="2083"/>
      <c r="P19" s="2083"/>
      <c r="Q19" s="2083"/>
      <c r="R19" s="2083"/>
      <c r="S19" s="2083"/>
      <c r="T19" s="2083"/>
      <c r="U19" s="2083"/>
      <c r="V19" s="2083"/>
      <c r="W19" s="2083"/>
      <c r="X19" s="2083"/>
      <c r="Y19" s="2083"/>
      <c r="Z19" s="2083"/>
      <c r="AA19" s="2083"/>
      <c r="AB19" s="2083"/>
      <c r="AC19" s="2083"/>
      <c r="AD19" s="2083"/>
      <c r="AE19" s="2083"/>
      <c r="AF19" s="2083"/>
      <c r="AG19" s="2083"/>
      <c r="AH19" s="2083"/>
      <c r="AI19" s="2083"/>
      <c r="AJ19" s="2083"/>
      <c r="AK19" s="2083"/>
      <c r="AL19" s="2083"/>
      <c r="AM19" s="2083"/>
      <c r="AN19" s="2083"/>
      <c r="AO19" s="2084"/>
      <c r="AP19" s="743"/>
    </row>
    <row r="20" spans="1:48" s="219" customFormat="1" ht="30" customHeight="1">
      <c r="A20" s="2082" t="s">
        <v>760</v>
      </c>
      <c r="B20" s="2083"/>
      <c r="C20" s="2083"/>
      <c r="D20" s="2083"/>
      <c r="E20" s="2083"/>
      <c r="F20" s="2083"/>
      <c r="G20" s="2083"/>
      <c r="H20" s="2083"/>
      <c r="I20" s="2083"/>
      <c r="J20" s="2083"/>
      <c r="K20" s="2083"/>
      <c r="L20" s="2083"/>
      <c r="M20" s="2083"/>
      <c r="N20" s="2083"/>
      <c r="O20" s="2083"/>
      <c r="P20" s="2083"/>
      <c r="Q20" s="2083"/>
      <c r="R20" s="2083"/>
      <c r="S20" s="2083"/>
      <c r="T20" s="2083"/>
      <c r="U20" s="2083"/>
      <c r="V20" s="2083"/>
      <c r="W20" s="2083"/>
      <c r="X20" s="2083"/>
      <c r="Y20" s="2083"/>
      <c r="Z20" s="2083"/>
      <c r="AA20" s="2083"/>
      <c r="AB20" s="2083"/>
      <c r="AC20" s="2083"/>
      <c r="AD20" s="2083"/>
      <c r="AE20" s="2083"/>
      <c r="AF20" s="2083"/>
      <c r="AG20" s="2083"/>
      <c r="AH20" s="2083"/>
      <c r="AI20" s="2083"/>
      <c r="AJ20" s="2083"/>
      <c r="AK20" s="2083"/>
      <c r="AL20" s="2083"/>
      <c r="AM20" s="2083"/>
      <c r="AN20" s="2083"/>
      <c r="AO20" s="2084"/>
      <c r="AP20" s="743"/>
    </row>
    <row r="21" spans="1:48" ht="33" customHeight="1">
      <c r="A21" s="218"/>
      <c r="B21" s="2083" t="s">
        <v>732</v>
      </c>
      <c r="C21" s="2083"/>
      <c r="D21" s="2083"/>
      <c r="E21" s="2083"/>
      <c r="F21" s="2083"/>
      <c r="G21" s="2083"/>
      <c r="H21" s="2083"/>
      <c r="I21" s="2083"/>
      <c r="J21" s="2083"/>
      <c r="K21" s="2083"/>
      <c r="L21" s="2083"/>
      <c r="M21" s="2083"/>
      <c r="N21" s="2083"/>
      <c r="O21" s="2083"/>
      <c r="P21" s="2083"/>
      <c r="Q21" s="2083"/>
      <c r="R21" s="2083"/>
      <c r="S21" s="2083"/>
      <c r="T21" s="2083"/>
      <c r="U21" s="2083"/>
      <c r="V21" s="2083"/>
      <c r="W21" s="2083"/>
      <c r="X21" s="2083"/>
      <c r="Y21" s="2083"/>
      <c r="Z21" s="2083"/>
      <c r="AA21" s="2083"/>
      <c r="AB21" s="2083"/>
      <c r="AC21" s="2083"/>
      <c r="AD21" s="2083"/>
      <c r="AE21" s="2083"/>
      <c r="AF21" s="2083"/>
      <c r="AG21" s="2083"/>
      <c r="AH21" s="2083"/>
      <c r="AI21" s="2083"/>
      <c r="AJ21" s="2083"/>
      <c r="AK21" s="2083"/>
      <c r="AL21" s="2083"/>
      <c r="AM21" s="2083"/>
      <c r="AN21" s="2083"/>
      <c r="AO21" s="2084"/>
      <c r="AP21" s="220"/>
    </row>
    <row r="22" spans="1:48" ht="33" customHeight="1">
      <c r="A22" s="218"/>
      <c r="B22" s="2083" t="s">
        <v>733</v>
      </c>
      <c r="C22" s="2083"/>
      <c r="D22" s="2083"/>
      <c r="E22" s="2083"/>
      <c r="F22" s="2083"/>
      <c r="G22" s="2083"/>
      <c r="H22" s="2083"/>
      <c r="I22" s="2083"/>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3"/>
      <c r="AH22" s="2083"/>
      <c r="AI22" s="2083"/>
      <c r="AJ22" s="2083"/>
      <c r="AK22" s="2083"/>
      <c r="AL22" s="2083"/>
      <c r="AM22" s="2083"/>
      <c r="AN22" s="2083"/>
      <c r="AO22" s="2084"/>
      <c r="AP22" s="220"/>
    </row>
    <row r="23" spans="1:48" ht="33" customHeight="1">
      <c r="A23" s="218"/>
      <c r="B23" s="2083" t="s">
        <v>674</v>
      </c>
      <c r="C23" s="2083"/>
      <c r="D23" s="2083"/>
      <c r="E23" s="2083"/>
      <c r="F23" s="2083"/>
      <c r="G23" s="2083"/>
      <c r="H23" s="2083"/>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3"/>
      <c r="AH23" s="2083"/>
      <c r="AI23" s="2083"/>
      <c r="AJ23" s="2083"/>
      <c r="AK23" s="2083"/>
      <c r="AL23" s="2083"/>
      <c r="AM23" s="2083"/>
      <c r="AN23" s="2083"/>
      <c r="AO23" s="2084"/>
      <c r="AP23" s="220"/>
    </row>
    <row r="24" spans="1:48" s="219" customFormat="1" ht="9.9499999999999993" customHeight="1">
      <c r="A24" s="221"/>
      <c r="B24" s="222"/>
      <c r="C24" s="222"/>
      <c r="D24" s="222"/>
      <c r="E24" s="222"/>
      <c r="F24" s="222"/>
      <c r="G24" s="222"/>
      <c r="H24" s="2085"/>
      <c r="I24" s="2085"/>
      <c r="J24" s="2085"/>
      <c r="K24" s="2085"/>
      <c r="L24" s="2085"/>
      <c r="M24" s="2085"/>
      <c r="N24" s="2085"/>
      <c r="O24" s="2085"/>
      <c r="P24" s="2085"/>
      <c r="Q24" s="2085"/>
      <c r="R24" s="2085"/>
      <c r="S24" s="2085"/>
      <c r="T24" s="2085"/>
      <c r="U24" s="2085"/>
      <c r="V24" s="2085"/>
      <c r="W24" s="2085"/>
      <c r="X24" s="2085"/>
      <c r="Y24" s="2085"/>
      <c r="Z24" s="2085"/>
      <c r="AA24" s="2085"/>
      <c r="AB24" s="2085"/>
      <c r="AC24" s="2085"/>
      <c r="AD24" s="2085"/>
      <c r="AE24" s="2085"/>
      <c r="AF24" s="2085"/>
      <c r="AG24" s="2085"/>
      <c r="AH24" s="2085"/>
      <c r="AI24" s="2085"/>
      <c r="AJ24" s="2085"/>
      <c r="AK24" s="2085"/>
      <c r="AL24" s="2086"/>
      <c r="AM24" s="2086"/>
      <c r="AN24" s="2086"/>
      <c r="AO24" s="2087"/>
      <c r="AP24" s="223"/>
    </row>
    <row r="25" spans="1:48" ht="30" customHeight="1">
      <c r="A25" s="224" t="s">
        <v>734</v>
      </c>
      <c r="B25" s="2079" t="s">
        <v>745</v>
      </c>
      <c r="C25" s="2079"/>
      <c r="D25" s="2079"/>
      <c r="E25" s="2079"/>
      <c r="F25" s="2079"/>
      <c r="G25" s="2079"/>
      <c r="H25" s="2072">
        <v>1</v>
      </c>
      <c r="I25" s="2073"/>
      <c r="J25" s="2074" t="s">
        <v>599</v>
      </c>
      <c r="K25" s="2074"/>
      <c r="L25" s="2075"/>
      <c r="M25" s="2072">
        <v>2</v>
      </c>
      <c r="N25" s="2073"/>
      <c r="O25" s="2074" t="s">
        <v>599</v>
      </c>
      <c r="P25" s="2074"/>
      <c r="Q25" s="2075"/>
      <c r="R25" s="2072">
        <v>3</v>
      </c>
      <c r="S25" s="2073"/>
      <c r="T25" s="2080" t="s">
        <v>599</v>
      </c>
      <c r="U25" s="2080"/>
      <c r="V25" s="2081"/>
      <c r="W25" s="2072">
        <v>4</v>
      </c>
      <c r="X25" s="2073"/>
      <c r="Y25" s="2080" t="s">
        <v>599</v>
      </c>
      <c r="Z25" s="2080"/>
      <c r="AA25" s="2081"/>
      <c r="AB25" s="2072">
        <v>5</v>
      </c>
      <c r="AC25" s="2073"/>
      <c r="AD25" s="2074" t="s">
        <v>599</v>
      </c>
      <c r="AE25" s="2074"/>
      <c r="AF25" s="2075"/>
      <c r="AG25" s="2072">
        <v>6</v>
      </c>
      <c r="AH25" s="2073"/>
      <c r="AI25" s="2074" t="s">
        <v>599</v>
      </c>
      <c r="AJ25" s="2074"/>
      <c r="AK25" s="2075"/>
      <c r="AL25" s="758"/>
      <c r="AM25" s="227"/>
      <c r="AN25" s="227"/>
      <c r="AO25" s="759"/>
      <c r="AP25" s="742"/>
      <c r="AQ25" s="225"/>
    </row>
    <row r="26" spans="1:48" ht="42" customHeight="1">
      <c r="A26" s="2076" t="s">
        <v>239</v>
      </c>
      <c r="B26" s="2065" t="s">
        <v>240</v>
      </c>
      <c r="C26" s="2065"/>
      <c r="D26" s="2065"/>
      <c r="E26" s="2065"/>
      <c r="F26" s="2065"/>
      <c r="G26" s="2065"/>
      <c r="H26" s="2062"/>
      <c r="I26" s="2063"/>
      <c r="J26" s="2063"/>
      <c r="K26" s="2063"/>
      <c r="L26" s="2064"/>
      <c r="M26" s="2062"/>
      <c r="N26" s="2063"/>
      <c r="O26" s="2063"/>
      <c r="P26" s="2063"/>
      <c r="Q26" s="2064"/>
      <c r="R26" s="2062"/>
      <c r="S26" s="2063"/>
      <c r="T26" s="2063"/>
      <c r="U26" s="2063"/>
      <c r="V26" s="2064"/>
      <c r="W26" s="2062"/>
      <c r="X26" s="2063"/>
      <c r="Y26" s="2063"/>
      <c r="Z26" s="2063"/>
      <c r="AA26" s="2064"/>
      <c r="AB26" s="2062"/>
      <c r="AC26" s="2063"/>
      <c r="AD26" s="2063"/>
      <c r="AE26" s="2063"/>
      <c r="AF26" s="2064"/>
      <c r="AG26" s="2062"/>
      <c r="AH26" s="2063"/>
      <c r="AI26" s="2063"/>
      <c r="AJ26" s="2063"/>
      <c r="AK26" s="2064"/>
      <c r="AL26" s="758"/>
      <c r="AM26" s="227"/>
      <c r="AN26" s="227"/>
      <c r="AO26" s="759"/>
      <c r="AP26" s="60"/>
      <c r="AQ26" s="60"/>
      <c r="AR26" s="742"/>
      <c r="AS26" s="742"/>
      <c r="AT26" s="226"/>
    </row>
    <row r="27" spans="1:48" ht="42" customHeight="1">
      <c r="A27" s="2077"/>
      <c r="B27" s="2065" t="s">
        <v>735</v>
      </c>
      <c r="C27" s="2065"/>
      <c r="D27" s="2065"/>
      <c r="E27" s="2065"/>
      <c r="F27" s="2065"/>
      <c r="G27" s="2065"/>
      <c r="H27" s="2062"/>
      <c r="I27" s="2063"/>
      <c r="J27" s="2063"/>
      <c r="K27" s="2063"/>
      <c r="L27" s="2064"/>
      <c r="M27" s="2062"/>
      <c r="N27" s="2063"/>
      <c r="O27" s="2063"/>
      <c r="P27" s="2063"/>
      <c r="Q27" s="2064"/>
      <c r="R27" s="2062"/>
      <c r="S27" s="2063"/>
      <c r="T27" s="2063"/>
      <c r="U27" s="2063"/>
      <c r="V27" s="2064"/>
      <c r="W27" s="2062"/>
      <c r="X27" s="2063"/>
      <c r="Y27" s="2063"/>
      <c r="Z27" s="2063"/>
      <c r="AA27" s="2064"/>
      <c r="AB27" s="2062"/>
      <c r="AC27" s="2063"/>
      <c r="AD27" s="2063"/>
      <c r="AE27" s="2063"/>
      <c r="AF27" s="2064"/>
      <c r="AG27" s="2062"/>
      <c r="AH27" s="2063"/>
      <c r="AI27" s="2063"/>
      <c r="AJ27" s="2063"/>
      <c r="AK27" s="2064"/>
      <c r="AL27" s="758"/>
      <c r="AM27" s="227"/>
      <c r="AN27" s="227"/>
      <c r="AO27" s="759"/>
      <c r="AP27" s="60"/>
      <c r="AQ27" s="225"/>
      <c r="AR27" s="225"/>
      <c r="AS27" s="225"/>
      <c r="AT27" s="227"/>
    </row>
    <row r="28" spans="1:48" ht="42" customHeight="1">
      <c r="A28" s="2077"/>
      <c r="B28" s="2065" t="s">
        <v>736</v>
      </c>
      <c r="C28" s="2065"/>
      <c r="D28" s="2065"/>
      <c r="E28" s="2065"/>
      <c r="F28" s="2065"/>
      <c r="G28" s="2065"/>
      <c r="H28" s="2062"/>
      <c r="I28" s="2063"/>
      <c r="J28" s="2063"/>
      <c r="K28" s="2063"/>
      <c r="L28" s="2064"/>
      <c r="M28" s="2062"/>
      <c r="N28" s="2063"/>
      <c r="O28" s="2063"/>
      <c r="P28" s="2063"/>
      <c r="Q28" s="2064"/>
      <c r="R28" s="2062"/>
      <c r="S28" s="2063"/>
      <c r="T28" s="2063"/>
      <c r="U28" s="2063"/>
      <c r="V28" s="2064"/>
      <c r="W28" s="2062"/>
      <c r="X28" s="2063"/>
      <c r="Y28" s="2063"/>
      <c r="Z28" s="2063"/>
      <c r="AA28" s="2064"/>
      <c r="AB28" s="2062"/>
      <c r="AC28" s="2063"/>
      <c r="AD28" s="2063"/>
      <c r="AE28" s="2063"/>
      <c r="AF28" s="2064"/>
      <c r="AG28" s="2062"/>
      <c r="AH28" s="2063"/>
      <c r="AI28" s="2063"/>
      <c r="AJ28" s="2063"/>
      <c r="AK28" s="2064"/>
      <c r="AL28" s="758"/>
      <c r="AM28" s="227"/>
      <c r="AN28" s="227"/>
      <c r="AO28" s="759"/>
      <c r="AP28" s="60"/>
      <c r="AQ28" s="225"/>
      <c r="AR28" s="225"/>
      <c r="AS28" s="225"/>
      <c r="AT28" s="227"/>
    </row>
    <row r="29" spans="1:48" ht="42" customHeight="1">
      <c r="A29" s="2077"/>
      <c r="B29" s="2065" t="s">
        <v>737</v>
      </c>
      <c r="C29" s="2065"/>
      <c r="D29" s="2065"/>
      <c r="E29" s="2065"/>
      <c r="F29" s="2065"/>
      <c r="G29" s="2065"/>
      <c r="H29" s="2062"/>
      <c r="I29" s="2063"/>
      <c r="J29" s="2063"/>
      <c r="K29" s="2063"/>
      <c r="L29" s="2064"/>
      <c r="M29" s="2062"/>
      <c r="N29" s="2063"/>
      <c r="O29" s="2063"/>
      <c r="P29" s="2063"/>
      <c r="Q29" s="2064"/>
      <c r="R29" s="2062"/>
      <c r="S29" s="2063"/>
      <c r="T29" s="2063"/>
      <c r="U29" s="2063"/>
      <c r="V29" s="2064"/>
      <c r="W29" s="2062"/>
      <c r="X29" s="2063"/>
      <c r="Y29" s="2063"/>
      <c r="Z29" s="2063"/>
      <c r="AA29" s="2064"/>
      <c r="AB29" s="2062"/>
      <c r="AC29" s="2063"/>
      <c r="AD29" s="2063"/>
      <c r="AE29" s="2063"/>
      <c r="AF29" s="2064"/>
      <c r="AG29" s="2062"/>
      <c r="AH29" s="2063"/>
      <c r="AI29" s="2063"/>
      <c r="AJ29" s="2063"/>
      <c r="AK29" s="2064"/>
      <c r="AL29" s="758"/>
      <c r="AM29" s="227"/>
      <c r="AN29" s="227"/>
      <c r="AO29" s="759"/>
      <c r="AP29" s="60"/>
      <c r="AQ29" s="225"/>
      <c r="AR29" s="225"/>
      <c r="AS29" s="225"/>
      <c r="AT29" s="227"/>
    </row>
    <row r="30" spans="1:48" ht="42" customHeight="1">
      <c r="A30" s="2077"/>
      <c r="B30" s="2065" t="s">
        <v>241</v>
      </c>
      <c r="C30" s="2065"/>
      <c r="D30" s="2065"/>
      <c r="E30" s="2065"/>
      <c r="F30" s="2065"/>
      <c r="G30" s="2065"/>
      <c r="H30" s="2062"/>
      <c r="I30" s="2063"/>
      <c r="J30" s="2063"/>
      <c r="K30" s="2063"/>
      <c r="L30" s="2064"/>
      <c r="M30" s="2062"/>
      <c r="N30" s="2063"/>
      <c r="O30" s="2063"/>
      <c r="P30" s="2063"/>
      <c r="Q30" s="2064"/>
      <c r="R30" s="2062"/>
      <c r="S30" s="2063"/>
      <c r="T30" s="2063"/>
      <c r="U30" s="2063"/>
      <c r="V30" s="2064"/>
      <c r="W30" s="2062"/>
      <c r="X30" s="2063"/>
      <c r="Y30" s="2063"/>
      <c r="Z30" s="2063"/>
      <c r="AA30" s="2064"/>
      <c r="AB30" s="2062"/>
      <c r="AC30" s="2063"/>
      <c r="AD30" s="2063"/>
      <c r="AE30" s="2063"/>
      <c r="AF30" s="2064"/>
      <c r="AG30" s="2062"/>
      <c r="AH30" s="2063"/>
      <c r="AI30" s="2063"/>
      <c r="AJ30" s="2063"/>
      <c r="AK30" s="2064"/>
      <c r="AL30" s="758"/>
      <c r="AM30" s="227"/>
      <c r="AN30" s="227"/>
      <c r="AO30" s="759"/>
      <c r="AP30" s="60"/>
      <c r="AQ30" s="225"/>
      <c r="AR30" s="225"/>
      <c r="AS30" s="225"/>
      <c r="AT30" s="228"/>
      <c r="AU30" s="225"/>
      <c r="AV30" s="227"/>
    </row>
    <row r="31" spans="1:48" ht="42" customHeight="1" thickBot="1">
      <c r="A31" s="2078"/>
      <c r="B31" s="2071" t="s">
        <v>242</v>
      </c>
      <c r="C31" s="2071"/>
      <c r="D31" s="2071"/>
      <c r="E31" s="2071"/>
      <c r="F31" s="2071"/>
      <c r="G31" s="2071"/>
      <c r="H31" s="2062"/>
      <c r="I31" s="2063"/>
      <c r="J31" s="2063"/>
      <c r="K31" s="2063"/>
      <c r="L31" s="2064"/>
      <c r="M31" s="2062"/>
      <c r="N31" s="2063"/>
      <c r="O31" s="2063"/>
      <c r="P31" s="2063"/>
      <c r="Q31" s="2064"/>
      <c r="R31" s="2062"/>
      <c r="S31" s="2063"/>
      <c r="T31" s="2063"/>
      <c r="U31" s="2063"/>
      <c r="V31" s="2064"/>
      <c r="W31" s="2062"/>
      <c r="X31" s="2063"/>
      <c r="Y31" s="2063"/>
      <c r="Z31" s="2063"/>
      <c r="AA31" s="2064"/>
      <c r="AB31" s="2062"/>
      <c r="AC31" s="2063"/>
      <c r="AD31" s="2063"/>
      <c r="AE31" s="2063"/>
      <c r="AF31" s="2064"/>
      <c r="AG31" s="2062"/>
      <c r="AH31" s="2063"/>
      <c r="AI31" s="2063"/>
      <c r="AJ31" s="2063"/>
      <c r="AK31" s="2064"/>
      <c r="AL31" s="758"/>
      <c r="AM31" s="227"/>
      <c r="AN31" s="227"/>
      <c r="AO31" s="759"/>
      <c r="AP31" s="742"/>
      <c r="AQ31" s="225"/>
      <c r="AR31" s="225"/>
      <c r="AS31" s="225"/>
      <c r="AT31" s="225"/>
      <c r="AU31" s="225"/>
      <c r="AV31" s="227"/>
    </row>
    <row r="32" spans="1:48" ht="42" customHeight="1" thickTop="1">
      <c r="A32" s="2069" t="s">
        <v>243</v>
      </c>
      <c r="B32" s="1323" t="s">
        <v>738</v>
      </c>
      <c r="C32" s="1323"/>
      <c r="D32" s="1323"/>
      <c r="E32" s="1323"/>
      <c r="F32" s="1323"/>
      <c r="G32" s="1323"/>
      <c r="H32" s="2066"/>
      <c r="I32" s="2067"/>
      <c r="J32" s="2067"/>
      <c r="K32" s="2067"/>
      <c r="L32" s="2068"/>
      <c r="M32" s="2066"/>
      <c r="N32" s="2067"/>
      <c r="O32" s="2067"/>
      <c r="P32" s="2067"/>
      <c r="Q32" s="2068"/>
      <c r="R32" s="2066"/>
      <c r="S32" s="2067"/>
      <c r="T32" s="2067"/>
      <c r="U32" s="2067"/>
      <c r="V32" s="2068"/>
      <c r="W32" s="2066"/>
      <c r="X32" s="2067"/>
      <c r="Y32" s="2067"/>
      <c r="Z32" s="2067"/>
      <c r="AA32" s="2068"/>
      <c r="AB32" s="2066"/>
      <c r="AC32" s="2067"/>
      <c r="AD32" s="2067"/>
      <c r="AE32" s="2067"/>
      <c r="AF32" s="2068"/>
      <c r="AG32" s="2066"/>
      <c r="AH32" s="2067"/>
      <c r="AI32" s="2067"/>
      <c r="AJ32" s="2067"/>
      <c r="AK32" s="2068"/>
      <c r="AL32" s="760"/>
      <c r="AM32" s="227"/>
      <c r="AN32" s="227"/>
      <c r="AO32" s="759"/>
      <c r="AP32" s="60"/>
      <c r="AQ32" s="225"/>
      <c r="AR32" s="225"/>
      <c r="AS32" s="225"/>
    </row>
    <row r="33" spans="1:45" ht="42" customHeight="1">
      <c r="A33" s="2070"/>
      <c r="B33" s="2065" t="s">
        <v>739</v>
      </c>
      <c r="C33" s="2065"/>
      <c r="D33" s="2065"/>
      <c r="E33" s="2065"/>
      <c r="F33" s="2065"/>
      <c r="G33" s="2065"/>
      <c r="H33" s="2062"/>
      <c r="I33" s="2063"/>
      <c r="J33" s="2063"/>
      <c r="K33" s="2063"/>
      <c r="L33" s="2064"/>
      <c r="M33" s="2062"/>
      <c r="N33" s="2063"/>
      <c r="O33" s="2063"/>
      <c r="P33" s="2063"/>
      <c r="Q33" s="2064"/>
      <c r="R33" s="2062"/>
      <c r="S33" s="2063"/>
      <c r="T33" s="2063"/>
      <c r="U33" s="2063"/>
      <c r="V33" s="2064"/>
      <c r="W33" s="2062"/>
      <c r="X33" s="2063"/>
      <c r="Y33" s="2063"/>
      <c r="Z33" s="2063"/>
      <c r="AA33" s="2064"/>
      <c r="AB33" s="2062"/>
      <c r="AC33" s="2063"/>
      <c r="AD33" s="2063"/>
      <c r="AE33" s="2063"/>
      <c r="AF33" s="2064"/>
      <c r="AG33" s="2062"/>
      <c r="AH33" s="2063"/>
      <c r="AI33" s="2063"/>
      <c r="AJ33" s="2063"/>
      <c r="AK33" s="2064"/>
      <c r="AL33" s="758"/>
      <c r="AM33" s="227"/>
      <c r="AN33" s="227"/>
      <c r="AO33" s="759"/>
      <c r="AP33" s="60"/>
      <c r="AQ33" s="225"/>
    </row>
    <row r="34" spans="1:45" ht="42" customHeight="1">
      <c r="A34" s="2070"/>
      <c r="B34" s="2065" t="s">
        <v>740</v>
      </c>
      <c r="C34" s="2065"/>
      <c r="D34" s="2065"/>
      <c r="E34" s="2065"/>
      <c r="F34" s="2065"/>
      <c r="G34" s="2065"/>
      <c r="H34" s="2062"/>
      <c r="I34" s="2063"/>
      <c r="J34" s="2063"/>
      <c r="K34" s="2063"/>
      <c r="L34" s="2064"/>
      <c r="M34" s="2062"/>
      <c r="N34" s="2063"/>
      <c r="O34" s="2063"/>
      <c r="P34" s="2063"/>
      <c r="Q34" s="2064"/>
      <c r="R34" s="2062"/>
      <c r="S34" s="2063"/>
      <c r="T34" s="2063"/>
      <c r="U34" s="2063"/>
      <c r="V34" s="2064"/>
      <c r="W34" s="2062"/>
      <c r="X34" s="2063"/>
      <c r="Y34" s="2063"/>
      <c r="Z34" s="2063"/>
      <c r="AA34" s="2064"/>
      <c r="AB34" s="2062"/>
      <c r="AC34" s="2063"/>
      <c r="AD34" s="2063"/>
      <c r="AE34" s="2063"/>
      <c r="AF34" s="2064"/>
      <c r="AG34" s="2062"/>
      <c r="AH34" s="2063"/>
      <c r="AI34" s="2063"/>
      <c r="AJ34" s="2063"/>
      <c r="AK34" s="2064"/>
      <c r="AL34" s="758"/>
      <c r="AM34" s="227"/>
      <c r="AN34" s="227"/>
      <c r="AO34" s="759"/>
      <c r="AP34" s="60"/>
      <c r="AQ34" s="225"/>
    </row>
    <row r="35" spans="1:45" ht="42" customHeight="1">
      <c r="A35" s="2070"/>
      <c r="B35" s="2065" t="s">
        <v>741</v>
      </c>
      <c r="C35" s="2065"/>
      <c r="D35" s="2065"/>
      <c r="E35" s="2065"/>
      <c r="F35" s="2065"/>
      <c r="G35" s="2065"/>
      <c r="H35" s="2062"/>
      <c r="I35" s="2063"/>
      <c r="J35" s="2063"/>
      <c r="K35" s="2063"/>
      <c r="L35" s="2064"/>
      <c r="M35" s="2062"/>
      <c r="N35" s="2063"/>
      <c r="O35" s="2063"/>
      <c r="P35" s="2063"/>
      <c r="Q35" s="2064"/>
      <c r="R35" s="2062"/>
      <c r="S35" s="2063"/>
      <c r="T35" s="2063"/>
      <c r="U35" s="2063"/>
      <c r="V35" s="2064"/>
      <c r="W35" s="2062"/>
      <c r="X35" s="2063"/>
      <c r="Y35" s="2063"/>
      <c r="Z35" s="2063"/>
      <c r="AA35" s="2064"/>
      <c r="AB35" s="2062"/>
      <c r="AC35" s="2063"/>
      <c r="AD35" s="2063"/>
      <c r="AE35" s="2063"/>
      <c r="AF35" s="2064"/>
      <c r="AG35" s="2062"/>
      <c r="AH35" s="2063"/>
      <c r="AI35" s="2063"/>
      <c r="AJ35" s="2063"/>
      <c r="AK35" s="2064"/>
      <c r="AL35" s="758"/>
      <c r="AM35" s="227"/>
      <c r="AN35" s="227"/>
      <c r="AO35" s="759"/>
      <c r="AP35" s="60"/>
    </row>
    <row r="36" spans="1:45" ht="9.9499999999999993" customHeight="1" thickBot="1">
      <c r="A36" s="2037"/>
      <c r="B36" s="2038"/>
      <c r="C36" s="2038"/>
      <c r="D36" s="2038"/>
      <c r="E36" s="2038"/>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2038"/>
      <c r="AE36" s="2038"/>
      <c r="AF36" s="2038"/>
      <c r="AG36" s="2038"/>
      <c r="AH36" s="2038"/>
      <c r="AI36" s="2038"/>
      <c r="AJ36" s="2038"/>
      <c r="AK36" s="2038"/>
      <c r="AL36" s="2039"/>
      <c r="AM36" s="2039"/>
      <c r="AN36" s="2039"/>
      <c r="AO36" s="2040"/>
      <c r="AP36" s="229"/>
    </row>
    <row r="37" spans="1:45" ht="45" customHeight="1" thickBot="1">
      <c r="A37" s="2041" t="s">
        <v>244</v>
      </c>
      <c r="B37" s="2042"/>
      <c r="C37" s="2042"/>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3"/>
      <c r="AP37" s="230"/>
      <c r="AS37" s="231"/>
    </row>
    <row r="38" spans="1:45" ht="45" customHeight="1">
      <c r="A38" s="2044"/>
      <c r="B38" s="2045"/>
      <c r="C38" s="2045"/>
      <c r="D38" s="2045"/>
      <c r="E38" s="2045"/>
      <c r="F38" s="2045"/>
      <c r="G38" s="2045"/>
      <c r="H38" s="2045"/>
      <c r="I38" s="2045"/>
      <c r="J38" s="2045"/>
      <c r="K38" s="2045"/>
      <c r="L38" s="2045"/>
      <c r="M38" s="2045"/>
      <c r="N38" s="2045"/>
      <c r="O38" s="2045"/>
      <c r="P38" s="2045"/>
      <c r="Q38" s="2045"/>
      <c r="R38" s="2045"/>
      <c r="S38" s="2045"/>
      <c r="T38" s="2045"/>
      <c r="U38" s="2045"/>
      <c r="V38" s="2045"/>
      <c r="W38" s="2045"/>
      <c r="X38" s="2045"/>
      <c r="Y38" s="2045"/>
      <c r="Z38" s="2045"/>
      <c r="AA38" s="2045"/>
      <c r="AB38" s="2045"/>
      <c r="AC38" s="2045"/>
      <c r="AD38" s="2045"/>
      <c r="AE38" s="2045"/>
      <c r="AF38" s="2045"/>
      <c r="AG38" s="2045"/>
      <c r="AH38" s="2045"/>
      <c r="AI38" s="2045"/>
      <c r="AJ38" s="2045"/>
      <c r="AK38" s="2045"/>
      <c r="AL38" s="2045"/>
      <c r="AM38" s="2045"/>
      <c r="AN38" s="2045"/>
      <c r="AO38" s="2046"/>
      <c r="AP38" s="232"/>
      <c r="AS38" s="231"/>
    </row>
    <row r="39" spans="1:45" ht="24" customHeight="1">
      <c r="A39" s="2047"/>
      <c r="B39" s="2048"/>
      <c r="C39" s="2048"/>
      <c r="D39" s="2048"/>
      <c r="E39" s="2048"/>
      <c r="F39" s="2048"/>
      <c r="G39" s="2048"/>
      <c r="H39" s="2048"/>
      <c r="I39" s="2048"/>
      <c r="J39" s="2048"/>
      <c r="K39" s="2048"/>
      <c r="L39" s="2048"/>
      <c r="M39" s="2048"/>
      <c r="N39" s="2048"/>
      <c r="O39" s="2048"/>
      <c r="P39" s="2048"/>
      <c r="Q39" s="2048"/>
      <c r="R39" s="2048"/>
      <c r="S39" s="2048"/>
      <c r="T39" s="2048"/>
      <c r="U39" s="2048"/>
      <c r="V39" s="2048"/>
      <c r="W39" s="2048"/>
      <c r="X39" s="2048"/>
      <c r="Y39" s="2048"/>
      <c r="Z39" s="2048"/>
      <c r="AA39" s="2048"/>
      <c r="AB39" s="2048"/>
      <c r="AC39" s="2048"/>
      <c r="AD39" s="2048"/>
      <c r="AE39" s="2048"/>
      <c r="AF39" s="2048"/>
      <c r="AG39" s="2048"/>
      <c r="AH39" s="2048"/>
      <c r="AI39" s="2048"/>
      <c r="AJ39" s="2048"/>
      <c r="AK39" s="2048"/>
      <c r="AL39" s="2048"/>
      <c r="AM39" s="2048"/>
      <c r="AN39" s="2048"/>
      <c r="AO39" s="2049"/>
      <c r="AP39" s="226"/>
      <c r="AQ39" s="233"/>
      <c r="AS39" s="231"/>
    </row>
    <row r="40" spans="1:45" ht="22.5" customHeight="1">
      <c r="A40" s="2047"/>
      <c r="B40" s="2048"/>
      <c r="C40" s="2048"/>
      <c r="D40" s="2048"/>
      <c r="E40" s="2048"/>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8"/>
      <c r="AK40" s="2048"/>
      <c r="AL40" s="2048"/>
      <c r="AM40" s="2048"/>
      <c r="AN40" s="2048"/>
      <c r="AO40" s="2049"/>
      <c r="AP40" s="234"/>
      <c r="AS40" s="231"/>
    </row>
    <row r="41" spans="1:45" ht="50.1" customHeight="1">
      <c r="A41" s="2047"/>
      <c r="B41" s="2048"/>
      <c r="C41" s="2048"/>
      <c r="D41" s="2048"/>
      <c r="E41" s="2048"/>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8"/>
      <c r="AK41" s="2048"/>
      <c r="AL41" s="2048"/>
      <c r="AM41" s="2048"/>
      <c r="AN41" s="2048"/>
      <c r="AO41" s="2049"/>
      <c r="AP41" s="743"/>
      <c r="AS41" s="231"/>
    </row>
    <row r="42" spans="1:45" ht="45" customHeight="1">
      <c r="A42" s="2047"/>
      <c r="B42" s="2048"/>
      <c r="C42" s="2048"/>
      <c r="D42" s="2048"/>
      <c r="E42" s="2048"/>
      <c r="F42" s="2048"/>
      <c r="G42" s="2048"/>
      <c r="H42" s="2048"/>
      <c r="I42" s="2048"/>
      <c r="J42" s="2048"/>
      <c r="K42" s="2048"/>
      <c r="L42" s="2048"/>
      <c r="M42" s="2048"/>
      <c r="N42" s="2048"/>
      <c r="O42" s="2048"/>
      <c r="P42" s="2048"/>
      <c r="Q42" s="2048"/>
      <c r="R42" s="2048"/>
      <c r="S42" s="2048"/>
      <c r="T42" s="2048"/>
      <c r="U42" s="2048"/>
      <c r="V42" s="2048"/>
      <c r="W42" s="2048"/>
      <c r="X42" s="2048"/>
      <c r="Y42" s="2048"/>
      <c r="Z42" s="2048"/>
      <c r="AA42" s="2048"/>
      <c r="AB42" s="2048"/>
      <c r="AC42" s="2048"/>
      <c r="AD42" s="2048"/>
      <c r="AE42" s="2048"/>
      <c r="AF42" s="2048"/>
      <c r="AG42" s="2048"/>
      <c r="AH42" s="2048"/>
      <c r="AI42" s="2048"/>
      <c r="AJ42" s="2048"/>
      <c r="AK42" s="2048"/>
      <c r="AL42" s="2048"/>
      <c r="AM42" s="2048"/>
      <c r="AN42" s="2048"/>
      <c r="AO42" s="2049"/>
      <c r="AP42" s="232"/>
      <c r="AS42" s="231"/>
    </row>
    <row r="43" spans="1:45" ht="45" customHeight="1" thickBot="1">
      <c r="A43" s="2050"/>
      <c r="B43" s="2051"/>
      <c r="C43" s="2051"/>
      <c r="D43" s="2051"/>
      <c r="E43" s="2051"/>
      <c r="F43" s="2051"/>
      <c r="G43" s="2051"/>
      <c r="H43" s="2051"/>
      <c r="I43" s="2051"/>
      <c r="J43" s="2051"/>
      <c r="K43" s="2051"/>
      <c r="L43" s="2051"/>
      <c r="M43" s="2051"/>
      <c r="N43" s="2051"/>
      <c r="O43" s="2051"/>
      <c r="P43" s="2051"/>
      <c r="Q43" s="2051"/>
      <c r="R43" s="2051"/>
      <c r="S43" s="2051"/>
      <c r="T43" s="2051"/>
      <c r="U43" s="2051"/>
      <c r="V43" s="2051"/>
      <c r="W43" s="2051"/>
      <c r="X43" s="2051"/>
      <c r="Y43" s="2051"/>
      <c r="Z43" s="2051"/>
      <c r="AA43" s="2051"/>
      <c r="AB43" s="2051"/>
      <c r="AC43" s="2051"/>
      <c r="AD43" s="2051"/>
      <c r="AE43" s="2051"/>
      <c r="AF43" s="2051"/>
      <c r="AG43" s="2051"/>
      <c r="AH43" s="2051"/>
      <c r="AI43" s="2051"/>
      <c r="AJ43" s="2051"/>
      <c r="AK43" s="2051"/>
      <c r="AL43" s="2051"/>
      <c r="AM43" s="2051"/>
      <c r="AN43" s="2051"/>
      <c r="AO43" s="2052"/>
      <c r="AP43" s="232"/>
      <c r="AQ43" s="235"/>
      <c r="AR43" s="235"/>
      <c r="AS43" s="231"/>
    </row>
    <row r="44" spans="1:45" ht="45" customHeight="1" thickBot="1">
      <c r="A44" s="2053" t="s">
        <v>866</v>
      </c>
      <c r="B44" s="236" t="s">
        <v>245</v>
      </c>
      <c r="C44" s="237"/>
      <c r="D44" s="1175" t="s">
        <v>246</v>
      </c>
      <c r="E44" s="237"/>
      <c r="F44" s="1176" t="s">
        <v>87</v>
      </c>
      <c r="G44" s="238" t="s">
        <v>247</v>
      </c>
      <c r="H44" s="2019"/>
      <c r="I44" s="2020"/>
      <c r="J44" s="2020"/>
      <c r="K44" s="2020"/>
      <c r="L44" s="2020"/>
      <c r="M44" s="2020"/>
      <c r="N44" s="2020"/>
      <c r="O44" s="2020"/>
      <c r="P44" s="2020"/>
      <c r="Q44" s="2020"/>
      <c r="R44" s="2020" t="s">
        <v>120</v>
      </c>
      <c r="S44" s="2020"/>
      <c r="T44" s="2020"/>
      <c r="U44" s="2020"/>
      <c r="V44" s="2020"/>
      <c r="W44" s="2020"/>
      <c r="X44" s="2020"/>
      <c r="Y44" s="2020"/>
      <c r="Z44" s="2020"/>
      <c r="AA44" s="2020"/>
      <c r="AB44" s="2020" t="s">
        <v>121</v>
      </c>
      <c r="AC44" s="2020"/>
      <c r="AD44" s="2020"/>
      <c r="AE44" s="2020"/>
      <c r="AF44" s="2020"/>
      <c r="AG44" s="2020"/>
      <c r="AH44" s="2020"/>
      <c r="AI44" s="2020"/>
      <c r="AJ44" s="2020"/>
      <c r="AK44" s="2020"/>
      <c r="AL44" s="2020" t="s">
        <v>122</v>
      </c>
      <c r="AM44" s="2020"/>
      <c r="AN44" s="2020"/>
      <c r="AO44" s="2061"/>
      <c r="AP44" s="60"/>
      <c r="AS44" s="231"/>
    </row>
    <row r="45" spans="1:45" ht="45" customHeight="1" thickBot="1">
      <c r="A45" s="2054"/>
      <c r="B45" s="236" t="s">
        <v>248</v>
      </c>
      <c r="C45" s="237"/>
      <c r="D45" s="1175" t="s">
        <v>246</v>
      </c>
      <c r="E45" s="237"/>
      <c r="F45" s="1176" t="s">
        <v>87</v>
      </c>
      <c r="G45" s="238" t="s">
        <v>249</v>
      </c>
      <c r="H45" s="2019" t="s">
        <v>742</v>
      </c>
      <c r="I45" s="2020"/>
      <c r="J45" s="2020"/>
      <c r="K45" s="2020"/>
      <c r="L45" s="2020"/>
      <c r="M45" s="2020"/>
      <c r="N45" s="2020"/>
      <c r="O45" s="2020"/>
      <c r="P45" s="2020"/>
      <c r="Q45" s="2020"/>
      <c r="R45" s="2020" t="s">
        <v>120</v>
      </c>
      <c r="S45" s="2020"/>
      <c r="T45" s="2020"/>
      <c r="U45" s="2020"/>
      <c r="V45" s="2020"/>
      <c r="W45" s="2020"/>
      <c r="X45" s="2020"/>
      <c r="Y45" s="2020"/>
      <c r="Z45" s="2020"/>
      <c r="AA45" s="2020"/>
      <c r="AB45" s="2020" t="s">
        <v>121</v>
      </c>
      <c r="AC45" s="2020"/>
      <c r="AD45" s="2020"/>
      <c r="AE45" s="2020"/>
      <c r="AF45" s="2020"/>
      <c r="AG45" s="2020"/>
      <c r="AH45" s="2020"/>
      <c r="AI45" s="2020"/>
      <c r="AJ45" s="2020"/>
      <c r="AK45" s="2020"/>
      <c r="AL45" s="2020" t="s">
        <v>122</v>
      </c>
      <c r="AM45" s="2020"/>
      <c r="AN45" s="2020"/>
      <c r="AO45" s="2061"/>
      <c r="AP45" s="60"/>
      <c r="AS45" s="231"/>
    </row>
    <row r="46" spans="1:45" ht="45" customHeight="1" thickBot="1">
      <c r="A46" s="2054"/>
      <c r="B46" s="239" t="s">
        <v>250</v>
      </c>
      <c r="C46" s="2019" t="s">
        <v>251</v>
      </c>
      <c r="D46" s="2020"/>
      <c r="E46" s="2056"/>
      <c r="F46" s="2056"/>
      <c r="G46" s="2056"/>
      <c r="H46" s="2056"/>
      <c r="I46" s="2056"/>
      <c r="J46" s="2056"/>
      <c r="K46" s="2056"/>
      <c r="L46" s="2056"/>
      <c r="M46" s="2020" t="s">
        <v>743</v>
      </c>
      <c r="N46" s="2020"/>
      <c r="O46" s="2020"/>
      <c r="P46" s="2020"/>
      <c r="Q46" s="2020"/>
      <c r="R46" s="2056"/>
      <c r="S46" s="2056"/>
      <c r="T46" s="2056"/>
      <c r="U46" s="2056"/>
      <c r="V46" s="2056"/>
      <c r="W46" s="2056"/>
      <c r="X46" s="2056"/>
      <c r="Y46" s="2056"/>
      <c r="Z46" s="2056"/>
      <c r="AA46" s="2056"/>
      <c r="AB46" s="2056"/>
      <c r="AC46" s="2056"/>
      <c r="AD46" s="2056"/>
      <c r="AE46" s="2056"/>
      <c r="AF46" s="2056"/>
      <c r="AG46" s="2056"/>
      <c r="AH46" s="2056"/>
      <c r="AI46" s="2056"/>
      <c r="AJ46" s="2056"/>
      <c r="AK46" s="2056"/>
      <c r="AL46" s="2056"/>
      <c r="AM46" s="2056"/>
      <c r="AN46" s="2056"/>
      <c r="AO46" s="2057"/>
      <c r="AP46" s="60"/>
    </row>
    <row r="47" spans="1:45" ht="75" customHeight="1" thickBot="1">
      <c r="A47" s="2055"/>
      <c r="B47" s="240" t="s">
        <v>252</v>
      </c>
      <c r="C47" s="2058"/>
      <c r="D47" s="2059"/>
      <c r="E47" s="2059"/>
      <c r="F47" s="2059"/>
      <c r="G47" s="2059"/>
      <c r="H47" s="2059"/>
      <c r="I47" s="2059"/>
      <c r="J47" s="2059"/>
      <c r="K47" s="2059"/>
      <c r="L47" s="2059"/>
      <c r="M47" s="2059"/>
      <c r="N47" s="2059"/>
      <c r="O47" s="2059"/>
      <c r="P47" s="2059"/>
      <c r="Q47" s="2059"/>
      <c r="R47" s="2059"/>
      <c r="S47" s="2059"/>
      <c r="T47" s="2059"/>
      <c r="U47" s="2059"/>
      <c r="V47" s="2059"/>
      <c r="W47" s="2059"/>
      <c r="X47" s="2059"/>
      <c r="Y47" s="2059"/>
      <c r="Z47" s="2059"/>
      <c r="AA47" s="2059"/>
      <c r="AB47" s="2059"/>
      <c r="AC47" s="2059"/>
      <c r="AD47" s="2059"/>
      <c r="AE47" s="2059"/>
      <c r="AF47" s="2059"/>
      <c r="AG47" s="2059"/>
      <c r="AH47" s="2059"/>
      <c r="AI47" s="2059"/>
      <c r="AJ47" s="2059"/>
      <c r="AK47" s="2059"/>
      <c r="AL47" s="2059"/>
      <c r="AM47" s="2059"/>
      <c r="AN47" s="2059"/>
      <c r="AO47" s="2060"/>
      <c r="AP47" s="60"/>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11"/>
  <conditionalFormatting sqref="C9:G9 A8 A21:A23 H25 H26:AK31 A13 A16 C18 W18">
    <cfRule type="cellIs" dxfId="246" priority="21" stopIfTrue="1" operator="equal">
      <formula>""</formula>
    </cfRule>
  </conditionalFormatting>
  <conditionalFormatting sqref="A38:AO43">
    <cfRule type="cellIs" dxfId="245" priority="20" stopIfTrue="1" operator="equal">
      <formula>""</formula>
    </cfRule>
  </conditionalFormatting>
  <conditionalFormatting sqref="H32:L32">
    <cfRule type="cellIs" dxfId="244" priority="19" stopIfTrue="1" operator="equal">
      <formula>""</formula>
    </cfRule>
  </conditionalFormatting>
  <conditionalFormatting sqref="M32:AK35">
    <cfRule type="cellIs" dxfId="243" priority="18" stopIfTrue="1" operator="equal">
      <formula>""</formula>
    </cfRule>
  </conditionalFormatting>
  <conditionalFormatting sqref="H33:L35">
    <cfRule type="cellIs" dxfId="242" priority="17" stopIfTrue="1" operator="equal">
      <formula>""</formula>
    </cfRule>
  </conditionalFormatting>
  <conditionalFormatting sqref="C44">
    <cfRule type="expression" dxfId="241" priority="16" stopIfTrue="1">
      <formula>($C$44="")*($E$44="")</formula>
    </cfRule>
  </conditionalFormatting>
  <conditionalFormatting sqref="E44">
    <cfRule type="expression" dxfId="240" priority="15" stopIfTrue="1">
      <formula>($C$44="")*($E$44="")</formula>
    </cfRule>
  </conditionalFormatting>
  <conditionalFormatting sqref="M44:Q44">
    <cfRule type="cellIs" dxfId="239" priority="14" stopIfTrue="1" operator="equal">
      <formula>(COUNTIF($C$44,"○")&lt;1)</formula>
    </cfRule>
  </conditionalFormatting>
  <conditionalFormatting sqref="W44:AA44">
    <cfRule type="cellIs" dxfId="238" priority="13" stopIfTrue="1" operator="equal">
      <formula>(COUNTIF($C$44,"○")&lt;1)</formula>
    </cfRule>
  </conditionalFormatting>
  <conditionalFormatting sqref="AG44:AK44">
    <cfRule type="cellIs" dxfId="237" priority="12" stopIfTrue="1" operator="equal">
      <formula>(COUNTIF($C$44,"○")&lt;1)</formula>
    </cfRule>
  </conditionalFormatting>
  <conditionalFormatting sqref="C45">
    <cfRule type="expression" dxfId="236" priority="11" stopIfTrue="1">
      <formula>($C$45="")*($E$45="")</formula>
    </cfRule>
  </conditionalFormatting>
  <conditionalFormatting sqref="E45">
    <cfRule type="expression" dxfId="235" priority="10" stopIfTrue="1">
      <formula>($C$45="")*($E$45="")</formula>
    </cfRule>
  </conditionalFormatting>
  <conditionalFormatting sqref="M45:Q45">
    <cfRule type="cellIs" dxfId="234" priority="9" stopIfTrue="1" operator="equal">
      <formula>(COUNTIF($C$45,"○")&lt;1)</formula>
    </cfRule>
  </conditionalFormatting>
  <conditionalFormatting sqref="W45:AA45">
    <cfRule type="cellIs" dxfId="233" priority="8" stopIfTrue="1" operator="equal">
      <formula>(COUNTIF($C$45,"○")&lt;1)</formula>
    </cfRule>
  </conditionalFormatting>
  <conditionalFormatting sqref="AG45:AK45">
    <cfRule type="cellIs" dxfId="232" priority="7" stopIfTrue="1" operator="equal">
      <formula>(COUNTIF($C$45,"○")&lt;1)</formula>
    </cfRule>
  </conditionalFormatting>
  <conditionalFormatting sqref="E46:L46">
    <cfRule type="cellIs" dxfId="231" priority="6" stopIfTrue="1" operator="equal">
      <formula>(COUNTIF($C$44,"○")&lt;1)</formula>
    </cfRule>
  </conditionalFormatting>
  <conditionalFormatting sqref="R46:AO46">
    <cfRule type="cellIs" dxfId="230" priority="5" stopIfTrue="1" operator="equal">
      <formula>(COUNTIF($C$44,"○")&lt;1)</formula>
    </cfRule>
  </conditionalFormatting>
  <conditionalFormatting sqref="C47:AO47">
    <cfRule type="cellIs" dxfId="229" priority="4" stopIfTrue="1" operator="equal">
      <formula>(COUNTIF($C$44,"○")&lt;1)</formula>
    </cfRule>
  </conditionalFormatting>
  <conditionalFormatting sqref="M25">
    <cfRule type="cellIs" dxfId="228" priority="3" stopIfTrue="1" operator="equal">
      <formula>""</formula>
    </cfRule>
  </conditionalFormatting>
  <conditionalFormatting sqref="R25 W25 AB25 AG25">
    <cfRule type="cellIs" dxfId="227"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r:id="rId1"/>
  <headerFooter scaleWithDoc="0">
    <oddFooter>&amp;R令和４年１０月開講訓練科から適用</oddFooter>
  </headerFooter>
  <colBreaks count="1" manualBreakCount="1">
    <brk id="44"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26" t="s">
        <v>629</v>
      </c>
    </row>
    <row r="2" spans="1:15" ht="42" customHeight="1">
      <c r="A2" s="2104" t="s">
        <v>253</v>
      </c>
      <c r="B2" s="2104"/>
      <c r="C2" s="2104"/>
      <c r="D2" s="2104"/>
      <c r="E2" s="2104"/>
      <c r="F2" s="2104"/>
      <c r="G2" s="2104"/>
      <c r="H2" s="2104"/>
      <c r="I2" s="2104"/>
      <c r="J2" s="2104"/>
      <c r="K2" s="2104"/>
      <c r="L2" s="2104"/>
      <c r="M2" s="2104"/>
      <c r="N2" s="2104"/>
      <c r="O2" s="2104"/>
    </row>
    <row r="3" spans="1:15" ht="32.25" customHeight="1">
      <c r="A3" s="641"/>
      <c r="B3" s="2105" t="s">
        <v>165</v>
      </c>
      <c r="C3" s="2105"/>
      <c r="D3" s="2106" t="str">
        <f>IF(様式1!L11="","",様式1!L11)</f>
        <v/>
      </c>
      <c r="E3" s="2106"/>
      <c r="F3" s="2106"/>
      <c r="G3" s="2106"/>
      <c r="H3" s="2106"/>
      <c r="I3" s="2106"/>
      <c r="J3" s="2106"/>
      <c r="K3" s="2105" t="s">
        <v>201</v>
      </c>
      <c r="L3" s="2105"/>
      <c r="M3" s="2105"/>
      <c r="N3" s="2105"/>
      <c r="O3" s="741"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27" t="s">
        <v>600</v>
      </c>
      <c r="B5" s="2107" t="s">
        <v>254</v>
      </c>
      <c r="C5" s="2108"/>
      <c r="D5" s="2107" t="s">
        <v>591</v>
      </c>
      <c r="E5" s="2109"/>
      <c r="F5" s="2109"/>
      <c r="G5" s="2109"/>
      <c r="H5" s="2109"/>
      <c r="I5" s="2109"/>
      <c r="J5" s="2109"/>
      <c r="K5" s="2109"/>
      <c r="L5" s="2109"/>
      <c r="M5" s="2108"/>
      <c r="N5" s="2107" t="s">
        <v>255</v>
      </c>
      <c r="O5" s="2108"/>
    </row>
    <row r="6" spans="1:15" ht="54.75" customHeight="1">
      <c r="A6" s="2117">
        <v>1</v>
      </c>
      <c r="B6" s="2120"/>
      <c r="C6" s="2121"/>
      <c r="D6" s="2120"/>
      <c r="E6" s="2124"/>
      <c r="F6" s="2124"/>
      <c r="G6" s="2124"/>
      <c r="H6" s="2124"/>
      <c r="I6" s="2124"/>
      <c r="J6" s="2124"/>
      <c r="K6" s="2124"/>
      <c r="L6" s="2124"/>
      <c r="M6" s="2121"/>
      <c r="N6" s="2120"/>
      <c r="O6" s="2121"/>
    </row>
    <row r="7" spans="1:15" ht="24.75" customHeight="1">
      <c r="A7" s="2118"/>
      <c r="B7" s="2122"/>
      <c r="C7" s="2123"/>
      <c r="D7" s="632" t="s">
        <v>601</v>
      </c>
      <c r="E7" s="2125"/>
      <c r="F7" s="2126"/>
      <c r="G7" s="2126"/>
      <c r="H7" s="2126"/>
      <c r="I7" s="2127" t="s">
        <v>592</v>
      </c>
      <c r="J7" s="2128"/>
      <c r="K7" s="2125"/>
      <c r="L7" s="2126"/>
      <c r="M7" s="2129"/>
      <c r="N7" s="2122"/>
      <c r="O7" s="2123"/>
    </row>
    <row r="8" spans="1:15" ht="24.75" customHeight="1">
      <c r="A8" s="2118"/>
      <c r="B8" s="2107" t="s">
        <v>602</v>
      </c>
      <c r="C8" s="2108"/>
      <c r="D8" s="2107" t="s">
        <v>593</v>
      </c>
      <c r="E8" s="2109"/>
      <c r="F8" s="2109"/>
      <c r="G8" s="2109"/>
      <c r="H8" s="2109"/>
      <c r="I8" s="2109"/>
      <c r="J8" s="2109"/>
      <c r="K8" s="2109"/>
      <c r="L8" s="2109"/>
      <c r="M8" s="2108"/>
      <c r="N8" s="2107" t="s">
        <v>183</v>
      </c>
      <c r="O8" s="2108"/>
    </row>
    <row r="9" spans="1:15" ht="34.700000000000003" customHeight="1">
      <c r="A9" s="2118"/>
      <c r="B9" s="628" t="s">
        <v>594</v>
      </c>
      <c r="C9" s="562"/>
      <c r="D9" s="629" t="s">
        <v>257</v>
      </c>
      <c r="E9" s="2110" t="s">
        <v>258</v>
      </c>
      <c r="F9" s="2111"/>
      <c r="G9" s="2111"/>
      <c r="H9" s="2111"/>
      <c r="I9" s="642"/>
      <c r="J9" s="1320" t="s">
        <v>603</v>
      </c>
      <c r="K9" s="1320"/>
      <c r="L9" s="1320"/>
      <c r="M9" s="1337"/>
      <c r="N9" s="1468"/>
      <c r="O9" s="2112" t="s">
        <v>595</v>
      </c>
    </row>
    <row r="10" spans="1:15" ht="34.700000000000003" customHeight="1">
      <c r="A10" s="2118"/>
      <c r="B10" s="628" t="s">
        <v>596</v>
      </c>
      <c r="C10" s="562"/>
      <c r="D10" s="630" t="s">
        <v>136</v>
      </c>
      <c r="E10" s="2114"/>
      <c r="F10" s="2115"/>
      <c r="G10" s="2115"/>
      <c r="H10" s="2115"/>
      <c r="I10" s="642" t="s">
        <v>56</v>
      </c>
      <c r="J10" s="2115"/>
      <c r="K10" s="2115"/>
      <c r="L10" s="2115"/>
      <c r="M10" s="2116"/>
      <c r="N10" s="1470"/>
      <c r="O10" s="2113"/>
    </row>
    <row r="11" spans="1:15" ht="34.700000000000003" customHeight="1">
      <c r="A11" s="2118"/>
      <c r="B11" s="628" t="s">
        <v>597</v>
      </c>
      <c r="C11" s="562"/>
      <c r="D11" s="630" t="s">
        <v>171</v>
      </c>
      <c r="E11" s="563"/>
      <c r="F11" s="642" t="s">
        <v>172</v>
      </c>
      <c r="G11" s="563"/>
      <c r="H11" s="642" t="s">
        <v>150</v>
      </c>
      <c r="I11" s="642" t="s">
        <v>56</v>
      </c>
      <c r="J11" s="563"/>
      <c r="K11" s="642" t="s">
        <v>172</v>
      </c>
      <c r="L11" s="563"/>
      <c r="M11" s="564" t="s">
        <v>150</v>
      </c>
      <c r="N11" s="1468"/>
      <c r="O11" s="2112"/>
    </row>
    <row r="12" spans="1:15" ht="34.700000000000003" customHeight="1" thickBot="1">
      <c r="A12" s="2119"/>
      <c r="B12" s="2132"/>
      <c r="C12" s="2133"/>
      <c r="D12" s="633" t="s">
        <v>598</v>
      </c>
      <c r="E12" s="2134"/>
      <c r="F12" s="2135"/>
      <c r="G12" s="634" t="s">
        <v>60</v>
      </c>
      <c r="H12" s="634"/>
      <c r="I12" s="634"/>
      <c r="J12" s="634"/>
      <c r="K12" s="634"/>
      <c r="L12" s="634"/>
      <c r="M12" s="635"/>
      <c r="N12" s="2130"/>
      <c r="O12" s="2131"/>
    </row>
    <row r="13" spans="1:15" ht="24.75" customHeight="1">
      <c r="A13" s="2118">
        <v>2</v>
      </c>
      <c r="B13" s="2136" t="s">
        <v>254</v>
      </c>
      <c r="C13" s="2137"/>
      <c r="D13" s="2136" t="s">
        <v>591</v>
      </c>
      <c r="E13" s="2138"/>
      <c r="F13" s="2138"/>
      <c r="G13" s="2138"/>
      <c r="H13" s="2138"/>
      <c r="I13" s="2138"/>
      <c r="J13" s="2138"/>
      <c r="K13" s="2138"/>
      <c r="L13" s="2138"/>
      <c r="M13" s="2137"/>
      <c r="N13" s="2136" t="s">
        <v>255</v>
      </c>
      <c r="O13" s="2137"/>
    </row>
    <row r="14" spans="1:15" ht="54.75" customHeight="1">
      <c r="A14" s="2118"/>
      <c r="B14" s="2120"/>
      <c r="C14" s="2121"/>
      <c r="D14" s="2120"/>
      <c r="E14" s="2124"/>
      <c r="F14" s="2124"/>
      <c r="G14" s="2124"/>
      <c r="H14" s="2124"/>
      <c r="I14" s="2124"/>
      <c r="J14" s="2124"/>
      <c r="K14" s="2124"/>
      <c r="L14" s="2124"/>
      <c r="M14" s="2121"/>
      <c r="N14" s="2120"/>
      <c r="O14" s="2121"/>
    </row>
    <row r="15" spans="1:15" ht="24.75" customHeight="1">
      <c r="A15" s="2118"/>
      <c r="B15" s="2122"/>
      <c r="C15" s="2123"/>
      <c r="D15" s="632" t="s">
        <v>601</v>
      </c>
      <c r="E15" s="2125"/>
      <c r="F15" s="2126"/>
      <c r="G15" s="2126"/>
      <c r="H15" s="2126"/>
      <c r="I15" s="2127" t="s">
        <v>592</v>
      </c>
      <c r="J15" s="2128"/>
      <c r="K15" s="2125"/>
      <c r="L15" s="2126"/>
      <c r="M15" s="2129"/>
      <c r="N15" s="2122"/>
      <c r="O15" s="2123"/>
    </row>
    <row r="16" spans="1:15" ht="24.75" customHeight="1">
      <c r="A16" s="2118"/>
      <c r="B16" s="2107" t="s">
        <v>602</v>
      </c>
      <c r="C16" s="2108"/>
      <c r="D16" s="2107" t="s">
        <v>593</v>
      </c>
      <c r="E16" s="2109"/>
      <c r="F16" s="2109"/>
      <c r="G16" s="2109"/>
      <c r="H16" s="2109"/>
      <c r="I16" s="2109"/>
      <c r="J16" s="2109"/>
      <c r="K16" s="2109"/>
      <c r="L16" s="2109"/>
      <c r="M16" s="2108"/>
      <c r="N16" s="2107" t="s">
        <v>183</v>
      </c>
      <c r="O16" s="2108"/>
    </row>
    <row r="17" spans="1:15" ht="34.700000000000003" customHeight="1">
      <c r="A17" s="2118"/>
      <c r="B17" s="628" t="s">
        <v>594</v>
      </c>
      <c r="C17" s="562"/>
      <c r="D17" s="629" t="s">
        <v>257</v>
      </c>
      <c r="E17" s="2110" t="s">
        <v>258</v>
      </c>
      <c r="F17" s="2111"/>
      <c r="G17" s="2111"/>
      <c r="H17" s="2111"/>
      <c r="I17" s="642"/>
      <c r="J17" s="1320" t="s">
        <v>603</v>
      </c>
      <c r="K17" s="1320"/>
      <c r="L17" s="1320"/>
      <c r="M17" s="1337"/>
      <c r="N17" s="1468"/>
      <c r="O17" s="2112" t="s">
        <v>595</v>
      </c>
    </row>
    <row r="18" spans="1:15" ht="34.700000000000003" customHeight="1">
      <c r="A18" s="2118"/>
      <c r="B18" s="628" t="s">
        <v>596</v>
      </c>
      <c r="C18" s="562"/>
      <c r="D18" s="630" t="s">
        <v>136</v>
      </c>
      <c r="E18" s="2114"/>
      <c r="F18" s="2115"/>
      <c r="G18" s="2115"/>
      <c r="H18" s="2115"/>
      <c r="I18" s="642" t="s">
        <v>56</v>
      </c>
      <c r="J18" s="2115"/>
      <c r="K18" s="2115"/>
      <c r="L18" s="2115"/>
      <c r="M18" s="2116"/>
      <c r="N18" s="1470"/>
      <c r="O18" s="2113"/>
    </row>
    <row r="19" spans="1:15" ht="34.700000000000003" customHeight="1">
      <c r="A19" s="2118"/>
      <c r="B19" s="628" t="s">
        <v>597</v>
      </c>
      <c r="C19" s="562"/>
      <c r="D19" s="630" t="s">
        <v>171</v>
      </c>
      <c r="E19" s="563"/>
      <c r="F19" s="642" t="s">
        <v>172</v>
      </c>
      <c r="G19" s="563"/>
      <c r="H19" s="642" t="s">
        <v>150</v>
      </c>
      <c r="I19" s="642" t="s">
        <v>56</v>
      </c>
      <c r="J19" s="563"/>
      <c r="K19" s="642" t="s">
        <v>172</v>
      </c>
      <c r="L19" s="563"/>
      <c r="M19" s="564" t="s">
        <v>150</v>
      </c>
      <c r="N19" s="1468"/>
      <c r="O19" s="2112"/>
    </row>
    <row r="20" spans="1:15" ht="34.700000000000003" customHeight="1" thickBot="1">
      <c r="A20" s="2118"/>
      <c r="B20" s="2140"/>
      <c r="C20" s="2141"/>
      <c r="D20" s="636" t="s">
        <v>598</v>
      </c>
      <c r="E20" s="2142"/>
      <c r="F20" s="2143"/>
      <c r="G20" s="639" t="s">
        <v>60</v>
      </c>
      <c r="H20" s="639"/>
      <c r="I20" s="639"/>
      <c r="J20" s="639"/>
      <c r="K20" s="639"/>
      <c r="L20" s="639"/>
      <c r="M20" s="69"/>
      <c r="N20" s="2130"/>
      <c r="O20" s="2139"/>
    </row>
    <row r="21" spans="1:15" ht="24.75" customHeight="1">
      <c r="A21" s="2144">
        <v>3</v>
      </c>
      <c r="B21" s="2145" t="s">
        <v>254</v>
      </c>
      <c r="C21" s="2146"/>
      <c r="D21" s="2145" t="s">
        <v>591</v>
      </c>
      <c r="E21" s="2147"/>
      <c r="F21" s="2147"/>
      <c r="G21" s="2147"/>
      <c r="H21" s="2147"/>
      <c r="I21" s="2147"/>
      <c r="J21" s="2147"/>
      <c r="K21" s="2147"/>
      <c r="L21" s="2147"/>
      <c r="M21" s="2146"/>
      <c r="N21" s="2145" t="s">
        <v>255</v>
      </c>
      <c r="O21" s="2146"/>
    </row>
    <row r="22" spans="1:15" ht="54.75" customHeight="1">
      <c r="A22" s="2118"/>
      <c r="B22" s="2120"/>
      <c r="C22" s="2121"/>
      <c r="D22" s="2120"/>
      <c r="E22" s="2124"/>
      <c r="F22" s="2124"/>
      <c r="G22" s="2124"/>
      <c r="H22" s="2124"/>
      <c r="I22" s="2124"/>
      <c r="J22" s="2124"/>
      <c r="K22" s="2124"/>
      <c r="L22" s="2124"/>
      <c r="M22" s="2121"/>
      <c r="N22" s="2120"/>
      <c r="O22" s="2121"/>
    </row>
    <row r="23" spans="1:15" ht="24.75" customHeight="1">
      <c r="A23" s="2118"/>
      <c r="B23" s="2122"/>
      <c r="C23" s="2123"/>
      <c r="D23" s="632" t="s">
        <v>601</v>
      </c>
      <c r="E23" s="2125"/>
      <c r="F23" s="2126"/>
      <c r="G23" s="2126"/>
      <c r="H23" s="2126"/>
      <c r="I23" s="2127" t="s">
        <v>592</v>
      </c>
      <c r="J23" s="2128"/>
      <c r="K23" s="2125"/>
      <c r="L23" s="2126"/>
      <c r="M23" s="2129"/>
      <c r="N23" s="2122"/>
      <c r="O23" s="2123"/>
    </row>
    <row r="24" spans="1:15" ht="24.75" customHeight="1">
      <c r="A24" s="2118"/>
      <c r="B24" s="2107" t="s">
        <v>602</v>
      </c>
      <c r="C24" s="2108"/>
      <c r="D24" s="2107" t="s">
        <v>593</v>
      </c>
      <c r="E24" s="2109"/>
      <c r="F24" s="2109"/>
      <c r="G24" s="2109"/>
      <c r="H24" s="2109"/>
      <c r="I24" s="2109"/>
      <c r="J24" s="2109"/>
      <c r="K24" s="2109"/>
      <c r="L24" s="2109"/>
      <c r="M24" s="2108"/>
      <c r="N24" s="2107" t="s">
        <v>183</v>
      </c>
      <c r="O24" s="2108"/>
    </row>
    <row r="25" spans="1:15" ht="34.700000000000003" customHeight="1">
      <c r="A25" s="2118"/>
      <c r="B25" s="628" t="s">
        <v>594</v>
      </c>
      <c r="C25" s="562"/>
      <c r="D25" s="629" t="s">
        <v>257</v>
      </c>
      <c r="E25" s="2110" t="s">
        <v>258</v>
      </c>
      <c r="F25" s="2111"/>
      <c r="G25" s="2111"/>
      <c r="H25" s="2111"/>
      <c r="I25" s="642"/>
      <c r="J25" s="1320" t="s">
        <v>603</v>
      </c>
      <c r="K25" s="1320"/>
      <c r="L25" s="1320"/>
      <c r="M25" s="1337"/>
      <c r="N25" s="1468"/>
      <c r="O25" s="2112" t="s">
        <v>595</v>
      </c>
    </row>
    <row r="26" spans="1:15" ht="34.700000000000003" customHeight="1">
      <c r="A26" s="2118"/>
      <c r="B26" s="628" t="s">
        <v>596</v>
      </c>
      <c r="C26" s="562"/>
      <c r="D26" s="630" t="s">
        <v>136</v>
      </c>
      <c r="E26" s="2114"/>
      <c r="F26" s="2115"/>
      <c r="G26" s="2115"/>
      <c r="H26" s="2115"/>
      <c r="I26" s="642" t="s">
        <v>56</v>
      </c>
      <c r="J26" s="2115"/>
      <c r="K26" s="2115"/>
      <c r="L26" s="2115"/>
      <c r="M26" s="2116"/>
      <c r="N26" s="1470"/>
      <c r="O26" s="2113"/>
    </row>
    <row r="27" spans="1:15" ht="34.700000000000003" customHeight="1">
      <c r="A27" s="2118"/>
      <c r="B27" s="628" t="s">
        <v>597</v>
      </c>
      <c r="C27" s="562"/>
      <c r="D27" s="630" t="s">
        <v>171</v>
      </c>
      <c r="E27" s="563"/>
      <c r="F27" s="642" t="s">
        <v>172</v>
      </c>
      <c r="G27" s="563"/>
      <c r="H27" s="642" t="s">
        <v>150</v>
      </c>
      <c r="I27" s="642" t="s">
        <v>56</v>
      </c>
      <c r="J27" s="563"/>
      <c r="K27" s="642" t="s">
        <v>172</v>
      </c>
      <c r="L27" s="563"/>
      <c r="M27" s="564" t="s">
        <v>150</v>
      </c>
      <c r="N27" s="1468"/>
      <c r="O27" s="2112"/>
    </row>
    <row r="28" spans="1:15" ht="34.700000000000003" customHeight="1" thickBot="1">
      <c r="A28" s="2119"/>
      <c r="B28" s="2132"/>
      <c r="C28" s="2133"/>
      <c r="D28" s="633" t="s">
        <v>598</v>
      </c>
      <c r="E28" s="2134"/>
      <c r="F28" s="2135"/>
      <c r="G28" s="634" t="s">
        <v>60</v>
      </c>
      <c r="H28" s="634"/>
      <c r="I28" s="634"/>
      <c r="J28" s="634"/>
      <c r="K28" s="634"/>
      <c r="L28" s="634"/>
      <c r="M28" s="635"/>
      <c r="N28" s="2130"/>
      <c r="O28" s="2131"/>
    </row>
    <row r="29" spans="1:15" ht="24.75" customHeight="1">
      <c r="A29" s="2144">
        <v>4</v>
      </c>
      <c r="B29" s="2145" t="s">
        <v>254</v>
      </c>
      <c r="C29" s="2146"/>
      <c r="D29" s="2145" t="s">
        <v>591</v>
      </c>
      <c r="E29" s="2147"/>
      <c r="F29" s="2147"/>
      <c r="G29" s="2147"/>
      <c r="H29" s="2147"/>
      <c r="I29" s="2147"/>
      <c r="J29" s="2147"/>
      <c r="K29" s="2147"/>
      <c r="L29" s="2147"/>
      <c r="M29" s="2146"/>
      <c r="N29" s="2145" t="s">
        <v>255</v>
      </c>
      <c r="O29" s="2146"/>
    </row>
    <row r="30" spans="1:15" ht="54.75" customHeight="1">
      <c r="A30" s="2118"/>
      <c r="B30" s="2120"/>
      <c r="C30" s="2121"/>
      <c r="D30" s="2120"/>
      <c r="E30" s="2124"/>
      <c r="F30" s="2124"/>
      <c r="G30" s="2124"/>
      <c r="H30" s="2124"/>
      <c r="I30" s="2124"/>
      <c r="J30" s="2124"/>
      <c r="K30" s="2124"/>
      <c r="L30" s="2124"/>
      <c r="M30" s="2121"/>
      <c r="N30" s="2120"/>
      <c r="O30" s="2121"/>
    </row>
    <row r="31" spans="1:15" ht="24.75" customHeight="1">
      <c r="A31" s="2118"/>
      <c r="B31" s="2122"/>
      <c r="C31" s="2123"/>
      <c r="D31" s="632" t="s">
        <v>601</v>
      </c>
      <c r="E31" s="2125"/>
      <c r="F31" s="2126"/>
      <c r="G31" s="2126"/>
      <c r="H31" s="2126"/>
      <c r="I31" s="2127" t="s">
        <v>592</v>
      </c>
      <c r="J31" s="2128"/>
      <c r="K31" s="2125"/>
      <c r="L31" s="2126"/>
      <c r="M31" s="2129"/>
      <c r="N31" s="2122"/>
      <c r="O31" s="2123"/>
    </row>
    <row r="32" spans="1:15" ht="24.75" customHeight="1">
      <c r="A32" s="2118"/>
      <c r="B32" s="2107" t="s">
        <v>602</v>
      </c>
      <c r="C32" s="2108"/>
      <c r="D32" s="2107" t="s">
        <v>593</v>
      </c>
      <c r="E32" s="2109"/>
      <c r="F32" s="2109"/>
      <c r="G32" s="2109"/>
      <c r="H32" s="2109"/>
      <c r="I32" s="2109"/>
      <c r="J32" s="2109"/>
      <c r="K32" s="2109"/>
      <c r="L32" s="2109"/>
      <c r="M32" s="2108"/>
      <c r="N32" s="2107" t="s">
        <v>183</v>
      </c>
      <c r="O32" s="2108"/>
    </row>
    <row r="33" spans="1:15" ht="34.700000000000003" customHeight="1">
      <c r="A33" s="2118"/>
      <c r="B33" s="628" t="s">
        <v>594</v>
      </c>
      <c r="C33" s="562"/>
      <c r="D33" s="629" t="s">
        <v>257</v>
      </c>
      <c r="E33" s="2110" t="s">
        <v>258</v>
      </c>
      <c r="F33" s="2111"/>
      <c r="G33" s="2111"/>
      <c r="H33" s="2111"/>
      <c r="I33" s="642"/>
      <c r="J33" s="1320" t="s">
        <v>603</v>
      </c>
      <c r="K33" s="1320"/>
      <c r="L33" s="1320"/>
      <c r="M33" s="1337"/>
      <c r="N33" s="1468"/>
      <c r="O33" s="2112" t="s">
        <v>595</v>
      </c>
    </row>
    <row r="34" spans="1:15" ht="34.700000000000003" customHeight="1">
      <c r="A34" s="2118"/>
      <c r="B34" s="628" t="s">
        <v>596</v>
      </c>
      <c r="C34" s="562"/>
      <c r="D34" s="630" t="s">
        <v>136</v>
      </c>
      <c r="E34" s="2114"/>
      <c r="F34" s="2115"/>
      <c r="G34" s="2115"/>
      <c r="H34" s="2115"/>
      <c r="I34" s="642" t="s">
        <v>56</v>
      </c>
      <c r="J34" s="2115"/>
      <c r="K34" s="2115"/>
      <c r="L34" s="2115"/>
      <c r="M34" s="2116"/>
      <c r="N34" s="1470"/>
      <c r="O34" s="2113"/>
    </row>
    <row r="35" spans="1:15" ht="34.700000000000003" customHeight="1">
      <c r="A35" s="2118"/>
      <c r="B35" s="628" t="s">
        <v>597</v>
      </c>
      <c r="C35" s="562"/>
      <c r="D35" s="630" t="s">
        <v>171</v>
      </c>
      <c r="E35" s="563"/>
      <c r="F35" s="642" t="s">
        <v>172</v>
      </c>
      <c r="G35" s="563"/>
      <c r="H35" s="642" t="s">
        <v>150</v>
      </c>
      <c r="I35" s="642" t="s">
        <v>56</v>
      </c>
      <c r="J35" s="563"/>
      <c r="K35" s="642" t="s">
        <v>172</v>
      </c>
      <c r="L35" s="563"/>
      <c r="M35" s="564" t="s">
        <v>150</v>
      </c>
      <c r="N35" s="1468"/>
      <c r="O35" s="2112"/>
    </row>
    <row r="36" spans="1:15" ht="34.700000000000003" customHeight="1" thickBot="1">
      <c r="A36" s="2119"/>
      <c r="B36" s="2132"/>
      <c r="C36" s="2133"/>
      <c r="D36" s="633" t="s">
        <v>598</v>
      </c>
      <c r="E36" s="2134"/>
      <c r="F36" s="2135"/>
      <c r="G36" s="634" t="s">
        <v>60</v>
      </c>
      <c r="H36" s="634"/>
      <c r="I36" s="634"/>
      <c r="J36" s="634"/>
      <c r="K36" s="634"/>
      <c r="L36" s="634"/>
      <c r="M36" s="635"/>
      <c r="N36" s="2130"/>
      <c r="O36" s="2131"/>
    </row>
    <row r="37" spans="1:15" ht="24.75" customHeight="1">
      <c r="A37" s="2118">
        <v>5</v>
      </c>
      <c r="B37" s="2136" t="s">
        <v>254</v>
      </c>
      <c r="C37" s="2137"/>
      <c r="D37" s="2136" t="s">
        <v>591</v>
      </c>
      <c r="E37" s="2138"/>
      <c r="F37" s="2138"/>
      <c r="G37" s="2138"/>
      <c r="H37" s="2138"/>
      <c r="I37" s="2138"/>
      <c r="J37" s="2138"/>
      <c r="K37" s="2138"/>
      <c r="L37" s="2138"/>
      <c r="M37" s="2137"/>
      <c r="N37" s="2136" t="s">
        <v>255</v>
      </c>
      <c r="O37" s="2137"/>
    </row>
    <row r="38" spans="1:15" ht="54.75" customHeight="1">
      <c r="A38" s="2118"/>
      <c r="B38" s="2120"/>
      <c r="C38" s="2121"/>
      <c r="D38" s="2120"/>
      <c r="E38" s="2124"/>
      <c r="F38" s="2124"/>
      <c r="G38" s="2124"/>
      <c r="H38" s="2124"/>
      <c r="I38" s="2124"/>
      <c r="J38" s="2124"/>
      <c r="K38" s="2124"/>
      <c r="L38" s="2124"/>
      <c r="M38" s="2121"/>
      <c r="N38" s="2120"/>
      <c r="O38" s="2121"/>
    </row>
    <row r="39" spans="1:15" ht="24.75" customHeight="1">
      <c r="A39" s="2118"/>
      <c r="B39" s="2122"/>
      <c r="C39" s="2123"/>
      <c r="D39" s="632" t="s">
        <v>601</v>
      </c>
      <c r="E39" s="2125"/>
      <c r="F39" s="2126"/>
      <c r="G39" s="2126"/>
      <c r="H39" s="2126"/>
      <c r="I39" s="2127" t="s">
        <v>592</v>
      </c>
      <c r="J39" s="2128"/>
      <c r="K39" s="2125"/>
      <c r="L39" s="2126"/>
      <c r="M39" s="2129"/>
      <c r="N39" s="2122"/>
      <c r="O39" s="2123"/>
    </row>
    <row r="40" spans="1:15" ht="24.75" customHeight="1">
      <c r="A40" s="2118"/>
      <c r="B40" s="2107" t="s">
        <v>602</v>
      </c>
      <c r="C40" s="2108"/>
      <c r="D40" s="2107" t="s">
        <v>593</v>
      </c>
      <c r="E40" s="2109"/>
      <c r="F40" s="2109"/>
      <c r="G40" s="2109"/>
      <c r="H40" s="2109"/>
      <c r="I40" s="2109"/>
      <c r="J40" s="2109"/>
      <c r="K40" s="2109"/>
      <c r="L40" s="2109"/>
      <c r="M40" s="2108"/>
      <c r="N40" s="2107" t="s">
        <v>183</v>
      </c>
      <c r="O40" s="2108"/>
    </row>
    <row r="41" spans="1:15" ht="34.700000000000003" customHeight="1">
      <c r="A41" s="2118"/>
      <c r="B41" s="628" t="s">
        <v>594</v>
      </c>
      <c r="C41" s="562"/>
      <c r="D41" s="629" t="s">
        <v>257</v>
      </c>
      <c r="E41" s="2110" t="s">
        <v>258</v>
      </c>
      <c r="F41" s="2111"/>
      <c r="G41" s="2111"/>
      <c r="H41" s="2111"/>
      <c r="I41" s="642"/>
      <c r="J41" s="1320" t="s">
        <v>603</v>
      </c>
      <c r="K41" s="1320"/>
      <c r="L41" s="1320"/>
      <c r="M41" s="1337"/>
      <c r="N41" s="1468"/>
      <c r="O41" s="2112" t="s">
        <v>595</v>
      </c>
    </row>
    <row r="42" spans="1:15" ht="34.700000000000003" customHeight="1">
      <c r="A42" s="2118"/>
      <c r="B42" s="628" t="s">
        <v>596</v>
      </c>
      <c r="C42" s="562"/>
      <c r="D42" s="630" t="s">
        <v>136</v>
      </c>
      <c r="E42" s="2114"/>
      <c r="F42" s="2115"/>
      <c r="G42" s="2115"/>
      <c r="H42" s="2115"/>
      <c r="I42" s="642" t="s">
        <v>56</v>
      </c>
      <c r="J42" s="2115"/>
      <c r="K42" s="2115"/>
      <c r="L42" s="2115"/>
      <c r="M42" s="2116"/>
      <c r="N42" s="1470"/>
      <c r="O42" s="2113"/>
    </row>
    <row r="43" spans="1:15" ht="34.700000000000003" customHeight="1">
      <c r="A43" s="2118"/>
      <c r="B43" s="628" t="s">
        <v>597</v>
      </c>
      <c r="C43" s="562"/>
      <c r="D43" s="630" t="s">
        <v>171</v>
      </c>
      <c r="E43" s="563"/>
      <c r="F43" s="642" t="s">
        <v>172</v>
      </c>
      <c r="G43" s="563"/>
      <c r="H43" s="642" t="s">
        <v>150</v>
      </c>
      <c r="I43" s="642" t="s">
        <v>56</v>
      </c>
      <c r="J43" s="563"/>
      <c r="K43" s="642" t="s">
        <v>172</v>
      </c>
      <c r="L43" s="563"/>
      <c r="M43" s="564" t="s">
        <v>150</v>
      </c>
      <c r="N43" s="1468"/>
      <c r="O43" s="2112"/>
    </row>
    <row r="44" spans="1:15" ht="34.700000000000003" customHeight="1" thickBot="1">
      <c r="A44" s="2148"/>
      <c r="B44" s="2149"/>
      <c r="C44" s="2150"/>
      <c r="D44" s="631" t="s">
        <v>598</v>
      </c>
      <c r="E44" s="2110"/>
      <c r="F44" s="2111"/>
      <c r="G44" s="640" t="s">
        <v>60</v>
      </c>
      <c r="H44" s="640"/>
      <c r="I44" s="640"/>
      <c r="J44" s="640"/>
      <c r="K44" s="640"/>
      <c r="L44" s="640"/>
      <c r="M44" s="643"/>
      <c r="N44" s="2130"/>
      <c r="O44" s="2113"/>
    </row>
    <row r="45" spans="1:15">
      <c r="A45" s="138" t="s">
        <v>256</v>
      </c>
      <c r="B45" s="138"/>
      <c r="C45" s="147"/>
      <c r="D45" s="147"/>
      <c r="E45" s="147"/>
      <c r="F45" s="147"/>
      <c r="G45" s="147"/>
      <c r="H45" s="147"/>
      <c r="I45" s="147"/>
      <c r="J45" s="147"/>
      <c r="K45" s="147"/>
      <c r="L45" s="147"/>
      <c r="M45" s="147"/>
      <c r="N45" s="147"/>
      <c r="O45" s="147"/>
    </row>
    <row r="46" spans="1:15">
      <c r="A46" s="138"/>
      <c r="B46" s="138"/>
      <c r="C46" s="147"/>
      <c r="D46" s="147"/>
      <c r="E46" s="147"/>
      <c r="F46" s="147"/>
      <c r="G46" s="147"/>
      <c r="H46" s="147"/>
      <c r="I46" s="147"/>
      <c r="J46" s="147"/>
      <c r="K46" s="147"/>
      <c r="L46" s="147"/>
      <c r="M46" s="147"/>
      <c r="N46" s="147"/>
      <c r="O46" s="147"/>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1"/>
  <conditionalFormatting sqref="D6:J6 C9 C11">
    <cfRule type="cellIs" dxfId="226" priority="83" stopIfTrue="1" operator="equal">
      <formula>""</formula>
    </cfRule>
  </conditionalFormatting>
  <conditionalFormatting sqref="D7:E7">
    <cfRule type="cellIs" dxfId="225" priority="82" stopIfTrue="1" operator="equal">
      <formula>""</formula>
    </cfRule>
  </conditionalFormatting>
  <conditionalFormatting sqref="B6">
    <cfRule type="cellIs" dxfId="224" priority="81" stopIfTrue="1" operator="equal">
      <formula>""</formula>
    </cfRule>
  </conditionalFormatting>
  <conditionalFormatting sqref="C10">
    <cfRule type="cellIs" dxfId="223" priority="80" stopIfTrue="1" operator="equal">
      <formula>""</formula>
    </cfRule>
  </conditionalFormatting>
  <conditionalFormatting sqref="N6">
    <cfRule type="cellIs" dxfId="222" priority="79" stopIfTrue="1" operator="equal">
      <formula>""</formula>
    </cfRule>
  </conditionalFormatting>
  <conditionalFormatting sqref="J11">
    <cfRule type="cellIs" dxfId="221" priority="76" stopIfTrue="1" operator="equal">
      <formula>""</formula>
    </cfRule>
  </conditionalFormatting>
  <conditionalFormatting sqref="K7">
    <cfRule type="cellIs" dxfId="220" priority="72" stopIfTrue="1" operator="equal">
      <formula>""</formula>
    </cfRule>
  </conditionalFormatting>
  <conditionalFormatting sqref="I9">
    <cfRule type="cellIs" dxfId="219" priority="74" stopIfTrue="1" operator="equal">
      <formula>""</formula>
    </cfRule>
  </conditionalFormatting>
  <conditionalFormatting sqref="E12">
    <cfRule type="cellIs" dxfId="218" priority="73" stopIfTrue="1" operator="equal">
      <formula>""</formula>
    </cfRule>
  </conditionalFormatting>
  <conditionalFormatting sqref="D12 D11:E11 G11">
    <cfRule type="cellIs" dxfId="217" priority="78" stopIfTrue="1" operator="equal">
      <formula>""</formula>
    </cfRule>
  </conditionalFormatting>
  <conditionalFormatting sqref="E10">
    <cfRule type="cellIs" dxfId="216" priority="77" stopIfTrue="1" operator="equal">
      <formula>""</formula>
    </cfRule>
  </conditionalFormatting>
  <conditionalFormatting sqref="N14">
    <cfRule type="cellIs" dxfId="215" priority="67" stopIfTrue="1" operator="equal">
      <formula>""</formula>
    </cfRule>
  </conditionalFormatting>
  <conditionalFormatting sqref="L11">
    <cfRule type="cellIs" dxfId="214" priority="75" stopIfTrue="1" operator="equal">
      <formula>""</formula>
    </cfRule>
  </conditionalFormatting>
  <conditionalFormatting sqref="J19">
    <cfRule type="cellIs" dxfId="213" priority="65" stopIfTrue="1" operator="equal">
      <formula>""</formula>
    </cfRule>
  </conditionalFormatting>
  <conditionalFormatting sqref="D14:J14 C17 C19">
    <cfRule type="cellIs" dxfId="212" priority="71" stopIfTrue="1" operator="equal">
      <formula>""</formula>
    </cfRule>
  </conditionalFormatting>
  <conditionalFormatting sqref="D15:E15">
    <cfRule type="cellIs" dxfId="211" priority="70" stopIfTrue="1" operator="equal">
      <formula>""</formula>
    </cfRule>
  </conditionalFormatting>
  <conditionalFormatting sqref="B14">
    <cfRule type="cellIs" dxfId="210" priority="69" stopIfTrue="1" operator="equal">
      <formula>""</formula>
    </cfRule>
  </conditionalFormatting>
  <conditionalFormatting sqref="C18">
    <cfRule type="cellIs" dxfId="209" priority="68" stopIfTrue="1" operator="equal">
      <formula>""</formula>
    </cfRule>
  </conditionalFormatting>
  <conditionalFormatting sqref="D20 D19:E19 G19">
    <cfRule type="cellIs" dxfId="208" priority="66" stopIfTrue="1" operator="equal">
      <formula>""</formula>
    </cfRule>
  </conditionalFormatting>
  <conditionalFormatting sqref="J27">
    <cfRule type="cellIs" dxfId="207" priority="54" stopIfTrue="1" operator="equal">
      <formula>""</formula>
    </cfRule>
  </conditionalFormatting>
  <conditionalFormatting sqref="I17">
    <cfRule type="cellIs" dxfId="206" priority="63" stopIfTrue="1" operator="equal">
      <formula>""</formula>
    </cfRule>
  </conditionalFormatting>
  <conditionalFormatting sqref="L19">
    <cfRule type="cellIs" dxfId="205" priority="64" stopIfTrue="1" operator="equal">
      <formula>""</formula>
    </cfRule>
  </conditionalFormatting>
  <conditionalFormatting sqref="E20">
    <cfRule type="cellIs" dxfId="204" priority="62" stopIfTrue="1" operator="equal">
      <formula>""</formula>
    </cfRule>
  </conditionalFormatting>
  <conditionalFormatting sqref="K15">
    <cfRule type="cellIs" dxfId="203" priority="61" stopIfTrue="1" operator="equal">
      <formula>""</formula>
    </cfRule>
  </conditionalFormatting>
  <conditionalFormatting sqref="D22:J22 C25 C27">
    <cfRule type="cellIs" dxfId="202" priority="60" stopIfTrue="1" operator="equal">
      <formula>""</formula>
    </cfRule>
  </conditionalFormatting>
  <conditionalFormatting sqref="E23">
    <cfRule type="cellIs" dxfId="201" priority="59" stopIfTrue="1" operator="equal">
      <formula>""</formula>
    </cfRule>
  </conditionalFormatting>
  <conditionalFormatting sqref="B22">
    <cfRule type="cellIs" dxfId="200" priority="58" stopIfTrue="1" operator="equal">
      <formula>""</formula>
    </cfRule>
  </conditionalFormatting>
  <conditionalFormatting sqref="C26">
    <cfRule type="cellIs" dxfId="199" priority="57" stopIfTrue="1" operator="equal">
      <formula>""</formula>
    </cfRule>
  </conditionalFormatting>
  <conditionalFormatting sqref="N22">
    <cfRule type="cellIs" dxfId="198" priority="56" stopIfTrue="1" operator="equal">
      <formula>""</formula>
    </cfRule>
  </conditionalFormatting>
  <conditionalFormatting sqref="D28 D27:E27 G27">
    <cfRule type="cellIs" dxfId="197" priority="55" stopIfTrue="1" operator="equal">
      <formula>""</formula>
    </cfRule>
  </conditionalFormatting>
  <conditionalFormatting sqref="I25">
    <cfRule type="cellIs" dxfId="196" priority="52" stopIfTrue="1" operator="equal">
      <formula>""</formula>
    </cfRule>
  </conditionalFormatting>
  <conditionalFormatting sqref="L27">
    <cfRule type="cellIs" dxfId="195" priority="53" stopIfTrue="1" operator="equal">
      <formula>""</formula>
    </cfRule>
  </conditionalFormatting>
  <conditionalFormatting sqref="K23">
    <cfRule type="cellIs" dxfId="194" priority="51" stopIfTrue="1" operator="equal">
      <formula>""</formula>
    </cfRule>
  </conditionalFormatting>
  <conditionalFormatting sqref="D30:J30 C33 C35">
    <cfRule type="cellIs" dxfId="193" priority="50" stopIfTrue="1" operator="equal">
      <formula>""</formula>
    </cfRule>
  </conditionalFormatting>
  <conditionalFormatting sqref="D31:E31">
    <cfRule type="cellIs" dxfId="192" priority="49" stopIfTrue="1" operator="equal">
      <formula>""</formula>
    </cfRule>
  </conditionalFormatting>
  <conditionalFormatting sqref="B30">
    <cfRule type="cellIs" dxfId="191" priority="48" stopIfTrue="1" operator="equal">
      <formula>""</formula>
    </cfRule>
  </conditionalFormatting>
  <conditionalFormatting sqref="C34">
    <cfRule type="cellIs" dxfId="190" priority="47" stopIfTrue="1" operator="equal">
      <formula>""</formula>
    </cfRule>
  </conditionalFormatting>
  <conditionalFormatting sqref="N30">
    <cfRule type="cellIs" dxfId="189" priority="46" stopIfTrue="1" operator="equal">
      <formula>""</formula>
    </cfRule>
  </conditionalFormatting>
  <conditionalFormatting sqref="D36 D35:E35 G35">
    <cfRule type="cellIs" dxfId="188" priority="45" stopIfTrue="1" operator="equal">
      <formula>""</formula>
    </cfRule>
  </conditionalFormatting>
  <conditionalFormatting sqref="J35">
    <cfRule type="cellIs" dxfId="187" priority="44" stopIfTrue="1" operator="equal">
      <formula>""</formula>
    </cfRule>
  </conditionalFormatting>
  <conditionalFormatting sqref="I33">
    <cfRule type="cellIs" dxfId="186" priority="42" stopIfTrue="1" operator="equal">
      <formula>""</formula>
    </cfRule>
  </conditionalFormatting>
  <conditionalFormatting sqref="L35">
    <cfRule type="cellIs" dxfId="185" priority="43" stopIfTrue="1" operator="equal">
      <formula>""</formula>
    </cfRule>
  </conditionalFormatting>
  <conditionalFormatting sqref="K31">
    <cfRule type="cellIs" dxfId="184" priority="41" stopIfTrue="1" operator="equal">
      <formula>""</formula>
    </cfRule>
  </conditionalFormatting>
  <conditionalFormatting sqref="D38:J38 C41 C43">
    <cfRule type="cellIs" dxfId="183" priority="40" stopIfTrue="1" operator="equal">
      <formula>""</formula>
    </cfRule>
  </conditionalFormatting>
  <conditionalFormatting sqref="D39:E39">
    <cfRule type="cellIs" dxfId="182" priority="39" stopIfTrue="1" operator="equal">
      <formula>""</formula>
    </cfRule>
  </conditionalFormatting>
  <conditionalFormatting sqref="B38">
    <cfRule type="cellIs" dxfId="181" priority="38" stopIfTrue="1" operator="equal">
      <formula>""</formula>
    </cfRule>
  </conditionalFormatting>
  <conditionalFormatting sqref="C42">
    <cfRule type="cellIs" dxfId="180" priority="37" stopIfTrue="1" operator="equal">
      <formula>""</formula>
    </cfRule>
  </conditionalFormatting>
  <conditionalFormatting sqref="N38">
    <cfRule type="cellIs" dxfId="179" priority="36" stopIfTrue="1" operator="equal">
      <formula>""</formula>
    </cfRule>
  </conditionalFormatting>
  <conditionalFormatting sqref="D44 D43:E43 G43">
    <cfRule type="cellIs" dxfId="178" priority="35" stopIfTrue="1" operator="equal">
      <formula>""</formula>
    </cfRule>
  </conditionalFormatting>
  <conditionalFormatting sqref="J43">
    <cfRule type="cellIs" dxfId="177" priority="34" stopIfTrue="1" operator="equal">
      <formula>""</formula>
    </cfRule>
  </conditionalFormatting>
  <conditionalFormatting sqref="I41">
    <cfRule type="cellIs" dxfId="176" priority="32" stopIfTrue="1" operator="equal">
      <formula>""</formula>
    </cfRule>
  </conditionalFormatting>
  <conditionalFormatting sqref="L43">
    <cfRule type="cellIs" dxfId="175" priority="33" stopIfTrue="1" operator="equal">
      <formula>""</formula>
    </cfRule>
  </conditionalFormatting>
  <conditionalFormatting sqref="K39">
    <cfRule type="cellIs" dxfId="174" priority="31" stopIfTrue="1" operator="equal">
      <formula>""</formula>
    </cfRule>
  </conditionalFormatting>
  <conditionalFormatting sqref="N11">
    <cfRule type="cellIs" dxfId="173" priority="30" operator="equal">
      <formula>""</formula>
    </cfRule>
  </conditionalFormatting>
  <conditionalFormatting sqref="J10">
    <cfRule type="cellIs" dxfId="172" priority="25" stopIfTrue="1" operator="equal">
      <formula>""</formula>
    </cfRule>
  </conditionalFormatting>
  <conditionalFormatting sqref="E18">
    <cfRule type="cellIs" dxfId="171" priority="24" stopIfTrue="1" operator="equal">
      <formula>""</formula>
    </cfRule>
  </conditionalFormatting>
  <conditionalFormatting sqref="J18">
    <cfRule type="cellIs" dxfId="170" priority="23" stopIfTrue="1" operator="equal">
      <formula>""</formula>
    </cfRule>
  </conditionalFormatting>
  <conditionalFormatting sqref="E26">
    <cfRule type="cellIs" dxfId="169" priority="22" stopIfTrue="1" operator="equal">
      <formula>""</formula>
    </cfRule>
  </conditionalFormatting>
  <conditionalFormatting sqref="J26">
    <cfRule type="cellIs" dxfId="168" priority="21" stopIfTrue="1" operator="equal">
      <formula>""</formula>
    </cfRule>
  </conditionalFormatting>
  <conditionalFormatting sqref="E34">
    <cfRule type="cellIs" dxfId="167" priority="20" stopIfTrue="1" operator="equal">
      <formula>""</formula>
    </cfRule>
  </conditionalFormatting>
  <conditionalFormatting sqref="J34">
    <cfRule type="cellIs" dxfId="166" priority="19" stopIfTrue="1" operator="equal">
      <formula>""</formula>
    </cfRule>
  </conditionalFormatting>
  <conditionalFormatting sqref="E42">
    <cfRule type="cellIs" dxfId="165" priority="18" stopIfTrue="1" operator="equal">
      <formula>""</formula>
    </cfRule>
  </conditionalFormatting>
  <conditionalFormatting sqref="J42">
    <cfRule type="cellIs" dxfId="164" priority="17" stopIfTrue="1" operator="equal">
      <formula>""</formula>
    </cfRule>
  </conditionalFormatting>
  <conditionalFormatting sqref="E28">
    <cfRule type="cellIs" dxfId="163" priority="16" stopIfTrue="1" operator="equal">
      <formula>""</formula>
    </cfRule>
  </conditionalFormatting>
  <conditionalFormatting sqref="E36">
    <cfRule type="cellIs" dxfId="162" priority="15" stopIfTrue="1" operator="equal">
      <formula>""</formula>
    </cfRule>
  </conditionalFormatting>
  <conditionalFormatting sqref="E44">
    <cfRule type="cellIs" dxfId="161" priority="14" stopIfTrue="1" operator="equal">
      <formula>""</formula>
    </cfRule>
  </conditionalFormatting>
  <conditionalFormatting sqref="N9">
    <cfRule type="cellIs" dxfId="160" priority="13" operator="equal">
      <formula>""</formula>
    </cfRule>
  </conditionalFormatting>
  <conditionalFormatting sqref="N17">
    <cfRule type="cellIs" dxfId="159" priority="12" operator="equal">
      <formula>""</formula>
    </cfRule>
  </conditionalFormatting>
  <conditionalFormatting sqref="N19">
    <cfRule type="cellIs" dxfId="158" priority="8" operator="equal">
      <formula>""</formula>
    </cfRule>
  </conditionalFormatting>
  <conditionalFormatting sqref="N25">
    <cfRule type="cellIs" dxfId="157" priority="7" operator="equal">
      <formula>""</formula>
    </cfRule>
  </conditionalFormatting>
  <conditionalFormatting sqref="N27">
    <cfRule type="cellIs" dxfId="156" priority="6" operator="equal">
      <formula>""</formula>
    </cfRule>
  </conditionalFormatting>
  <conditionalFormatting sqref="N33">
    <cfRule type="cellIs" dxfId="155" priority="5" operator="equal">
      <formula>""</formula>
    </cfRule>
  </conditionalFormatting>
  <conditionalFormatting sqref="N35">
    <cfRule type="cellIs" dxfId="154" priority="4" operator="equal">
      <formula>""</formula>
    </cfRule>
  </conditionalFormatting>
  <conditionalFormatting sqref="N41">
    <cfRule type="cellIs" dxfId="153" priority="3" operator="equal">
      <formula>""</formula>
    </cfRule>
  </conditionalFormatting>
  <conditionalFormatting sqref="N43">
    <cfRule type="cellIs" dxfId="152" priority="2" operator="equal">
      <formula>""</formula>
    </cfRule>
  </conditionalFormatting>
  <conditionalFormatting sqref="D23">
    <cfRule type="cellIs" dxfId="151"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609</v>
      </c>
    </row>
    <row r="2" spans="1:16" ht="9.9499999999999993" customHeight="1">
      <c r="P2" s="241"/>
    </row>
    <row r="3" spans="1:16" ht="30" customHeight="1">
      <c r="A3" s="2177" t="s">
        <v>259</v>
      </c>
      <c r="B3" s="2177"/>
      <c r="C3" s="2177"/>
      <c r="D3" s="2177"/>
      <c r="E3" s="2177"/>
      <c r="F3" s="2177"/>
      <c r="G3" s="2177"/>
      <c r="H3" s="2177"/>
      <c r="I3" s="2177"/>
      <c r="J3" s="2177"/>
      <c r="K3" s="2177"/>
      <c r="L3" s="2177"/>
      <c r="M3" s="2177"/>
      <c r="N3" s="2177"/>
      <c r="O3" s="2177"/>
      <c r="P3" s="2177"/>
    </row>
    <row r="4" spans="1:16" ht="20.100000000000001" customHeight="1">
      <c r="A4" s="242"/>
      <c r="B4" s="242"/>
      <c r="C4" s="242"/>
      <c r="D4" s="370"/>
      <c r="E4" s="242"/>
      <c r="F4" s="242"/>
      <c r="G4" s="242"/>
      <c r="H4" s="242"/>
      <c r="I4" s="242"/>
      <c r="J4" s="242"/>
      <c r="K4" s="242"/>
      <c r="L4" s="242"/>
      <c r="M4" s="242"/>
      <c r="N4" s="242"/>
      <c r="O4" s="242"/>
      <c r="P4" s="242"/>
    </row>
    <row r="5" spans="1:16" ht="24.95" customHeight="1">
      <c r="A5" s="2178" t="s">
        <v>165</v>
      </c>
      <c r="B5" s="2178"/>
      <c r="C5" s="2178"/>
      <c r="D5" s="2178"/>
      <c r="E5" s="2178"/>
      <c r="F5" s="2179" t="str">
        <f>IF(様式1!L11="","",様式1!L11)</f>
        <v/>
      </c>
      <c r="G5" s="2179"/>
      <c r="H5" s="2179"/>
      <c r="I5" s="2179"/>
      <c r="J5" s="2179"/>
      <c r="K5" s="2179"/>
      <c r="L5" s="2179"/>
      <c r="M5" s="148"/>
      <c r="N5" s="148"/>
      <c r="O5" s="385" t="s">
        <v>260</v>
      </c>
      <c r="P5" s="384"/>
    </row>
    <row r="6" spans="1:16" ht="20.100000000000001" customHeight="1" thickBot="1">
      <c r="A6" s="144"/>
      <c r="B6" s="144"/>
      <c r="C6" s="144"/>
      <c r="D6" s="371"/>
      <c r="E6" s="144"/>
      <c r="F6" s="136"/>
      <c r="G6" s="136"/>
      <c r="H6" s="136"/>
      <c r="I6" s="136"/>
      <c r="J6" s="372"/>
      <c r="K6" s="136"/>
      <c r="M6" s="136"/>
      <c r="N6" s="136"/>
      <c r="O6" s="136"/>
    </row>
    <row r="7" spans="1:16" ht="39.950000000000003" customHeight="1" thickBot="1">
      <c r="A7" s="2180" t="s">
        <v>166</v>
      </c>
      <c r="B7" s="2181"/>
      <c r="C7" s="2182"/>
      <c r="D7" s="2186" t="str">
        <f>IF(様式1!G36="","",様式1!G36)</f>
        <v/>
      </c>
      <c r="E7" s="2187"/>
      <c r="F7" s="2187"/>
      <c r="G7" s="2187"/>
      <c r="H7" s="2187"/>
      <c r="I7" s="2187"/>
      <c r="J7" s="2187"/>
      <c r="K7" s="2187"/>
      <c r="L7" s="2187"/>
      <c r="M7" s="2187"/>
      <c r="N7" s="2187"/>
      <c r="O7" s="2187"/>
      <c r="P7" s="2188"/>
    </row>
    <row r="8" spans="1:16" ht="69.95" customHeight="1" thickBot="1">
      <c r="A8" s="2174" t="s">
        <v>261</v>
      </c>
      <c r="B8" s="2175"/>
      <c r="C8" s="2176"/>
      <c r="D8" s="2183"/>
      <c r="E8" s="2184"/>
      <c r="F8" s="2184"/>
      <c r="G8" s="2184"/>
      <c r="H8" s="2184"/>
      <c r="I8" s="2184"/>
      <c r="J8" s="2184"/>
      <c r="K8" s="2184"/>
      <c r="L8" s="2184"/>
      <c r="M8" s="2184"/>
      <c r="N8" s="2184"/>
      <c r="O8" s="2184"/>
      <c r="P8" s="2185"/>
    </row>
    <row r="9" spans="1:16" ht="20.100000000000001" customHeight="1">
      <c r="A9" s="2168" t="s">
        <v>262</v>
      </c>
      <c r="B9" s="2170" t="s">
        <v>176</v>
      </c>
      <c r="C9" s="2171"/>
      <c r="D9" s="2171"/>
      <c r="E9" s="2172"/>
      <c r="F9" s="2170" t="s">
        <v>177</v>
      </c>
      <c r="G9" s="2171"/>
      <c r="H9" s="2171"/>
      <c r="I9" s="2171"/>
      <c r="J9" s="2171"/>
      <c r="K9" s="2171"/>
      <c r="L9" s="2171"/>
      <c r="M9" s="2171"/>
      <c r="N9" s="2171"/>
      <c r="O9" s="2171"/>
      <c r="P9" s="243" t="s">
        <v>171</v>
      </c>
    </row>
    <row r="10" spans="1:16" ht="30" customHeight="1">
      <c r="A10" s="2168"/>
      <c r="B10" s="2157" t="s">
        <v>178</v>
      </c>
      <c r="C10" s="2158"/>
      <c r="D10" s="2159"/>
      <c r="E10" s="2160"/>
      <c r="F10" s="2161"/>
      <c r="G10" s="2162"/>
      <c r="H10" s="2162"/>
      <c r="I10" s="2162"/>
      <c r="J10" s="2162"/>
      <c r="K10" s="2162"/>
      <c r="L10" s="2162"/>
      <c r="M10" s="2162"/>
      <c r="N10" s="2162"/>
      <c r="O10" s="2162"/>
      <c r="P10" s="471"/>
    </row>
    <row r="11" spans="1:16" ht="30" customHeight="1">
      <c r="A11" s="2168"/>
      <c r="B11" s="2157"/>
      <c r="C11" s="2151"/>
      <c r="D11" s="2152"/>
      <c r="E11" s="2153"/>
      <c r="F11" s="2154"/>
      <c r="G11" s="2155"/>
      <c r="H11" s="2155"/>
      <c r="I11" s="2155"/>
      <c r="J11" s="2155"/>
      <c r="K11" s="2155"/>
      <c r="L11" s="2155"/>
      <c r="M11" s="2155"/>
      <c r="N11" s="2155"/>
      <c r="O11" s="2173"/>
      <c r="P11" s="472"/>
    </row>
    <row r="12" spans="1:16" ht="30" customHeight="1">
      <c r="A12" s="2168"/>
      <c r="B12" s="2157"/>
      <c r="C12" s="2151"/>
      <c r="D12" s="2152"/>
      <c r="E12" s="2153"/>
      <c r="F12" s="2154"/>
      <c r="G12" s="2155"/>
      <c r="H12" s="2155"/>
      <c r="I12" s="2155"/>
      <c r="J12" s="2155"/>
      <c r="K12" s="2155"/>
      <c r="L12" s="2155"/>
      <c r="M12" s="2155"/>
      <c r="N12" s="2155"/>
      <c r="O12" s="2173"/>
      <c r="P12" s="472"/>
    </row>
    <row r="13" spans="1:16" ht="30" customHeight="1">
      <c r="A13" s="2168"/>
      <c r="B13" s="2157"/>
      <c r="C13" s="2151"/>
      <c r="D13" s="2152"/>
      <c r="E13" s="2153"/>
      <c r="F13" s="2154"/>
      <c r="G13" s="2155"/>
      <c r="H13" s="2155"/>
      <c r="I13" s="2155"/>
      <c r="J13" s="2155"/>
      <c r="K13" s="2155"/>
      <c r="L13" s="2155"/>
      <c r="M13" s="2155"/>
      <c r="N13" s="2155"/>
      <c r="O13" s="2173"/>
      <c r="P13" s="472"/>
    </row>
    <row r="14" spans="1:16" ht="30" customHeight="1">
      <c r="A14" s="2168"/>
      <c r="B14" s="2157"/>
      <c r="C14" s="2151"/>
      <c r="D14" s="2152"/>
      <c r="E14" s="2153"/>
      <c r="F14" s="2154"/>
      <c r="G14" s="2155"/>
      <c r="H14" s="2155"/>
      <c r="I14" s="2155"/>
      <c r="J14" s="2155"/>
      <c r="K14" s="2155"/>
      <c r="L14" s="2155"/>
      <c r="M14" s="2155"/>
      <c r="N14" s="2155"/>
      <c r="O14" s="2173"/>
      <c r="P14" s="472"/>
    </row>
    <row r="15" spans="1:16" ht="30" customHeight="1">
      <c r="A15" s="2168"/>
      <c r="B15" s="2157"/>
      <c r="C15" s="2151"/>
      <c r="D15" s="2152"/>
      <c r="E15" s="2153"/>
      <c r="F15" s="2154"/>
      <c r="G15" s="2155"/>
      <c r="H15" s="2155"/>
      <c r="I15" s="2155"/>
      <c r="J15" s="2155"/>
      <c r="K15" s="2155"/>
      <c r="L15" s="2155"/>
      <c r="M15" s="2155"/>
      <c r="N15" s="2155"/>
      <c r="O15" s="2155"/>
      <c r="P15" s="472"/>
    </row>
    <row r="16" spans="1:16" ht="30" customHeight="1">
      <c r="A16" s="2168"/>
      <c r="B16" s="2157"/>
      <c r="C16" s="2151"/>
      <c r="D16" s="2152"/>
      <c r="E16" s="2153"/>
      <c r="F16" s="2154"/>
      <c r="G16" s="2155"/>
      <c r="H16" s="2155"/>
      <c r="I16" s="2155"/>
      <c r="J16" s="2155"/>
      <c r="K16" s="2155"/>
      <c r="L16" s="2155"/>
      <c r="M16" s="2155"/>
      <c r="N16" s="2155"/>
      <c r="O16" s="2155"/>
      <c r="P16" s="472"/>
    </row>
    <row r="17" spans="1:16" ht="30" customHeight="1">
      <c r="A17" s="2168"/>
      <c r="B17" s="2157"/>
      <c r="C17" s="2151"/>
      <c r="D17" s="2152"/>
      <c r="E17" s="2153"/>
      <c r="F17" s="2154"/>
      <c r="G17" s="2155"/>
      <c r="H17" s="2155"/>
      <c r="I17" s="2155"/>
      <c r="J17" s="2155"/>
      <c r="K17" s="2155"/>
      <c r="L17" s="2155"/>
      <c r="M17" s="2155"/>
      <c r="N17" s="2155"/>
      <c r="O17" s="2155"/>
      <c r="P17" s="472"/>
    </row>
    <row r="18" spans="1:16" ht="30" customHeight="1">
      <c r="A18" s="2168"/>
      <c r="B18" s="2157"/>
      <c r="C18" s="2163"/>
      <c r="D18" s="2164"/>
      <c r="E18" s="2165"/>
      <c r="F18" s="2166"/>
      <c r="G18" s="2167"/>
      <c r="H18" s="2167"/>
      <c r="I18" s="2167"/>
      <c r="J18" s="2167"/>
      <c r="K18" s="2167"/>
      <c r="L18" s="2167"/>
      <c r="M18" s="2167"/>
      <c r="N18" s="2167"/>
      <c r="O18" s="2167"/>
      <c r="P18" s="473"/>
    </row>
    <row r="19" spans="1:16" ht="30" customHeight="1">
      <c r="A19" s="2168"/>
      <c r="B19" s="2156" t="s">
        <v>101</v>
      </c>
      <c r="C19" s="2158"/>
      <c r="D19" s="2159"/>
      <c r="E19" s="2160"/>
      <c r="F19" s="2161"/>
      <c r="G19" s="2162"/>
      <c r="H19" s="2162"/>
      <c r="I19" s="2162"/>
      <c r="J19" s="2162"/>
      <c r="K19" s="2162"/>
      <c r="L19" s="2162"/>
      <c r="M19" s="2162"/>
      <c r="N19" s="2162"/>
      <c r="O19" s="2162"/>
      <c r="P19" s="471"/>
    </row>
    <row r="20" spans="1:16" ht="30" customHeight="1">
      <c r="A20" s="2168"/>
      <c r="B20" s="2157"/>
      <c r="C20" s="2151"/>
      <c r="D20" s="2152"/>
      <c r="E20" s="2153"/>
      <c r="F20" s="2154"/>
      <c r="G20" s="2155"/>
      <c r="H20" s="2155"/>
      <c r="I20" s="2155"/>
      <c r="J20" s="2155"/>
      <c r="K20" s="2155"/>
      <c r="L20" s="2155"/>
      <c r="M20" s="2155"/>
      <c r="N20" s="2155"/>
      <c r="O20" s="2155"/>
      <c r="P20" s="472"/>
    </row>
    <row r="21" spans="1:16" ht="30" customHeight="1">
      <c r="A21" s="2168"/>
      <c r="B21" s="2157"/>
      <c r="C21" s="2151"/>
      <c r="D21" s="2152"/>
      <c r="E21" s="2153"/>
      <c r="F21" s="2154"/>
      <c r="G21" s="2155"/>
      <c r="H21" s="2155"/>
      <c r="I21" s="2155"/>
      <c r="J21" s="2155"/>
      <c r="K21" s="2155"/>
      <c r="L21" s="2155"/>
      <c r="M21" s="2155"/>
      <c r="N21" s="2155"/>
      <c r="O21" s="2155"/>
      <c r="P21" s="472"/>
    </row>
    <row r="22" spans="1:16" ht="30" customHeight="1">
      <c r="A22" s="2168"/>
      <c r="B22" s="2157"/>
      <c r="C22" s="2151"/>
      <c r="D22" s="2152"/>
      <c r="E22" s="2153"/>
      <c r="F22" s="2154"/>
      <c r="G22" s="2155"/>
      <c r="H22" s="2155"/>
      <c r="I22" s="2155"/>
      <c r="J22" s="2155"/>
      <c r="K22" s="2155"/>
      <c r="L22" s="2155"/>
      <c r="M22" s="2155"/>
      <c r="N22" s="2155"/>
      <c r="O22" s="2155"/>
      <c r="P22" s="472"/>
    </row>
    <row r="23" spans="1:16" ht="30" customHeight="1">
      <c r="A23" s="2168"/>
      <c r="B23" s="2157"/>
      <c r="C23" s="2151"/>
      <c r="D23" s="2152"/>
      <c r="E23" s="2153"/>
      <c r="F23" s="2154"/>
      <c r="G23" s="2155"/>
      <c r="H23" s="2155"/>
      <c r="I23" s="2155"/>
      <c r="J23" s="2155"/>
      <c r="K23" s="2155"/>
      <c r="L23" s="2155"/>
      <c r="M23" s="2155"/>
      <c r="N23" s="2155"/>
      <c r="O23" s="2155"/>
      <c r="P23" s="472"/>
    </row>
    <row r="24" spans="1:16" ht="30" customHeight="1">
      <c r="A24" s="2168"/>
      <c r="B24" s="2157"/>
      <c r="C24" s="2151"/>
      <c r="D24" s="2152"/>
      <c r="E24" s="2153"/>
      <c r="F24" s="2154"/>
      <c r="G24" s="2155"/>
      <c r="H24" s="2155"/>
      <c r="I24" s="2155"/>
      <c r="J24" s="2155"/>
      <c r="K24" s="2155"/>
      <c r="L24" s="2155"/>
      <c r="M24" s="2155"/>
      <c r="N24" s="2155"/>
      <c r="O24" s="2155"/>
      <c r="P24" s="472"/>
    </row>
    <row r="25" spans="1:16" ht="30" customHeight="1">
      <c r="A25" s="2168"/>
      <c r="B25" s="2157"/>
      <c r="C25" s="2151"/>
      <c r="D25" s="2152"/>
      <c r="E25" s="2153"/>
      <c r="F25" s="2154"/>
      <c r="G25" s="2155"/>
      <c r="H25" s="2155"/>
      <c r="I25" s="2155"/>
      <c r="J25" s="2155"/>
      <c r="K25" s="2155"/>
      <c r="L25" s="2155"/>
      <c r="M25" s="2155"/>
      <c r="N25" s="2155"/>
      <c r="O25" s="2155"/>
      <c r="P25" s="472"/>
    </row>
    <row r="26" spans="1:16" ht="30" customHeight="1">
      <c r="A26" s="2168"/>
      <c r="B26" s="2157"/>
      <c r="C26" s="2151"/>
      <c r="D26" s="2152"/>
      <c r="E26" s="2153"/>
      <c r="F26" s="2154"/>
      <c r="G26" s="2155"/>
      <c r="H26" s="2155"/>
      <c r="I26" s="2155"/>
      <c r="J26" s="2155"/>
      <c r="K26" s="2155"/>
      <c r="L26" s="2155"/>
      <c r="M26" s="2155"/>
      <c r="N26" s="2155"/>
      <c r="O26" s="2155"/>
      <c r="P26" s="472"/>
    </row>
    <row r="27" spans="1:16" ht="30" customHeight="1">
      <c r="A27" s="2168"/>
      <c r="B27" s="2157"/>
      <c r="C27" s="2163"/>
      <c r="D27" s="2164"/>
      <c r="E27" s="2165"/>
      <c r="F27" s="2166"/>
      <c r="G27" s="2167"/>
      <c r="H27" s="2167"/>
      <c r="I27" s="2167"/>
      <c r="J27" s="2167"/>
      <c r="K27" s="2167"/>
      <c r="L27" s="2167"/>
      <c r="M27" s="2167"/>
      <c r="N27" s="2167"/>
      <c r="O27" s="2167"/>
      <c r="P27" s="472"/>
    </row>
    <row r="28" spans="1:16" ht="30" customHeight="1" thickBot="1">
      <c r="A28" s="2169"/>
      <c r="B28" s="373" t="s">
        <v>263</v>
      </c>
      <c r="C28" s="374"/>
      <c r="D28" s="374"/>
      <c r="E28" s="374"/>
      <c r="F28" s="374"/>
      <c r="G28" s="374"/>
      <c r="H28" s="374"/>
      <c r="I28" s="374"/>
      <c r="J28" s="374"/>
      <c r="K28" s="374"/>
      <c r="L28" s="374"/>
      <c r="M28" s="374"/>
      <c r="N28" s="374"/>
      <c r="O28" s="374"/>
      <c r="P28" s="474">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1"/>
  <conditionalFormatting sqref="P10:P27 F10:F27 P5 C10:D27 G10:O10 G15:O18 D8">
    <cfRule type="cellIs" dxfId="15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56"/>
    <col min="8" max="10" width="3.375" style="456" customWidth="1"/>
    <col min="11" max="24" width="3" style="456"/>
    <col min="25" max="26" width="3" style="456" customWidth="1"/>
    <col min="27" max="16384" width="3" style="456"/>
  </cols>
  <sheetData>
    <row r="1" spans="1:35" ht="11.25">
      <c r="AI1" s="457" t="s">
        <v>610</v>
      </c>
    </row>
    <row r="2" spans="1:35" ht="36" customHeight="1">
      <c r="A2" s="2217" t="s">
        <v>418</v>
      </c>
      <c r="B2" s="2218"/>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c r="AG2" s="2218"/>
      <c r="AH2" s="2218"/>
      <c r="AI2" s="2218"/>
    </row>
    <row r="3" spans="1:35" ht="11.25"/>
    <row r="4" spans="1:35" ht="15" customHeight="1">
      <c r="B4" s="2219" t="s">
        <v>718</v>
      </c>
      <c r="C4" s="2219"/>
      <c r="D4" s="2219"/>
      <c r="E4" s="2219"/>
      <c r="F4" s="2216"/>
      <c r="G4" s="2216"/>
      <c r="H4" s="2216"/>
      <c r="I4" s="2216"/>
      <c r="J4" s="2216"/>
      <c r="K4" s="2216"/>
      <c r="L4" s="2216"/>
      <c r="M4" s="2216"/>
      <c r="N4" s="2216"/>
      <c r="O4" s="2216"/>
      <c r="P4" s="2216"/>
      <c r="Q4" s="2216"/>
      <c r="R4" s="2216"/>
    </row>
    <row r="5" spans="1:35" ht="15" customHeight="1">
      <c r="B5" s="2219" t="s">
        <v>419</v>
      </c>
      <c r="C5" s="2219"/>
      <c r="D5" s="2219"/>
      <c r="E5" s="2219"/>
      <c r="F5" s="2216" t="str">
        <f>IF(様式1!G36="","",様式1!G36)</f>
        <v/>
      </c>
      <c r="G5" s="2216"/>
      <c r="H5" s="2216"/>
      <c r="I5" s="2216"/>
      <c r="J5" s="2216"/>
      <c r="K5" s="2216"/>
      <c r="L5" s="2216"/>
      <c r="M5" s="2216"/>
      <c r="N5" s="2216"/>
      <c r="O5" s="2216"/>
      <c r="P5" s="2216"/>
      <c r="Q5" s="2216"/>
      <c r="R5" s="2216"/>
    </row>
    <row r="6" spans="1:35" ht="15" customHeight="1">
      <c r="S6" s="456" t="s">
        <v>420</v>
      </c>
      <c r="W6" s="2216"/>
      <c r="X6" s="2216"/>
      <c r="Y6" s="2216"/>
      <c r="Z6" s="2216"/>
      <c r="AA6" s="2216"/>
      <c r="AB6" s="2216"/>
      <c r="AC6" s="2216"/>
      <c r="AD6" s="2216"/>
      <c r="AE6" s="2216"/>
      <c r="AF6" s="2216"/>
    </row>
    <row r="7" spans="1:35" ht="11.25"/>
    <row r="8" spans="1:35" ht="15" customHeight="1">
      <c r="A8" s="2220" t="s">
        <v>466</v>
      </c>
      <c r="B8" s="2220"/>
      <c r="C8" s="2220"/>
      <c r="D8" s="2220"/>
      <c r="E8" s="2220"/>
      <c r="F8" s="2220"/>
      <c r="G8" s="2220"/>
      <c r="H8" s="2220"/>
      <c r="I8" s="2220"/>
      <c r="J8" s="2220"/>
      <c r="K8" s="2220"/>
      <c r="L8" s="2220"/>
      <c r="M8" s="2220"/>
      <c r="N8" s="2220"/>
      <c r="O8" s="2220"/>
      <c r="P8" s="2220"/>
      <c r="Q8" s="2220"/>
      <c r="R8" s="2220"/>
      <c r="S8" s="2220"/>
      <c r="T8" s="2220"/>
      <c r="U8" s="2220"/>
      <c r="V8" s="2220"/>
      <c r="W8" s="2220"/>
      <c r="X8" s="2220"/>
      <c r="Y8" s="2220"/>
      <c r="Z8" s="2220"/>
      <c r="AA8" s="2220"/>
      <c r="AB8" s="2220"/>
      <c r="AC8" s="2220"/>
      <c r="AD8" s="2220"/>
      <c r="AE8" s="2220"/>
      <c r="AF8" s="2220"/>
      <c r="AG8" s="2220"/>
      <c r="AH8" s="2220"/>
      <c r="AI8" s="2220"/>
    </row>
    <row r="9" spans="1:35" ht="11.25"/>
    <row r="10" spans="1:35" ht="15" customHeight="1">
      <c r="C10" s="2221" t="s">
        <v>632</v>
      </c>
      <c r="D10" s="2221"/>
      <c r="E10" s="2221"/>
      <c r="F10" s="2221"/>
      <c r="G10" s="2221"/>
      <c r="H10" s="2221"/>
      <c r="I10" s="2221"/>
    </row>
    <row r="11" spans="1:35" ht="11.25"/>
    <row r="12" spans="1:35" ht="15" customHeight="1">
      <c r="D12" s="456" t="s">
        <v>421</v>
      </c>
    </row>
    <row r="13" spans="1:35" ht="15" customHeight="1">
      <c r="D13" s="2222" t="s">
        <v>422</v>
      </c>
      <c r="E13" s="2222"/>
      <c r="F13" s="2222"/>
      <c r="G13" s="2223" t="str">
        <f>IF(様式1!L9="","",様式1!L9)</f>
        <v/>
      </c>
      <c r="H13" s="2223"/>
      <c r="I13" s="2223"/>
      <c r="J13" s="2223"/>
      <c r="K13" s="2223"/>
      <c r="L13" s="2223"/>
      <c r="M13" s="2223"/>
      <c r="N13" s="2223"/>
      <c r="O13" s="2223"/>
      <c r="P13" s="2223"/>
      <c r="Q13" s="2223"/>
      <c r="R13" s="2223"/>
      <c r="S13" s="2223"/>
      <c r="T13" s="2223"/>
      <c r="U13" s="2223"/>
      <c r="V13" s="2224" t="s">
        <v>423</v>
      </c>
      <c r="W13" s="2224"/>
      <c r="X13" s="2224"/>
      <c r="Y13" s="2224"/>
      <c r="Z13" s="2224"/>
      <c r="AA13" s="2224"/>
      <c r="AB13" s="2224"/>
      <c r="AC13" s="2225" t="str">
        <f>IF(様式9!C9="","",様式9!C9)</f>
        <v/>
      </c>
      <c r="AD13" s="2225"/>
      <c r="AE13" s="2225"/>
      <c r="AF13" s="2225"/>
      <c r="AG13" s="2225"/>
      <c r="AH13" s="2225"/>
      <c r="AI13" s="458"/>
    </row>
    <row r="14" spans="1:35" ht="15" customHeight="1">
      <c r="F14" s="459"/>
      <c r="G14" s="459"/>
      <c r="H14" s="459"/>
      <c r="I14" s="459"/>
      <c r="J14" s="459"/>
      <c r="K14" s="459"/>
      <c r="L14" s="459"/>
      <c r="M14" s="459"/>
      <c r="N14" s="459"/>
      <c r="O14" s="459"/>
      <c r="P14" s="459"/>
      <c r="Q14" s="459"/>
      <c r="R14" s="459"/>
      <c r="S14" s="459"/>
    </row>
    <row r="15" spans="1:35" ht="15" customHeight="1">
      <c r="D15" s="2226" t="s">
        <v>424</v>
      </c>
      <c r="E15" s="2226"/>
      <c r="F15" s="2226"/>
      <c r="G15" s="2223" t="str">
        <f>IF(様式1!L11="","",様式1!L11)</f>
        <v/>
      </c>
      <c r="H15" s="2223"/>
      <c r="I15" s="2223"/>
      <c r="J15" s="2223"/>
      <c r="K15" s="2223"/>
      <c r="L15" s="2223"/>
      <c r="M15" s="2223"/>
      <c r="N15" s="2223"/>
      <c r="O15" s="2223"/>
      <c r="P15" s="2223"/>
      <c r="Q15" s="2223"/>
      <c r="R15" s="2223"/>
      <c r="S15" s="2223"/>
      <c r="T15" s="2223"/>
      <c r="U15" s="2224" t="s">
        <v>425</v>
      </c>
      <c r="V15" s="2224"/>
      <c r="W15" s="2224"/>
      <c r="X15" s="2224"/>
      <c r="Y15" s="2224"/>
      <c r="Z15" s="2224"/>
      <c r="AA15" s="2224"/>
      <c r="AB15" s="2224"/>
      <c r="AC15" s="2225" t="str">
        <f>IF(様式4!E40="","",様式4!E40)</f>
        <v/>
      </c>
      <c r="AD15" s="2225"/>
      <c r="AE15" s="2225"/>
      <c r="AF15" s="2225"/>
      <c r="AG15" s="2225"/>
      <c r="AH15" s="2225"/>
      <c r="AI15" s="458"/>
    </row>
    <row r="16" spans="1:35" ht="11.25"/>
    <row r="17" spans="1:35" ht="15" customHeight="1" thickBot="1">
      <c r="A17" s="436" t="s">
        <v>426</v>
      </c>
    </row>
    <row r="18" spans="1:35" ht="15" customHeight="1">
      <c r="A18" s="2227" t="s">
        <v>427</v>
      </c>
      <c r="B18" s="2228"/>
      <c r="C18" s="2228"/>
      <c r="D18" s="2228"/>
      <c r="E18" s="2228"/>
      <c r="F18" s="2228"/>
      <c r="G18" s="2229" t="s">
        <v>428</v>
      </c>
      <c r="H18" s="2228"/>
      <c r="I18" s="2230"/>
      <c r="J18" s="2228" t="s">
        <v>429</v>
      </c>
      <c r="K18" s="2228"/>
      <c r="L18" s="2228"/>
      <c r="M18" s="2228"/>
      <c r="N18" s="2228"/>
      <c r="O18" s="2228"/>
      <c r="P18" s="2228"/>
      <c r="Q18" s="2228"/>
      <c r="R18" s="2228"/>
      <c r="S18" s="2228"/>
      <c r="T18" s="2228"/>
      <c r="U18" s="2228"/>
      <c r="V18" s="2228"/>
      <c r="W18" s="2228"/>
      <c r="X18" s="2228"/>
      <c r="Y18" s="2228"/>
      <c r="Z18" s="2228"/>
      <c r="AA18" s="2228"/>
      <c r="AB18" s="2228"/>
      <c r="AC18" s="2228"/>
      <c r="AD18" s="2228"/>
      <c r="AE18" s="2228"/>
      <c r="AF18" s="2228"/>
      <c r="AG18" s="2228"/>
      <c r="AH18" s="2228"/>
      <c r="AI18" s="2231"/>
    </row>
    <row r="19" spans="1:35" ht="18" customHeight="1">
      <c r="A19" s="2232" t="str">
        <f>IF(様式1!F37="","",様式1!F37)</f>
        <v/>
      </c>
      <c r="B19" s="2233"/>
      <c r="C19" s="2233"/>
      <c r="D19" s="2233"/>
      <c r="E19" s="2233"/>
      <c r="F19" s="2234"/>
      <c r="G19" s="2235">
        <f>様式5!G55</f>
        <v>0</v>
      </c>
      <c r="H19" s="2236"/>
      <c r="I19" s="2237"/>
      <c r="J19" s="2241" t="str">
        <f>IF(様式5!F20="","",様式5!F20)</f>
        <v/>
      </c>
      <c r="K19" s="2242"/>
      <c r="L19" s="2242"/>
      <c r="M19" s="2242"/>
      <c r="N19" s="2242"/>
      <c r="O19" s="2242"/>
      <c r="P19" s="2242"/>
      <c r="Q19" s="2242"/>
      <c r="R19" s="2242"/>
      <c r="S19" s="2242"/>
      <c r="T19" s="2242"/>
      <c r="U19" s="2242"/>
      <c r="V19" s="2242"/>
      <c r="W19" s="2242"/>
      <c r="X19" s="2242"/>
      <c r="Y19" s="2242"/>
      <c r="Z19" s="2242"/>
      <c r="AA19" s="2242"/>
      <c r="AB19" s="2242"/>
      <c r="AC19" s="2242"/>
      <c r="AD19" s="2242"/>
      <c r="AE19" s="2242"/>
      <c r="AF19" s="2242"/>
      <c r="AG19" s="2242"/>
      <c r="AH19" s="2242"/>
      <c r="AI19" s="2243"/>
    </row>
    <row r="20" spans="1:35" ht="18" customHeight="1">
      <c r="A20" s="2260" t="s">
        <v>56</v>
      </c>
      <c r="B20" s="2261"/>
      <c r="C20" s="2261"/>
      <c r="D20" s="2261"/>
      <c r="E20" s="2261"/>
      <c r="F20" s="2262"/>
      <c r="G20" s="2235"/>
      <c r="H20" s="2236"/>
      <c r="I20" s="2237"/>
      <c r="J20" s="2244"/>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6"/>
    </row>
    <row r="21" spans="1:35" ht="18" customHeight="1" thickBot="1">
      <c r="A21" s="2263" t="str">
        <f>IF(様式1!K37="","",様式1!K37)</f>
        <v/>
      </c>
      <c r="B21" s="2264"/>
      <c r="C21" s="2264"/>
      <c r="D21" s="2264"/>
      <c r="E21" s="2264"/>
      <c r="F21" s="2265"/>
      <c r="G21" s="2238"/>
      <c r="H21" s="2239"/>
      <c r="I21" s="2240"/>
      <c r="J21" s="2247"/>
      <c r="K21" s="2248"/>
      <c r="L21" s="2248"/>
      <c r="M21" s="2248"/>
      <c r="N21" s="2248"/>
      <c r="O21" s="2248"/>
      <c r="P21" s="2248"/>
      <c r="Q21" s="2248"/>
      <c r="R21" s="2248"/>
      <c r="S21" s="2248"/>
      <c r="T21" s="2248"/>
      <c r="U21" s="2248"/>
      <c r="V21" s="2248"/>
      <c r="W21" s="2248"/>
      <c r="X21" s="2248"/>
      <c r="Y21" s="2248"/>
      <c r="Z21" s="2248"/>
      <c r="AA21" s="2248"/>
      <c r="AB21" s="2248"/>
      <c r="AC21" s="2248"/>
      <c r="AD21" s="2248"/>
      <c r="AE21" s="2248"/>
      <c r="AF21" s="2248"/>
      <c r="AG21" s="2248"/>
      <c r="AH21" s="2248"/>
      <c r="AI21" s="2249"/>
    </row>
    <row r="22" spans="1:35" ht="11.25"/>
    <row r="23" spans="1:35" ht="15" customHeight="1">
      <c r="A23" s="436" t="s">
        <v>467</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row>
    <row r="24" spans="1:35" ht="15" customHeight="1">
      <c r="A24" s="438" t="s">
        <v>430</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row>
    <row r="25" spans="1:35" ht="15" customHeight="1" thickBot="1">
      <c r="A25" s="438" t="s">
        <v>468</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row>
    <row r="26" spans="1:35" ht="15" customHeight="1">
      <c r="A26" s="2250" t="s">
        <v>464</v>
      </c>
      <c r="B26" s="2251"/>
      <c r="C26" s="2251"/>
      <c r="D26" s="2251"/>
      <c r="E26" s="2251"/>
      <c r="F26" s="2251"/>
      <c r="G26" s="2252"/>
      <c r="H26" s="2229" t="s">
        <v>431</v>
      </c>
      <c r="I26" s="2228"/>
      <c r="J26" s="2230"/>
      <c r="K26" s="2256" t="s">
        <v>469</v>
      </c>
      <c r="L26" s="2251"/>
      <c r="M26" s="2251"/>
      <c r="N26" s="2251"/>
      <c r="O26" s="2251"/>
      <c r="P26" s="2251"/>
      <c r="Q26" s="2251"/>
      <c r="R26" s="2251"/>
      <c r="S26" s="2251"/>
      <c r="T26" s="2251"/>
      <c r="U26" s="2251"/>
      <c r="V26" s="2251"/>
      <c r="W26" s="2251"/>
      <c r="X26" s="2251"/>
      <c r="Y26" s="2251"/>
      <c r="Z26" s="2251"/>
      <c r="AA26" s="2251"/>
      <c r="AB26" s="2251"/>
      <c r="AC26" s="2251"/>
      <c r="AD26" s="2251"/>
      <c r="AE26" s="2251"/>
      <c r="AF26" s="2252"/>
      <c r="AG26" s="2256" t="s">
        <v>470</v>
      </c>
      <c r="AH26" s="2251"/>
      <c r="AI26" s="2258"/>
    </row>
    <row r="27" spans="1:35" ht="15" customHeight="1">
      <c r="A27" s="2253"/>
      <c r="B27" s="2254"/>
      <c r="C27" s="2254"/>
      <c r="D27" s="2254"/>
      <c r="E27" s="2254"/>
      <c r="F27" s="2254"/>
      <c r="G27" s="2255"/>
      <c r="H27" s="439" t="s">
        <v>432</v>
      </c>
      <c r="I27" s="439" t="s">
        <v>433</v>
      </c>
      <c r="J27" s="439" t="s">
        <v>434</v>
      </c>
      <c r="K27" s="2257"/>
      <c r="L27" s="2254"/>
      <c r="M27" s="2254"/>
      <c r="N27" s="2254"/>
      <c r="O27" s="2254"/>
      <c r="P27" s="2254"/>
      <c r="Q27" s="2254"/>
      <c r="R27" s="2254"/>
      <c r="S27" s="2254"/>
      <c r="T27" s="2254"/>
      <c r="U27" s="2254"/>
      <c r="V27" s="2254"/>
      <c r="W27" s="2254"/>
      <c r="X27" s="2254"/>
      <c r="Y27" s="2254"/>
      <c r="Z27" s="2254"/>
      <c r="AA27" s="2254"/>
      <c r="AB27" s="2254"/>
      <c r="AC27" s="2254"/>
      <c r="AD27" s="2254"/>
      <c r="AE27" s="2254"/>
      <c r="AF27" s="2255"/>
      <c r="AG27" s="2257"/>
      <c r="AH27" s="2254"/>
      <c r="AI27" s="2259"/>
    </row>
    <row r="28" spans="1:35" ht="21" customHeight="1">
      <c r="A28" s="2189" t="s">
        <v>403</v>
      </c>
      <c r="B28" s="2192"/>
      <c r="C28" s="2193"/>
      <c r="D28" s="2193"/>
      <c r="E28" s="2193"/>
      <c r="F28" s="2193"/>
      <c r="G28" s="2194"/>
      <c r="H28" s="440"/>
      <c r="I28" s="440"/>
      <c r="J28" s="440"/>
      <c r="K28" s="441" t="s">
        <v>465</v>
      </c>
      <c r="L28" s="2201"/>
      <c r="M28" s="2201"/>
      <c r="N28" s="2201"/>
      <c r="O28" s="2201"/>
      <c r="P28" s="2201"/>
      <c r="Q28" s="2201"/>
      <c r="R28" s="2201"/>
      <c r="S28" s="2201"/>
      <c r="T28" s="2201"/>
      <c r="U28" s="2201"/>
      <c r="V28" s="2201"/>
      <c r="W28" s="2201"/>
      <c r="X28" s="2201"/>
      <c r="Y28" s="2201"/>
      <c r="Z28" s="2201"/>
      <c r="AA28" s="2201"/>
      <c r="AB28" s="2201"/>
      <c r="AC28" s="2201"/>
      <c r="AD28" s="2201"/>
      <c r="AE28" s="2201"/>
      <c r="AF28" s="2202"/>
      <c r="AG28" s="2203"/>
      <c r="AH28" s="2204"/>
      <c r="AI28" s="2205"/>
    </row>
    <row r="29" spans="1:35" ht="21" customHeight="1">
      <c r="A29" s="2190"/>
      <c r="B29" s="2195"/>
      <c r="C29" s="2196"/>
      <c r="D29" s="2196"/>
      <c r="E29" s="2196"/>
      <c r="F29" s="2196"/>
      <c r="G29" s="2197"/>
      <c r="H29" s="442"/>
      <c r="I29" s="442"/>
      <c r="J29" s="442"/>
      <c r="K29" s="443" t="s">
        <v>371</v>
      </c>
      <c r="L29" s="2206"/>
      <c r="M29" s="2206"/>
      <c r="N29" s="2206"/>
      <c r="O29" s="2206"/>
      <c r="P29" s="2206"/>
      <c r="Q29" s="2206"/>
      <c r="R29" s="2206"/>
      <c r="S29" s="2206"/>
      <c r="T29" s="2206"/>
      <c r="U29" s="2206"/>
      <c r="V29" s="2206"/>
      <c r="W29" s="2206"/>
      <c r="X29" s="2206"/>
      <c r="Y29" s="2206"/>
      <c r="Z29" s="2206"/>
      <c r="AA29" s="2206"/>
      <c r="AB29" s="2206"/>
      <c r="AC29" s="2206"/>
      <c r="AD29" s="2206"/>
      <c r="AE29" s="2206"/>
      <c r="AF29" s="2207"/>
      <c r="AG29" s="2208"/>
      <c r="AH29" s="2209"/>
      <c r="AI29" s="2210"/>
    </row>
    <row r="30" spans="1:35" ht="21" customHeight="1">
      <c r="A30" s="2190"/>
      <c r="B30" s="2198"/>
      <c r="C30" s="2199"/>
      <c r="D30" s="2199"/>
      <c r="E30" s="2199"/>
      <c r="F30" s="2199"/>
      <c r="G30" s="2200"/>
      <c r="H30" s="444"/>
      <c r="I30" s="444"/>
      <c r="J30" s="444"/>
      <c r="K30" s="445" t="s">
        <v>372</v>
      </c>
      <c r="L30" s="2211"/>
      <c r="M30" s="2211"/>
      <c r="N30" s="2211"/>
      <c r="O30" s="2211"/>
      <c r="P30" s="2211"/>
      <c r="Q30" s="2211"/>
      <c r="R30" s="2211"/>
      <c r="S30" s="2211"/>
      <c r="T30" s="2211"/>
      <c r="U30" s="2211"/>
      <c r="V30" s="2211"/>
      <c r="W30" s="2211"/>
      <c r="X30" s="2211"/>
      <c r="Y30" s="2211"/>
      <c r="Z30" s="2211"/>
      <c r="AA30" s="2211"/>
      <c r="AB30" s="2211"/>
      <c r="AC30" s="2211"/>
      <c r="AD30" s="2211"/>
      <c r="AE30" s="2211"/>
      <c r="AF30" s="2212"/>
      <c r="AG30" s="2213"/>
      <c r="AH30" s="2214"/>
      <c r="AI30" s="2215"/>
    </row>
    <row r="31" spans="1:35" ht="21" customHeight="1">
      <c r="A31" s="2190"/>
      <c r="B31" s="2192"/>
      <c r="C31" s="2193"/>
      <c r="D31" s="2193"/>
      <c r="E31" s="2193"/>
      <c r="F31" s="2193"/>
      <c r="G31" s="2194"/>
      <c r="H31" s="440"/>
      <c r="I31" s="440"/>
      <c r="J31" s="440"/>
      <c r="K31" s="441" t="s">
        <v>465</v>
      </c>
      <c r="L31" s="2201"/>
      <c r="M31" s="2201"/>
      <c r="N31" s="2201"/>
      <c r="O31" s="2201"/>
      <c r="P31" s="2201"/>
      <c r="Q31" s="2201"/>
      <c r="R31" s="2201"/>
      <c r="S31" s="2201"/>
      <c r="T31" s="2201"/>
      <c r="U31" s="2201"/>
      <c r="V31" s="2201"/>
      <c r="W31" s="2201"/>
      <c r="X31" s="2201"/>
      <c r="Y31" s="2201"/>
      <c r="Z31" s="2201"/>
      <c r="AA31" s="2201"/>
      <c r="AB31" s="2201"/>
      <c r="AC31" s="2201"/>
      <c r="AD31" s="2201"/>
      <c r="AE31" s="2201"/>
      <c r="AF31" s="2202"/>
      <c r="AG31" s="2203"/>
      <c r="AH31" s="2204"/>
      <c r="AI31" s="2205"/>
    </row>
    <row r="32" spans="1:35" ht="21" customHeight="1">
      <c r="A32" s="2190"/>
      <c r="B32" s="2195"/>
      <c r="C32" s="2196"/>
      <c r="D32" s="2196"/>
      <c r="E32" s="2196"/>
      <c r="F32" s="2196"/>
      <c r="G32" s="2197"/>
      <c r="H32" s="442"/>
      <c r="I32" s="442"/>
      <c r="J32" s="442"/>
      <c r="K32" s="443" t="s">
        <v>371</v>
      </c>
      <c r="L32" s="2206"/>
      <c r="M32" s="2206"/>
      <c r="N32" s="2206"/>
      <c r="O32" s="2206"/>
      <c r="P32" s="2206"/>
      <c r="Q32" s="2206"/>
      <c r="R32" s="2206"/>
      <c r="S32" s="2206"/>
      <c r="T32" s="2206"/>
      <c r="U32" s="2206"/>
      <c r="V32" s="2206"/>
      <c r="W32" s="2206"/>
      <c r="X32" s="2206"/>
      <c r="Y32" s="2206"/>
      <c r="Z32" s="2206"/>
      <c r="AA32" s="2206"/>
      <c r="AB32" s="2206"/>
      <c r="AC32" s="2206"/>
      <c r="AD32" s="2206"/>
      <c r="AE32" s="2206"/>
      <c r="AF32" s="2207"/>
      <c r="AG32" s="2208"/>
      <c r="AH32" s="2209"/>
      <c r="AI32" s="2210"/>
    </row>
    <row r="33" spans="1:35" ht="21" customHeight="1">
      <c r="A33" s="2190"/>
      <c r="B33" s="2198"/>
      <c r="C33" s="2199"/>
      <c r="D33" s="2199"/>
      <c r="E33" s="2199"/>
      <c r="F33" s="2199"/>
      <c r="G33" s="2200"/>
      <c r="H33" s="444"/>
      <c r="I33" s="444"/>
      <c r="J33" s="444"/>
      <c r="K33" s="445" t="s">
        <v>372</v>
      </c>
      <c r="L33" s="2211"/>
      <c r="M33" s="2211"/>
      <c r="N33" s="2211"/>
      <c r="O33" s="2211"/>
      <c r="P33" s="2211"/>
      <c r="Q33" s="2211"/>
      <c r="R33" s="2211"/>
      <c r="S33" s="2211"/>
      <c r="T33" s="2211"/>
      <c r="U33" s="2211"/>
      <c r="V33" s="2211"/>
      <c r="W33" s="2211"/>
      <c r="X33" s="2211"/>
      <c r="Y33" s="2211"/>
      <c r="Z33" s="2211"/>
      <c r="AA33" s="2211"/>
      <c r="AB33" s="2211"/>
      <c r="AC33" s="2211"/>
      <c r="AD33" s="2211"/>
      <c r="AE33" s="2211"/>
      <c r="AF33" s="2212"/>
      <c r="AG33" s="2213"/>
      <c r="AH33" s="2214"/>
      <c r="AI33" s="2215"/>
    </row>
    <row r="34" spans="1:35" ht="21" customHeight="1">
      <c r="A34" s="2190"/>
      <c r="B34" s="2192"/>
      <c r="C34" s="2193"/>
      <c r="D34" s="2193"/>
      <c r="E34" s="2193"/>
      <c r="F34" s="2193"/>
      <c r="G34" s="2194"/>
      <c r="H34" s="440"/>
      <c r="I34" s="440"/>
      <c r="J34" s="440"/>
      <c r="K34" s="441" t="s">
        <v>465</v>
      </c>
      <c r="L34" s="2201"/>
      <c r="M34" s="2201"/>
      <c r="N34" s="2201"/>
      <c r="O34" s="2201"/>
      <c r="P34" s="2201"/>
      <c r="Q34" s="2201"/>
      <c r="R34" s="2201"/>
      <c r="S34" s="2201"/>
      <c r="T34" s="2201"/>
      <c r="U34" s="2201"/>
      <c r="V34" s="2201"/>
      <c r="W34" s="2201"/>
      <c r="X34" s="2201"/>
      <c r="Y34" s="2201"/>
      <c r="Z34" s="2201"/>
      <c r="AA34" s="2201"/>
      <c r="AB34" s="2201"/>
      <c r="AC34" s="2201"/>
      <c r="AD34" s="2201"/>
      <c r="AE34" s="2201"/>
      <c r="AF34" s="2202"/>
      <c r="AG34" s="2203"/>
      <c r="AH34" s="2204"/>
      <c r="AI34" s="2205"/>
    </row>
    <row r="35" spans="1:35" ht="21" customHeight="1">
      <c r="A35" s="2190"/>
      <c r="B35" s="2195"/>
      <c r="C35" s="2196"/>
      <c r="D35" s="2196"/>
      <c r="E35" s="2196"/>
      <c r="F35" s="2196"/>
      <c r="G35" s="2197"/>
      <c r="H35" s="442"/>
      <c r="I35" s="442"/>
      <c r="J35" s="442"/>
      <c r="K35" s="443" t="s">
        <v>371</v>
      </c>
      <c r="L35" s="2206"/>
      <c r="M35" s="2206"/>
      <c r="N35" s="2206"/>
      <c r="O35" s="2206"/>
      <c r="P35" s="2206"/>
      <c r="Q35" s="2206"/>
      <c r="R35" s="2206"/>
      <c r="S35" s="2206"/>
      <c r="T35" s="2206"/>
      <c r="U35" s="2206"/>
      <c r="V35" s="2206"/>
      <c r="W35" s="2206"/>
      <c r="X35" s="2206"/>
      <c r="Y35" s="2206"/>
      <c r="Z35" s="2206"/>
      <c r="AA35" s="2206"/>
      <c r="AB35" s="2206"/>
      <c r="AC35" s="2206"/>
      <c r="AD35" s="2206"/>
      <c r="AE35" s="2206"/>
      <c r="AF35" s="2207"/>
      <c r="AG35" s="2208"/>
      <c r="AH35" s="2209"/>
      <c r="AI35" s="2210"/>
    </row>
    <row r="36" spans="1:35" ht="21" customHeight="1">
      <c r="A36" s="2190"/>
      <c r="B36" s="2198"/>
      <c r="C36" s="2199"/>
      <c r="D36" s="2199"/>
      <c r="E36" s="2199"/>
      <c r="F36" s="2199"/>
      <c r="G36" s="2200"/>
      <c r="H36" s="444"/>
      <c r="I36" s="444"/>
      <c r="J36" s="444"/>
      <c r="K36" s="445" t="s">
        <v>372</v>
      </c>
      <c r="L36" s="2211"/>
      <c r="M36" s="2211"/>
      <c r="N36" s="2211"/>
      <c r="O36" s="2211"/>
      <c r="P36" s="2211"/>
      <c r="Q36" s="2211"/>
      <c r="R36" s="2211"/>
      <c r="S36" s="2211"/>
      <c r="T36" s="2211"/>
      <c r="U36" s="2211"/>
      <c r="V36" s="2211"/>
      <c r="W36" s="2211"/>
      <c r="X36" s="2211"/>
      <c r="Y36" s="2211"/>
      <c r="Z36" s="2211"/>
      <c r="AA36" s="2211"/>
      <c r="AB36" s="2211"/>
      <c r="AC36" s="2211"/>
      <c r="AD36" s="2211"/>
      <c r="AE36" s="2211"/>
      <c r="AF36" s="2212"/>
      <c r="AG36" s="2213"/>
      <c r="AH36" s="2214"/>
      <c r="AI36" s="2215"/>
    </row>
    <row r="37" spans="1:35" ht="21" customHeight="1">
      <c r="A37" s="2189" t="s">
        <v>404</v>
      </c>
      <c r="B37" s="2192"/>
      <c r="C37" s="2193"/>
      <c r="D37" s="2193"/>
      <c r="E37" s="2193"/>
      <c r="F37" s="2193"/>
      <c r="G37" s="2194"/>
      <c r="H37" s="440"/>
      <c r="I37" s="440"/>
      <c r="J37" s="440"/>
      <c r="K37" s="441" t="s">
        <v>465</v>
      </c>
      <c r="L37" s="2201"/>
      <c r="M37" s="2201"/>
      <c r="N37" s="2201"/>
      <c r="O37" s="2201"/>
      <c r="P37" s="2201"/>
      <c r="Q37" s="2201"/>
      <c r="R37" s="2201"/>
      <c r="S37" s="2201"/>
      <c r="T37" s="2201"/>
      <c r="U37" s="2201"/>
      <c r="V37" s="2201"/>
      <c r="W37" s="2201"/>
      <c r="X37" s="2201"/>
      <c r="Y37" s="2201"/>
      <c r="Z37" s="2201"/>
      <c r="AA37" s="2201"/>
      <c r="AB37" s="2201"/>
      <c r="AC37" s="2201"/>
      <c r="AD37" s="2201"/>
      <c r="AE37" s="2201"/>
      <c r="AF37" s="2202"/>
      <c r="AG37" s="2203"/>
      <c r="AH37" s="2204"/>
      <c r="AI37" s="2205"/>
    </row>
    <row r="38" spans="1:35" ht="21" customHeight="1">
      <c r="A38" s="2190"/>
      <c r="B38" s="2195"/>
      <c r="C38" s="2196"/>
      <c r="D38" s="2196"/>
      <c r="E38" s="2196"/>
      <c r="F38" s="2196"/>
      <c r="G38" s="2197"/>
      <c r="H38" s="442"/>
      <c r="I38" s="442"/>
      <c r="J38" s="442"/>
      <c r="K38" s="443" t="s">
        <v>371</v>
      </c>
      <c r="L38" s="2206"/>
      <c r="M38" s="2206"/>
      <c r="N38" s="2206"/>
      <c r="O38" s="2206"/>
      <c r="P38" s="2206"/>
      <c r="Q38" s="2206"/>
      <c r="R38" s="2206"/>
      <c r="S38" s="2206"/>
      <c r="T38" s="2206"/>
      <c r="U38" s="2206"/>
      <c r="V38" s="2206"/>
      <c r="W38" s="2206"/>
      <c r="X38" s="2206"/>
      <c r="Y38" s="2206"/>
      <c r="Z38" s="2206"/>
      <c r="AA38" s="2206"/>
      <c r="AB38" s="2206"/>
      <c r="AC38" s="2206"/>
      <c r="AD38" s="2206"/>
      <c r="AE38" s="2206"/>
      <c r="AF38" s="2207"/>
      <c r="AG38" s="2208"/>
      <c r="AH38" s="2209"/>
      <c r="AI38" s="2210"/>
    </row>
    <row r="39" spans="1:35" ht="21" customHeight="1">
      <c r="A39" s="2190"/>
      <c r="B39" s="2198"/>
      <c r="C39" s="2199"/>
      <c r="D39" s="2199"/>
      <c r="E39" s="2199"/>
      <c r="F39" s="2199"/>
      <c r="G39" s="2200"/>
      <c r="H39" s="444"/>
      <c r="I39" s="444"/>
      <c r="J39" s="444"/>
      <c r="K39" s="445" t="s">
        <v>372</v>
      </c>
      <c r="L39" s="2211"/>
      <c r="M39" s="2211"/>
      <c r="N39" s="2211"/>
      <c r="O39" s="2211"/>
      <c r="P39" s="2211"/>
      <c r="Q39" s="2211"/>
      <c r="R39" s="2211"/>
      <c r="S39" s="2211"/>
      <c r="T39" s="2211"/>
      <c r="U39" s="2211"/>
      <c r="V39" s="2211"/>
      <c r="W39" s="2211"/>
      <c r="X39" s="2211"/>
      <c r="Y39" s="2211"/>
      <c r="Z39" s="2211"/>
      <c r="AA39" s="2211"/>
      <c r="AB39" s="2211"/>
      <c r="AC39" s="2211"/>
      <c r="AD39" s="2211"/>
      <c r="AE39" s="2211"/>
      <c r="AF39" s="2212"/>
      <c r="AG39" s="2213"/>
      <c r="AH39" s="2214"/>
      <c r="AI39" s="2215"/>
    </row>
    <row r="40" spans="1:35" ht="21" customHeight="1">
      <c r="A40" s="2190"/>
      <c r="B40" s="2192"/>
      <c r="C40" s="2193"/>
      <c r="D40" s="2193"/>
      <c r="E40" s="2193"/>
      <c r="F40" s="2193"/>
      <c r="G40" s="2194"/>
      <c r="H40" s="440"/>
      <c r="I40" s="440"/>
      <c r="J40" s="440"/>
      <c r="K40" s="441" t="s">
        <v>465</v>
      </c>
      <c r="L40" s="2201"/>
      <c r="M40" s="2201"/>
      <c r="N40" s="2201"/>
      <c r="O40" s="2201"/>
      <c r="P40" s="2201"/>
      <c r="Q40" s="2201"/>
      <c r="R40" s="2201"/>
      <c r="S40" s="2201"/>
      <c r="T40" s="2201"/>
      <c r="U40" s="2201"/>
      <c r="V40" s="2201"/>
      <c r="W40" s="2201"/>
      <c r="X40" s="2201"/>
      <c r="Y40" s="2201"/>
      <c r="Z40" s="2201"/>
      <c r="AA40" s="2201"/>
      <c r="AB40" s="2201"/>
      <c r="AC40" s="2201"/>
      <c r="AD40" s="2201"/>
      <c r="AE40" s="2201"/>
      <c r="AF40" s="2202"/>
      <c r="AG40" s="2203"/>
      <c r="AH40" s="2204"/>
      <c r="AI40" s="2205"/>
    </row>
    <row r="41" spans="1:35" ht="21" customHeight="1">
      <c r="A41" s="2190"/>
      <c r="B41" s="2195"/>
      <c r="C41" s="2196"/>
      <c r="D41" s="2196"/>
      <c r="E41" s="2196"/>
      <c r="F41" s="2196"/>
      <c r="G41" s="2197"/>
      <c r="H41" s="442"/>
      <c r="I41" s="442"/>
      <c r="J41" s="442"/>
      <c r="K41" s="443" t="s">
        <v>371</v>
      </c>
      <c r="L41" s="2206"/>
      <c r="M41" s="2206"/>
      <c r="N41" s="2206"/>
      <c r="O41" s="2206"/>
      <c r="P41" s="2206"/>
      <c r="Q41" s="2206"/>
      <c r="R41" s="2206"/>
      <c r="S41" s="2206"/>
      <c r="T41" s="2206"/>
      <c r="U41" s="2206"/>
      <c r="V41" s="2206"/>
      <c r="W41" s="2206"/>
      <c r="X41" s="2206"/>
      <c r="Y41" s="2206"/>
      <c r="Z41" s="2206"/>
      <c r="AA41" s="2206"/>
      <c r="AB41" s="2206"/>
      <c r="AC41" s="2206"/>
      <c r="AD41" s="2206"/>
      <c r="AE41" s="2206"/>
      <c r="AF41" s="2207"/>
      <c r="AG41" s="2208"/>
      <c r="AH41" s="2209"/>
      <c r="AI41" s="2210"/>
    </row>
    <row r="42" spans="1:35" ht="21" customHeight="1">
      <c r="A42" s="2190"/>
      <c r="B42" s="2198"/>
      <c r="C42" s="2199"/>
      <c r="D42" s="2199"/>
      <c r="E42" s="2199"/>
      <c r="F42" s="2199"/>
      <c r="G42" s="2200"/>
      <c r="H42" s="444"/>
      <c r="I42" s="444"/>
      <c r="J42" s="444"/>
      <c r="K42" s="445" t="s">
        <v>372</v>
      </c>
      <c r="L42" s="2211"/>
      <c r="M42" s="2211"/>
      <c r="N42" s="2211"/>
      <c r="O42" s="2211"/>
      <c r="P42" s="2211"/>
      <c r="Q42" s="2211"/>
      <c r="R42" s="2211"/>
      <c r="S42" s="2211"/>
      <c r="T42" s="2211"/>
      <c r="U42" s="2211"/>
      <c r="V42" s="2211"/>
      <c r="W42" s="2211"/>
      <c r="X42" s="2211"/>
      <c r="Y42" s="2211"/>
      <c r="Z42" s="2211"/>
      <c r="AA42" s="2211"/>
      <c r="AB42" s="2211"/>
      <c r="AC42" s="2211"/>
      <c r="AD42" s="2211"/>
      <c r="AE42" s="2211"/>
      <c r="AF42" s="2212"/>
      <c r="AG42" s="2213"/>
      <c r="AH42" s="2214"/>
      <c r="AI42" s="2215"/>
    </row>
    <row r="43" spans="1:35" ht="21" customHeight="1">
      <c r="A43" s="2190"/>
      <c r="B43" s="2192"/>
      <c r="C43" s="2193"/>
      <c r="D43" s="2193"/>
      <c r="E43" s="2193"/>
      <c r="F43" s="2193"/>
      <c r="G43" s="2194"/>
      <c r="H43" s="440"/>
      <c r="I43" s="440"/>
      <c r="J43" s="440"/>
      <c r="K43" s="441" t="s">
        <v>465</v>
      </c>
      <c r="L43" s="2201"/>
      <c r="M43" s="2201"/>
      <c r="N43" s="2201"/>
      <c r="O43" s="2201"/>
      <c r="P43" s="2201"/>
      <c r="Q43" s="2201"/>
      <c r="R43" s="2201"/>
      <c r="S43" s="2201"/>
      <c r="T43" s="2201"/>
      <c r="U43" s="2201"/>
      <c r="V43" s="2201"/>
      <c r="W43" s="2201"/>
      <c r="X43" s="2201"/>
      <c r="Y43" s="2201"/>
      <c r="Z43" s="2201"/>
      <c r="AA43" s="2201"/>
      <c r="AB43" s="2201"/>
      <c r="AC43" s="2201"/>
      <c r="AD43" s="2201"/>
      <c r="AE43" s="2201"/>
      <c r="AF43" s="2202"/>
      <c r="AG43" s="2203"/>
      <c r="AH43" s="2204"/>
      <c r="AI43" s="2205"/>
    </row>
    <row r="44" spans="1:35" ht="21" customHeight="1">
      <c r="A44" s="2190"/>
      <c r="B44" s="2195"/>
      <c r="C44" s="2196"/>
      <c r="D44" s="2196"/>
      <c r="E44" s="2196"/>
      <c r="F44" s="2196"/>
      <c r="G44" s="2197"/>
      <c r="H44" s="442"/>
      <c r="I44" s="442"/>
      <c r="J44" s="442"/>
      <c r="K44" s="443" t="s">
        <v>371</v>
      </c>
      <c r="L44" s="2206"/>
      <c r="M44" s="2206"/>
      <c r="N44" s="2206"/>
      <c r="O44" s="2206"/>
      <c r="P44" s="2206"/>
      <c r="Q44" s="2206"/>
      <c r="R44" s="2206"/>
      <c r="S44" s="2206"/>
      <c r="T44" s="2206"/>
      <c r="U44" s="2206"/>
      <c r="V44" s="2206"/>
      <c r="W44" s="2206"/>
      <c r="X44" s="2206"/>
      <c r="Y44" s="2206"/>
      <c r="Z44" s="2206"/>
      <c r="AA44" s="2206"/>
      <c r="AB44" s="2206"/>
      <c r="AC44" s="2206"/>
      <c r="AD44" s="2206"/>
      <c r="AE44" s="2206"/>
      <c r="AF44" s="2207"/>
      <c r="AG44" s="2208"/>
      <c r="AH44" s="2209"/>
      <c r="AI44" s="2210"/>
    </row>
    <row r="45" spans="1:35" ht="21" customHeight="1">
      <c r="A45" s="2191"/>
      <c r="B45" s="2198"/>
      <c r="C45" s="2199"/>
      <c r="D45" s="2199"/>
      <c r="E45" s="2199"/>
      <c r="F45" s="2199"/>
      <c r="G45" s="2200"/>
      <c r="H45" s="444"/>
      <c r="I45" s="444"/>
      <c r="J45" s="444"/>
      <c r="K45" s="445" t="s">
        <v>372</v>
      </c>
      <c r="L45" s="2211"/>
      <c r="M45" s="2211"/>
      <c r="N45" s="2211"/>
      <c r="O45" s="2211"/>
      <c r="P45" s="2211"/>
      <c r="Q45" s="2211"/>
      <c r="R45" s="2211"/>
      <c r="S45" s="2211"/>
      <c r="T45" s="2211"/>
      <c r="U45" s="2211"/>
      <c r="V45" s="2211"/>
      <c r="W45" s="2211"/>
      <c r="X45" s="2211"/>
      <c r="Y45" s="2211"/>
      <c r="Z45" s="2211"/>
      <c r="AA45" s="2211"/>
      <c r="AB45" s="2211"/>
      <c r="AC45" s="2211"/>
      <c r="AD45" s="2211"/>
      <c r="AE45" s="2211"/>
      <c r="AF45" s="2212"/>
      <c r="AG45" s="2213"/>
      <c r="AH45" s="2214"/>
      <c r="AI45" s="2215"/>
    </row>
    <row r="46" spans="1:35" ht="15" customHeight="1">
      <c r="A46" s="446" t="s">
        <v>471</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47"/>
    </row>
    <row r="47" spans="1:35" ht="32.25" customHeight="1">
      <c r="A47" s="2268"/>
      <c r="B47" s="2269"/>
      <c r="C47" s="2269"/>
      <c r="D47" s="2269"/>
      <c r="E47" s="2269"/>
      <c r="F47" s="2269"/>
      <c r="G47" s="2269"/>
      <c r="H47" s="2269"/>
      <c r="I47" s="2269"/>
      <c r="J47" s="2269"/>
      <c r="K47" s="2269"/>
      <c r="L47" s="2269"/>
      <c r="M47" s="2269"/>
      <c r="N47" s="2269"/>
      <c r="O47" s="2269"/>
      <c r="P47" s="2269"/>
      <c r="Q47" s="2269"/>
      <c r="R47" s="2269"/>
      <c r="S47" s="2269"/>
      <c r="T47" s="2269"/>
      <c r="U47" s="2269"/>
      <c r="V47" s="2269"/>
      <c r="W47" s="2269"/>
      <c r="X47" s="2269"/>
      <c r="Y47" s="2269"/>
      <c r="Z47" s="2269"/>
      <c r="AA47" s="2269"/>
      <c r="AB47" s="2269"/>
      <c r="AC47" s="2269"/>
      <c r="AD47" s="2269"/>
      <c r="AE47" s="2269"/>
      <c r="AF47" s="2269"/>
      <c r="AG47" s="2269"/>
      <c r="AH47" s="2269"/>
      <c r="AI47" s="2270"/>
    </row>
    <row r="48" spans="1:35" ht="15" customHeight="1">
      <c r="A48" s="448" t="s">
        <v>435</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49"/>
    </row>
    <row r="49" spans="1:35" ht="15" customHeight="1">
      <c r="A49" s="2271"/>
      <c r="B49" s="2272"/>
      <c r="C49" s="2272"/>
      <c r="D49" s="2272"/>
      <c r="E49" s="2272"/>
      <c r="F49" s="2272"/>
      <c r="G49" s="2272"/>
      <c r="H49" s="2272"/>
      <c r="I49" s="2272"/>
      <c r="J49" s="2272"/>
      <c r="K49" s="2272"/>
      <c r="L49" s="2272"/>
      <c r="M49" s="2272"/>
      <c r="N49" s="2272"/>
      <c r="O49" s="2272"/>
      <c r="P49" s="2272"/>
      <c r="Q49" s="2272"/>
      <c r="R49" s="2272"/>
      <c r="S49" s="2272"/>
      <c r="T49" s="2272"/>
      <c r="U49" s="2272"/>
      <c r="V49" s="2272"/>
      <c r="W49" s="2272"/>
      <c r="X49" s="2272"/>
      <c r="Y49" s="2272"/>
      <c r="Z49" s="2272"/>
      <c r="AA49" s="2272"/>
      <c r="AB49" s="2272"/>
      <c r="AC49" s="2272"/>
      <c r="AD49" s="2272"/>
      <c r="AE49" s="2272"/>
      <c r="AF49" s="2272"/>
      <c r="AG49" s="2272"/>
      <c r="AH49" s="2272"/>
      <c r="AI49" s="2273"/>
    </row>
    <row r="50" spans="1:35" ht="15" customHeight="1">
      <c r="A50" s="448" t="s">
        <v>1008</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9"/>
    </row>
    <row r="51" spans="1:35" ht="15" customHeight="1" thickBot="1">
      <c r="A51" s="2274" t="s">
        <v>230</v>
      </c>
      <c r="B51" s="2275"/>
      <c r="C51" s="2275"/>
      <c r="D51" s="2275"/>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2275"/>
      <c r="AB51" s="2275"/>
      <c r="AC51" s="2275"/>
      <c r="AD51" s="2275"/>
      <c r="AE51" s="2275"/>
      <c r="AF51" s="2275"/>
      <c r="AG51" s="2275"/>
      <c r="AH51" s="2275"/>
      <c r="AI51" s="2276"/>
    </row>
    <row r="52" spans="1:35" ht="15" customHeight="1">
      <c r="A52" s="1017" t="s">
        <v>1009</v>
      </c>
    </row>
    <row r="53" spans="1:35" ht="18" customHeight="1">
      <c r="B53" s="2225"/>
      <c r="C53" s="2225"/>
      <c r="D53" s="2225"/>
      <c r="E53" s="2225"/>
      <c r="F53" s="2225"/>
      <c r="G53" s="2225"/>
      <c r="H53" s="2225"/>
      <c r="I53" s="2225"/>
      <c r="J53" s="2225"/>
      <c r="K53" s="2225"/>
      <c r="L53" s="2225"/>
      <c r="M53" s="2225"/>
      <c r="O53" s="2219" t="s">
        <v>436</v>
      </c>
      <c r="P53" s="2219"/>
      <c r="Q53" s="2266" t="s">
        <v>633</v>
      </c>
      <c r="R53" s="2266"/>
      <c r="S53" s="2266"/>
      <c r="T53" s="2266"/>
      <c r="U53" s="2266"/>
      <c r="V53" s="2266"/>
    </row>
    <row r="54" spans="1:35" ht="15" customHeight="1">
      <c r="A54" s="438" t="s">
        <v>472</v>
      </c>
    </row>
    <row r="55" spans="1:35" ht="18" customHeight="1">
      <c r="B55" s="2225"/>
      <c r="C55" s="2225"/>
      <c r="D55" s="2225"/>
      <c r="E55" s="2225"/>
      <c r="F55" s="2225"/>
      <c r="G55" s="2225"/>
      <c r="H55" s="2225"/>
      <c r="I55" s="2225"/>
      <c r="J55" s="2225"/>
      <c r="K55" s="2225"/>
      <c r="L55" s="2225"/>
      <c r="M55" s="2225"/>
      <c r="O55" s="2219" t="s">
        <v>436</v>
      </c>
      <c r="P55" s="2219"/>
      <c r="Q55" s="2266" t="s">
        <v>634</v>
      </c>
      <c r="R55" s="2266"/>
      <c r="S55" s="2266"/>
      <c r="T55" s="2266"/>
      <c r="U55" s="2266"/>
      <c r="V55" s="2266"/>
    </row>
    <row r="56" spans="1:35" ht="72" customHeight="1">
      <c r="A56" s="2267" t="s">
        <v>439</v>
      </c>
      <c r="B56" s="2267"/>
      <c r="C56" s="2267"/>
      <c r="D56" s="2267"/>
      <c r="E56" s="2267"/>
      <c r="F56" s="2267"/>
      <c r="G56" s="2267"/>
      <c r="H56" s="2267"/>
      <c r="I56" s="2267"/>
      <c r="J56" s="2267"/>
      <c r="K56" s="2267"/>
      <c r="L56" s="2267"/>
      <c r="M56" s="2267"/>
      <c r="N56" s="2267"/>
      <c r="O56" s="2267"/>
      <c r="P56" s="2267"/>
      <c r="Q56" s="2267"/>
      <c r="R56" s="2267"/>
      <c r="S56" s="2267"/>
      <c r="T56" s="2267"/>
      <c r="U56" s="2267"/>
      <c r="V56" s="2267"/>
      <c r="W56" s="2267"/>
      <c r="X56" s="2267"/>
      <c r="Y56" s="2267"/>
      <c r="Z56" s="2267"/>
      <c r="AA56" s="2267"/>
      <c r="AB56" s="2267"/>
      <c r="AC56" s="2267"/>
      <c r="AD56" s="2267"/>
      <c r="AE56" s="2267"/>
      <c r="AF56" s="2267"/>
      <c r="AG56" s="2267"/>
      <c r="AH56" s="2267"/>
      <c r="AI56" s="2267"/>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11"/>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B2" sqref="B2:R2"/>
    </sheetView>
  </sheetViews>
  <sheetFormatPr defaultRowHeight="13.5"/>
  <cols>
    <col min="1" max="1" width="2.75" style="424" customWidth="1"/>
    <col min="2" max="2" width="22" style="424" customWidth="1"/>
    <col min="3" max="3" width="17.125" style="423" customWidth="1"/>
    <col min="4" max="4" width="25.375" style="423" customWidth="1"/>
    <col min="5" max="5" width="28.125" style="423" customWidth="1"/>
    <col min="6" max="6" width="12.5" style="424" customWidth="1"/>
    <col min="7" max="7" width="5" style="425" customWidth="1"/>
    <col min="8" max="8" width="12.375" style="424" customWidth="1"/>
    <col min="9" max="9" width="8.875" style="424" customWidth="1"/>
    <col min="10" max="16" width="9" style="424"/>
    <col min="17" max="17" width="7.5" style="424" customWidth="1"/>
    <col min="18" max="19" width="7.5" style="486" customWidth="1"/>
    <col min="20" max="260" width="9" style="424"/>
    <col min="261" max="261" width="2.75" style="424" customWidth="1"/>
    <col min="262" max="262" width="22" style="424" customWidth="1"/>
    <col min="263" max="263" width="17.125" style="424" customWidth="1"/>
    <col min="264" max="264" width="25.375" style="424" customWidth="1"/>
    <col min="265" max="265" width="28.125" style="424" customWidth="1"/>
    <col min="266" max="266" width="12.5" style="424" customWidth="1"/>
    <col min="267" max="267" width="5" style="424" customWidth="1"/>
    <col min="268" max="268" width="12.375" style="424" customWidth="1"/>
    <col min="269" max="269" width="8.875" style="424" customWidth="1"/>
    <col min="270" max="274" width="9" style="424"/>
    <col min="275" max="275" width="7.5" style="424" customWidth="1"/>
    <col min="276" max="516" width="9" style="424"/>
    <col min="517" max="517" width="2.75" style="424" customWidth="1"/>
    <col min="518" max="518" width="22" style="424" customWidth="1"/>
    <col min="519" max="519" width="17.125" style="424" customWidth="1"/>
    <col min="520" max="520" width="25.375" style="424" customWidth="1"/>
    <col min="521" max="521" width="28.125" style="424" customWidth="1"/>
    <col min="522" max="522" width="12.5" style="424" customWidth="1"/>
    <col min="523" max="523" width="5" style="424" customWidth="1"/>
    <col min="524" max="524" width="12.375" style="424" customWidth="1"/>
    <col min="525" max="525" width="8.875" style="424" customWidth="1"/>
    <col min="526" max="530" width="9" style="424"/>
    <col min="531" max="531" width="7.5" style="424" customWidth="1"/>
    <col min="532" max="772" width="9" style="424"/>
    <col min="773" max="773" width="2.75" style="424" customWidth="1"/>
    <col min="774" max="774" width="22" style="424" customWidth="1"/>
    <col min="775" max="775" width="17.125" style="424" customWidth="1"/>
    <col min="776" max="776" width="25.375" style="424" customWidth="1"/>
    <col min="777" max="777" width="28.125" style="424" customWidth="1"/>
    <col min="778" max="778" width="12.5" style="424" customWidth="1"/>
    <col min="779" max="779" width="5" style="424" customWidth="1"/>
    <col min="780" max="780" width="12.375" style="424" customWidth="1"/>
    <col min="781" max="781" width="8.875" style="424" customWidth="1"/>
    <col min="782" max="786" width="9" style="424"/>
    <col min="787" max="787" width="7.5" style="424" customWidth="1"/>
    <col min="788" max="1028" width="9" style="424"/>
    <col min="1029" max="1029" width="2.75" style="424" customWidth="1"/>
    <col min="1030" max="1030" width="22" style="424" customWidth="1"/>
    <col min="1031" max="1031" width="17.125" style="424" customWidth="1"/>
    <col min="1032" max="1032" width="25.375" style="424" customWidth="1"/>
    <col min="1033" max="1033" width="28.125" style="424" customWidth="1"/>
    <col min="1034" max="1034" width="12.5" style="424" customWidth="1"/>
    <col min="1035" max="1035" width="5" style="424" customWidth="1"/>
    <col min="1036" max="1036" width="12.375" style="424" customWidth="1"/>
    <col min="1037" max="1037" width="8.875" style="424" customWidth="1"/>
    <col min="1038" max="1042" width="9" style="424"/>
    <col min="1043" max="1043" width="7.5" style="424" customWidth="1"/>
    <col min="1044" max="1284" width="9" style="424"/>
    <col min="1285" max="1285" width="2.75" style="424" customWidth="1"/>
    <col min="1286" max="1286" width="22" style="424" customWidth="1"/>
    <col min="1287" max="1287" width="17.125" style="424" customWidth="1"/>
    <col min="1288" max="1288" width="25.375" style="424" customWidth="1"/>
    <col min="1289" max="1289" width="28.125" style="424" customWidth="1"/>
    <col min="1290" max="1290" width="12.5" style="424" customWidth="1"/>
    <col min="1291" max="1291" width="5" style="424" customWidth="1"/>
    <col min="1292" max="1292" width="12.375" style="424" customWidth="1"/>
    <col min="1293" max="1293" width="8.875" style="424" customWidth="1"/>
    <col min="1294" max="1298" width="9" style="424"/>
    <col min="1299" max="1299" width="7.5" style="424" customWidth="1"/>
    <col min="1300" max="1540" width="9" style="424"/>
    <col min="1541" max="1541" width="2.75" style="424" customWidth="1"/>
    <col min="1542" max="1542" width="22" style="424" customWidth="1"/>
    <col min="1543" max="1543" width="17.125" style="424" customWidth="1"/>
    <col min="1544" max="1544" width="25.375" style="424" customWidth="1"/>
    <col min="1545" max="1545" width="28.125" style="424" customWidth="1"/>
    <col min="1546" max="1546" width="12.5" style="424" customWidth="1"/>
    <col min="1547" max="1547" width="5" style="424" customWidth="1"/>
    <col min="1548" max="1548" width="12.375" style="424" customWidth="1"/>
    <col min="1549" max="1549" width="8.875" style="424" customWidth="1"/>
    <col min="1550" max="1554" width="9" style="424"/>
    <col min="1555" max="1555" width="7.5" style="424" customWidth="1"/>
    <col min="1556" max="1796" width="9" style="424"/>
    <col min="1797" max="1797" width="2.75" style="424" customWidth="1"/>
    <col min="1798" max="1798" width="22" style="424" customWidth="1"/>
    <col min="1799" max="1799" width="17.125" style="424" customWidth="1"/>
    <col min="1800" max="1800" width="25.375" style="424" customWidth="1"/>
    <col min="1801" max="1801" width="28.125" style="424" customWidth="1"/>
    <col min="1802" max="1802" width="12.5" style="424" customWidth="1"/>
    <col min="1803" max="1803" width="5" style="424" customWidth="1"/>
    <col min="1804" max="1804" width="12.375" style="424" customWidth="1"/>
    <col min="1805" max="1805" width="8.875" style="424" customWidth="1"/>
    <col min="1806" max="1810" width="9" style="424"/>
    <col min="1811" max="1811" width="7.5" style="424" customWidth="1"/>
    <col min="1812" max="2052" width="9" style="424"/>
    <col min="2053" max="2053" width="2.75" style="424" customWidth="1"/>
    <col min="2054" max="2054" width="22" style="424" customWidth="1"/>
    <col min="2055" max="2055" width="17.125" style="424" customWidth="1"/>
    <col min="2056" max="2056" width="25.375" style="424" customWidth="1"/>
    <col min="2057" max="2057" width="28.125" style="424" customWidth="1"/>
    <col min="2058" max="2058" width="12.5" style="424" customWidth="1"/>
    <col min="2059" max="2059" width="5" style="424" customWidth="1"/>
    <col min="2060" max="2060" width="12.375" style="424" customWidth="1"/>
    <col min="2061" max="2061" width="8.875" style="424" customWidth="1"/>
    <col min="2062" max="2066" width="9" style="424"/>
    <col min="2067" max="2067" width="7.5" style="424" customWidth="1"/>
    <col min="2068" max="2308" width="9" style="424"/>
    <col min="2309" max="2309" width="2.75" style="424" customWidth="1"/>
    <col min="2310" max="2310" width="22" style="424" customWidth="1"/>
    <col min="2311" max="2311" width="17.125" style="424" customWidth="1"/>
    <col min="2312" max="2312" width="25.375" style="424" customWidth="1"/>
    <col min="2313" max="2313" width="28.125" style="424" customWidth="1"/>
    <col min="2314" max="2314" width="12.5" style="424" customWidth="1"/>
    <col min="2315" max="2315" width="5" style="424" customWidth="1"/>
    <col min="2316" max="2316" width="12.375" style="424" customWidth="1"/>
    <col min="2317" max="2317" width="8.875" style="424" customWidth="1"/>
    <col min="2318" max="2322" width="9" style="424"/>
    <col min="2323" max="2323" width="7.5" style="424" customWidth="1"/>
    <col min="2324" max="2564" width="9" style="424"/>
    <col min="2565" max="2565" width="2.75" style="424" customWidth="1"/>
    <col min="2566" max="2566" width="22" style="424" customWidth="1"/>
    <col min="2567" max="2567" width="17.125" style="424" customWidth="1"/>
    <col min="2568" max="2568" width="25.375" style="424" customWidth="1"/>
    <col min="2569" max="2569" width="28.125" style="424" customWidth="1"/>
    <col min="2570" max="2570" width="12.5" style="424" customWidth="1"/>
    <col min="2571" max="2571" width="5" style="424" customWidth="1"/>
    <col min="2572" max="2572" width="12.375" style="424" customWidth="1"/>
    <col min="2573" max="2573" width="8.875" style="424" customWidth="1"/>
    <col min="2574" max="2578" width="9" style="424"/>
    <col min="2579" max="2579" width="7.5" style="424" customWidth="1"/>
    <col min="2580" max="2820" width="9" style="424"/>
    <col min="2821" max="2821" width="2.75" style="424" customWidth="1"/>
    <col min="2822" max="2822" width="22" style="424" customWidth="1"/>
    <col min="2823" max="2823" width="17.125" style="424" customWidth="1"/>
    <col min="2824" max="2824" width="25.375" style="424" customWidth="1"/>
    <col min="2825" max="2825" width="28.125" style="424" customWidth="1"/>
    <col min="2826" max="2826" width="12.5" style="424" customWidth="1"/>
    <col min="2827" max="2827" width="5" style="424" customWidth="1"/>
    <col min="2828" max="2828" width="12.375" style="424" customWidth="1"/>
    <col min="2829" max="2829" width="8.875" style="424" customWidth="1"/>
    <col min="2830" max="2834" width="9" style="424"/>
    <col min="2835" max="2835" width="7.5" style="424" customWidth="1"/>
    <col min="2836" max="3076" width="9" style="424"/>
    <col min="3077" max="3077" width="2.75" style="424" customWidth="1"/>
    <col min="3078" max="3078" width="22" style="424" customWidth="1"/>
    <col min="3079" max="3079" width="17.125" style="424" customWidth="1"/>
    <col min="3080" max="3080" width="25.375" style="424" customWidth="1"/>
    <col min="3081" max="3081" width="28.125" style="424" customWidth="1"/>
    <col min="3082" max="3082" width="12.5" style="424" customWidth="1"/>
    <col min="3083" max="3083" width="5" style="424" customWidth="1"/>
    <col min="3084" max="3084" width="12.375" style="424" customWidth="1"/>
    <col min="3085" max="3085" width="8.875" style="424" customWidth="1"/>
    <col min="3086" max="3090" width="9" style="424"/>
    <col min="3091" max="3091" width="7.5" style="424" customWidth="1"/>
    <col min="3092" max="3332" width="9" style="424"/>
    <col min="3333" max="3333" width="2.75" style="424" customWidth="1"/>
    <col min="3334" max="3334" width="22" style="424" customWidth="1"/>
    <col min="3335" max="3335" width="17.125" style="424" customWidth="1"/>
    <col min="3336" max="3336" width="25.375" style="424" customWidth="1"/>
    <col min="3337" max="3337" width="28.125" style="424" customWidth="1"/>
    <col min="3338" max="3338" width="12.5" style="424" customWidth="1"/>
    <col min="3339" max="3339" width="5" style="424" customWidth="1"/>
    <col min="3340" max="3340" width="12.375" style="424" customWidth="1"/>
    <col min="3341" max="3341" width="8.875" style="424" customWidth="1"/>
    <col min="3342" max="3346" width="9" style="424"/>
    <col min="3347" max="3347" width="7.5" style="424" customWidth="1"/>
    <col min="3348" max="3588" width="9" style="424"/>
    <col min="3589" max="3589" width="2.75" style="424" customWidth="1"/>
    <col min="3590" max="3590" width="22" style="424" customWidth="1"/>
    <col min="3591" max="3591" width="17.125" style="424" customWidth="1"/>
    <col min="3592" max="3592" width="25.375" style="424" customWidth="1"/>
    <col min="3593" max="3593" width="28.125" style="424" customWidth="1"/>
    <col min="3594" max="3594" width="12.5" style="424" customWidth="1"/>
    <col min="3595" max="3595" width="5" style="424" customWidth="1"/>
    <col min="3596" max="3596" width="12.375" style="424" customWidth="1"/>
    <col min="3597" max="3597" width="8.875" style="424" customWidth="1"/>
    <col min="3598" max="3602" width="9" style="424"/>
    <col min="3603" max="3603" width="7.5" style="424" customWidth="1"/>
    <col min="3604" max="3844" width="9" style="424"/>
    <col min="3845" max="3845" width="2.75" style="424" customWidth="1"/>
    <col min="3846" max="3846" width="22" style="424" customWidth="1"/>
    <col min="3847" max="3847" width="17.125" style="424" customWidth="1"/>
    <col min="3848" max="3848" width="25.375" style="424" customWidth="1"/>
    <col min="3849" max="3849" width="28.125" style="424" customWidth="1"/>
    <col min="3850" max="3850" width="12.5" style="424" customWidth="1"/>
    <col min="3851" max="3851" width="5" style="424" customWidth="1"/>
    <col min="3852" max="3852" width="12.375" style="424" customWidth="1"/>
    <col min="3853" max="3853" width="8.875" style="424" customWidth="1"/>
    <col min="3854" max="3858" width="9" style="424"/>
    <col min="3859" max="3859" width="7.5" style="424" customWidth="1"/>
    <col min="3860" max="4100" width="9" style="424"/>
    <col min="4101" max="4101" width="2.75" style="424" customWidth="1"/>
    <col min="4102" max="4102" width="22" style="424" customWidth="1"/>
    <col min="4103" max="4103" width="17.125" style="424" customWidth="1"/>
    <col min="4104" max="4104" width="25.375" style="424" customWidth="1"/>
    <col min="4105" max="4105" width="28.125" style="424" customWidth="1"/>
    <col min="4106" max="4106" width="12.5" style="424" customWidth="1"/>
    <col min="4107" max="4107" width="5" style="424" customWidth="1"/>
    <col min="4108" max="4108" width="12.375" style="424" customWidth="1"/>
    <col min="4109" max="4109" width="8.875" style="424" customWidth="1"/>
    <col min="4110" max="4114" width="9" style="424"/>
    <col min="4115" max="4115" width="7.5" style="424" customWidth="1"/>
    <col min="4116" max="4356" width="9" style="424"/>
    <col min="4357" max="4357" width="2.75" style="424" customWidth="1"/>
    <col min="4358" max="4358" width="22" style="424" customWidth="1"/>
    <col min="4359" max="4359" width="17.125" style="424" customWidth="1"/>
    <col min="4360" max="4360" width="25.375" style="424" customWidth="1"/>
    <col min="4361" max="4361" width="28.125" style="424" customWidth="1"/>
    <col min="4362" max="4362" width="12.5" style="424" customWidth="1"/>
    <col min="4363" max="4363" width="5" style="424" customWidth="1"/>
    <col min="4364" max="4364" width="12.375" style="424" customWidth="1"/>
    <col min="4365" max="4365" width="8.875" style="424" customWidth="1"/>
    <col min="4366" max="4370" width="9" style="424"/>
    <col min="4371" max="4371" width="7.5" style="424" customWidth="1"/>
    <col min="4372" max="4612" width="9" style="424"/>
    <col min="4613" max="4613" width="2.75" style="424" customWidth="1"/>
    <col min="4614" max="4614" width="22" style="424" customWidth="1"/>
    <col min="4615" max="4615" width="17.125" style="424" customWidth="1"/>
    <col min="4616" max="4616" width="25.375" style="424" customWidth="1"/>
    <col min="4617" max="4617" width="28.125" style="424" customWidth="1"/>
    <col min="4618" max="4618" width="12.5" style="424" customWidth="1"/>
    <col min="4619" max="4619" width="5" style="424" customWidth="1"/>
    <col min="4620" max="4620" width="12.375" style="424" customWidth="1"/>
    <col min="4621" max="4621" width="8.875" style="424" customWidth="1"/>
    <col min="4622" max="4626" width="9" style="424"/>
    <col min="4627" max="4627" width="7.5" style="424" customWidth="1"/>
    <col min="4628" max="4868" width="9" style="424"/>
    <col min="4869" max="4869" width="2.75" style="424" customWidth="1"/>
    <col min="4870" max="4870" width="22" style="424" customWidth="1"/>
    <col min="4871" max="4871" width="17.125" style="424" customWidth="1"/>
    <col min="4872" max="4872" width="25.375" style="424" customWidth="1"/>
    <col min="4873" max="4873" width="28.125" style="424" customWidth="1"/>
    <col min="4874" max="4874" width="12.5" style="424" customWidth="1"/>
    <col min="4875" max="4875" width="5" style="424" customWidth="1"/>
    <col min="4876" max="4876" width="12.375" style="424" customWidth="1"/>
    <col min="4877" max="4877" width="8.875" style="424" customWidth="1"/>
    <col min="4878" max="4882" width="9" style="424"/>
    <col min="4883" max="4883" width="7.5" style="424" customWidth="1"/>
    <col min="4884" max="5124" width="9" style="424"/>
    <col min="5125" max="5125" width="2.75" style="424" customWidth="1"/>
    <col min="5126" max="5126" width="22" style="424" customWidth="1"/>
    <col min="5127" max="5127" width="17.125" style="424" customWidth="1"/>
    <col min="5128" max="5128" width="25.375" style="424" customWidth="1"/>
    <col min="5129" max="5129" width="28.125" style="424" customWidth="1"/>
    <col min="5130" max="5130" width="12.5" style="424" customWidth="1"/>
    <col min="5131" max="5131" width="5" style="424" customWidth="1"/>
    <col min="5132" max="5132" width="12.375" style="424" customWidth="1"/>
    <col min="5133" max="5133" width="8.875" style="424" customWidth="1"/>
    <col min="5134" max="5138" width="9" style="424"/>
    <col min="5139" max="5139" width="7.5" style="424" customWidth="1"/>
    <col min="5140" max="5380" width="9" style="424"/>
    <col min="5381" max="5381" width="2.75" style="424" customWidth="1"/>
    <col min="5382" max="5382" width="22" style="424" customWidth="1"/>
    <col min="5383" max="5383" width="17.125" style="424" customWidth="1"/>
    <col min="5384" max="5384" width="25.375" style="424" customWidth="1"/>
    <col min="5385" max="5385" width="28.125" style="424" customWidth="1"/>
    <col min="5386" max="5386" width="12.5" style="424" customWidth="1"/>
    <col min="5387" max="5387" width="5" style="424" customWidth="1"/>
    <col min="5388" max="5388" width="12.375" style="424" customWidth="1"/>
    <col min="5389" max="5389" width="8.875" style="424" customWidth="1"/>
    <col min="5390" max="5394" width="9" style="424"/>
    <col min="5395" max="5395" width="7.5" style="424" customWidth="1"/>
    <col min="5396" max="5636" width="9" style="424"/>
    <col min="5637" max="5637" width="2.75" style="424" customWidth="1"/>
    <col min="5638" max="5638" width="22" style="424" customWidth="1"/>
    <col min="5639" max="5639" width="17.125" style="424" customWidth="1"/>
    <col min="5640" max="5640" width="25.375" style="424" customWidth="1"/>
    <col min="5641" max="5641" width="28.125" style="424" customWidth="1"/>
    <col min="5642" max="5642" width="12.5" style="424" customWidth="1"/>
    <col min="5643" max="5643" width="5" style="424" customWidth="1"/>
    <col min="5644" max="5644" width="12.375" style="424" customWidth="1"/>
    <col min="5645" max="5645" width="8.875" style="424" customWidth="1"/>
    <col min="5646" max="5650" width="9" style="424"/>
    <col min="5651" max="5651" width="7.5" style="424" customWidth="1"/>
    <col min="5652" max="5892" width="9" style="424"/>
    <col min="5893" max="5893" width="2.75" style="424" customWidth="1"/>
    <col min="5894" max="5894" width="22" style="424" customWidth="1"/>
    <col min="5895" max="5895" width="17.125" style="424" customWidth="1"/>
    <col min="5896" max="5896" width="25.375" style="424" customWidth="1"/>
    <col min="5897" max="5897" width="28.125" style="424" customWidth="1"/>
    <col min="5898" max="5898" width="12.5" style="424" customWidth="1"/>
    <col min="5899" max="5899" width="5" style="424" customWidth="1"/>
    <col min="5900" max="5900" width="12.375" style="424" customWidth="1"/>
    <col min="5901" max="5901" width="8.875" style="424" customWidth="1"/>
    <col min="5902" max="5906" width="9" style="424"/>
    <col min="5907" max="5907" width="7.5" style="424" customWidth="1"/>
    <col min="5908" max="6148" width="9" style="424"/>
    <col min="6149" max="6149" width="2.75" style="424" customWidth="1"/>
    <col min="6150" max="6150" width="22" style="424" customWidth="1"/>
    <col min="6151" max="6151" width="17.125" style="424" customWidth="1"/>
    <col min="6152" max="6152" width="25.375" style="424" customWidth="1"/>
    <col min="6153" max="6153" width="28.125" style="424" customWidth="1"/>
    <col min="6154" max="6154" width="12.5" style="424" customWidth="1"/>
    <col min="6155" max="6155" width="5" style="424" customWidth="1"/>
    <col min="6156" max="6156" width="12.375" style="424" customWidth="1"/>
    <col min="6157" max="6157" width="8.875" style="424" customWidth="1"/>
    <col min="6158" max="6162" width="9" style="424"/>
    <col min="6163" max="6163" width="7.5" style="424" customWidth="1"/>
    <col min="6164" max="6404" width="9" style="424"/>
    <col min="6405" max="6405" width="2.75" style="424" customWidth="1"/>
    <col min="6406" max="6406" width="22" style="424" customWidth="1"/>
    <col min="6407" max="6407" width="17.125" style="424" customWidth="1"/>
    <col min="6408" max="6408" width="25.375" style="424" customWidth="1"/>
    <col min="6409" max="6409" width="28.125" style="424" customWidth="1"/>
    <col min="6410" max="6410" width="12.5" style="424" customWidth="1"/>
    <col min="6411" max="6411" width="5" style="424" customWidth="1"/>
    <col min="6412" max="6412" width="12.375" style="424" customWidth="1"/>
    <col min="6413" max="6413" width="8.875" style="424" customWidth="1"/>
    <col min="6414" max="6418" width="9" style="424"/>
    <col min="6419" max="6419" width="7.5" style="424" customWidth="1"/>
    <col min="6420" max="6660" width="9" style="424"/>
    <col min="6661" max="6661" width="2.75" style="424" customWidth="1"/>
    <col min="6662" max="6662" width="22" style="424" customWidth="1"/>
    <col min="6663" max="6663" width="17.125" style="424" customWidth="1"/>
    <col min="6664" max="6664" width="25.375" style="424" customWidth="1"/>
    <col min="6665" max="6665" width="28.125" style="424" customWidth="1"/>
    <col min="6666" max="6666" width="12.5" style="424" customWidth="1"/>
    <col min="6667" max="6667" width="5" style="424" customWidth="1"/>
    <col min="6668" max="6668" width="12.375" style="424" customWidth="1"/>
    <col min="6669" max="6669" width="8.875" style="424" customWidth="1"/>
    <col min="6670" max="6674" width="9" style="424"/>
    <col min="6675" max="6675" width="7.5" style="424" customWidth="1"/>
    <col min="6676" max="6916" width="9" style="424"/>
    <col min="6917" max="6917" width="2.75" style="424" customWidth="1"/>
    <col min="6918" max="6918" width="22" style="424" customWidth="1"/>
    <col min="6919" max="6919" width="17.125" style="424" customWidth="1"/>
    <col min="6920" max="6920" width="25.375" style="424" customWidth="1"/>
    <col min="6921" max="6921" width="28.125" style="424" customWidth="1"/>
    <col min="6922" max="6922" width="12.5" style="424" customWidth="1"/>
    <col min="6923" max="6923" width="5" style="424" customWidth="1"/>
    <col min="6924" max="6924" width="12.375" style="424" customWidth="1"/>
    <col min="6925" max="6925" width="8.875" style="424" customWidth="1"/>
    <col min="6926" max="6930" width="9" style="424"/>
    <col min="6931" max="6931" width="7.5" style="424" customWidth="1"/>
    <col min="6932" max="7172" width="9" style="424"/>
    <col min="7173" max="7173" width="2.75" style="424" customWidth="1"/>
    <col min="7174" max="7174" width="22" style="424" customWidth="1"/>
    <col min="7175" max="7175" width="17.125" style="424" customWidth="1"/>
    <col min="7176" max="7176" width="25.375" style="424" customWidth="1"/>
    <col min="7177" max="7177" width="28.125" style="424" customWidth="1"/>
    <col min="7178" max="7178" width="12.5" style="424" customWidth="1"/>
    <col min="7179" max="7179" width="5" style="424" customWidth="1"/>
    <col min="7180" max="7180" width="12.375" style="424" customWidth="1"/>
    <col min="7181" max="7181" width="8.875" style="424" customWidth="1"/>
    <col min="7182" max="7186" width="9" style="424"/>
    <col min="7187" max="7187" width="7.5" style="424" customWidth="1"/>
    <col min="7188" max="7428" width="9" style="424"/>
    <col min="7429" max="7429" width="2.75" style="424" customWidth="1"/>
    <col min="7430" max="7430" width="22" style="424" customWidth="1"/>
    <col min="7431" max="7431" width="17.125" style="424" customWidth="1"/>
    <col min="7432" max="7432" width="25.375" style="424" customWidth="1"/>
    <col min="7433" max="7433" width="28.125" style="424" customWidth="1"/>
    <col min="7434" max="7434" width="12.5" style="424" customWidth="1"/>
    <col min="7435" max="7435" width="5" style="424" customWidth="1"/>
    <col min="7436" max="7436" width="12.375" style="424" customWidth="1"/>
    <col min="7437" max="7437" width="8.875" style="424" customWidth="1"/>
    <col min="7438" max="7442" width="9" style="424"/>
    <col min="7443" max="7443" width="7.5" style="424" customWidth="1"/>
    <col min="7444" max="7684" width="9" style="424"/>
    <col min="7685" max="7685" width="2.75" style="424" customWidth="1"/>
    <col min="7686" max="7686" width="22" style="424" customWidth="1"/>
    <col min="7687" max="7687" width="17.125" style="424" customWidth="1"/>
    <col min="7688" max="7688" width="25.375" style="424" customWidth="1"/>
    <col min="7689" max="7689" width="28.125" style="424" customWidth="1"/>
    <col min="7690" max="7690" width="12.5" style="424" customWidth="1"/>
    <col min="7691" max="7691" width="5" style="424" customWidth="1"/>
    <col min="7692" max="7692" width="12.375" style="424" customWidth="1"/>
    <col min="7693" max="7693" width="8.875" style="424" customWidth="1"/>
    <col min="7694" max="7698" width="9" style="424"/>
    <col min="7699" max="7699" width="7.5" style="424" customWidth="1"/>
    <col min="7700" max="7940" width="9" style="424"/>
    <col min="7941" max="7941" width="2.75" style="424" customWidth="1"/>
    <col min="7942" max="7942" width="22" style="424" customWidth="1"/>
    <col min="7943" max="7943" width="17.125" style="424" customWidth="1"/>
    <col min="7944" max="7944" width="25.375" style="424" customWidth="1"/>
    <col min="7945" max="7945" width="28.125" style="424" customWidth="1"/>
    <col min="7946" max="7946" width="12.5" style="424" customWidth="1"/>
    <col min="7947" max="7947" width="5" style="424" customWidth="1"/>
    <col min="7948" max="7948" width="12.375" style="424" customWidth="1"/>
    <col min="7949" max="7949" width="8.875" style="424" customWidth="1"/>
    <col min="7950" max="7954" width="9" style="424"/>
    <col min="7955" max="7955" width="7.5" style="424" customWidth="1"/>
    <col min="7956" max="8196" width="9" style="424"/>
    <col min="8197" max="8197" width="2.75" style="424" customWidth="1"/>
    <col min="8198" max="8198" width="22" style="424" customWidth="1"/>
    <col min="8199" max="8199" width="17.125" style="424" customWidth="1"/>
    <col min="8200" max="8200" width="25.375" style="424" customWidth="1"/>
    <col min="8201" max="8201" width="28.125" style="424" customWidth="1"/>
    <col min="8202" max="8202" width="12.5" style="424" customWidth="1"/>
    <col min="8203" max="8203" width="5" style="424" customWidth="1"/>
    <col min="8204" max="8204" width="12.375" style="424" customWidth="1"/>
    <col min="8205" max="8205" width="8.875" style="424" customWidth="1"/>
    <col min="8206" max="8210" width="9" style="424"/>
    <col min="8211" max="8211" width="7.5" style="424" customWidth="1"/>
    <col min="8212" max="8452" width="9" style="424"/>
    <col min="8453" max="8453" width="2.75" style="424" customWidth="1"/>
    <col min="8454" max="8454" width="22" style="424" customWidth="1"/>
    <col min="8455" max="8455" width="17.125" style="424" customWidth="1"/>
    <col min="8456" max="8456" width="25.375" style="424" customWidth="1"/>
    <col min="8457" max="8457" width="28.125" style="424" customWidth="1"/>
    <col min="8458" max="8458" width="12.5" style="424" customWidth="1"/>
    <col min="8459" max="8459" width="5" style="424" customWidth="1"/>
    <col min="8460" max="8460" width="12.375" style="424" customWidth="1"/>
    <col min="8461" max="8461" width="8.875" style="424" customWidth="1"/>
    <col min="8462" max="8466" width="9" style="424"/>
    <col min="8467" max="8467" width="7.5" style="424" customWidth="1"/>
    <col min="8468" max="8708" width="9" style="424"/>
    <col min="8709" max="8709" width="2.75" style="424" customWidth="1"/>
    <col min="8710" max="8710" width="22" style="424" customWidth="1"/>
    <col min="8711" max="8711" width="17.125" style="424" customWidth="1"/>
    <col min="8712" max="8712" width="25.375" style="424" customWidth="1"/>
    <col min="8713" max="8713" width="28.125" style="424" customWidth="1"/>
    <col min="8714" max="8714" width="12.5" style="424" customWidth="1"/>
    <col min="8715" max="8715" width="5" style="424" customWidth="1"/>
    <col min="8716" max="8716" width="12.375" style="424" customWidth="1"/>
    <col min="8717" max="8717" width="8.875" style="424" customWidth="1"/>
    <col min="8718" max="8722" width="9" style="424"/>
    <col min="8723" max="8723" width="7.5" style="424" customWidth="1"/>
    <col min="8724" max="8964" width="9" style="424"/>
    <col min="8965" max="8965" width="2.75" style="424" customWidth="1"/>
    <col min="8966" max="8966" width="22" style="424" customWidth="1"/>
    <col min="8967" max="8967" width="17.125" style="424" customWidth="1"/>
    <col min="8968" max="8968" width="25.375" style="424" customWidth="1"/>
    <col min="8969" max="8969" width="28.125" style="424" customWidth="1"/>
    <col min="8970" max="8970" width="12.5" style="424" customWidth="1"/>
    <col min="8971" max="8971" width="5" style="424" customWidth="1"/>
    <col min="8972" max="8972" width="12.375" style="424" customWidth="1"/>
    <col min="8973" max="8973" width="8.875" style="424" customWidth="1"/>
    <col min="8974" max="8978" width="9" style="424"/>
    <col min="8979" max="8979" width="7.5" style="424" customWidth="1"/>
    <col min="8980" max="9220" width="9" style="424"/>
    <col min="9221" max="9221" width="2.75" style="424" customWidth="1"/>
    <col min="9222" max="9222" width="22" style="424" customWidth="1"/>
    <col min="9223" max="9223" width="17.125" style="424" customWidth="1"/>
    <col min="9224" max="9224" width="25.375" style="424" customWidth="1"/>
    <col min="9225" max="9225" width="28.125" style="424" customWidth="1"/>
    <col min="9226" max="9226" width="12.5" style="424" customWidth="1"/>
    <col min="9227" max="9227" width="5" style="424" customWidth="1"/>
    <col min="9228" max="9228" width="12.375" style="424" customWidth="1"/>
    <col min="9229" max="9229" width="8.875" style="424" customWidth="1"/>
    <col min="9230" max="9234" width="9" style="424"/>
    <col min="9235" max="9235" width="7.5" style="424" customWidth="1"/>
    <col min="9236" max="9476" width="9" style="424"/>
    <col min="9477" max="9477" width="2.75" style="424" customWidth="1"/>
    <col min="9478" max="9478" width="22" style="424" customWidth="1"/>
    <col min="9479" max="9479" width="17.125" style="424" customWidth="1"/>
    <col min="9480" max="9480" width="25.375" style="424" customWidth="1"/>
    <col min="9481" max="9481" width="28.125" style="424" customWidth="1"/>
    <col min="9482" max="9482" width="12.5" style="424" customWidth="1"/>
    <col min="9483" max="9483" width="5" style="424" customWidth="1"/>
    <col min="9484" max="9484" width="12.375" style="424" customWidth="1"/>
    <col min="9485" max="9485" width="8.875" style="424" customWidth="1"/>
    <col min="9486" max="9490" width="9" style="424"/>
    <col min="9491" max="9491" width="7.5" style="424" customWidth="1"/>
    <col min="9492" max="9732" width="9" style="424"/>
    <col min="9733" max="9733" width="2.75" style="424" customWidth="1"/>
    <col min="9734" max="9734" width="22" style="424" customWidth="1"/>
    <col min="9735" max="9735" width="17.125" style="424" customWidth="1"/>
    <col min="9736" max="9736" width="25.375" style="424" customWidth="1"/>
    <col min="9737" max="9737" width="28.125" style="424" customWidth="1"/>
    <col min="9738" max="9738" width="12.5" style="424" customWidth="1"/>
    <col min="9739" max="9739" width="5" style="424" customWidth="1"/>
    <col min="9740" max="9740" width="12.375" style="424" customWidth="1"/>
    <col min="9741" max="9741" width="8.875" style="424" customWidth="1"/>
    <col min="9742" max="9746" width="9" style="424"/>
    <col min="9747" max="9747" width="7.5" style="424" customWidth="1"/>
    <col min="9748" max="9988" width="9" style="424"/>
    <col min="9989" max="9989" width="2.75" style="424" customWidth="1"/>
    <col min="9990" max="9990" width="22" style="424" customWidth="1"/>
    <col min="9991" max="9991" width="17.125" style="424" customWidth="1"/>
    <col min="9992" max="9992" width="25.375" style="424" customWidth="1"/>
    <col min="9993" max="9993" width="28.125" style="424" customWidth="1"/>
    <col min="9994" max="9994" width="12.5" style="424" customWidth="1"/>
    <col min="9995" max="9995" width="5" style="424" customWidth="1"/>
    <col min="9996" max="9996" width="12.375" style="424" customWidth="1"/>
    <col min="9997" max="9997" width="8.875" style="424" customWidth="1"/>
    <col min="9998" max="10002" width="9" style="424"/>
    <col min="10003" max="10003" width="7.5" style="424" customWidth="1"/>
    <col min="10004" max="10244" width="9" style="424"/>
    <col min="10245" max="10245" width="2.75" style="424" customWidth="1"/>
    <col min="10246" max="10246" width="22" style="424" customWidth="1"/>
    <col min="10247" max="10247" width="17.125" style="424" customWidth="1"/>
    <col min="10248" max="10248" width="25.375" style="424" customWidth="1"/>
    <col min="10249" max="10249" width="28.125" style="424" customWidth="1"/>
    <col min="10250" max="10250" width="12.5" style="424" customWidth="1"/>
    <col min="10251" max="10251" width="5" style="424" customWidth="1"/>
    <col min="10252" max="10252" width="12.375" style="424" customWidth="1"/>
    <col min="10253" max="10253" width="8.875" style="424" customWidth="1"/>
    <col min="10254" max="10258" width="9" style="424"/>
    <col min="10259" max="10259" width="7.5" style="424" customWidth="1"/>
    <col min="10260" max="10500" width="9" style="424"/>
    <col min="10501" max="10501" width="2.75" style="424" customWidth="1"/>
    <col min="10502" max="10502" width="22" style="424" customWidth="1"/>
    <col min="10503" max="10503" width="17.125" style="424" customWidth="1"/>
    <col min="10504" max="10504" width="25.375" style="424" customWidth="1"/>
    <col min="10505" max="10505" width="28.125" style="424" customWidth="1"/>
    <col min="10506" max="10506" width="12.5" style="424" customWidth="1"/>
    <col min="10507" max="10507" width="5" style="424" customWidth="1"/>
    <col min="10508" max="10508" width="12.375" style="424" customWidth="1"/>
    <col min="10509" max="10509" width="8.875" style="424" customWidth="1"/>
    <col min="10510" max="10514" width="9" style="424"/>
    <col min="10515" max="10515" width="7.5" style="424" customWidth="1"/>
    <col min="10516" max="10756" width="9" style="424"/>
    <col min="10757" max="10757" width="2.75" style="424" customWidth="1"/>
    <col min="10758" max="10758" width="22" style="424" customWidth="1"/>
    <col min="10759" max="10759" width="17.125" style="424" customWidth="1"/>
    <col min="10760" max="10760" width="25.375" style="424" customWidth="1"/>
    <col min="10761" max="10761" width="28.125" style="424" customWidth="1"/>
    <col min="10762" max="10762" width="12.5" style="424" customWidth="1"/>
    <col min="10763" max="10763" width="5" style="424" customWidth="1"/>
    <col min="10764" max="10764" width="12.375" style="424" customWidth="1"/>
    <col min="10765" max="10765" width="8.875" style="424" customWidth="1"/>
    <col min="10766" max="10770" width="9" style="424"/>
    <col min="10771" max="10771" width="7.5" style="424" customWidth="1"/>
    <col min="10772" max="11012" width="9" style="424"/>
    <col min="11013" max="11013" width="2.75" style="424" customWidth="1"/>
    <col min="11014" max="11014" width="22" style="424" customWidth="1"/>
    <col min="11015" max="11015" width="17.125" style="424" customWidth="1"/>
    <col min="11016" max="11016" width="25.375" style="424" customWidth="1"/>
    <col min="11017" max="11017" width="28.125" style="424" customWidth="1"/>
    <col min="11018" max="11018" width="12.5" style="424" customWidth="1"/>
    <col min="11019" max="11019" width="5" style="424" customWidth="1"/>
    <col min="11020" max="11020" width="12.375" style="424" customWidth="1"/>
    <col min="11021" max="11021" width="8.875" style="424" customWidth="1"/>
    <col min="11022" max="11026" width="9" style="424"/>
    <col min="11027" max="11027" width="7.5" style="424" customWidth="1"/>
    <col min="11028" max="11268" width="9" style="424"/>
    <col min="11269" max="11269" width="2.75" style="424" customWidth="1"/>
    <col min="11270" max="11270" width="22" style="424" customWidth="1"/>
    <col min="11271" max="11271" width="17.125" style="424" customWidth="1"/>
    <col min="11272" max="11272" width="25.375" style="424" customWidth="1"/>
    <col min="11273" max="11273" width="28.125" style="424" customWidth="1"/>
    <col min="11274" max="11274" width="12.5" style="424" customWidth="1"/>
    <col min="11275" max="11275" width="5" style="424" customWidth="1"/>
    <col min="11276" max="11276" width="12.375" style="424" customWidth="1"/>
    <col min="11277" max="11277" width="8.875" style="424" customWidth="1"/>
    <col min="11278" max="11282" width="9" style="424"/>
    <col min="11283" max="11283" width="7.5" style="424" customWidth="1"/>
    <col min="11284" max="11524" width="9" style="424"/>
    <col min="11525" max="11525" width="2.75" style="424" customWidth="1"/>
    <col min="11526" max="11526" width="22" style="424" customWidth="1"/>
    <col min="11527" max="11527" width="17.125" style="424" customWidth="1"/>
    <col min="11528" max="11528" width="25.375" style="424" customWidth="1"/>
    <col min="11529" max="11529" width="28.125" style="424" customWidth="1"/>
    <col min="11530" max="11530" width="12.5" style="424" customWidth="1"/>
    <col min="11531" max="11531" width="5" style="424" customWidth="1"/>
    <col min="11532" max="11532" width="12.375" style="424" customWidth="1"/>
    <col min="11533" max="11533" width="8.875" style="424" customWidth="1"/>
    <col min="11534" max="11538" width="9" style="424"/>
    <col min="11539" max="11539" width="7.5" style="424" customWidth="1"/>
    <col min="11540" max="11780" width="9" style="424"/>
    <col min="11781" max="11781" width="2.75" style="424" customWidth="1"/>
    <col min="11782" max="11782" width="22" style="424" customWidth="1"/>
    <col min="11783" max="11783" width="17.125" style="424" customWidth="1"/>
    <col min="11784" max="11784" width="25.375" style="424" customWidth="1"/>
    <col min="11785" max="11785" width="28.125" style="424" customWidth="1"/>
    <col min="11786" max="11786" width="12.5" style="424" customWidth="1"/>
    <col min="11787" max="11787" width="5" style="424" customWidth="1"/>
    <col min="11788" max="11788" width="12.375" style="424" customWidth="1"/>
    <col min="11789" max="11789" width="8.875" style="424" customWidth="1"/>
    <col min="11790" max="11794" width="9" style="424"/>
    <col min="11795" max="11795" width="7.5" style="424" customWidth="1"/>
    <col min="11796" max="12036" width="9" style="424"/>
    <col min="12037" max="12037" width="2.75" style="424" customWidth="1"/>
    <col min="12038" max="12038" width="22" style="424" customWidth="1"/>
    <col min="12039" max="12039" width="17.125" style="424" customWidth="1"/>
    <col min="12040" max="12040" width="25.375" style="424" customWidth="1"/>
    <col min="12041" max="12041" width="28.125" style="424" customWidth="1"/>
    <col min="12042" max="12042" width="12.5" style="424" customWidth="1"/>
    <col min="12043" max="12043" width="5" style="424" customWidth="1"/>
    <col min="12044" max="12044" width="12.375" style="424" customWidth="1"/>
    <col min="12045" max="12045" width="8.875" style="424" customWidth="1"/>
    <col min="12046" max="12050" width="9" style="424"/>
    <col min="12051" max="12051" width="7.5" style="424" customWidth="1"/>
    <col min="12052" max="12292" width="9" style="424"/>
    <col min="12293" max="12293" width="2.75" style="424" customWidth="1"/>
    <col min="12294" max="12294" width="22" style="424" customWidth="1"/>
    <col min="12295" max="12295" width="17.125" style="424" customWidth="1"/>
    <col min="12296" max="12296" width="25.375" style="424" customWidth="1"/>
    <col min="12297" max="12297" width="28.125" style="424" customWidth="1"/>
    <col min="12298" max="12298" width="12.5" style="424" customWidth="1"/>
    <col min="12299" max="12299" width="5" style="424" customWidth="1"/>
    <col min="12300" max="12300" width="12.375" style="424" customWidth="1"/>
    <col min="12301" max="12301" width="8.875" style="424" customWidth="1"/>
    <col min="12302" max="12306" width="9" style="424"/>
    <col min="12307" max="12307" width="7.5" style="424" customWidth="1"/>
    <col min="12308" max="12548" width="9" style="424"/>
    <col min="12549" max="12549" width="2.75" style="424" customWidth="1"/>
    <col min="12550" max="12550" width="22" style="424" customWidth="1"/>
    <col min="12551" max="12551" width="17.125" style="424" customWidth="1"/>
    <col min="12552" max="12552" width="25.375" style="424" customWidth="1"/>
    <col min="12553" max="12553" width="28.125" style="424" customWidth="1"/>
    <col min="12554" max="12554" width="12.5" style="424" customWidth="1"/>
    <col min="12555" max="12555" width="5" style="424" customWidth="1"/>
    <col min="12556" max="12556" width="12.375" style="424" customWidth="1"/>
    <col min="12557" max="12557" width="8.875" style="424" customWidth="1"/>
    <col min="12558" max="12562" width="9" style="424"/>
    <col min="12563" max="12563" width="7.5" style="424" customWidth="1"/>
    <col min="12564" max="12804" width="9" style="424"/>
    <col min="12805" max="12805" width="2.75" style="424" customWidth="1"/>
    <col min="12806" max="12806" width="22" style="424" customWidth="1"/>
    <col min="12807" max="12807" width="17.125" style="424" customWidth="1"/>
    <col min="12808" max="12808" width="25.375" style="424" customWidth="1"/>
    <col min="12809" max="12809" width="28.125" style="424" customWidth="1"/>
    <col min="12810" max="12810" width="12.5" style="424" customWidth="1"/>
    <col min="12811" max="12811" width="5" style="424" customWidth="1"/>
    <col min="12812" max="12812" width="12.375" style="424" customWidth="1"/>
    <col min="12813" max="12813" width="8.875" style="424" customWidth="1"/>
    <col min="12814" max="12818" width="9" style="424"/>
    <col min="12819" max="12819" width="7.5" style="424" customWidth="1"/>
    <col min="12820" max="13060" width="9" style="424"/>
    <col min="13061" max="13061" width="2.75" style="424" customWidth="1"/>
    <col min="13062" max="13062" width="22" style="424" customWidth="1"/>
    <col min="13063" max="13063" width="17.125" style="424" customWidth="1"/>
    <col min="13064" max="13064" width="25.375" style="424" customWidth="1"/>
    <col min="13065" max="13065" width="28.125" style="424" customWidth="1"/>
    <col min="13066" max="13066" width="12.5" style="424" customWidth="1"/>
    <col min="13067" max="13067" width="5" style="424" customWidth="1"/>
    <col min="13068" max="13068" width="12.375" style="424" customWidth="1"/>
    <col min="13069" max="13069" width="8.875" style="424" customWidth="1"/>
    <col min="13070" max="13074" width="9" style="424"/>
    <col min="13075" max="13075" width="7.5" style="424" customWidth="1"/>
    <col min="13076" max="13316" width="9" style="424"/>
    <col min="13317" max="13317" width="2.75" style="424" customWidth="1"/>
    <col min="13318" max="13318" width="22" style="424" customWidth="1"/>
    <col min="13319" max="13319" width="17.125" style="424" customWidth="1"/>
    <col min="13320" max="13320" width="25.375" style="424" customWidth="1"/>
    <col min="13321" max="13321" width="28.125" style="424" customWidth="1"/>
    <col min="13322" max="13322" width="12.5" style="424" customWidth="1"/>
    <col min="13323" max="13323" width="5" style="424" customWidth="1"/>
    <col min="13324" max="13324" width="12.375" style="424" customWidth="1"/>
    <col min="13325" max="13325" width="8.875" style="424" customWidth="1"/>
    <col min="13326" max="13330" width="9" style="424"/>
    <col min="13331" max="13331" width="7.5" style="424" customWidth="1"/>
    <col min="13332" max="13572" width="9" style="424"/>
    <col min="13573" max="13573" width="2.75" style="424" customWidth="1"/>
    <col min="13574" max="13574" width="22" style="424" customWidth="1"/>
    <col min="13575" max="13575" width="17.125" style="424" customWidth="1"/>
    <col min="13576" max="13576" width="25.375" style="424" customWidth="1"/>
    <col min="13577" max="13577" width="28.125" style="424" customWidth="1"/>
    <col min="13578" max="13578" width="12.5" style="424" customWidth="1"/>
    <col min="13579" max="13579" width="5" style="424" customWidth="1"/>
    <col min="13580" max="13580" width="12.375" style="424" customWidth="1"/>
    <col min="13581" max="13581" width="8.875" style="424" customWidth="1"/>
    <col min="13582" max="13586" width="9" style="424"/>
    <col min="13587" max="13587" width="7.5" style="424" customWidth="1"/>
    <col min="13588" max="13828" width="9" style="424"/>
    <col min="13829" max="13829" width="2.75" style="424" customWidth="1"/>
    <col min="13830" max="13830" width="22" style="424" customWidth="1"/>
    <col min="13831" max="13831" width="17.125" style="424" customWidth="1"/>
    <col min="13832" max="13832" width="25.375" style="424" customWidth="1"/>
    <col min="13833" max="13833" width="28.125" style="424" customWidth="1"/>
    <col min="13834" max="13834" width="12.5" style="424" customWidth="1"/>
    <col min="13835" max="13835" width="5" style="424" customWidth="1"/>
    <col min="13836" max="13836" width="12.375" style="424" customWidth="1"/>
    <col min="13837" max="13837" width="8.875" style="424" customWidth="1"/>
    <col min="13838" max="13842" width="9" style="424"/>
    <col min="13843" max="13843" width="7.5" style="424" customWidth="1"/>
    <col min="13844" max="14084" width="9" style="424"/>
    <col min="14085" max="14085" width="2.75" style="424" customWidth="1"/>
    <col min="14086" max="14086" width="22" style="424" customWidth="1"/>
    <col min="14087" max="14087" width="17.125" style="424" customWidth="1"/>
    <col min="14088" max="14088" width="25.375" style="424" customWidth="1"/>
    <col min="14089" max="14089" width="28.125" style="424" customWidth="1"/>
    <col min="14090" max="14090" width="12.5" style="424" customWidth="1"/>
    <col min="14091" max="14091" width="5" style="424" customWidth="1"/>
    <col min="14092" max="14092" width="12.375" style="424" customWidth="1"/>
    <col min="14093" max="14093" width="8.875" style="424" customWidth="1"/>
    <col min="14094" max="14098" width="9" style="424"/>
    <col min="14099" max="14099" width="7.5" style="424" customWidth="1"/>
    <col min="14100" max="14340" width="9" style="424"/>
    <col min="14341" max="14341" width="2.75" style="424" customWidth="1"/>
    <col min="14342" max="14342" width="22" style="424" customWidth="1"/>
    <col min="14343" max="14343" width="17.125" style="424" customWidth="1"/>
    <col min="14344" max="14344" width="25.375" style="424" customWidth="1"/>
    <col min="14345" max="14345" width="28.125" style="424" customWidth="1"/>
    <col min="14346" max="14346" width="12.5" style="424" customWidth="1"/>
    <col min="14347" max="14347" width="5" style="424" customWidth="1"/>
    <col min="14348" max="14348" width="12.375" style="424" customWidth="1"/>
    <col min="14349" max="14349" width="8.875" style="424" customWidth="1"/>
    <col min="14350" max="14354" width="9" style="424"/>
    <col min="14355" max="14355" width="7.5" style="424" customWidth="1"/>
    <col min="14356" max="14596" width="9" style="424"/>
    <col min="14597" max="14597" width="2.75" style="424" customWidth="1"/>
    <col min="14598" max="14598" width="22" style="424" customWidth="1"/>
    <col min="14599" max="14599" width="17.125" style="424" customWidth="1"/>
    <col min="14600" max="14600" width="25.375" style="424" customWidth="1"/>
    <col min="14601" max="14601" width="28.125" style="424" customWidth="1"/>
    <col min="14602" max="14602" width="12.5" style="424" customWidth="1"/>
    <col min="14603" max="14603" width="5" style="424" customWidth="1"/>
    <col min="14604" max="14604" width="12.375" style="424" customWidth="1"/>
    <col min="14605" max="14605" width="8.875" style="424" customWidth="1"/>
    <col min="14606" max="14610" width="9" style="424"/>
    <col min="14611" max="14611" width="7.5" style="424" customWidth="1"/>
    <col min="14612" max="14852" width="9" style="424"/>
    <col min="14853" max="14853" width="2.75" style="424" customWidth="1"/>
    <col min="14854" max="14854" width="22" style="424" customWidth="1"/>
    <col min="14855" max="14855" width="17.125" style="424" customWidth="1"/>
    <col min="14856" max="14856" width="25.375" style="424" customWidth="1"/>
    <col min="14857" max="14857" width="28.125" style="424" customWidth="1"/>
    <col min="14858" max="14858" width="12.5" style="424" customWidth="1"/>
    <col min="14859" max="14859" width="5" style="424" customWidth="1"/>
    <col min="14860" max="14860" width="12.375" style="424" customWidth="1"/>
    <col min="14861" max="14861" width="8.875" style="424" customWidth="1"/>
    <col min="14862" max="14866" width="9" style="424"/>
    <col min="14867" max="14867" width="7.5" style="424" customWidth="1"/>
    <col min="14868" max="15108" width="9" style="424"/>
    <col min="15109" max="15109" width="2.75" style="424" customWidth="1"/>
    <col min="15110" max="15110" width="22" style="424" customWidth="1"/>
    <col min="15111" max="15111" width="17.125" style="424" customWidth="1"/>
    <col min="15112" max="15112" width="25.375" style="424" customWidth="1"/>
    <col min="15113" max="15113" width="28.125" style="424" customWidth="1"/>
    <col min="15114" max="15114" width="12.5" style="424" customWidth="1"/>
    <col min="15115" max="15115" width="5" style="424" customWidth="1"/>
    <col min="15116" max="15116" width="12.375" style="424" customWidth="1"/>
    <col min="15117" max="15117" width="8.875" style="424" customWidth="1"/>
    <col min="15118" max="15122" width="9" style="424"/>
    <col min="15123" max="15123" width="7.5" style="424" customWidth="1"/>
    <col min="15124" max="15364" width="9" style="424"/>
    <col min="15365" max="15365" width="2.75" style="424" customWidth="1"/>
    <col min="15366" max="15366" width="22" style="424" customWidth="1"/>
    <col min="15367" max="15367" width="17.125" style="424" customWidth="1"/>
    <col min="15368" max="15368" width="25.375" style="424" customWidth="1"/>
    <col min="15369" max="15369" width="28.125" style="424" customWidth="1"/>
    <col min="15370" max="15370" width="12.5" style="424" customWidth="1"/>
    <col min="15371" max="15371" width="5" style="424" customWidth="1"/>
    <col min="15372" max="15372" width="12.375" style="424" customWidth="1"/>
    <col min="15373" max="15373" width="8.875" style="424" customWidth="1"/>
    <col min="15374" max="15378" width="9" style="424"/>
    <col min="15379" max="15379" width="7.5" style="424" customWidth="1"/>
    <col min="15380" max="15620" width="9" style="424"/>
    <col min="15621" max="15621" width="2.75" style="424" customWidth="1"/>
    <col min="15622" max="15622" width="22" style="424" customWidth="1"/>
    <col min="15623" max="15623" width="17.125" style="424" customWidth="1"/>
    <col min="15624" max="15624" width="25.375" style="424" customWidth="1"/>
    <col min="15625" max="15625" width="28.125" style="424" customWidth="1"/>
    <col min="15626" max="15626" width="12.5" style="424" customWidth="1"/>
    <col min="15627" max="15627" width="5" style="424" customWidth="1"/>
    <col min="15628" max="15628" width="12.375" style="424" customWidth="1"/>
    <col min="15629" max="15629" width="8.875" style="424" customWidth="1"/>
    <col min="15630" max="15634" width="9" style="424"/>
    <col min="15635" max="15635" width="7.5" style="424" customWidth="1"/>
    <col min="15636" max="15876" width="9" style="424"/>
    <col min="15877" max="15877" width="2.75" style="424" customWidth="1"/>
    <col min="15878" max="15878" width="22" style="424" customWidth="1"/>
    <col min="15879" max="15879" width="17.125" style="424" customWidth="1"/>
    <col min="15880" max="15880" width="25.375" style="424" customWidth="1"/>
    <col min="15881" max="15881" width="28.125" style="424" customWidth="1"/>
    <col min="15882" max="15882" width="12.5" style="424" customWidth="1"/>
    <col min="15883" max="15883" width="5" style="424" customWidth="1"/>
    <col min="15884" max="15884" width="12.375" style="424" customWidth="1"/>
    <col min="15885" max="15885" width="8.875" style="424" customWidth="1"/>
    <col min="15886" max="15890" width="9" style="424"/>
    <col min="15891" max="15891" width="7.5" style="424" customWidth="1"/>
    <col min="15892" max="16132" width="9" style="424"/>
    <col min="16133" max="16133" width="2.75" style="424" customWidth="1"/>
    <col min="16134" max="16134" width="22" style="424" customWidth="1"/>
    <col min="16135" max="16135" width="17.125" style="424" customWidth="1"/>
    <col min="16136" max="16136" width="25.375" style="424" customWidth="1"/>
    <col min="16137" max="16137" width="28.125" style="424" customWidth="1"/>
    <col min="16138" max="16138" width="12.5" style="424" customWidth="1"/>
    <col min="16139" max="16139" width="5" style="424" customWidth="1"/>
    <col min="16140" max="16140" width="12.375" style="424" customWidth="1"/>
    <col min="16141" max="16141" width="8.875" style="424" customWidth="1"/>
    <col min="16142" max="16146" width="9" style="424"/>
    <col min="16147" max="16147" width="7.5" style="424" customWidth="1"/>
    <col min="16148" max="16384" width="9" style="424"/>
  </cols>
  <sheetData>
    <row r="1" spans="1:19">
      <c r="B1" s="481"/>
      <c r="C1" s="482"/>
      <c r="R1" s="483" t="s">
        <v>645</v>
      </c>
      <c r="S1" s="483"/>
    </row>
    <row r="2" spans="1:19" s="484" customFormat="1" ht="28.5" customHeight="1">
      <c r="B2" s="2277" t="s">
        <v>264</v>
      </c>
      <c r="C2" s="2277"/>
      <c r="D2" s="2277"/>
      <c r="E2" s="2277"/>
      <c r="F2" s="2277"/>
      <c r="G2" s="2277"/>
      <c r="H2" s="2277"/>
      <c r="I2" s="2277"/>
      <c r="J2" s="2277"/>
      <c r="K2" s="2277"/>
      <c r="L2" s="2277"/>
      <c r="M2" s="2277"/>
      <c r="N2" s="2277"/>
      <c r="O2" s="2277"/>
      <c r="P2" s="2277"/>
      <c r="Q2" s="2277"/>
      <c r="R2" s="2277"/>
      <c r="S2" s="485"/>
    </row>
    <row r="3" spans="1:19" ht="7.5" customHeight="1"/>
    <row r="4" spans="1:19" ht="28.5" customHeight="1">
      <c r="B4" s="487" t="s">
        <v>265</v>
      </c>
      <c r="C4" s="2278" t="str">
        <f>IF(様式1!L11="","",様式1!L11)</f>
        <v/>
      </c>
      <c r="D4" s="2279"/>
      <c r="E4" s="480"/>
      <c r="F4" s="480"/>
      <c r="J4" s="426"/>
      <c r="R4" s="424"/>
      <c r="S4" s="424"/>
    </row>
    <row r="5" spans="1:19" ht="28.5" customHeight="1">
      <c r="B5" s="487" t="s">
        <v>266</v>
      </c>
      <c r="C5" s="2280" t="str">
        <f>IF(様式1!G36="","",様式1!G36)</f>
        <v/>
      </c>
      <c r="D5" s="2281"/>
      <c r="E5" s="480"/>
      <c r="F5" s="480"/>
      <c r="J5" s="426"/>
      <c r="R5" s="424"/>
      <c r="S5" s="424"/>
    </row>
    <row r="6" spans="1:19" ht="18.75" customHeight="1">
      <c r="J6" s="426"/>
      <c r="L6" s="426"/>
      <c r="M6" s="480"/>
      <c r="N6" s="480"/>
      <c r="O6" s="480"/>
      <c r="P6" s="480"/>
      <c r="Q6" s="480"/>
      <c r="R6" s="480"/>
      <c r="S6" s="480"/>
    </row>
    <row r="7" spans="1:19" ht="9" customHeight="1">
      <c r="J7" s="426"/>
      <c r="L7" s="426"/>
      <c r="M7" s="480"/>
      <c r="N7" s="480"/>
      <c r="O7" s="480"/>
      <c r="P7" s="480"/>
      <c r="Q7" s="480"/>
      <c r="R7" s="480"/>
      <c r="S7" s="480"/>
    </row>
    <row r="8" spans="1:19" ht="18.75" customHeight="1">
      <c r="B8" s="488"/>
      <c r="J8" s="426"/>
      <c r="L8" s="426"/>
      <c r="M8" s="480"/>
      <c r="N8" s="480"/>
      <c r="O8" s="480"/>
      <c r="P8" s="480"/>
      <c r="Q8" s="480"/>
      <c r="R8" s="480"/>
      <c r="S8" s="480"/>
    </row>
    <row r="9" spans="1:19" ht="7.5" customHeight="1"/>
    <row r="10" spans="1:19" ht="18.75" customHeight="1">
      <c r="B10" s="2282" t="s">
        <v>267</v>
      </c>
      <c r="C10" s="2285" t="s">
        <v>719</v>
      </c>
      <c r="D10" s="2282" t="s">
        <v>268</v>
      </c>
      <c r="E10" s="2282" t="s">
        <v>269</v>
      </c>
      <c r="F10" s="2288" t="s">
        <v>548</v>
      </c>
      <c r="G10" s="2289"/>
      <c r="H10" s="2290"/>
      <c r="I10" s="489" t="s">
        <v>549</v>
      </c>
      <c r="J10" s="2297" t="s">
        <v>550</v>
      </c>
      <c r="K10" s="2298"/>
      <c r="L10" s="2297" t="s">
        <v>551</v>
      </c>
      <c r="M10" s="2298"/>
      <c r="N10" s="2304" t="s">
        <v>552</v>
      </c>
      <c r="O10" s="2304" t="s">
        <v>553</v>
      </c>
      <c r="P10" s="2305" t="s">
        <v>554</v>
      </c>
      <c r="Q10" s="2306" t="s">
        <v>555</v>
      </c>
      <c r="R10" s="2306" t="s">
        <v>556</v>
      </c>
      <c r="S10" s="490"/>
    </row>
    <row r="11" spans="1:19" ht="18.75" customHeight="1">
      <c r="B11" s="2283"/>
      <c r="C11" s="2286"/>
      <c r="D11" s="2286"/>
      <c r="E11" s="2286"/>
      <c r="F11" s="2291"/>
      <c r="G11" s="2292"/>
      <c r="H11" s="2293"/>
      <c r="I11" s="491" t="s">
        <v>270</v>
      </c>
      <c r="J11" s="492" t="s">
        <v>271</v>
      </c>
      <c r="K11" s="2309" t="s">
        <v>272</v>
      </c>
      <c r="L11" s="492" t="s">
        <v>273</v>
      </c>
      <c r="M11" s="2312" t="s">
        <v>707</v>
      </c>
      <c r="N11" s="2304"/>
      <c r="O11" s="2304"/>
      <c r="P11" s="2305"/>
      <c r="Q11" s="2307"/>
      <c r="R11" s="2307"/>
      <c r="S11" s="493"/>
    </row>
    <row r="12" spans="1:19" ht="18.75" customHeight="1">
      <c r="B12" s="2283"/>
      <c r="C12" s="2286"/>
      <c r="D12" s="2286"/>
      <c r="E12" s="2286"/>
      <c r="F12" s="2291"/>
      <c r="G12" s="2292"/>
      <c r="H12" s="2293"/>
      <c r="I12" s="492"/>
      <c r="J12" s="492"/>
      <c r="K12" s="2310"/>
      <c r="L12" s="492"/>
      <c r="M12" s="2313"/>
      <c r="N12" s="2304"/>
      <c r="O12" s="2304"/>
      <c r="P12" s="2305"/>
      <c r="Q12" s="2307"/>
      <c r="R12" s="2307"/>
      <c r="S12" s="493"/>
    </row>
    <row r="13" spans="1:19" ht="151.5" customHeight="1">
      <c r="B13" s="2284"/>
      <c r="C13" s="2287"/>
      <c r="D13" s="2287"/>
      <c r="E13" s="2287"/>
      <c r="F13" s="2294"/>
      <c r="G13" s="2295"/>
      <c r="H13" s="2296"/>
      <c r="I13" s="494"/>
      <c r="J13" s="494"/>
      <c r="K13" s="2311"/>
      <c r="L13" s="495"/>
      <c r="M13" s="2314"/>
      <c r="N13" s="2304"/>
      <c r="O13" s="2304"/>
      <c r="P13" s="2305"/>
      <c r="Q13" s="2308"/>
      <c r="R13" s="2308"/>
      <c r="S13" s="493"/>
    </row>
    <row r="14" spans="1:19" ht="28.5" customHeight="1">
      <c r="B14" s="496" t="s">
        <v>274</v>
      </c>
      <c r="C14" s="497"/>
      <c r="D14" s="497"/>
      <c r="E14" s="498"/>
      <c r="F14" s="499"/>
      <c r="G14" s="500"/>
      <c r="H14" s="501"/>
      <c r="I14" s="502"/>
      <c r="J14" s="503"/>
      <c r="K14" s="503"/>
      <c r="L14" s="503"/>
      <c r="M14" s="503"/>
      <c r="N14" s="503"/>
      <c r="O14" s="503"/>
      <c r="P14" s="503"/>
      <c r="Q14" s="503"/>
      <c r="R14" s="504"/>
      <c r="S14" s="505"/>
    </row>
    <row r="15" spans="1:19" ht="28.5" customHeight="1">
      <c r="B15" s="1178" t="s">
        <v>1122</v>
      </c>
      <c r="C15" s="506" t="s">
        <v>557</v>
      </c>
      <c r="D15" s="1179" t="s">
        <v>1123</v>
      </c>
      <c r="E15" s="507" t="s">
        <v>275</v>
      </c>
      <c r="F15" s="508">
        <v>42461</v>
      </c>
      <c r="G15" s="509" t="s">
        <v>558</v>
      </c>
      <c r="H15" s="510">
        <v>42643</v>
      </c>
      <c r="I15" s="511">
        <v>25</v>
      </c>
      <c r="J15" s="511">
        <v>5</v>
      </c>
      <c r="K15" s="511">
        <v>3</v>
      </c>
      <c r="L15" s="512">
        <v>20</v>
      </c>
      <c r="M15" s="556" t="s">
        <v>588</v>
      </c>
      <c r="N15" s="511">
        <v>4</v>
      </c>
      <c r="O15" s="511">
        <v>15</v>
      </c>
      <c r="P15" s="511">
        <v>9</v>
      </c>
      <c r="Q15" s="513"/>
      <c r="R15" s="513"/>
      <c r="S15" s="505"/>
    </row>
    <row r="16" spans="1:19" ht="28.5" customHeight="1">
      <c r="A16" s="424">
        <v>1</v>
      </c>
      <c r="B16" s="514"/>
      <c r="C16" s="515"/>
      <c r="D16" s="1180"/>
      <c r="E16" s="1181"/>
      <c r="F16" s="516"/>
      <c r="G16" s="517" t="s">
        <v>558</v>
      </c>
      <c r="H16" s="518"/>
      <c r="I16" s="519"/>
      <c r="J16" s="519"/>
      <c r="K16" s="519"/>
      <c r="L16" s="519"/>
      <c r="M16" s="519"/>
      <c r="N16" s="519"/>
      <c r="O16" s="519"/>
      <c r="P16" s="519"/>
      <c r="Q16" s="2299"/>
      <c r="R16" s="2299"/>
      <c r="S16" s="505"/>
    </row>
    <row r="17" spans="1:19" ht="28.5" customHeight="1">
      <c r="A17" s="424">
        <v>2</v>
      </c>
      <c r="B17" s="514"/>
      <c r="C17" s="515"/>
      <c r="D17" s="1180"/>
      <c r="E17" s="1181"/>
      <c r="F17" s="516"/>
      <c r="G17" s="517" t="s">
        <v>558</v>
      </c>
      <c r="H17" s="518"/>
      <c r="I17" s="519"/>
      <c r="J17" s="519"/>
      <c r="K17" s="519"/>
      <c r="L17" s="519"/>
      <c r="M17" s="519"/>
      <c r="N17" s="519"/>
      <c r="O17" s="519"/>
      <c r="P17" s="519"/>
      <c r="Q17" s="2300"/>
      <c r="R17" s="2300"/>
      <c r="S17" s="520"/>
    </row>
    <row r="18" spans="1:19" ht="28.5" customHeight="1" thickBot="1">
      <c r="A18" s="424">
        <v>3</v>
      </c>
      <c r="B18" s="521"/>
      <c r="C18" s="515"/>
      <c r="D18" s="1180"/>
      <c r="E18" s="1182"/>
      <c r="F18" s="522"/>
      <c r="G18" s="523" t="s">
        <v>558</v>
      </c>
      <c r="H18" s="524"/>
      <c r="I18" s="525"/>
      <c r="J18" s="525"/>
      <c r="K18" s="525"/>
      <c r="L18" s="525"/>
      <c r="M18" s="525"/>
      <c r="N18" s="525"/>
      <c r="O18" s="525"/>
      <c r="P18" s="525"/>
      <c r="Q18" s="2301"/>
      <c r="R18" s="2301"/>
      <c r="S18" s="520"/>
    </row>
    <row r="19" spans="1:19" ht="30.75" customHeight="1" thickTop="1">
      <c r="B19" s="526"/>
      <c r="C19" s="527"/>
      <c r="D19" s="528"/>
      <c r="E19" s="2302" t="s">
        <v>276</v>
      </c>
      <c r="F19" s="2303"/>
      <c r="G19" s="2303"/>
      <c r="H19" s="2303"/>
      <c r="I19" s="529">
        <f>SUM(I16:I18)</f>
        <v>0</v>
      </c>
      <c r="J19" s="530">
        <f t="shared" ref="J19:P19" si="0">SUM(J16:J18)</f>
        <v>0</v>
      </c>
      <c r="K19" s="531">
        <f t="shared" si="0"/>
        <v>0</v>
      </c>
      <c r="L19" s="531">
        <f t="shared" si="0"/>
        <v>0</v>
      </c>
      <c r="M19" s="531">
        <f t="shared" si="0"/>
        <v>0</v>
      </c>
      <c r="N19" s="531">
        <f t="shared" si="0"/>
        <v>0</v>
      </c>
      <c r="O19" s="531">
        <f t="shared" si="0"/>
        <v>0</v>
      </c>
      <c r="P19" s="531">
        <f t="shared" si="0"/>
        <v>0</v>
      </c>
      <c r="Q19" s="532" t="e">
        <f>ROUNDDOWN(O19/(K19+L19-M19),4)</f>
        <v>#DIV/0!</v>
      </c>
      <c r="R19" s="532" t="e">
        <f>ROUNDDOWN(P19/(K19+L19-M19-N19),4)</f>
        <v>#DIV/0!</v>
      </c>
      <c r="S19" s="505"/>
    </row>
    <row r="20" spans="1:19" s="533" customFormat="1" ht="12">
      <c r="C20" s="534"/>
      <c r="D20" s="534"/>
      <c r="E20" s="534"/>
      <c r="G20" s="535"/>
      <c r="R20" s="536"/>
      <c r="S20" s="536"/>
    </row>
    <row r="21" spans="1:19" ht="21" customHeight="1">
      <c r="B21" s="1206" t="s">
        <v>559</v>
      </c>
      <c r="C21" s="1207"/>
      <c r="D21" s="1207"/>
      <c r="E21" s="1207"/>
      <c r="F21" s="1208"/>
      <c r="J21" s="426"/>
      <c r="L21" s="426"/>
      <c r="M21" s="480"/>
      <c r="N21" s="480"/>
      <c r="O21" s="480"/>
      <c r="P21" s="480"/>
      <c r="Q21" s="480"/>
      <c r="R21" s="480"/>
      <c r="S21" s="480"/>
    </row>
    <row r="22" spans="1:19" ht="21" customHeight="1">
      <c r="B22" s="1206" t="s">
        <v>538</v>
      </c>
      <c r="C22" s="1207"/>
      <c r="D22" s="1207"/>
      <c r="E22" s="1207"/>
      <c r="F22" s="1208"/>
      <c r="J22" s="426"/>
      <c r="L22" s="426"/>
      <c r="M22" s="480"/>
      <c r="N22" s="480"/>
      <c r="O22" s="480"/>
      <c r="P22" s="480"/>
      <c r="Q22" s="480"/>
      <c r="R22" s="480"/>
      <c r="S22" s="480"/>
    </row>
    <row r="23" spans="1:19" ht="21" customHeight="1">
      <c r="B23" s="1206" t="s">
        <v>560</v>
      </c>
      <c r="C23" s="1207"/>
      <c r="D23" s="1207"/>
      <c r="E23" s="1207"/>
      <c r="F23" s="1208"/>
      <c r="J23" s="426"/>
      <c r="L23" s="426"/>
      <c r="M23" s="480"/>
      <c r="N23" s="480"/>
      <c r="O23" s="480"/>
      <c r="P23" s="480"/>
      <c r="Q23" s="480"/>
      <c r="R23" s="480"/>
      <c r="S23" s="480"/>
    </row>
    <row r="24" spans="1:19" ht="21" customHeight="1">
      <c r="B24" s="1206" t="s">
        <v>539</v>
      </c>
      <c r="C24" s="1207"/>
      <c r="D24" s="1207"/>
      <c r="E24" s="1207"/>
      <c r="F24" s="1208"/>
      <c r="J24" s="426"/>
      <c r="L24" s="426"/>
      <c r="M24" s="480"/>
      <c r="N24" s="480"/>
      <c r="O24" s="480"/>
      <c r="P24" s="480"/>
      <c r="Q24" s="480"/>
      <c r="R24" s="480"/>
      <c r="S24" s="480"/>
    </row>
    <row r="25" spans="1:19" ht="21" customHeight="1">
      <c r="B25" s="1206" t="s">
        <v>546</v>
      </c>
      <c r="C25" s="1207"/>
      <c r="D25" s="1207"/>
      <c r="E25" s="1207"/>
      <c r="F25" s="1208"/>
      <c r="J25" s="426"/>
      <c r="L25" s="426"/>
      <c r="M25" s="480"/>
      <c r="N25" s="480"/>
      <c r="O25" s="480"/>
      <c r="P25" s="480"/>
      <c r="Q25" s="480"/>
      <c r="R25" s="480"/>
      <c r="S25" s="480"/>
    </row>
    <row r="26" spans="1:19" ht="21" customHeight="1">
      <c r="B26" s="1206" t="s">
        <v>540</v>
      </c>
      <c r="C26" s="1207"/>
      <c r="D26" s="1207"/>
      <c r="E26" s="1207"/>
      <c r="F26" s="1208"/>
      <c r="J26" s="426"/>
      <c r="L26" s="426"/>
      <c r="M26" s="480"/>
      <c r="N26" s="480"/>
      <c r="O26" s="480"/>
      <c r="P26" s="480"/>
      <c r="Q26" s="480"/>
      <c r="R26" s="480"/>
      <c r="S26" s="480"/>
    </row>
    <row r="27" spans="1:19" ht="21" customHeight="1">
      <c r="B27" s="1206" t="s">
        <v>541</v>
      </c>
      <c r="C27" s="1207"/>
      <c r="D27" s="1207"/>
      <c r="E27" s="1207"/>
      <c r="F27" s="1208"/>
      <c r="J27" s="426"/>
      <c r="L27" s="426"/>
      <c r="M27" s="480"/>
      <c r="N27" s="480"/>
      <c r="O27" s="480"/>
      <c r="P27" s="480"/>
      <c r="Q27" s="480"/>
      <c r="R27" s="480"/>
      <c r="S27" s="480"/>
    </row>
    <row r="28" spans="1:19" ht="21" customHeight="1">
      <c r="B28" s="1206" t="s">
        <v>561</v>
      </c>
      <c r="C28" s="1207"/>
      <c r="D28" s="1207"/>
      <c r="E28" s="1207"/>
      <c r="F28" s="1208"/>
      <c r="J28" s="426"/>
      <c r="L28" s="426"/>
      <c r="M28" s="480"/>
      <c r="N28" s="480"/>
      <c r="O28" s="480"/>
      <c r="P28" s="480"/>
      <c r="Q28" s="480"/>
      <c r="R28" s="480"/>
      <c r="S28" s="480"/>
    </row>
    <row r="29" spans="1:19" ht="21" customHeight="1">
      <c r="B29" s="1206" t="s">
        <v>544</v>
      </c>
      <c r="C29" s="1207"/>
      <c r="D29" s="1207"/>
      <c r="E29" s="1207"/>
      <c r="F29" s="1208"/>
      <c r="J29" s="426"/>
      <c r="L29" s="426"/>
      <c r="M29" s="480"/>
      <c r="N29" s="480"/>
      <c r="O29" s="480"/>
      <c r="P29" s="480"/>
      <c r="Q29" s="480"/>
      <c r="R29" s="480"/>
      <c r="S29" s="480"/>
    </row>
    <row r="30" spans="1:19" ht="21" customHeight="1">
      <c r="B30" s="1206" t="s">
        <v>545</v>
      </c>
      <c r="C30" s="1207"/>
      <c r="D30" s="1207"/>
      <c r="E30" s="1207"/>
      <c r="F30" s="1208"/>
      <c r="J30" s="426"/>
      <c r="L30" s="426"/>
      <c r="M30" s="480"/>
      <c r="N30" s="480"/>
      <c r="O30" s="480"/>
      <c r="P30" s="480"/>
      <c r="Q30" s="480"/>
      <c r="R30" s="480"/>
      <c r="S30" s="480"/>
    </row>
    <row r="31" spans="1:19" ht="21" customHeight="1">
      <c r="B31" s="488"/>
      <c r="J31" s="426"/>
      <c r="L31" s="426"/>
      <c r="M31" s="480"/>
      <c r="N31" s="480"/>
      <c r="O31" s="480"/>
      <c r="P31" s="480"/>
      <c r="Q31" s="480"/>
      <c r="R31" s="480"/>
      <c r="S31" s="480"/>
    </row>
    <row r="32" spans="1:19" ht="21" customHeight="1">
      <c r="B32" s="421"/>
      <c r="J32" s="426"/>
      <c r="L32" s="426"/>
      <c r="M32" s="480"/>
      <c r="N32" s="480"/>
      <c r="O32" s="480"/>
      <c r="P32" s="480"/>
      <c r="Q32" s="480"/>
      <c r="R32" s="480"/>
      <c r="S32" s="480"/>
    </row>
    <row r="33" spans="2:19" ht="21" customHeight="1">
      <c r="B33" s="421"/>
      <c r="J33" s="426"/>
      <c r="L33" s="426"/>
      <c r="M33" s="480"/>
      <c r="N33" s="480"/>
      <c r="O33" s="480"/>
      <c r="P33" s="480"/>
      <c r="Q33" s="480"/>
      <c r="R33" s="480"/>
      <c r="S33" s="480"/>
    </row>
    <row r="34" spans="2:19" ht="21" customHeight="1">
      <c r="B34" s="421"/>
      <c r="J34" s="426"/>
      <c r="L34" s="426"/>
      <c r="M34" s="480"/>
      <c r="N34" s="480"/>
      <c r="O34" s="480"/>
      <c r="P34" s="480"/>
      <c r="Q34" s="480"/>
      <c r="R34" s="480"/>
      <c r="S34" s="480"/>
    </row>
    <row r="35" spans="2:19" s="533" customFormat="1" ht="12">
      <c r="C35" s="534"/>
      <c r="D35" s="534"/>
      <c r="E35" s="534"/>
      <c r="G35" s="535"/>
      <c r="R35" s="536"/>
      <c r="S35" s="536"/>
    </row>
    <row r="36" spans="2:19">
      <c r="B36" s="533"/>
      <c r="C36" s="534"/>
      <c r="D36" s="534"/>
      <c r="E36" s="534"/>
      <c r="F36" s="533"/>
      <c r="G36" s="535"/>
      <c r="H36" s="533"/>
      <c r="I36" s="533"/>
      <c r="J36" s="533"/>
      <c r="K36" s="533"/>
      <c r="L36" s="533"/>
      <c r="M36" s="533"/>
      <c r="N36" s="533"/>
      <c r="O36" s="533"/>
      <c r="P36" s="533"/>
      <c r="Q36" s="533"/>
    </row>
    <row r="37" spans="2:19" s="533" customFormat="1" ht="12">
      <c r="B37" s="537"/>
      <c r="C37" s="538"/>
      <c r="D37" s="538"/>
      <c r="E37" s="538"/>
      <c r="F37" s="538"/>
      <c r="G37" s="538"/>
      <c r="H37" s="538"/>
      <c r="I37" s="538"/>
      <c r="J37" s="538"/>
      <c r="K37" s="538"/>
      <c r="L37" s="538"/>
      <c r="M37" s="538"/>
      <c r="N37" s="538"/>
      <c r="O37" s="538"/>
      <c r="P37" s="538"/>
      <c r="Q37" s="538"/>
      <c r="R37" s="536"/>
      <c r="S37" s="536"/>
    </row>
    <row r="38" spans="2:19">
      <c r="B38" s="539"/>
      <c r="C38" s="534"/>
      <c r="D38" s="534"/>
      <c r="E38" s="534"/>
      <c r="F38" s="533"/>
      <c r="G38" s="535"/>
      <c r="H38" s="533"/>
      <c r="I38" s="533"/>
      <c r="J38" s="533"/>
      <c r="K38" s="533"/>
      <c r="L38" s="533"/>
      <c r="M38" s="533"/>
      <c r="N38" s="533"/>
      <c r="O38" s="533"/>
      <c r="P38" s="533"/>
      <c r="Q38" s="533"/>
    </row>
    <row r="39" spans="2:19">
      <c r="B39" s="533"/>
      <c r="C39" s="534"/>
      <c r="D39" s="534"/>
      <c r="E39" s="534"/>
      <c r="F39" s="533"/>
      <c r="G39" s="535"/>
      <c r="H39" s="533"/>
      <c r="I39" s="533"/>
      <c r="J39" s="533"/>
      <c r="K39" s="533"/>
      <c r="L39" s="533"/>
      <c r="M39" s="533"/>
      <c r="N39" s="533"/>
      <c r="O39" s="533"/>
      <c r="P39" s="533"/>
      <c r="Q39" s="533"/>
    </row>
    <row r="40" spans="2:19">
      <c r="B40" s="540"/>
    </row>
    <row r="41" spans="2:19">
      <c r="B41" s="540"/>
    </row>
    <row r="42" spans="2:19">
      <c r="B42" s="540"/>
    </row>
    <row r="43" spans="2:19">
      <c r="B43" s="540"/>
    </row>
    <row r="57" spans="1:19" ht="14.25">
      <c r="A57" s="541" t="s">
        <v>277</v>
      </c>
      <c r="B57" s="541"/>
    </row>
    <row r="58" spans="1:19" ht="14.25">
      <c r="A58" s="541" t="s">
        <v>278</v>
      </c>
      <c r="B58" s="541"/>
    </row>
    <row r="59" spans="1:19" ht="14.25">
      <c r="A59" s="541" t="s">
        <v>279</v>
      </c>
      <c r="B59" s="541"/>
    </row>
    <row r="60" spans="1:19" s="423" customFormat="1" ht="14.25">
      <c r="A60" s="541"/>
      <c r="B60" s="541"/>
      <c r="F60" s="424"/>
      <c r="G60" s="425"/>
      <c r="H60" s="424"/>
      <c r="I60" s="424"/>
      <c r="J60" s="424"/>
      <c r="K60" s="424"/>
      <c r="L60" s="424"/>
      <c r="M60" s="424"/>
      <c r="N60" s="424"/>
      <c r="O60" s="424"/>
      <c r="P60" s="424"/>
      <c r="Q60" s="424"/>
      <c r="R60" s="486"/>
      <c r="S60" s="486"/>
    </row>
    <row r="61" spans="1:19" s="423" customFormat="1" ht="14.25">
      <c r="A61" s="541" t="s">
        <v>280</v>
      </c>
      <c r="B61" s="541"/>
      <c r="F61" s="424"/>
      <c r="G61" s="425"/>
      <c r="H61" s="424"/>
      <c r="I61" s="424"/>
      <c r="J61" s="424"/>
      <c r="K61" s="424"/>
      <c r="L61" s="424"/>
      <c r="M61" s="424"/>
      <c r="N61" s="424"/>
      <c r="O61" s="424"/>
      <c r="P61" s="424"/>
      <c r="Q61" s="424"/>
      <c r="R61" s="486"/>
      <c r="S61" s="486"/>
    </row>
    <row r="62" spans="1:19" s="423" customFormat="1" ht="14.25">
      <c r="A62" s="541" t="s">
        <v>562</v>
      </c>
      <c r="B62" s="541"/>
      <c r="F62" s="424"/>
      <c r="G62" s="425"/>
      <c r="H62" s="424"/>
      <c r="I62" s="424"/>
      <c r="J62" s="424"/>
      <c r="K62" s="424"/>
      <c r="L62" s="424"/>
      <c r="M62" s="424"/>
      <c r="N62" s="424"/>
      <c r="O62" s="424"/>
      <c r="P62" s="424"/>
      <c r="Q62" s="424"/>
      <c r="R62" s="486"/>
      <c r="S62" s="486"/>
    </row>
    <row r="63" spans="1:19" s="423" customFormat="1" ht="14.25">
      <c r="A63" s="541" t="s">
        <v>563</v>
      </c>
      <c r="B63" s="541"/>
      <c r="F63" s="424"/>
      <c r="G63" s="425"/>
      <c r="H63" s="424"/>
      <c r="I63" s="424"/>
      <c r="J63" s="424"/>
      <c r="K63" s="424"/>
      <c r="L63" s="424"/>
      <c r="M63" s="424"/>
      <c r="N63" s="424"/>
      <c r="O63" s="424"/>
      <c r="P63" s="424"/>
      <c r="Q63" s="424"/>
      <c r="R63" s="486"/>
      <c r="S63" s="486"/>
    </row>
    <row r="64" spans="1:19" s="423" customFormat="1" ht="14.25">
      <c r="A64" s="541" t="s">
        <v>564</v>
      </c>
      <c r="B64" s="541"/>
      <c r="F64" s="424"/>
      <c r="G64" s="425"/>
      <c r="H64" s="424"/>
      <c r="I64" s="424"/>
      <c r="J64" s="424"/>
      <c r="K64" s="424"/>
      <c r="L64" s="424"/>
      <c r="M64" s="424"/>
      <c r="N64" s="424"/>
      <c r="O64" s="424"/>
      <c r="P64" s="424"/>
      <c r="Q64" s="424"/>
      <c r="R64" s="486"/>
      <c r="S64" s="486"/>
    </row>
    <row r="65" spans="1:19" s="423" customFormat="1" ht="14.25">
      <c r="A65" s="541" t="s">
        <v>1123</v>
      </c>
      <c r="B65" s="541" t="s">
        <v>853</v>
      </c>
      <c r="F65" s="424"/>
      <c r="G65" s="425"/>
      <c r="H65" s="424"/>
      <c r="I65" s="424"/>
      <c r="J65" s="424"/>
      <c r="K65" s="424"/>
      <c r="L65" s="424"/>
      <c r="M65" s="424"/>
      <c r="N65" s="424"/>
      <c r="O65" s="424"/>
      <c r="P65" s="424"/>
      <c r="Q65" s="424"/>
      <c r="R65" s="486"/>
      <c r="S65" s="486"/>
    </row>
    <row r="66" spans="1:19" s="423" customFormat="1" ht="14.25">
      <c r="A66" s="541" t="s">
        <v>565</v>
      </c>
      <c r="B66" s="541"/>
      <c r="F66" s="424"/>
      <c r="G66" s="425"/>
      <c r="H66" s="424"/>
      <c r="I66" s="424"/>
      <c r="J66" s="424"/>
      <c r="K66" s="424"/>
      <c r="L66" s="424"/>
      <c r="M66" s="424"/>
      <c r="N66" s="424"/>
      <c r="O66" s="424"/>
      <c r="P66" s="424"/>
      <c r="Q66" s="424"/>
      <c r="R66" s="486"/>
      <c r="S66" s="486"/>
    </row>
    <row r="67" spans="1:19" s="423" customFormat="1" ht="14.25">
      <c r="A67" s="541" t="s">
        <v>566</v>
      </c>
      <c r="B67" s="541"/>
      <c r="F67" s="424"/>
      <c r="G67" s="425"/>
      <c r="H67" s="424"/>
      <c r="I67" s="424"/>
      <c r="J67" s="424"/>
      <c r="K67" s="424"/>
      <c r="L67" s="424"/>
      <c r="M67" s="424"/>
      <c r="N67" s="424"/>
      <c r="O67" s="424"/>
      <c r="P67" s="424"/>
      <c r="Q67" s="424"/>
      <c r="R67" s="486"/>
      <c r="S67" s="486"/>
    </row>
    <row r="68" spans="1:19" s="423" customFormat="1" ht="14.25">
      <c r="A68" s="541" t="s">
        <v>281</v>
      </c>
      <c r="B68" s="541"/>
      <c r="F68" s="424"/>
      <c r="G68" s="425"/>
      <c r="H68" s="424"/>
      <c r="I68" s="424"/>
      <c r="J68" s="424"/>
      <c r="K68" s="424"/>
      <c r="L68" s="424"/>
      <c r="M68" s="424"/>
      <c r="N68" s="424"/>
      <c r="O68" s="424"/>
      <c r="P68" s="424"/>
      <c r="Q68" s="424"/>
      <c r="R68" s="486"/>
      <c r="S68" s="486"/>
    </row>
    <row r="69" spans="1:19" s="423" customFormat="1" ht="14.25">
      <c r="A69" s="541" t="s">
        <v>567</v>
      </c>
      <c r="B69" s="541"/>
      <c r="F69" s="424"/>
      <c r="G69" s="425"/>
      <c r="H69" s="424"/>
      <c r="I69" s="424"/>
      <c r="J69" s="424"/>
      <c r="K69" s="424"/>
      <c r="L69" s="424"/>
      <c r="M69" s="424"/>
      <c r="N69" s="424"/>
      <c r="O69" s="424"/>
      <c r="P69" s="424"/>
      <c r="Q69" s="424"/>
      <c r="R69" s="486"/>
      <c r="S69" s="486"/>
    </row>
    <row r="70" spans="1:19" s="423" customFormat="1" ht="14.25">
      <c r="A70" s="541" t="s">
        <v>568</v>
      </c>
      <c r="B70" s="541"/>
      <c r="F70" s="424"/>
      <c r="G70" s="425"/>
      <c r="H70" s="424"/>
      <c r="I70" s="424"/>
      <c r="J70" s="424"/>
      <c r="K70" s="424"/>
      <c r="L70" s="424"/>
      <c r="M70" s="424"/>
      <c r="N70" s="424"/>
      <c r="O70" s="424"/>
      <c r="P70" s="424"/>
      <c r="Q70" s="424"/>
      <c r="R70" s="486"/>
      <c r="S70" s="486"/>
    </row>
    <row r="71" spans="1:19" s="423" customFormat="1" ht="14.25">
      <c r="A71" s="541" t="s">
        <v>1116</v>
      </c>
      <c r="B71" s="541"/>
      <c r="F71" s="424"/>
      <c r="G71" s="425"/>
      <c r="H71" s="424"/>
      <c r="I71" s="424"/>
      <c r="J71" s="424"/>
      <c r="K71" s="424"/>
      <c r="L71" s="424"/>
      <c r="M71" s="424"/>
      <c r="N71" s="424"/>
      <c r="O71" s="424"/>
      <c r="P71" s="424"/>
      <c r="Q71" s="424"/>
      <c r="R71" s="486"/>
      <c r="S71" s="486"/>
    </row>
    <row r="72" spans="1:19" s="423" customFormat="1" ht="14.25">
      <c r="A72" s="541" t="s">
        <v>569</v>
      </c>
      <c r="B72" s="541"/>
      <c r="F72" s="424"/>
      <c r="G72" s="425"/>
      <c r="H72" s="424"/>
      <c r="I72" s="424"/>
      <c r="J72" s="424"/>
      <c r="K72" s="424"/>
      <c r="L72" s="424"/>
      <c r="M72" s="424"/>
      <c r="N72" s="424"/>
      <c r="O72" s="424"/>
      <c r="P72" s="424"/>
      <c r="Q72" s="424"/>
      <c r="R72" s="486"/>
      <c r="S72" s="486"/>
    </row>
    <row r="73" spans="1:19" s="423" customFormat="1" ht="14.25">
      <c r="A73" s="541" t="s">
        <v>570</v>
      </c>
      <c r="B73" s="541"/>
      <c r="F73" s="424"/>
      <c r="G73" s="425"/>
      <c r="H73" s="424"/>
      <c r="I73" s="424"/>
      <c r="J73" s="424"/>
      <c r="K73" s="424"/>
      <c r="L73" s="424"/>
      <c r="M73" s="424"/>
      <c r="N73" s="424"/>
      <c r="O73" s="424"/>
      <c r="P73" s="424"/>
      <c r="Q73" s="424"/>
      <c r="R73" s="486"/>
      <c r="S73" s="486"/>
    </row>
    <row r="74" spans="1:19" s="423" customFormat="1" ht="14.25">
      <c r="A74" s="541" t="s">
        <v>571</v>
      </c>
      <c r="B74" s="541"/>
      <c r="F74" s="424"/>
      <c r="G74" s="425"/>
      <c r="H74" s="424"/>
      <c r="I74" s="424"/>
      <c r="J74" s="424"/>
      <c r="K74" s="424"/>
      <c r="L74" s="424"/>
      <c r="M74" s="424"/>
      <c r="N74" s="424"/>
      <c r="O74" s="424"/>
      <c r="P74" s="424"/>
      <c r="Q74" s="424"/>
      <c r="R74" s="486"/>
      <c r="S74" s="486"/>
    </row>
    <row r="75" spans="1:19" s="423" customFormat="1" ht="14.25">
      <c r="A75" s="541" t="s">
        <v>572</v>
      </c>
      <c r="B75" s="541"/>
      <c r="F75" s="424"/>
      <c r="G75" s="425"/>
      <c r="H75" s="424"/>
      <c r="I75" s="424"/>
      <c r="J75" s="424"/>
      <c r="K75" s="424"/>
      <c r="L75" s="424"/>
      <c r="M75" s="424"/>
      <c r="N75" s="424"/>
      <c r="O75" s="424"/>
      <c r="P75" s="424"/>
      <c r="Q75" s="424"/>
      <c r="R75" s="486"/>
      <c r="S75" s="486"/>
    </row>
    <row r="76" spans="1:19" s="423" customFormat="1" ht="14.25">
      <c r="A76" s="541" t="s">
        <v>573</v>
      </c>
      <c r="B76" s="541"/>
      <c r="F76" s="424"/>
      <c r="G76" s="425"/>
      <c r="H76" s="424"/>
      <c r="I76" s="424"/>
      <c r="J76" s="424"/>
      <c r="K76" s="424"/>
      <c r="L76" s="424"/>
      <c r="M76" s="424"/>
      <c r="N76" s="424"/>
      <c r="O76" s="424"/>
      <c r="P76" s="424"/>
      <c r="Q76" s="424"/>
      <c r="R76" s="486"/>
      <c r="S76" s="486"/>
    </row>
    <row r="77" spans="1:19" s="423" customFormat="1" ht="14.25">
      <c r="A77" s="541" t="s">
        <v>574</v>
      </c>
      <c r="B77" s="541"/>
      <c r="F77" s="424"/>
      <c r="G77" s="425"/>
      <c r="H77" s="424"/>
      <c r="I77" s="424"/>
      <c r="J77" s="424"/>
      <c r="K77" s="424"/>
      <c r="L77" s="424"/>
      <c r="M77" s="424"/>
      <c r="N77" s="424"/>
      <c r="O77" s="424"/>
      <c r="P77" s="424"/>
      <c r="Q77" s="424"/>
      <c r="R77" s="486"/>
      <c r="S77" s="486"/>
    </row>
    <row r="78" spans="1:19" s="423" customFormat="1" ht="14.25">
      <c r="A78" s="541" t="s">
        <v>575</v>
      </c>
      <c r="B78" s="541"/>
      <c r="F78" s="424"/>
      <c r="G78" s="425"/>
      <c r="H78" s="424"/>
      <c r="I78" s="424"/>
      <c r="J78" s="424"/>
      <c r="K78" s="424"/>
      <c r="L78" s="424"/>
      <c r="M78" s="424"/>
      <c r="N78" s="424"/>
      <c r="O78" s="424"/>
      <c r="P78" s="424"/>
      <c r="Q78" s="424"/>
      <c r="R78" s="486"/>
      <c r="S78" s="486"/>
    </row>
    <row r="79" spans="1:19" s="423" customFormat="1" ht="14.25">
      <c r="A79" s="541" t="s">
        <v>576</v>
      </c>
      <c r="B79" s="541"/>
      <c r="F79" s="424"/>
      <c r="G79" s="425"/>
      <c r="H79" s="424"/>
      <c r="I79" s="424"/>
      <c r="J79" s="424"/>
      <c r="K79" s="424"/>
      <c r="L79" s="424"/>
      <c r="M79" s="424"/>
      <c r="N79" s="424"/>
      <c r="O79" s="424"/>
      <c r="P79" s="424"/>
      <c r="Q79" s="424"/>
      <c r="R79" s="486"/>
      <c r="S79" s="486"/>
    </row>
    <row r="80" spans="1:19" s="423" customFormat="1" ht="14.25">
      <c r="A80" s="541" t="s">
        <v>282</v>
      </c>
      <c r="B80" s="541"/>
      <c r="F80" s="424"/>
      <c r="G80" s="425"/>
      <c r="H80" s="424"/>
      <c r="I80" s="424"/>
      <c r="J80" s="424"/>
      <c r="K80" s="424"/>
      <c r="L80" s="424"/>
      <c r="M80" s="424"/>
      <c r="N80" s="424"/>
      <c r="O80" s="424"/>
      <c r="P80" s="424"/>
      <c r="Q80" s="424"/>
      <c r="R80" s="486"/>
      <c r="S80" s="486"/>
    </row>
    <row r="81" spans="1:19" s="423" customFormat="1" ht="14.25">
      <c r="A81" s="541"/>
      <c r="B81" s="541"/>
      <c r="F81" s="424"/>
      <c r="G81" s="425"/>
      <c r="H81" s="424"/>
      <c r="I81" s="424"/>
      <c r="J81" s="424"/>
      <c r="K81" s="424"/>
      <c r="L81" s="424"/>
      <c r="M81" s="424"/>
      <c r="N81" s="424"/>
      <c r="O81" s="424"/>
      <c r="P81" s="424"/>
      <c r="Q81" s="424"/>
      <c r="R81" s="486"/>
      <c r="S81" s="486"/>
    </row>
    <row r="82" spans="1:19" s="423" customFormat="1" ht="14.25">
      <c r="A82" s="541"/>
      <c r="B82" s="541"/>
      <c r="F82" s="424"/>
      <c r="G82" s="425"/>
      <c r="H82" s="424"/>
      <c r="I82" s="424"/>
      <c r="J82" s="424"/>
      <c r="K82" s="424"/>
      <c r="L82" s="424"/>
      <c r="M82" s="424"/>
      <c r="N82" s="424"/>
      <c r="O82" s="424"/>
      <c r="P82" s="424"/>
      <c r="Q82" s="424"/>
      <c r="R82" s="486"/>
      <c r="S82" s="486"/>
    </row>
    <row r="83" spans="1:19" s="423" customFormat="1" ht="14.25">
      <c r="A83" s="541"/>
      <c r="B83" s="541"/>
      <c r="F83" s="424"/>
      <c r="G83" s="425"/>
      <c r="H83" s="424"/>
      <c r="I83" s="424"/>
      <c r="J83" s="424"/>
      <c r="K83" s="424"/>
      <c r="L83" s="424"/>
      <c r="M83" s="424"/>
      <c r="N83" s="424"/>
      <c r="O83" s="424"/>
      <c r="P83" s="424"/>
      <c r="Q83" s="424"/>
      <c r="R83" s="486"/>
      <c r="S83" s="486"/>
    </row>
    <row r="84" spans="1:19" s="423" customFormat="1" ht="14.25">
      <c r="A84" s="541"/>
      <c r="B84" s="541"/>
      <c r="F84" s="424"/>
      <c r="G84" s="425"/>
      <c r="H84" s="424"/>
      <c r="I84" s="424"/>
      <c r="J84" s="424"/>
      <c r="K84" s="424"/>
      <c r="L84" s="424"/>
      <c r="M84" s="424"/>
      <c r="N84" s="424"/>
      <c r="O84" s="424"/>
      <c r="P84" s="424"/>
      <c r="Q84" s="424"/>
      <c r="R84" s="486"/>
      <c r="S84" s="486"/>
    </row>
    <row r="85" spans="1:19" s="423" customFormat="1" ht="14.25">
      <c r="A85" s="541"/>
      <c r="B85" s="541"/>
      <c r="F85" s="424"/>
      <c r="G85" s="425"/>
      <c r="H85" s="424"/>
      <c r="I85" s="424"/>
      <c r="J85" s="424"/>
      <c r="K85" s="424"/>
      <c r="L85" s="424"/>
      <c r="M85" s="424"/>
      <c r="N85" s="424"/>
      <c r="O85" s="424"/>
      <c r="P85" s="424"/>
      <c r="Q85" s="424"/>
      <c r="R85" s="486"/>
      <c r="S85" s="486"/>
    </row>
    <row r="86" spans="1:19" s="423" customFormat="1" ht="14.25">
      <c r="A86" s="541"/>
      <c r="B86" s="541"/>
      <c r="F86" s="424"/>
      <c r="G86" s="425"/>
      <c r="H86" s="424"/>
      <c r="I86" s="424"/>
      <c r="J86" s="424"/>
      <c r="K86" s="424"/>
      <c r="L86" s="424"/>
      <c r="M86" s="424"/>
      <c r="N86" s="424"/>
      <c r="O86" s="424"/>
      <c r="P86" s="424"/>
      <c r="Q86" s="424"/>
      <c r="R86" s="486"/>
      <c r="S86" s="486"/>
    </row>
    <row r="87" spans="1:19" s="423" customFormat="1" ht="14.25">
      <c r="A87" s="541"/>
      <c r="B87" s="541"/>
      <c r="F87" s="424"/>
      <c r="G87" s="425"/>
      <c r="H87" s="424"/>
      <c r="I87" s="424"/>
      <c r="J87" s="424"/>
      <c r="K87" s="424"/>
      <c r="L87" s="424"/>
      <c r="M87" s="424"/>
      <c r="N87" s="424"/>
      <c r="O87" s="424"/>
      <c r="P87" s="424"/>
      <c r="Q87" s="424"/>
      <c r="R87" s="486"/>
      <c r="S87" s="486"/>
    </row>
    <row r="88" spans="1:19" s="423" customFormat="1" ht="14.25">
      <c r="A88" s="541"/>
      <c r="B88" s="541"/>
      <c r="F88" s="424"/>
      <c r="G88" s="425"/>
      <c r="H88" s="424"/>
      <c r="I88" s="424"/>
      <c r="J88" s="424"/>
      <c r="K88" s="424"/>
      <c r="L88" s="424"/>
      <c r="M88" s="424"/>
      <c r="N88" s="424"/>
      <c r="O88" s="424"/>
      <c r="P88" s="424"/>
      <c r="Q88" s="424"/>
      <c r="R88" s="486"/>
      <c r="S88" s="486"/>
    </row>
    <row r="89" spans="1:19" s="423" customFormat="1" ht="14.25">
      <c r="A89" s="541"/>
      <c r="B89" s="541"/>
      <c r="F89" s="424"/>
      <c r="G89" s="425"/>
      <c r="H89" s="424"/>
      <c r="I89" s="424"/>
      <c r="J89" s="424"/>
      <c r="K89" s="424"/>
      <c r="L89" s="424"/>
      <c r="M89" s="424"/>
      <c r="N89" s="424"/>
      <c r="O89" s="424"/>
      <c r="P89" s="424"/>
      <c r="Q89" s="424"/>
      <c r="R89" s="486"/>
      <c r="S89" s="486"/>
    </row>
    <row r="90" spans="1:19" s="423" customFormat="1" ht="14.25">
      <c r="A90" s="541"/>
      <c r="B90" s="541"/>
      <c r="F90" s="424"/>
      <c r="G90" s="425"/>
      <c r="H90" s="424"/>
      <c r="I90" s="424"/>
      <c r="J90" s="424"/>
      <c r="K90" s="424"/>
      <c r="L90" s="424"/>
      <c r="M90" s="424"/>
      <c r="N90" s="424"/>
      <c r="O90" s="424"/>
      <c r="P90" s="424"/>
      <c r="Q90" s="424"/>
      <c r="R90" s="486"/>
      <c r="S90" s="486"/>
    </row>
    <row r="91" spans="1:19" s="423" customFormat="1" ht="14.25">
      <c r="A91" s="541"/>
      <c r="B91" s="541"/>
      <c r="F91" s="424"/>
      <c r="G91" s="425"/>
      <c r="H91" s="424"/>
      <c r="I91" s="424"/>
      <c r="J91" s="424"/>
      <c r="K91" s="424"/>
      <c r="L91" s="424"/>
      <c r="M91" s="424"/>
      <c r="N91" s="424"/>
      <c r="O91" s="424"/>
      <c r="P91" s="424"/>
      <c r="Q91" s="424"/>
      <c r="R91" s="486"/>
      <c r="S91" s="486"/>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1"/>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106" zoomScaleNormal="100" zoomScaleSheetLayoutView="106" zoomScalePageLayoutView="70" workbookViewId="0">
      <selection activeCell="A2" sqref="A2:R2"/>
    </sheetView>
  </sheetViews>
  <sheetFormatPr defaultColWidth="9" defaultRowHeight="14.25"/>
  <cols>
    <col min="1" max="1" width="4.125" style="244" customWidth="1"/>
    <col min="2" max="2" width="3.625" style="244" customWidth="1"/>
    <col min="3" max="3" width="5.625" style="244" customWidth="1"/>
    <col min="4" max="4" width="3.625" style="244" customWidth="1"/>
    <col min="5" max="5" width="10.625" style="244" customWidth="1"/>
    <col min="6" max="7" width="3.625" style="244" customWidth="1"/>
    <col min="8" max="9" width="5.625" style="244" customWidth="1"/>
    <col min="10" max="10" width="3.625" style="244" customWidth="1"/>
    <col min="11" max="14" width="5.625" style="244" customWidth="1"/>
    <col min="15" max="15" width="3.625" style="244" customWidth="1"/>
    <col min="16" max="17" width="5.625" style="244" customWidth="1"/>
    <col min="18" max="18" width="8.625" style="244" customWidth="1"/>
    <col min="19" max="16384" width="9" style="244"/>
  </cols>
  <sheetData>
    <row r="1" spans="1:18" ht="17.25" customHeight="1">
      <c r="R1" s="386" t="s">
        <v>611</v>
      </c>
    </row>
    <row r="2" spans="1:18" ht="24.95" customHeight="1">
      <c r="A2" s="2344" t="s">
        <v>638</v>
      </c>
      <c r="B2" s="2344"/>
      <c r="C2" s="2344"/>
      <c r="D2" s="2344"/>
      <c r="E2" s="2344"/>
      <c r="F2" s="2344"/>
      <c r="G2" s="2344"/>
      <c r="H2" s="2344"/>
      <c r="I2" s="2344"/>
      <c r="J2" s="2344"/>
      <c r="K2" s="2344"/>
      <c r="L2" s="2344"/>
      <c r="M2" s="2344"/>
      <c r="N2" s="2344"/>
      <c r="O2" s="2344"/>
      <c r="P2" s="2344"/>
      <c r="Q2" s="2344"/>
      <c r="R2" s="2344"/>
    </row>
    <row r="3" spans="1:18" s="245" customFormat="1" ht="16.5" customHeight="1">
      <c r="A3" s="2345" t="s">
        <v>283</v>
      </c>
      <c r="B3" s="2345"/>
      <c r="C3" s="2345"/>
      <c r="D3" s="2345"/>
      <c r="E3" s="2347" t="str">
        <f>IF(様式1!L11="","",様式1!L11)</f>
        <v/>
      </c>
      <c r="F3" s="2347"/>
      <c r="G3" s="2347"/>
      <c r="H3" s="2347"/>
      <c r="I3" s="2347"/>
      <c r="K3" s="2348" t="s">
        <v>201</v>
      </c>
      <c r="L3" s="2348"/>
      <c r="M3" s="2347" t="str">
        <f>IF(様式1!G36="","",様式1!G36)</f>
        <v/>
      </c>
      <c r="N3" s="2347"/>
      <c r="O3" s="2347"/>
      <c r="P3" s="2347"/>
      <c r="Q3" s="2347"/>
      <c r="R3" s="2347"/>
    </row>
    <row r="4" spans="1:18" ht="16.5" customHeight="1">
      <c r="A4" s="2345"/>
      <c r="B4" s="2345"/>
      <c r="C4" s="2345"/>
      <c r="D4" s="2345"/>
      <c r="E4" s="2347"/>
      <c r="F4" s="2347"/>
      <c r="G4" s="2347"/>
      <c r="H4" s="2347"/>
      <c r="I4" s="2347"/>
      <c r="J4" s="453"/>
      <c r="K4" s="2345"/>
      <c r="L4" s="2345"/>
      <c r="M4" s="2347"/>
      <c r="N4" s="2347"/>
      <c r="O4" s="2347"/>
      <c r="P4" s="2347"/>
      <c r="Q4" s="2347"/>
      <c r="R4" s="2347"/>
    </row>
    <row r="5" spans="1:18" s="247" customFormat="1" ht="23.1" customHeight="1">
      <c r="A5" s="247" t="s">
        <v>106</v>
      </c>
      <c r="B5" s="248"/>
      <c r="C5" s="248"/>
      <c r="D5" s="248"/>
      <c r="E5" s="248"/>
      <c r="F5" s="248"/>
      <c r="G5" s="248"/>
      <c r="H5" s="248"/>
      <c r="I5" s="248"/>
      <c r="J5" s="248"/>
      <c r="K5" s="248"/>
      <c r="L5" s="248"/>
      <c r="M5" s="248"/>
      <c r="N5" s="248"/>
      <c r="O5" s="248"/>
      <c r="P5" s="248"/>
      <c r="Q5" s="248"/>
    </row>
    <row r="6" spans="1:18" s="252" customFormat="1" ht="23.1" customHeight="1">
      <c r="A6" s="2337" t="s">
        <v>284</v>
      </c>
      <c r="B6" s="2337"/>
      <c r="C6" s="2337"/>
      <c r="D6" s="752"/>
      <c r="E6" s="749" t="s">
        <v>279</v>
      </c>
      <c r="F6" s="750" t="s">
        <v>416</v>
      </c>
      <c r="G6" s="2338"/>
      <c r="H6" s="2338"/>
      <c r="I6" s="2338"/>
      <c r="J6" s="433" t="s">
        <v>417</v>
      </c>
      <c r="K6" s="752" t="s">
        <v>440</v>
      </c>
      <c r="L6" s="292" t="s">
        <v>278</v>
      </c>
      <c r="M6" s="277"/>
      <c r="N6" s="750" t="s">
        <v>416</v>
      </c>
      <c r="O6" s="2338" t="str">
        <f>IF(様式5!L6="","",様式5!L6)</f>
        <v/>
      </c>
      <c r="P6" s="2338"/>
      <c r="Q6" s="2338"/>
      <c r="R6" s="434" t="s">
        <v>417</v>
      </c>
    </row>
    <row r="7" spans="1:18" s="252" customFormat="1" ht="23.1" customHeight="1">
      <c r="A7" s="2337" t="s">
        <v>136</v>
      </c>
      <c r="B7" s="2337"/>
      <c r="C7" s="2337"/>
      <c r="D7" s="2349" t="str">
        <f>IF(様式1!F37="","",様式1!F37)</f>
        <v/>
      </c>
      <c r="E7" s="2350"/>
      <c r="F7" s="2350"/>
      <c r="G7" s="2350"/>
      <c r="H7" s="746" t="s">
        <v>187</v>
      </c>
      <c r="I7" s="2350" t="str">
        <f>IF(様式1!K37="","",様式1!K37)</f>
        <v/>
      </c>
      <c r="J7" s="2350"/>
      <c r="K7" s="2350"/>
      <c r="L7" s="2350"/>
      <c r="M7" s="2351"/>
      <c r="N7" s="2342" t="s">
        <v>285</v>
      </c>
      <c r="O7" s="2343"/>
      <c r="P7" s="2339" t="str">
        <f>IF(様式1!F38="","",様式1!F38)</f>
        <v/>
      </c>
      <c r="Q7" s="2340"/>
      <c r="R7" s="253" t="s">
        <v>60</v>
      </c>
    </row>
    <row r="8" spans="1:18" s="252" customFormat="1" ht="5.25" customHeight="1">
      <c r="A8" s="747"/>
      <c r="B8" s="747"/>
      <c r="C8" s="254"/>
      <c r="D8" s="254"/>
      <c r="E8" s="254"/>
      <c r="F8" s="254"/>
      <c r="G8" s="254"/>
      <c r="H8" s="254"/>
      <c r="I8" s="254"/>
      <c r="J8" s="254"/>
      <c r="K8" s="254"/>
      <c r="L8" s="254"/>
      <c r="M8" s="254"/>
      <c r="N8" s="747"/>
      <c r="O8" s="747"/>
      <c r="P8" s="254"/>
      <c r="Q8" s="254"/>
      <c r="R8" s="254"/>
    </row>
    <row r="9" spans="1:18" s="252" customFormat="1" ht="20.100000000000001" customHeight="1">
      <c r="A9" s="255" t="s">
        <v>286</v>
      </c>
      <c r="B9" s="747"/>
      <c r="C9" s="254"/>
      <c r="D9" s="254"/>
      <c r="E9" s="254"/>
      <c r="F9" s="254"/>
      <c r="G9" s="254"/>
      <c r="H9" s="254"/>
      <c r="I9" s="254"/>
      <c r="J9" s="254"/>
      <c r="K9" s="254"/>
      <c r="L9" s="254"/>
      <c r="M9" s="254"/>
      <c r="N9" s="747"/>
      <c r="O9" s="747"/>
      <c r="P9" s="254"/>
      <c r="Q9" s="254"/>
      <c r="R9" s="254"/>
    </row>
    <row r="10" spans="1:18" s="252" customFormat="1" ht="20.100000000000001" customHeight="1">
      <c r="A10" s="256" t="s">
        <v>287</v>
      </c>
      <c r="B10" s="257"/>
      <c r="C10" s="746"/>
      <c r="D10" s="746"/>
      <c r="E10" s="746"/>
      <c r="F10" s="746"/>
      <c r="G10" s="746"/>
      <c r="H10" s="746"/>
      <c r="I10" s="746"/>
      <c r="J10" s="746"/>
      <c r="K10" s="746"/>
      <c r="L10" s="746"/>
      <c r="M10" s="746"/>
      <c r="N10" s="257"/>
      <c r="O10" s="257"/>
      <c r="P10" s="746"/>
      <c r="Q10" s="746"/>
      <c r="R10" s="751"/>
    </row>
    <row r="11" spans="1:18" s="252" customFormat="1" ht="35.1" customHeight="1">
      <c r="A11" s="2329"/>
      <c r="B11" s="2326" t="s">
        <v>386</v>
      </c>
      <c r="C11" s="2327"/>
      <c r="D11" s="2327"/>
      <c r="E11" s="2327"/>
      <c r="F11" s="2327"/>
      <c r="G11" s="2327"/>
      <c r="H11" s="2327"/>
      <c r="I11" s="2327"/>
      <c r="J11" s="2327"/>
      <c r="K11" s="2327"/>
      <c r="L11" s="2327"/>
      <c r="M11" s="2327"/>
      <c r="N11" s="2327"/>
      <c r="O11" s="2327"/>
      <c r="P11" s="2327"/>
      <c r="Q11" s="2327"/>
      <c r="R11" s="2328"/>
    </row>
    <row r="12" spans="1:18" s="252" customFormat="1" ht="300" customHeight="1">
      <c r="A12" s="2330"/>
      <c r="B12" s="2331"/>
      <c r="C12" s="2332"/>
      <c r="D12" s="2332"/>
      <c r="E12" s="2332"/>
      <c r="F12" s="2332"/>
      <c r="G12" s="2332"/>
      <c r="H12" s="2332"/>
      <c r="I12" s="2332"/>
      <c r="J12" s="2332"/>
      <c r="K12" s="2332"/>
      <c r="L12" s="2332"/>
      <c r="M12" s="2332"/>
      <c r="N12" s="2332"/>
      <c r="O12" s="2332"/>
      <c r="P12" s="2332"/>
      <c r="Q12" s="2332"/>
      <c r="R12" s="2333"/>
    </row>
    <row r="13" spans="1:18" s="252" customFormat="1" ht="20.100000000000001" customHeight="1">
      <c r="A13" s="256" t="s">
        <v>288</v>
      </c>
      <c r="B13" s="259"/>
      <c r="C13" s="259"/>
      <c r="D13" s="259"/>
      <c r="E13" s="259"/>
      <c r="F13" s="259"/>
      <c r="G13" s="259"/>
      <c r="H13" s="259"/>
      <c r="I13" s="259"/>
      <c r="J13" s="259"/>
      <c r="K13" s="259"/>
      <c r="L13" s="259"/>
      <c r="M13" s="259"/>
      <c r="N13" s="259"/>
      <c r="O13" s="259"/>
      <c r="P13" s="259"/>
      <c r="Q13" s="259"/>
      <c r="R13" s="260"/>
    </row>
    <row r="14" spans="1:18" s="252" customFormat="1" ht="23.1" customHeight="1">
      <c r="A14" s="2329"/>
      <c r="B14" s="2334" t="s">
        <v>289</v>
      </c>
      <c r="C14" s="2335"/>
      <c r="D14" s="2335"/>
      <c r="E14" s="2335"/>
      <c r="F14" s="2336"/>
      <c r="G14" s="261"/>
      <c r="H14" s="750" t="s">
        <v>290</v>
      </c>
      <c r="I14" s="750"/>
      <c r="J14" s="261"/>
      <c r="K14" s="750" t="s">
        <v>291</v>
      </c>
      <c r="L14" s="249" t="s">
        <v>292</v>
      </c>
      <c r="M14" s="750"/>
      <c r="N14" s="753"/>
      <c r="O14" s="753"/>
      <c r="P14" s="750"/>
      <c r="Q14" s="750"/>
      <c r="R14" s="755"/>
    </row>
    <row r="15" spans="1:18" s="252" customFormat="1" ht="23.1" customHeight="1">
      <c r="A15" s="2329"/>
      <c r="B15" s="2334" t="s">
        <v>293</v>
      </c>
      <c r="C15" s="2335"/>
      <c r="D15" s="2335"/>
      <c r="E15" s="2335"/>
      <c r="F15" s="2336"/>
      <c r="G15" s="2321"/>
      <c r="H15" s="2322"/>
      <c r="I15" s="2322"/>
      <c r="J15" s="250" t="s">
        <v>294</v>
      </c>
      <c r="K15" s="250"/>
      <c r="L15" s="250"/>
      <c r="M15" s="250"/>
      <c r="N15" s="250"/>
      <c r="O15" s="250"/>
      <c r="P15" s="250"/>
      <c r="Q15" s="250"/>
      <c r="R15" s="251"/>
    </row>
    <row r="16" spans="1:18" s="252" customFormat="1" ht="23.1" customHeight="1">
      <c r="A16" s="2329"/>
      <c r="B16" s="2334" t="s">
        <v>295</v>
      </c>
      <c r="C16" s="2335"/>
      <c r="D16" s="2335"/>
      <c r="E16" s="2335"/>
      <c r="F16" s="2336"/>
      <c r="G16" s="2321"/>
      <c r="H16" s="2322"/>
      <c r="I16" s="2322"/>
      <c r="J16" s="250" t="s">
        <v>294</v>
      </c>
      <c r="K16" s="250"/>
      <c r="L16" s="250"/>
      <c r="M16" s="250"/>
      <c r="N16" s="250"/>
      <c r="O16" s="250"/>
      <c r="P16" s="250"/>
      <c r="Q16" s="250"/>
      <c r="R16" s="251"/>
    </row>
    <row r="17" spans="1:24" s="252" customFormat="1" ht="23.1" customHeight="1">
      <c r="A17" s="2330"/>
      <c r="B17" s="2334" t="s">
        <v>296</v>
      </c>
      <c r="C17" s="2335"/>
      <c r="D17" s="2335"/>
      <c r="E17" s="2335"/>
      <c r="F17" s="2336"/>
      <c r="G17" s="2321"/>
      <c r="H17" s="2322"/>
      <c r="I17" s="2322"/>
      <c r="J17" s="250" t="s">
        <v>297</v>
      </c>
      <c r="K17" s="250"/>
      <c r="L17" s="250"/>
      <c r="M17" s="250"/>
      <c r="N17" s="250"/>
      <c r="O17" s="250"/>
      <c r="P17" s="250"/>
      <c r="Q17" s="250"/>
      <c r="R17" s="251"/>
    </row>
    <row r="18" spans="1:24" s="252" customFormat="1" ht="8.1" customHeight="1">
      <c r="A18" s="262"/>
      <c r="B18" s="258"/>
      <c r="C18" s="255"/>
      <c r="D18" s="255"/>
      <c r="E18" s="255"/>
      <c r="F18" s="255"/>
      <c r="G18" s="254"/>
      <c r="H18" s="254"/>
      <c r="I18" s="254"/>
      <c r="J18" s="254"/>
      <c r="K18" s="254"/>
      <c r="L18" s="254"/>
      <c r="M18" s="254"/>
      <c r="N18" s="747"/>
      <c r="O18" s="747"/>
      <c r="P18" s="254"/>
      <c r="Q18" s="254"/>
      <c r="R18" s="254"/>
    </row>
    <row r="19" spans="1:24" s="265" customFormat="1" ht="23.1" customHeight="1">
      <c r="A19" s="263" t="s">
        <v>298</v>
      </c>
      <c r="B19" s="264"/>
      <c r="C19" s="264"/>
      <c r="D19" s="264"/>
      <c r="E19" s="264"/>
      <c r="F19" s="264"/>
      <c r="G19" s="264"/>
      <c r="H19" s="264"/>
      <c r="I19" s="264"/>
      <c r="J19" s="264"/>
      <c r="K19" s="264"/>
      <c r="L19" s="264"/>
      <c r="M19" s="264"/>
      <c r="N19" s="264"/>
      <c r="O19" s="264"/>
      <c r="P19" s="264"/>
      <c r="Q19" s="264"/>
      <c r="R19" s="264"/>
    </row>
    <row r="20" spans="1:24" s="265" customFormat="1" ht="23.1" customHeight="1">
      <c r="A20" s="266" t="s">
        <v>299</v>
      </c>
      <c r="B20" s="267"/>
      <c r="C20" s="267"/>
      <c r="D20" s="267"/>
      <c r="E20" s="267"/>
      <c r="F20" s="267"/>
      <c r="G20" s="267"/>
      <c r="H20" s="267"/>
      <c r="I20" s="268"/>
      <c r="J20" s="267"/>
      <c r="K20" s="267"/>
      <c r="L20" s="267"/>
      <c r="M20" s="267"/>
      <c r="N20" s="267"/>
      <c r="O20" s="267"/>
      <c r="P20" s="267"/>
      <c r="Q20" s="267"/>
      <c r="R20" s="269"/>
    </row>
    <row r="21" spans="1:24" s="265" customFormat="1" ht="23.1" customHeight="1">
      <c r="A21" s="270"/>
      <c r="B21" s="383"/>
      <c r="C21" s="2323" t="s">
        <v>391</v>
      </c>
      <c r="D21" s="2324"/>
      <c r="E21" s="2324"/>
      <c r="F21" s="2324"/>
      <c r="G21" s="2324"/>
      <c r="H21" s="2324"/>
      <c r="I21" s="2324"/>
      <c r="J21" s="2324"/>
      <c r="K21" s="2324"/>
      <c r="L21" s="2324"/>
      <c r="M21" s="2324"/>
      <c r="N21" s="2324"/>
      <c r="O21" s="2324"/>
      <c r="P21" s="2324"/>
      <c r="Q21" s="2324"/>
      <c r="R21" s="2325"/>
    </row>
    <row r="22" spans="1:24" s="265" customFormat="1" ht="23.1" customHeight="1">
      <c r="A22" s="270"/>
      <c r="B22" s="383"/>
      <c r="C22" s="2315" t="s">
        <v>577</v>
      </c>
      <c r="D22" s="2316"/>
      <c r="E22" s="2316"/>
      <c r="F22" s="2316"/>
      <c r="G22" s="2316"/>
      <c r="H22" s="2316"/>
      <c r="I22" s="2316"/>
      <c r="J22" s="2316"/>
      <c r="K22" s="2316"/>
      <c r="L22" s="2316"/>
      <c r="M22" s="2316"/>
      <c r="N22" s="2316"/>
      <c r="O22" s="2316"/>
      <c r="P22" s="2316"/>
      <c r="Q22" s="2316"/>
      <c r="R22" s="2317"/>
    </row>
    <row r="23" spans="1:24" s="252" customFormat="1" ht="39.950000000000003" customHeight="1">
      <c r="A23" s="2326" t="s">
        <v>1067</v>
      </c>
      <c r="B23" s="2327"/>
      <c r="C23" s="2327"/>
      <c r="D23" s="2327"/>
      <c r="E23" s="2327"/>
      <c r="F23" s="2327"/>
      <c r="G23" s="2327"/>
      <c r="H23" s="2327"/>
      <c r="I23" s="2327"/>
      <c r="J23" s="2327"/>
      <c r="K23" s="2327"/>
      <c r="L23" s="2327"/>
      <c r="M23" s="2327"/>
      <c r="N23" s="2327"/>
      <c r="O23" s="2327"/>
      <c r="P23" s="2327"/>
      <c r="Q23" s="2327"/>
      <c r="R23" s="2328"/>
      <c r="S23" s="265"/>
      <c r="T23" s="265"/>
      <c r="U23" s="265"/>
      <c r="V23" s="258"/>
      <c r="X23" s="258"/>
    </row>
    <row r="24" spans="1:24" s="279" customFormat="1" ht="30" customHeight="1">
      <c r="A24" s="546"/>
      <c r="B24" s="545"/>
      <c r="C24" s="2315" t="s">
        <v>746</v>
      </c>
      <c r="D24" s="2316"/>
      <c r="E24" s="2316"/>
      <c r="F24" s="2316"/>
      <c r="G24" s="2316"/>
      <c r="H24" s="2316"/>
      <c r="I24" s="2316"/>
      <c r="J24" s="2316"/>
      <c r="K24" s="2316"/>
      <c r="L24" s="2316"/>
      <c r="M24" s="2316"/>
      <c r="N24" s="2316"/>
      <c r="O24" s="2316"/>
      <c r="P24" s="2316"/>
      <c r="Q24" s="2316"/>
      <c r="R24" s="2317"/>
      <c r="S24" s="265"/>
      <c r="T24" s="265"/>
      <c r="U24" s="265"/>
      <c r="V24" s="294"/>
    </row>
    <row r="25" spans="1:24" s="265" customFormat="1" ht="35.1" customHeight="1">
      <c r="A25" s="2318" t="s">
        <v>1068</v>
      </c>
      <c r="B25" s="2319"/>
      <c r="C25" s="2319"/>
      <c r="D25" s="2319"/>
      <c r="E25" s="2319"/>
      <c r="F25" s="2319"/>
      <c r="G25" s="2319"/>
      <c r="H25" s="2319"/>
      <c r="I25" s="2319"/>
      <c r="J25" s="2319"/>
      <c r="K25" s="2319"/>
      <c r="L25" s="2319"/>
      <c r="M25" s="2319"/>
      <c r="N25" s="2319"/>
      <c r="O25" s="2319"/>
      <c r="P25" s="2319"/>
      <c r="Q25" s="2319"/>
      <c r="R25" s="2320"/>
    </row>
    <row r="26" spans="1:24" s="265" customFormat="1" ht="28.5" customHeight="1">
      <c r="A26" s="692"/>
      <c r="B26" s="693"/>
      <c r="C26" s="2315" t="s">
        <v>1074</v>
      </c>
      <c r="D26" s="2316"/>
      <c r="E26" s="2316"/>
      <c r="F26" s="2316"/>
      <c r="G26" s="2316"/>
      <c r="H26" s="2316"/>
      <c r="I26" s="2316"/>
      <c r="J26" s="2316"/>
      <c r="K26" s="2316"/>
      <c r="L26" s="2316"/>
      <c r="M26" s="2316"/>
      <c r="N26" s="2316"/>
      <c r="O26" s="2316"/>
      <c r="P26" s="2316"/>
      <c r="Q26" s="2316"/>
      <c r="R26" s="2317"/>
    </row>
    <row r="27" spans="1:24" s="298" customFormat="1" ht="12.95" customHeight="1">
      <c r="A27" s="547" t="s">
        <v>581</v>
      </c>
      <c r="B27" s="548"/>
      <c r="C27" s="549"/>
      <c r="D27" s="549"/>
      <c r="E27" s="549"/>
      <c r="F27" s="549"/>
      <c r="G27" s="549"/>
      <c r="H27" s="549"/>
      <c r="I27" s="549"/>
      <c r="J27" s="549"/>
      <c r="K27" s="549"/>
      <c r="L27" s="550"/>
      <c r="M27" s="548"/>
      <c r="N27" s="549"/>
      <c r="O27" s="550"/>
      <c r="P27" s="551"/>
      <c r="Q27" s="552"/>
      <c r="R27" s="552"/>
      <c r="S27" s="297"/>
      <c r="T27" s="297"/>
      <c r="U27" s="297"/>
      <c r="V27" s="296"/>
    </row>
    <row r="28" spans="1:24" ht="17.25" customHeight="1">
      <c r="R28" s="386" t="s">
        <v>611</v>
      </c>
    </row>
    <row r="29" spans="1:24" ht="24.95" customHeight="1">
      <c r="A29" s="2344" t="s">
        <v>638</v>
      </c>
      <c r="B29" s="2344"/>
      <c r="C29" s="2344"/>
      <c r="D29" s="2344"/>
      <c r="E29" s="2344"/>
      <c r="F29" s="2344"/>
      <c r="G29" s="2344"/>
      <c r="H29" s="2344"/>
      <c r="I29" s="2344"/>
      <c r="J29" s="2344"/>
      <c r="K29" s="2344"/>
      <c r="L29" s="2344"/>
      <c r="M29" s="2344"/>
      <c r="N29" s="2344"/>
      <c r="O29" s="2344"/>
      <c r="P29" s="2344"/>
      <c r="Q29" s="2344"/>
      <c r="R29" s="2344"/>
    </row>
    <row r="30" spans="1:24" s="245" customFormat="1" ht="28.5" customHeight="1">
      <c r="A30" s="2345" t="s">
        <v>283</v>
      </c>
      <c r="B30" s="2345"/>
      <c r="C30" s="2345"/>
      <c r="D30" s="2345"/>
      <c r="E30" s="2346"/>
      <c r="F30" s="2346"/>
      <c r="G30" s="2346"/>
      <c r="H30" s="2346"/>
      <c r="I30" s="2346"/>
      <c r="K30" s="739" t="s">
        <v>201</v>
      </c>
      <c r="L30" s="246"/>
      <c r="M30" s="2346"/>
      <c r="N30" s="2346"/>
      <c r="O30" s="2346"/>
      <c r="P30" s="2346"/>
      <c r="Q30" s="2346"/>
      <c r="R30" s="2346"/>
    </row>
    <row r="31" spans="1:24" ht="1.5" customHeight="1">
      <c r="B31" s="453"/>
      <c r="C31" s="453"/>
      <c r="D31" s="453"/>
      <c r="E31" s="453"/>
      <c r="F31" s="453"/>
      <c r="G31" s="453"/>
      <c r="H31" s="453"/>
      <c r="I31" s="453"/>
      <c r="J31" s="453"/>
      <c r="K31" s="453"/>
      <c r="L31" s="453"/>
      <c r="M31" s="453"/>
      <c r="N31" s="453"/>
      <c r="O31" s="453"/>
      <c r="P31" s="453"/>
      <c r="Q31" s="453"/>
    </row>
    <row r="32" spans="1:24" s="247" customFormat="1" ht="23.1" customHeight="1">
      <c r="A32" s="247" t="s">
        <v>106</v>
      </c>
      <c r="B32" s="248"/>
      <c r="C32" s="248"/>
      <c r="D32" s="248"/>
      <c r="E32" s="248"/>
      <c r="F32" s="248"/>
      <c r="G32" s="248"/>
      <c r="H32" s="248"/>
      <c r="I32" s="248"/>
      <c r="J32" s="248"/>
      <c r="K32" s="248"/>
      <c r="L32" s="248"/>
      <c r="M32" s="248"/>
      <c r="N32" s="248"/>
      <c r="O32" s="248"/>
      <c r="P32" s="248"/>
      <c r="Q32" s="248"/>
    </row>
    <row r="33" spans="1:18" s="252" customFormat="1" ht="23.1" customHeight="1">
      <c r="A33" s="2337" t="s">
        <v>284</v>
      </c>
      <c r="B33" s="2337"/>
      <c r="C33" s="2337"/>
      <c r="D33" s="752"/>
      <c r="E33" s="749" t="s">
        <v>279</v>
      </c>
      <c r="F33" s="750" t="s">
        <v>446</v>
      </c>
      <c r="G33" s="2338"/>
      <c r="H33" s="2338"/>
      <c r="I33" s="2338"/>
      <c r="J33" s="433" t="s">
        <v>447</v>
      </c>
      <c r="K33" s="752"/>
      <c r="L33" s="292" t="s">
        <v>278</v>
      </c>
      <c r="M33" s="277"/>
      <c r="N33" s="750" t="s">
        <v>446</v>
      </c>
      <c r="O33" s="2338"/>
      <c r="P33" s="2338"/>
      <c r="Q33" s="2338"/>
      <c r="R33" s="434" t="s">
        <v>447</v>
      </c>
    </row>
    <row r="34" spans="1:18" s="252" customFormat="1" ht="23.1" customHeight="1">
      <c r="A34" s="2337" t="s">
        <v>136</v>
      </c>
      <c r="B34" s="2337"/>
      <c r="C34" s="2337"/>
      <c r="D34" s="2339"/>
      <c r="E34" s="2340"/>
      <c r="F34" s="2340"/>
      <c r="G34" s="2340"/>
      <c r="H34" s="746" t="s">
        <v>448</v>
      </c>
      <c r="I34" s="2340"/>
      <c r="J34" s="2340"/>
      <c r="K34" s="2340"/>
      <c r="L34" s="2340"/>
      <c r="M34" s="2341"/>
      <c r="N34" s="2342" t="s">
        <v>285</v>
      </c>
      <c r="O34" s="2343"/>
      <c r="P34" s="2339"/>
      <c r="Q34" s="2340"/>
      <c r="R34" s="253" t="s">
        <v>60</v>
      </c>
    </row>
    <row r="35" spans="1:18" s="252" customFormat="1" ht="8.1" customHeight="1">
      <c r="A35" s="747"/>
      <c r="B35" s="747"/>
      <c r="C35" s="254"/>
      <c r="D35" s="254"/>
      <c r="E35" s="254"/>
      <c r="F35" s="254"/>
      <c r="G35" s="254"/>
      <c r="H35" s="254"/>
      <c r="I35" s="254"/>
      <c r="J35" s="254"/>
      <c r="K35" s="254"/>
      <c r="L35" s="254"/>
      <c r="M35" s="254"/>
      <c r="N35" s="747"/>
      <c r="O35" s="747"/>
      <c r="P35" s="254"/>
      <c r="Q35" s="254"/>
      <c r="R35" s="254"/>
    </row>
    <row r="36" spans="1:18" s="252" customFormat="1" ht="20.100000000000001" customHeight="1">
      <c r="A36" s="255" t="s">
        <v>286</v>
      </c>
      <c r="B36" s="747"/>
      <c r="C36" s="254"/>
      <c r="D36" s="254"/>
      <c r="E36" s="254"/>
      <c r="F36" s="254"/>
      <c r="G36" s="254"/>
      <c r="H36" s="254"/>
      <c r="I36" s="254"/>
      <c r="J36" s="254"/>
      <c r="K36" s="254"/>
      <c r="L36" s="254"/>
      <c r="M36" s="254"/>
      <c r="N36" s="747"/>
      <c r="O36" s="747"/>
      <c r="P36" s="254"/>
      <c r="Q36" s="254"/>
      <c r="R36" s="254"/>
    </row>
    <row r="37" spans="1:18" s="252" customFormat="1" ht="20.100000000000001" customHeight="1">
      <c r="A37" s="256" t="s">
        <v>449</v>
      </c>
      <c r="B37" s="257"/>
      <c r="C37" s="746"/>
      <c r="D37" s="746"/>
      <c r="E37" s="746"/>
      <c r="F37" s="746"/>
      <c r="G37" s="746"/>
      <c r="H37" s="746"/>
      <c r="I37" s="746"/>
      <c r="J37" s="746"/>
      <c r="K37" s="746"/>
      <c r="L37" s="746"/>
      <c r="M37" s="746"/>
      <c r="N37" s="257"/>
      <c r="O37" s="257"/>
      <c r="P37" s="746"/>
      <c r="Q37" s="746"/>
      <c r="R37" s="751"/>
    </row>
    <row r="38" spans="1:18" s="252" customFormat="1" ht="35.1" customHeight="1">
      <c r="A38" s="2329"/>
      <c r="B38" s="2326" t="s">
        <v>386</v>
      </c>
      <c r="C38" s="2327"/>
      <c r="D38" s="2327"/>
      <c r="E38" s="2327"/>
      <c r="F38" s="2327"/>
      <c r="G38" s="2327"/>
      <c r="H38" s="2327"/>
      <c r="I38" s="2327"/>
      <c r="J38" s="2327"/>
      <c r="K38" s="2327"/>
      <c r="L38" s="2327"/>
      <c r="M38" s="2327"/>
      <c r="N38" s="2327"/>
      <c r="O38" s="2327"/>
      <c r="P38" s="2327"/>
      <c r="Q38" s="2327"/>
      <c r="R38" s="2328"/>
    </row>
    <row r="39" spans="1:18" s="252" customFormat="1" ht="300" customHeight="1">
      <c r="A39" s="2330"/>
      <c r="B39" s="2331"/>
      <c r="C39" s="2332"/>
      <c r="D39" s="2332"/>
      <c r="E39" s="2332"/>
      <c r="F39" s="2332"/>
      <c r="G39" s="2332"/>
      <c r="H39" s="2332"/>
      <c r="I39" s="2332"/>
      <c r="J39" s="2332"/>
      <c r="K39" s="2332"/>
      <c r="L39" s="2332"/>
      <c r="M39" s="2332"/>
      <c r="N39" s="2332"/>
      <c r="O39" s="2332"/>
      <c r="P39" s="2332"/>
      <c r="Q39" s="2332"/>
      <c r="R39" s="2333"/>
    </row>
    <row r="40" spans="1:18" s="252" customFormat="1" ht="20.100000000000001" customHeight="1">
      <c r="A40" s="256" t="s">
        <v>450</v>
      </c>
      <c r="B40" s="259"/>
      <c r="C40" s="259"/>
      <c r="D40" s="259"/>
      <c r="E40" s="259"/>
      <c r="F40" s="259"/>
      <c r="G40" s="259"/>
      <c r="H40" s="259"/>
      <c r="I40" s="259"/>
      <c r="J40" s="259"/>
      <c r="K40" s="259"/>
      <c r="L40" s="259"/>
      <c r="M40" s="259"/>
      <c r="N40" s="259"/>
      <c r="O40" s="259"/>
      <c r="P40" s="259"/>
      <c r="Q40" s="259"/>
      <c r="R40" s="260"/>
    </row>
    <row r="41" spans="1:18" s="252" customFormat="1" ht="23.1" customHeight="1">
      <c r="A41" s="2329"/>
      <c r="B41" s="2334" t="s">
        <v>289</v>
      </c>
      <c r="C41" s="2335"/>
      <c r="D41" s="2335"/>
      <c r="E41" s="2335"/>
      <c r="F41" s="2336"/>
      <c r="G41" s="261"/>
      <c r="H41" s="750" t="s">
        <v>290</v>
      </c>
      <c r="I41" s="750"/>
      <c r="J41" s="261"/>
      <c r="K41" s="750" t="s">
        <v>291</v>
      </c>
      <c r="L41" s="249" t="s">
        <v>292</v>
      </c>
      <c r="M41" s="750"/>
      <c r="N41" s="753"/>
      <c r="O41" s="753"/>
      <c r="P41" s="750"/>
      <c r="Q41" s="750"/>
      <c r="R41" s="755"/>
    </row>
    <row r="42" spans="1:18" s="252" customFormat="1" ht="23.1" customHeight="1">
      <c r="A42" s="2329"/>
      <c r="B42" s="2334" t="s">
        <v>293</v>
      </c>
      <c r="C42" s="2335"/>
      <c r="D42" s="2335"/>
      <c r="E42" s="2335"/>
      <c r="F42" s="2336"/>
      <c r="G42" s="2321"/>
      <c r="H42" s="2322"/>
      <c r="I42" s="2322"/>
      <c r="J42" s="250" t="s">
        <v>294</v>
      </c>
      <c r="K42" s="250"/>
      <c r="L42" s="250"/>
      <c r="M42" s="250"/>
      <c r="N42" s="250"/>
      <c r="O42" s="250"/>
      <c r="P42" s="250"/>
      <c r="Q42" s="250"/>
      <c r="R42" s="251"/>
    </row>
    <row r="43" spans="1:18" s="252" customFormat="1" ht="23.1" customHeight="1">
      <c r="A43" s="2329"/>
      <c r="B43" s="2334" t="s">
        <v>295</v>
      </c>
      <c r="C43" s="2335"/>
      <c r="D43" s="2335"/>
      <c r="E43" s="2335"/>
      <c r="F43" s="2336"/>
      <c r="G43" s="2321"/>
      <c r="H43" s="2322"/>
      <c r="I43" s="2322"/>
      <c r="J43" s="250" t="s">
        <v>294</v>
      </c>
      <c r="K43" s="250"/>
      <c r="L43" s="250"/>
      <c r="M43" s="250"/>
      <c r="N43" s="250"/>
      <c r="O43" s="250"/>
      <c r="P43" s="250"/>
      <c r="Q43" s="250"/>
      <c r="R43" s="251"/>
    </row>
    <row r="44" spans="1:18" s="252" customFormat="1" ht="23.1" customHeight="1">
      <c r="A44" s="2330"/>
      <c r="B44" s="2334" t="s">
        <v>296</v>
      </c>
      <c r="C44" s="2335"/>
      <c r="D44" s="2335"/>
      <c r="E44" s="2335"/>
      <c r="F44" s="2336"/>
      <c r="G44" s="2321"/>
      <c r="H44" s="2322"/>
      <c r="I44" s="2322"/>
      <c r="J44" s="250" t="s">
        <v>451</v>
      </c>
      <c r="K44" s="250"/>
      <c r="L44" s="250"/>
      <c r="M44" s="250"/>
      <c r="N44" s="250"/>
      <c r="O44" s="250"/>
      <c r="P44" s="250"/>
      <c r="Q44" s="250"/>
      <c r="R44" s="251"/>
    </row>
    <row r="45" spans="1:18" s="252" customFormat="1" ht="8.1" customHeight="1">
      <c r="A45" s="262"/>
      <c r="B45" s="258"/>
      <c r="C45" s="255"/>
      <c r="D45" s="255"/>
      <c r="E45" s="255"/>
      <c r="F45" s="255"/>
      <c r="G45" s="254"/>
      <c r="H45" s="254"/>
      <c r="I45" s="254"/>
      <c r="J45" s="254"/>
      <c r="K45" s="254"/>
      <c r="L45" s="254"/>
      <c r="M45" s="254"/>
      <c r="N45" s="747"/>
      <c r="O45" s="747"/>
      <c r="P45" s="254"/>
      <c r="Q45" s="254"/>
      <c r="R45" s="254"/>
    </row>
    <row r="46" spans="1:18" s="265" customFormat="1" ht="23.1" customHeight="1">
      <c r="A46" s="263" t="s">
        <v>452</v>
      </c>
      <c r="B46" s="264"/>
      <c r="C46" s="264"/>
      <c r="D46" s="264"/>
      <c r="E46" s="264"/>
      <c r="F46" s="264"/>
      <c r="G46" s="264"/>
      <c r="H46" s="264"/>
      <c r="I46" s="264"/>
      <c r="J46" s="264"/>
      <c r="K46" s="264"/>
      <c r="L46" s="264"/>
      <c r="M46" s="264"/>
      <c r="N46" s="264"/>
      <c r="O46" s="264"/>
      <c r="P46" s="264"/>
      <c r="Q46" s="264"/>
      <c r="R46" s="264"/>
    </row>
    <row r="47" spans="1:18" s="265" customFormat="1" ht="23.1" customHeight="1">
      <c r="A47" s="266" t="s">
        <v>299</v>
      </c>
      <c r="B47" s="267"/>
      <c r="C47" s="267"/>
      <c r="D47" s="267"/>
      <c r="E47" s="267"/>
      <c r="F47" s="267"/>
      <c r="G47" s="267"/>
      <c r="H47" s="267"/>
      <c r="I47" s="268"/>
      <c r="J47" s="267"/>
      <c r="K47" s="267"/>
      <c r="L47" s="267"/>
      <c r="M47" s="267"/>
      <c r="N47" s="267"/>
      <c r="O47" s="267"/>
      <c r="P47" s="267"/>
      <c r="Q47" s="267"/>
      <c r="R47" s="269"/>
    </row>
    <row r="48" spans="1:18" s="265" customFormat="1" ht="23.1" customHeight="1">
      <c r="A48" s="270"/>
      <c r="B48" s="383"/>
      <c r="C48" s="2323" t="s">
        <v>391</v>
      </c>
      <c r="D48" s="2324"/>
      <c r="E48" s="2324"/>
      <c r="F48" s="2324"/>
      <c r="G48" s="2324"/>
      <c r="H48" s="2324"/>
      <c r="I48" s="2324"/>
      <c r="J48" s="2324"/>
      <c r="K48" s="2324"/>
      <c r="L48" s="2324"/>
      <c r="M48" s="2324"/>
      <c r="N48" s="2324"/>
      <c r="O48" s="2324"/>
      <c r="P48" s="2324"/>
      <c r="Q48" s="2324"/>
      <c r="R48" s="2325"/>
    </row>
    <row r="49" spans="1:24" s="265" customFormat="1" ht="23.1" customHeight="1">
      <c r="A49" s="270"/>
      <c r="B49" s="383"/>
      <c r="C49" s="2315" t="s">
        <v>577</v>
      </c>
      <c r="D49" s="2316"/>
      <c r="E49" s="2316"/>
      <c r="F49" s="2316"/>
      <c r="G49" s="2316"/>
      <c r="H49" s="2316"/>
      <c r="I49" s="2316"/>
      <c r="J49" s="2316"/>
      <c r="K49" s="2316"/>
      <c r="L49" s="2316"/>
      <c r="M49" s="2316"/>
      <c r="N49" s="2316"/>
      <c r="O49" s="2316"/>
      <c r="P49" s="2316"/>
      <c r="Q49" s="2316"/>
      <c r="R49" s="2317"/>
    </row>
    <row r="50" spans="1:24" s="252" customFormat="1" ht="39.950000000000003" customHeight="1">
      <c r="A50" s="2326" t="s">
        <v>1069</v>
      </c>
      <c r="B50" s="2327"/>
      <c r="C50" s="2327"/>
      <c r="D50" s="2327"/>
      <c r="E50" s="2327"/>
      <c r="F50" s="2327"/>
      <c r="G50" s="2327"/>
      <c r="H50" s="2327"/>
      <c r="I50" s="2327"/>
      <c r="J50" s="2327"/>
      <c r="K50" s="2327"/>
      <c r="L50" s="2327"/>
      <c r="M50" s="2327"/>
      <c r="N50" s="2327"/>
      <c r="O50" s="2327"/>
      <c r="P50" s="2327"/>
      <c r="Q50" s="2327"/>
      <c r="R50" s="2328"/>
      <c r="S50" s="265"/>
      <c r="T50" s="265"/>
      <c r="U50" s="265"/>
      <c r="V50" s="258"/>
      <c r="X50" s="258"/>
    </row>
    <row r="51" spans="1:24" s="279" customFormat="1" ht="30" customHeight="1">
      <c r="A51" s="546"/>
      <c r="B51" s="545"/>
      <c r="C51" s="2315" t="s">
        <v>747</v>
      </c>
      <c r="D51" s="2316"/>
      <c r="E51" s="2316"/>
      <c r="F51" s="2316"/>
      <c r="G51" s="2316"/>
      <c r="H51" s="2316"/>
      <c r="I51" s="2316"/>
      <c r="J51" s="2316"/>
      <c r="K51" s="2316"/>
      <c r="L51" s="2316"/>
      <c r="M51" s="2316"/>
      <c r="N51" s="2316"/>
      <c r="O51" s="2316"/>
      <c r="P51" s="2316"/>
      <c r="Q51" s="2316"/>
      <c r="R51" s="2317"/>
      <c r="S51" s="265"/>
      <c r="T51" s="265"/>
      <c r="U51" s="265"/>
      <c r="V51" s="294"/>
    </row>
    <row r="52" spans="1:24" s="265" customFormat="1" ht="33" customHeight="1">
      <c r="A52" s="2318" t="s">
        <v>1092</v>
      </c>
      <c r="B52" s="2319"/>
      <c r="C52" s="2319"/>
      <c r="D52" s="2319"/>
      <c r="E52" s="2319"/>
      <c r="F52" s="2319"/>
      <c r="G52" s="2319"/>
      <c r="H52" s="2319"/>
      <c r="I52" s="2319"/>
      <c r="J52" s="2319"/>
      <c r="K52" s="2319"/>
      <c r="L52" s="2319"/>
      <c r="M52" s="2319"/>
      <c r="N52" s="2319"/>
      <c r="O52" s="2319"/>
      <c r="P52" s="2319"/>
      <c r="Q52" s="2319"/>
      <c r="R52" s="2320"/>
    </row>
    <row r="53" spans="1:24" s="265" customFormat="1" ht="28.5" customHeight="1">
      <c r="A53" s="692"/>
      <c r="B53" s="693"/>
      <c r="C53" s="2315" t="s">
        <v>1075</v>
      </c>
      <c r="D53" s="2316"/>
      <c r="E53" s="2316"/>
      <c r="F53" s="2316"/>
      <c r="G53" s="2316"/>
      <c r="H53" s="2316"/>
      <c r="I53" s="2316"/>
      <c r="J53" s="2316"/>
      <c r="K53" s="2316"/>
      <c r="L53" s="2316"/>
      <c r="M53" s="2316"/>
      <c r="N53" s="2316"/>
      <c r="O53" s="2316"/>
      <c r="P53" s="2316"/>
      <c r="Q53" s="2316"/>
      <c r="R53" s="2317"/>
    </row>
    <row r="54" spans="1:24" s="298" customFormat="1" ht="12.95" customHeight="1">
      <c r="A54" s="547" t="s">
        <v>581</v>
      </c>
      <c r="B54" s="548"/>
      <c r="C54" s="549"/>
      <c r="D54" s="549"/>
      <c r="E54" s="549"/>
      <c r="F54" s="549"/>
      <c r="G54" s="549"/>
      <c r="H54" s="549"/>
      <c r="I54" s="549"/>
      <c r="J54" s="549"/>
      <c r="K54" s="549"/>
      <c r="L54" s="550"/>
      <c r="M54" s="548"/>
      <c r="N54" s="549"/>
      <c r="O54" s="550"/>
      <c r="P54" s="551"/>
      <c r="Q54" s="552"/>
      <c r="R54" s="552"/>
      <c r="S54" s="297"/>
      <c r="T54" s="297"/>
      <c r="U54" s="297"/>
      <c r="V54" s="296"/>
    </row>
    <row r="55" spans="1:24">
      <c r="C55" s="272"/>
      <c r="D55" s="272"/>
    </row>
    <row r="56" spans="1:24">
      <c r="C56" s="272"/>
      <c r="D56" s="272"/>
    </row>
    <row r="57" spans="1:24">
      <c r="C57" s="272"/>
      <c r="D57" s="272"/>
    </row>
    <row r="58" spans="1:24">
      <c r="C58" s="272"/>
      <c r="D58" s="272"/>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A50:R50"/>
    <mergeCell ref="C49:R49"/>
  </mergeCells>
  <phoneticPr fontId="11"/>
  <conditionalFormatting sqref="O33 B39:R39 G33 O6 B12:R12 G6">
    <cfRule type="cellIs" dxfId="149" priority="7" stopIfTrue="1" operator="equal">
      <formula>""</formula>
    </cfRule>
  </conditionalFormatting>
  <conditionalFormatting sqref="B48:B49 B51 B21:B24">
    <cfRule type="cellIs" dxfId="148" priority="6" stopIfTrue="1" operator="equal">
      <formula>""</formula>
    </cfRule>
  </conditionalFormatting>
  <conditionalFormatting sqref="G41 J41 G14 J14">
    <cfRule type="cellIs" dxfId="147" priority="5" stopIfTrue="1" operator="equal">
      <formula>(COUNTIF($G$14:$J$14,"○")=1)</formula>
    </cfRule>
  </conditionalFormatting>
  <conditionalFormatting sqref="G42:G44 G15:G17">
    <cfRule type="expression" dxfId="146" priority="4" stopIfTrue="1">
      <formula>($G$14&lt;&gt;"")*($G$15="")*($G$16="")*($G$17="")</formula>
    </cfRule>
  </conditionalFormatting>
  <conditionalFormatting sqref="K33 D33 K6 D6">
    <cfRule type="cellIs" dxfId="145" priority="3" stopIfTrue="1" operator="equal">
      <formula>(COUNTIF($D$6:$K$6,"○")=1)</formula>
    </cfRule>
  </conditionalFormatting>
  <conditionalFormatting sqref="B26">
    <cfRule type="cellIs" dxfId="144" priority="2" stopIfTrue="1" operator="equal">
      <formula>""</formula>
    </cfRule>
  </conditionalFormatting>
  <conditionalFormatting sqref="B53">
    <cfRule type="cellIs" dxfId="143"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112" zoomScaleNormal="100" zoomScaleSheetLayoutView="112" zoomScalePageLayoutView="124" workbookViewId="0">
      <selection activeCell="A2" sqref="A2:U2"/>
    </sheetView>
  </sheetViews>
  <sheetFormatPr defaultColWidth="9" defaultRowHeight="14.25"/>
  <cols>
    <col min="1" max="2" width="3.125" style="244" customWidth="1"/>
    <col min="3" max="3" width="5.625" style="244" customWidth="1"/>
    <col min="4" max="4" width="3.125" style="244" customWidth="1"/>
    <col min="5" max="5" width="10.625" style="244" customWidth="1"/>
    <col min="6" max="7" width="3.125" style="244" customWidth="1"/>
    <col min="8" max="9" width="4.625" style="244" customWidth="1"/>
    <col min="10" max="11" width="3.125" style="244" customWidth="1"/>
    <col min="12" max="13" width="5.625" style="244" customWidth="1"/>
    <col min="14" max="15" width="3.125" style="244" customWidth="1"/>
    <col min="16" max="18" width="4.625" style="244" customWidth="1"/>
    <col min="19" max="19" width="3.125" style="244" customWidth="1"/>
    <col min="20" max="20" width="5.625" style="244" customWidth="1"/>
    <col min="21" max="21" width="10.125" style="244" customWidth="1"/>
    <col min="22" max="16384" width="9" style="244"/>
  </cols>
  <sheetData>
    <row r="1" spans="1:26" ht="18" customHeight="1">
      <c r="U1" s="386" t="s">
        <v>612</v>
      </c>
    </row>
    <row r="2" spans="1:26" ht="24.95" customHeight="1">
      <c r="A2" s="2344" t="s">
        <v>644</v>
      </c>
      <c r="B2" s="2344"/>
      <c r="C2" s="2344"/>
      <c r="D2" s="2344"/>
      <c r="E2" s="2344"/>
      <c r="F2" s="2344"/>
      <c r="G2" s="2344"/>
      <c r="H2" s="2344"/>
      <c r="I2" s="2344"/>
      <c r="J2" s="2344"/>
      <c r="K2" s="2344"/>
      <c r="L2" s="2344"/>
      <c r="M2" s="2344"/>
      <c r="N2" s="2344"/>
      <c r="O2" s="2344"/>
      <c r="P2" s="2344"/>
      <c r="Q2" s="2344"/>
      <c r="R2" s="2344"/>
      <c r="S2" s="2344"/>
      <c r="T2" s="2344"/>
      <c r="U2" s="2344"/>
    </row>
    <row r="3" spans="1:26" s="245" customFormat="1" ht="16.5" customHeight="1">
      <c r="A3" s="2381" t="s">
        <v>283</v>
      </c>
      <c r="B3" s="2381"/>
      <c r="C3" s="2381"/>
      <c r="D3" s="2381"/>
      <c r="E3" s="2347" t="str">
        <f>IF(様式1!L11="","",様式1!L11)</f>
        <v/>
      </c>
      <c r="F3" s="2347"/>
      <c r="G3" s="2347"/>
      <c r="H3" s="2347"/>
      <c r="I3" s="2347"/>
      <c r="J3" s="2347"/>
      <c r="L3" s="2381" t="s">
        <v>201</v>
      </c>
      <c r="M3" s="2381"/>
      <c r="N3" s="2347" t="str">
        <f>IF(様式1!G36="","",様式1!G36)</f>
        <v/>
      </c>
      <c r="O3" s="2347"/>
      <c r="P3" s="2347"/>
      <c r="Q3" s="2347"/>
      <c r="R3" s="2347"/>
      <c r="S3" s="2347"/>
      <c r="T3" s="2347"/>
      <c r="U3" s="2347"/>
    </row>
    <row r="4" spans="1:26" ht="16.5" customHeight="1">
      <c r="A4" s="2381"/>
      <c r="B4" s="2381"/>
      <c r="C4" s="2381"/>
      <c r="D4" s="2381"/>
      <c r="E4" s="2347"/>
      <c r="F4" s="2347"/>
      <c r="G4" s="2347"/>
      <c r="H4" s="2347"/>
      <c r="I4" s="2347"/>
      <c r="J4" s="2347"/>
      <c r="K4" s="453"/>
      <c r="L4" s="2381"/>
      <c r="M4" s="2381"/>
      <c r="N4" s="2347"/>
      <c r="O4" s="2347"/>
      <c r="P4" s="2347"/>
      <c r="Q4" s="2347"/>
      <c r="R4" s="2347"/>
      <c r="S4" s="2347"/>
      <c r="T4" s="2347"/>
      <c r="U4" s="2347"/>
    </row>
    <row r="5" spans="1:26" s="276" customFormat="1" ht="17.100000000000001" customHeight="1">
      <c r="A5" s="273" t="s">
        <v>106</v>
      </c>
      <c r="B5" s="274"/>
      <c r="C5" s="274"/>
      <c r="D5" s="274"/>
      <c r="E5" s="275"/>
      <c r="F5" s="275"/>
      <c r="G5" s="275"/>
      <c r="H5" s="275"/>
      <c r="I5" s="275"/>
      <c r="J5" s="275"/>
      <c r="K5" s="275"/>
      <c r="L5" s="275"/>
      <c r="M5" s="275"/>
      <c r="N5" s="275"/>
      <c r="O5" s="275"/>
      <c r="P5" s="275"/>
      <c r="Q5" s="275"/>
      <c r="R5" s="275"/>
      <c r="S5" s="275"/>
      <c r="T5" s="275"/>
    </row>
    <row r="6" spans="1:26" s="279" customFormat="1" ht="17.100000000000001" customHeight="1">
      <c r="A6" s="2353" t="s">
        <v>284</v>
      </c>
      <c r="B6" s="2353"/>
      <c r="C6" s="2353"/>
      <c r="D6" s="752"/>
      <c r="E6" s="749" t="s">
        <v>279</v>
      </c>
      <c r="F6" s="750" t="s">
        <v>416</v>
      </c>
      <c r="G6" s="2338"/>
      <c r="H6" s="2338"/>
      <c r="I6" s="2338"/>
      <c r="J6" s="433" t="s">
        <v>417</v>
      </c>
      <c r="K6" s="752" t="s">
        <v>440</v>
      </c>
      <c r="L6" s="292" t="s">
        <v>278</v>
      </c>
      <c r="M6" s="277"/>
      <c r="N6" s="750" t="s">
        <v>416</v>
      </c>
      <c r="O6" s="2338" t="str">
        <f>IF(様式5!L6="","",様式5!L6)</f>
        <v/>
      </c>
      <c r="P6" s="2338"/>
      <c r="Q6" s="2338"/>
      <c r="R6" s="433" t="s">
        <v>415</v>
      </c>
      <c r="S6" s="433"/>
      <c r="T6" s="433"/>
      <c r="U6" s="278"/>
    </row>
    <row r="7" spans="1:26" s="279" customFormat="1" ht="17.100000000000001" customHeight="1">
      <c r="A7" s="2353" t="s">
        <v>136</v>
      </c>
      <c r="B7" s="2353"/>
      <c r="C7" s="2353"/>
      <c r="D7" s="2384" t="str">
        <f>IF(様式1!F37="","",様式1!F37)</f>
        <v/>
      </c>
      <c r="E7" s="2385"/>
      <c r="F7" s="2385"/>
      <c r="G7" s="2385"/>
      <c r="H7" s="750" t="s">
        <v>187</v>
      </c>
      <c r="I7" s="2385" t="str">
        <f>IF(様式1!K37="","",様式1!K37)</f>
        <v/>
      </c>
      <c r="J7" s="2385"/>
      <c r="K7" s="2385"/>
      <c r="L7" s="2385"/>
      <c r="M7" s="2385"/>
      <c r="N7" s="2354" t="s">
        <v>285</v>
      </c>
      <c r="O7" s="2356"/>
      <c r="P7" s="2357"/>
      <c r="Q7" s="2321" t="str">
        <f>IF(様式1!F38="","",様式1!F38)</f>
        <v/>
      </c>
      <c r="R7" s="2322"/>
      <c r="S7" s="2322"/>
      <c r="T7" s="750"/>
      <c r="U7" s="253" t="s">
        <v>60</v>
      </c>
    </row>
    <row r="8" spans="1:26" s="252" customFormat="1" ht="8.1" customHeight="1">
      <c r="A8" s="747"/>
      <c r="B8" s="747"/>
      <c r="C8" s="254"/>
      <c r="D8" s="254"/>
      <c r="E8" s="254"/>
      <c r="F8" s="254"/>
      <c r="G8" s="254"/>
      <c r="H8" s="254"/>
      <c r="I8" s="254"/>
      <c r="J8" s="254"/>
      <c r="K8" s="254"/>
      <c r="L8" s="254"/>
      <c r="M8" s="254"/>
      <c r="N8" s="254"/>
      <c r="O8" s="747"/>
      <c r="P8" s="747"/>
      <c r="Q8" s="254"/>
      <c r="R8" s="254"/>
      <c r="S8" s="254"/>
      <c r="T8" s="254"/>
      <c r="U8" s="254"/>
    </row>
    <row r="9" spans="1:26" s="252" customFormat="1" ht="17.100000000000001" customHeight="1">
      <c r="A9" s="255" t="s">
        <v>286</v>
      </c>
      <c r="B9" s="747"/>
      <c r="C9" s="254"/>
      <c r="D9" s="254"/>
      <c r="E9" s="254"/>
      <c r="F9" s="254"/>
      <c r="G9" s="254"/>
      <c r="H9" s="254"/>
      <c r="I9" s="254"/>
      <c r="J9" s="254"/>
      <c r="K9" s="254"/>
      <c r="L9" s="254"/>
      <c r="M9" s="254"/>
      <c r="N9" s="254"/>
      <c r="O9" s="747"/>
      <c r="P9" s="747"/>
      <c r="Q9" s="254"/>
      <c r="R9" s="254"/>
      <c r="S9" s="254"/>
      <c r="T9" s="254"/>
      <c r="U9" s="254"/>
    </row>
    <row r="10" spans="1:26" s="252" customFormat="1" ht="17.100000000000001" customHeight="1">
      <c r="A10" s="754" t="s">
        <v>287</v>
      </c>
      <c r="B10" s="280"/>
      <c r="C10" s="281"/>
      <c r="D10" s="281"/>
      <c r="E10" s="281"/>
      <c r="F10" s="281"/>
      <c r="G10" s="281"/>
      <c r="H10" s="281"/>
      <c r="I10" s="281"/>
      <c r="J10" s="281"/>
      <c r="K10" s="281"/>
      <c r="L10" s="281"/>
      <c r="M10" s="281"/>
      <c r="N10" s="281"/>
      <c r="O10" s="280"/>
      <c r="P10" s="280"/>
      <c r="Q10" s="281"/>
      <c r="R10" s="281"/>
      <c r="S10" s="281"/>
      <c r="T10" s="281"/>
      <c r="U10" s="282"/>
    </row>
    <row r="11" spans="1:26" s="252" customFormat="1" ht="30" customHeight="1">
      <c r="A11" s="283"/>
      <c r="B11" s="2326" t="s">
        <v>385</v>
      </c>
      <c r="C11" s="2327"/>
      <c r="D11" s="2327"/>
      <c r="E11" s="2327"/>
      <c r="F11" s="2327"/>
      <c r="G11" s="2327"/>
      <c r="H11" s="2327"/>
      <c r="I11" s="2327"/>
      <c r="J11" s="2327"/>
      <c r="K11" s="2327"/>
      <c r="L11" s="2327"/>
      <c r="M11" s="2327"/>
      <c r="N11" s="2327"/>
      <c r="O11" s="2327"/>
      <c r="P11" s="2327"/>
      <c r="Q11" s="2327"/>
      <c r="R11" s="2327"/>
      <c r="S11" s="2327"/>
      <c r="T11" s="2327"/>
      <c r="U11" s="2328"/>
    </row>
    <row r="12" spans="1:26" s="252" customFormat="1" ht="200.1" customHeight="1">
      <c r="A12" s="283"/>
      <c r="B12" s="2331"/>
      <c r="C12" s="2332"/>
      <c r="D12" s="2332"/>
      <c r="E12" s="2332"/>
      <c r="F12" s="2332"/>
      <c r="G12" s="2332"/>
      <c r="H12" s="2332"/>
      <c r="I12" s="2332"/>
      <c r="J12" s="2332"/>
      <c r="K12" s="2332"/>
      <c r="L12" s="2332"/>
      <c r="M12" s="2332"/>
      <c r="N12" s="2332"/>
      <c r="O12" s="2332"/>
      <c r="P12" s="2332"/>
      <c r="Q12" s="2332"/>
      <c r="R12" s="2332"/>
      <c r="S12" s="2332"/>
      <c r="T12" s="2332"/>
      <c r="U12" s="2333"/>
      <c r="Z12" s="258"/>
    </row>
    <row r="13" spans="1:26" s="252" customFormat="1" ht="18.95" customHeight="1">
      <c r="A13" s="287"/>
      <c r="B13" s="284" t="s">
        <v>349</v>
      </c>
      <c r="C13" s="285"/>
      <c r="D13" s="285"/>
      <c r="E13" s="285"/>
      <c r="F13" s="285"/>
      <c r="G13" s="285"/>
      <c r="H13" s="285"/>
      <c r="I13" s="285"/>
      <c r="J13" s="285"/>
      <c r="K13" s="285"/>
      <c r="L13" s="285"/>
      <c r="M13" s="285"/>
      <c r="N13" s="285"/>
      <c r="O13" s="285"/>
      <c r="P13" s="285"/>
      <c r="Q13" s="285"/>
      <c r="R13" s="285"/>
      <c r="S13" s="285"/>
      <c r="T13" s="285"/>
      <c r="U13" s="286"/>
      <c r="W13" s="258"/>
    </row>
    <row r="14" spans="1:26" s="252" customFormat="1" ht="50.1" customHeight="1">
      <c r="A14" s="287"/>
      <c r="B14" s="2373" t="s">
        <v>361</v>
      </c>
      <c r="C14" s="2374"/>
      <c r="D14" s="2374"/>
      <c r="E14" s="2374"/>
      <c r="F14" s="2374"/>
      <c r="G14" s="2374"/>
      <c r="H14" s="2374"/>
      <c r="I14" s="2374"/>
      <c r="J14" s="2374"/>
      <c r="K14" s="2374"/>
      <c r="L14" s="2374"/>
      <c r="M14" s="2374"/>
      <c r="N14" s="2374"/>
      <c r="O14" s="2374"/>
      <c r="P14" s="2374"/>
      <c r="Q14" s="2374"/>
      <c r="R14" s="2374"/>
      <c r="S14" s="2374"/>
      <c r="T14" s="2374"/>
      <c r="U14" s="2375"/>
      <c r="V14" s="287"/>
    </row>
    <row r="15" spans="1:26" s="279" customFormat="1" ht="17.100000000000001" customHeight="1">
      <c r="A15" s="368"/>
      <c r="B15" s="288" t="s">
        <v>284</v>
      </c>
      <c r="C15" s="289"/>
      <c r="D15" s="289"/>
      <c r="E15" s="290"/>
      <c r="F15" s="261"/>
      <c r="G15" s="249" t="s">
        <v>279</v>
      </c>
      <c r="H15" s="750"/>
      <c r="I15" s="750"/>
      <c r="J15" s="750" t="s">
        <v>416</v>
      </c>
      <c r="K15" s="2338"/>
      <c r="L15" s="2338"/>
      <c r="M15" s="433" t="s">
        <v>417</v>
      </c>
      <c r="N15" s="261"/>
      <c r="O15" s="249" t="s">
        <v>278</v>
      </c>
      <c r="P15" s="750"/>
      <c r="Q15" s="750"/>
      <c r="R15" s="750" t="s">
        <v>416</v>
      </c>
      <c r="S15" s="2338"/>
      <c r="T15" s="2338"/>
      <c r="U15" s="434" t="s">
        <v>415</v>
      </c>
      <c r="V15" s="435"/>
      <c r="W15" s="252"/>
      <c r="X15" s="252"/>
      <c r="Y15" s="252"/>
    </row>
    <row r="16" spans="1:26" s="279" customFormat="1" ht="17.100000000000001" customHeight="1">
      <c r="A16" s="368"/>
      <c r="B16" s="479" t="s">
        <v>720</v>
      </c>
      <c r="C16" s="289"/>
      <c r="D16" s="736"/>
      <c r="E16" s="290"/>
      <c r="F16" s="2321"/>
      <c r="G16" s="2322"/>
      <c r="H16" s="2322"/>
      <c r="I16" s="2322"/>
      <c r="J16" s="2322"/>
      <c r="K16" s="2322"/>
      <c r="L16" s="2322"/>
      <c r="M16" s="2322"/>
      <c r="N16" s="2322"/>
      <c r="O16" s="2322"/>
      <c r="P16" s="2322"/>
      <c r="Q16" s="2322"/>
      <c r="R16" s="2322"/>
      <c r="S16" s="2322"/>
      <c r="T16" s="2322"/>
      <c r="U16" s="2376"/>
      <c r="W16" s="252"/>
      <c r="X16" s="252"/>
      <c r="Y16" s="252"/>
    </row>
    <row r="17" spans="1:25" s="279" customFormat="1" ht="17.100000000000001" customHeight="1">
      <c r="A17" s="368"/>
      <c r="B17" s="288" t="s">
        <v>136</v>
      </c>
      <c r="C17" s="289"/>
      <c r="D17" s="289"/>
      <c r="E17" s="290"/>
      <c r="F17" s="2384"/>
      <c r="G17" s="2385"/>
      <c r="H17" s="2385"/>
      <c r="I17" s="2385"/>
      <c r="J17" s="2385"/>
      <c r="K17" s="2385"/>
      <c r="L17" s="750" t="s">
        <v>187</v>
      </c>
      <c r="M17" s="2385"/>
      <c r="N17" s="2385"/>
      <c r="O17" s="2385"/>
      <c r="P17" s="2385"/>
      <c r="Q17" s="750"/>
      <c r="R17" s="750"/>
      <c r="S17" s="750"/>
      <c r="T17" s="750"/>
      <c r="U17" s="278"/>
      <c r="W17" s="252"/>
      <c r="X17" s="252"/>
      <c r="Y17" s="252"/>
    </row>
    <row r="18" spans="1:25" s="279" customFormat="1" ht="17.100000000000001" customHeight="1">
      <c r="A18" s="369"/>
      <c r="B18" s="479" t="s">
        <v>437</v>
      </c>
      <c r="C18" s="289"/>
      <c r="D18" s="289"/>
      <c r="E18" s="290"/>
      <c r="F18" s="2382"/>
      <c r="G18" s="2383"/>
      <c r="H18" s="2383"/>
      <c r="I18" s="2383"/>
      <c r="J18" s="750" t="s">
        <v>297</v>
      </c>
      <c r="K18" s="750"/>
      <c r="L18" s="750"/>
      <c r="M18" s="750"/>
      <c r="N18" s="753"/>
      <c r="O18" s="753"/>
      <c r="P18" s="750"/>
      <c r="Q18" s="750"/>
      <c r="R18" s="750"/>
      <c r="S18" s="750"/>
      <c r="T18" s="750"/>
      <c r="U18" s="278"/>
      <c r="W18" s="252"/>
      <c r="X18" s="252"/>
      <c r="Y18" s="252"/>
    </row>
    <row r="19" spans="1:25" s="252" customFormat="1" ht="17.100000000000001" customHeight="1">
      <c r="A19" s="291" t="s">
        <v>350</v>
      </c>
      <c r="B19" s="277"/>
      <c r="C19" s="748"/>
      <c r="D19" s="748"/>
      <c r="E19" s="748"/>
      <c r="F19" s="748"/>
      <c r="G19" s="748"/>
      <c r="H19" s="756"/>
      <c r="I19" s="756"/>
      <c r="J19" s="756"/>
      <c r="K19" s="750"/>
      <c r="L19" s="750"/>
      <c r="M19" s="750"/>
      <c r="N19" s="750"/>
      <c r="O19" s="753"/>
      <c r="P19" s="753"/>
      <c r="Q19" s="750"/>
      <c r="R19" s="750"/>
      <c r="S19" s="750"/>
      <c r="T19" s="750"/>
      <c r="U19" s="755"/>
    </row>
    <row r="20" spans="1:25" s="252" customFormat="1" ht="17.100000000000001" customHeight="1">
      <c r="A20" s="2329"/>
      <c r="B20" s="2334" t="s">
        <v>289</v>
      </c>
      <c r="C20" s="2335"/>
      <c r="D20" s="2335"/>
      <c r="E20" s="2335"/>
      <c r="F20" s="2336"/>
      <c r="G20" s="261"/>
      <c r="H20" s="249" t="s">
        <v>290</v>
      </c>
      <c r="I20" s="249"/>
      <c r="J20" s="750"/>
      <c r="K20" s="261"/>
      <c r="L20" s="750" t="s">
        <v>291</v>
      </c>
      <c r="M20" s="249" t="s">
        <v>292</v>
      </c>
      <c r="N20" s="750"/>
      <c r="O20" s="753"/>
      <c r="P20" s="753"/>
      <c r="Q20" s="750"/>
      <c r="R20" s="750"/>
      <c r="S20" s="750"/>
      <c r="T20" s="750"/>
      <c r="U20" s="755"/>
    </row>
    <row r="21" spans="1:25" s="252" customFormat="1" ht="17.100000000000001" customHeight="1">
      <c r="A21" s="2329"/>
      <c r="B21" s="2334" t="s">
        <v>300</v>
      </c>
      <c r="C21" s="2335"/>
      <c r="D21" s="2335"/>
      <c r="E21" s="2335"/>
      <c r="F21" s="2336"/>
      <c r="G21" s="2371"/>
      <c r="H21" s="2372"/>
      <c r="I21" s="2372"/>
      <c r="J21" s="2372"/>
      <c r="K21" s="292" t="s">
        <v>294</v>
      </c>
      <c r="L21" s="292"/>
      <c r="M21" s="292"/>
      <c r="N21" s="292"/>
      <c r="O21" s="292"/>
      <c r="P21" s="292"/>
      <c r="Q21" s="292"/>
      <c r="R21" s="292"/>
      <c r="S21" s="292"/>
      <c r="T21" s="292"/>
      <c r="U21" s="253"/>
    </row>
    <row r="22" spans="1:25" s="252" customFormat="1" ht="17.100000000000001" customHeight="1">
      <c r="A22" s="2329"/>
      <c r="B22" s="2334" t="s">
        <v>295</v>
      </c>
      <c r="C22" s="2335"/>
      <c r="D22" s="2335"/>
      <c r="E22" s="2335"/>
      <c r="F22" s="2336"/>
      <c r="G22" s="2371"/>
      <c r="H22" s="2372"/>
      <c r="I22" s="2372"/>
      <c r="J22" s="2372"/>
      <c r="K22" s="292" t="s">
        <v>294</v>
      </c>
      <c r="L22" s="292"/>
      <c r="M22" s="292"/>
      <c r="N22" s="292"/>
      <c r="O22" s="292"/>
      <c r="P22" s="292"/>
      <c r="Q22" s="292"/>
      <c r="R22" s="292"/>
      <c r="S22" s="292"/>
      <c r="T22" s="292"/>
      <c r="U22" s="253"/>
    </row>
    <row r="23" spans="1:25" s="252" customFormat="1" ht="17.100000000000001" customHeight="1">
      <c r="A23" s="2330"/>
      <c r="B23" s="2334" t="s">
        <v>296</v>
      </c>
      <c r="C23" s="2335"/>
      <c r="D23" s="2335"/>
      <c r="E23" s="2335"/>
      <c r="F23" s="2336"/>
      <c r="G23" s="2371"/>
      <c r="H23" s="2372"/>
      <c r="I23" s="2372"/>
      <c r="J23" s="2372"/>
      <c r="K23" s="292" t="s">
        <v>297</v>
      </c>
      <c r="L23" s="292"/>
      <c r="M23" s="292"/>
      <c r="N23" s="292"/>
      <c r="O23" s="292"/>
      <c r="P23" s="292"/>
      <c r="Q23" s="292"/>
      <c r="R23" s="292"/>
      <c r="S23" s="292"/>
      <c r="T23" s="292"/>
      <c r="U23" s="253"/>
    </row>
    <row r="24" spans="1:25" s="252" customFormat="1" ht="8.1" customHeight="1">
      <c r="A24" s="262"/>
      <c r="B24" s="258"/>
      <c r="C24" s="255"/>
      <c r="D24" s="255"/>
      <c r="E24" s="255"/>
      <c r="F24" s="255"/>
      <c r="G24" s="254"/>
      <c r="H24" s="254"/>
      <c r="I24" s="254"/>
      <c r="J24" s="254"/>
      <c r="K24" s="254"/>
      <c r="L24" s="254"/>
      <c r="M24" s="254"/>
      <c r="N24" s="254"/>
      <c r="O24" s="747"/>
      <c r="P24" s="747"/>
      <c r="Q24" s="254"/>
      <c r="R24" s="254"/>
      <c r="S24" s="254"/>
      <c r="T24" s="254"/>
      <c r="U24" s="254"/>
    </row>
    <row r="25" spans="1:25" s="252" customFormat="1" ht="17.100000000000001" customHeight="1">
      <c r="A25" s="258" t="s">
        <v>298</v>
      </c>
      <c r="B25" s="747"/>
      <c r="C25" s="254"/>
      <c r="D25" s="254"/>
      <c r="E25" s="254"/>
      <c r="F25" s="254"/>
      <c r="G25" s="254"/>
      <c r="H25" s="254"/>
      <c r="I25" s="254"/>
      <c r="J25" s="254"/>
      <c r="K25" s="254"/>
      <c r="L25" s="254"/>
      <c r="M25" s="254"/>
      <c r="N25" s="254"/>
      <c r="O25" s="747"/>
      <c r="P25" s="747"/>
      <c r="Q25" s="254"/>
      <c r="R25" s="254"/>
      <c r="S25" s="254"/>
      <c r="T25" s="254"/>
      <c r="U25" s="254"/>
    </row>
    <row r="26" spans="1:25" s="252" customFormat="1" ht="17.100000000000001" customHeight="1">
      <c r="A26" s="2364" t="s">
        <v>299</v>
      </c>
      <c r="B26" s="2365"/>
      <c r="C26" s="2365"/>
      <c r="D26" s="2365"/>
      <c r="E26" s="2365"/>
      <c r="F26" s="2365"/>
      <c r="G26" s="2365"/>
      <c r="H26" s="2365"/>
      <c r="I26" s="2365"/>
      <c r="J26" s="2365"/>
      <c r="K26" s="2365"/>
      <c r="L26" s="2365"/>
      <c r="M26" s="2365"/>
      <c r="N26" s="2365"/>
      <c r="O26" s="2365"/>
      <c r="P26" s="2365"/>
      <c r="Q26" s="2365"/>
      <c r="R26" s="2365"/>
      <c r="S26" s="2365"/>
      <c r="T26" s="2365"/>
      <c r="U26" s="2366"/>
      <c r="V26" s="258"/>
      <c r="X26" s="258"/>
    </row>
    <row r="27" spans="1:25" s="279" customFormat="1" ht="17.100000000000001" customHeight="1">
      <c r="A27" s="293"/>
      <c r="B27" s="752"/>
      <c r="C27" s="2334" t="s">
        <v>391</v>
      </c>
      <c r="D27" s="2335"/>
      <c r="E27" s="2335"/>
      <c r="F27" s="2335"/>
      <c r="G27" s="2335"/>
      <c r="H27" s="2335"/>
      <c r="I27" s="2335"/>
      <c r="J27" s="2335"/>
      <c r="K27" s="2335"/>
      <c r="L27" s="2335"/>
      <c r="M27" s="2335"/>
      <c r="N27" s="2335"/>
      <c r="O27" s="2335"/>
      <c r="P27" s="2335"/>
      <c r="Q27" s="2335"/>
      <c r="R27" s="2335"/>
      <c r="S27" s="2335"/>
      <c r="T27" s="2335"/>
      <c r="U27" s="2336"/>
      <c r="V27" s="294"/>
    </row>
    <row r="28" spans="1:25" s="279" customFormat="1" ht="17.100000000000001" customHeight="1">
      <c r="A28" s="293"/>
      <c r="B28" s="1174"/>
      <c r="C28" s="2315" t="s">
        <v>543</v>
      </c>
      <c r="D28" s="2316"/>
      <c r="E28" s="2316"/>
      <c r="F28" s="2316"/>
      <c r="G28" s="2316"/>
      <c r="H28" s="2316"/>
      <c r="I28" s="2316"/>
      <c r="J28" s="2316"/>
      <c r="K28" s="2316"/>
      <c r="L28" s="2316"/>
      <c r="M28" s="2316"/>
      <c r="N28" s="2316"/>
      <c r="O28" s="2316"/>
      <c r="P28" s="2316"/>
      <c r="Q28" s="2316"/>
      <c r="R28" s="2316"/>
      <c r="S28" s="2316"/>
      <c r="T28" s="2316"/>
      <c r="U28" s="2317"/>
      <c r="V28" s="294"/>
    </row>
    <row r="29" spans="1:25" s="252" customFormat="1" ht="49.5" customHeight="1">
      <c r="A29" s="2326" t="s">
        <v>1067</v>
      </c>
      <c r="B29" s="2327"/>
      <c r="C29" s="2327"/>
      <c r="D29" s="2327"/>
      <c r="E29" s="2327"/>
      <c r="F29" s="2327"/>
      <c r="G29" s="2327"/>
      <c r="H29" s="2327"/>
      <c r="I29" s="2327"/>
      <c r="J29" s="2327"/>
      <c r="K29" s="2327"/>
      <c r="L29" s="2327"/>
      <c r="M29" s="2327"/>
      <c r="N29" s="2327"/>
      <c r="O29" s="2327"/>
      <c r="P29" s="2327"/>
      <c r="Q29" s="2327"/>
      <c r="R29" s="2327"/>
      <c r="S29" s="2327"/>
      <c r="T29" s="2327"/>
      <c r="U29" s="2328"/>
      <c r="V29" s="258"/>
      <c r="X29" s="258"/>
    </row>
    <row r="30" spans="1:25" s="279" customFormat="1" ht="30" customHeight="1">
      <c r="A30" s="546"/>
      <c r="B30" s="545"/>
      <c r="C30" s="2315" t="s">
        <v>747</v>
      </c>
      <c r="D30" s="2316"/>
      <c r="E30" s="2316"/>
      <c r="F30" s="2316"/>
      <c r="G30" s="2316"/>
      <c r="H30" s="2316"/>
      <c r="I30" s="2316"/>
      <c r="J30" s="2316"/>
      <c r="K30" s="2316"/>
      <c r="L30" s="2316"/>
      <c r="M30" s="2316"/>
      <c r="N30" s="2316"/>
      <c r="O30" s="2316"/>
      <c r="P30" s="2316"/>
      <c r="Q30" s="2316"/>
      <c r="R30" s="2316"/>
      <c r="S30" s="2316"/>
      <c r="T30" s="2316"/>
      <c r="U30" s="2317"/>
      <c r="V30" s="294"/>
    </row>
    <row r="31" spans="1:25" s="252" customFormat="1" ht="15" customHeight="1">
      <c r="A31" s="2326" t="s">
        <v>1070</v>
      </c>
      <c r="B31" s="2327"/>
      <c r="C31" s="2327"/>
      <c r="D31" s="2327"/>
      <c r="E31" s="2327"/>
      <c r="F31" s="2327"/>
      <c r="G31" s="2327"/>
      <c r="H31" s="2327"/>
      <c r="I31" s="2327"/>
      <c r="J31" s="2327"/>
      <c r="K31" s="2327"/>
      <c r="L31" s="2327"/>
      <c r="M31" s="2327"/>
      <c r="N31" s="2327"/>
      <c r="O31" s="2327"/>
      <c r="P31" s="2327"/>
      <c r="Q31" s="2327"/>
      <c r="R31" s="2327"/>
      <c r="S31" s="2327"/>
      <c r="T31" s="2327"/>
      <c r="U31" s="2328"/>
    </row>
    <row r="32" spans="1:25" s="252" customFormat="1" ht="15" customHeight="1">
      <c r="A32" s="2358"/>
      <c r="B32" s="2359"/>
      <c r="C32" s="2359"/>
      <c r="D32" s="2359"/>
      <c r="E32" s="2359"/>
      <c r="F32" s="2359"/>
      <c r="G32" s="2359"/>
      <c r="H32" s="2359"/>
      <c r="I32" s="2359"/>
      <c r="J32" s="2359"/>
      <c r="K32" s="2359"/>
      <c r="L32" s="2359"/>
      <c r="M32" s="2359"/>
      <c r="N32" s="2359"/>
      <c r="O32" s="2359"/>
      <c r="P32" s="2359"/>
      <c r="Q32" s="2359"/>
      <c r="R32" s="2359"/>
      <c r="S32" s="2359"/>
      <c r="T32" s="2359"/>
      <c r="U32" s="2360"/>
    </row>
    <row r="33" spans="1:24" s="279" customFormat="1" ht="28.5" customHeight="1">
      <c r="A33" s="295"/>
      <c r="B33" s="752"/>
      <c r="C33" s="2315" t="s">
        <v>1076</v>
      </c>
      <c r="D33" s="2316"/>
      <c r="E33" s="2316"/>
      <c r="F33" s="2316"/>
      <c r="G33" s="2316"/>
      <c r="H33" s="2316"/>
      <c r="I33" s="2316"/>
      <c r="J33" s="2316"/>
      <c r="K33" s="2316"/>
      <c r="L33" s="2316"/>
      <c r="M33" s="2316"/>
      <c r="N33" s="2316"/>
      <c r="O33" s="2316"/>
      <c r="P33" s="2316"/>
      <c r="Q33" s="2316"/>
      <c r="R33" s="2316"/>
      <c r="S33" s="2316"/>
      <c r="T33" s="2316"/>
      <c r="U33" s="2317"/>
    </row>
    <row r="34" spans="1:24" s="298" customFormat="1" ht="12.95" customHeight="1">
      <c r="A34" s="550" t="s">
        <v>581</v>
      </c>
      <c r="B34" s="548"/>
      <c r="C34" s="547"/>
      <c r="D34" s="549"/>
      <c r="E34" s="549"/>
      <c r="F34" s="549"/>
      <c r="G34" s="549"/>
      <c r="H34" s="549"/>
      <c r="I34" s="549"/>
      <c r="J34" s="549"/>
      <c r="K34" s="549"/>
      <c r="L34" s="550"/>
      <c r="M34" s="548"/>
      <c r="N34" s="549"/>
      <c r="O34" s="550"/>
      <c r="P34" s="551"/>
      <c r="Q34" s="552"/>
      <c r="R34" s="552"/>
      <c r="S34" s="552"/>
      <c r="T34" s="552"/>
      <c r="U34" s="552"/>
      <c r="V34" s="296"/>
    </row>
    <row r="35" spans="1:24" s="419" customFormat="1" ht="18" customHeight="1">
      <c r="A35" s="427" t="s">
        <v>384</v>
      </c>
      <c r="C35" s="418"/>
      <c r="D35" s="418"/>
      <c r="E35" s="418"/>
      <c r="F35" s="418"/>
      <c r="G35" s="418"/>
      <c r="H35" s="418"/>
      <c r="I35" s="418"/>
      <c r="J35" s="420"/>
      <c r="K35" s="747"/>
      <c r="L35" s="418"/>
      <c r="M35" s="418"/>
      <c r="N35" s="418"/>
      <c r="O35" s="418"/>
      <c r="P35" s="418"/>
      <c r="Q35" s="418"/>
      <c r="R35" s="418"/>
      <c r="S35" s="418"/>
      <c r="T35" s="418"/>
      <c r="U35" s="418"/>
      <c r="V35" s="418"/>
    </row>
    <row r="36" spans="1:24" s="252" customFormat="1" ht="12.95" customHeight="1">
      <c r="A36" s="2361" t="s">
        <v>360</v>
      </c>
      <c r="B36" s="2362"/>
      <c r="C36" s="2362"/>
      <c r="D36" s="2362"/>
      <c r="E36" s="2362"/>
      <c r="F36" s="2362"/>
      <c r="G36" s="2362"/>
      <c r="H36" s="2362"/>
      <c r="I36" s="2362"/>
      <c r="J36" s="2362"/>
      <c r="K36" s="2362"/>
      <c r="L36" s="2362"/>
      <c r="M36" s="2362"/>
      <c r="N36" s="2362"/>
      <c r="O36" s="2362"/>
      <c r="P36" s="2362"/>
      <c r="Q36" s="2362"/>
      <c r="R36" s="2362"/>
      <c r="S36" s="2362"/>
      <c r="T36" s="2362"/>
      <c r="U36" s="2362"/>
      <c r="V36" s="258"/>
    </row>
    <row r="37" spans="1:24" s="252" customFormat="1" ht="12.95" customHeight="1">
      <c r="A37" s="2363"/>
      <c r="B37" s="2363"/>
      <c r="C37" s="2363"/>
      <c r="D37" s="2363"/>
      <c r="E37" s="2363"/>
      <c r="F37" s="2363"/>
      <c r="G37" s="2363"/>
      <c r="H37" s="2363"/>
      <c r="I37" s="2363"/>
      <c r="J37" s="2363"/>
      <c r="K37" s="2363"/>
      <c r="L37" s="2363"/>
      <c r="M37" s="2363"/>
      <c r="N37" s="2363"/>
      <c r="O37" s="2363"/>
      <c r="P37" s="2363"/>
      <c r="Q37" s="2363"/>
      <c r="R37" s="2363"/>
      <c r="S37" s="2363"/>
      <c r="T37" s="2363"/>
      <c r="U37" s="2363"/>
      <c r="V37" s="258"/>
    </row>
    <row r="38" spans="1:24" s="301" customFormat="1" ht="18" customHeight="1">
      <c r="A38" s="299"/>
      <c r="B38" s="2353" t="s">
        <v>301</v>
      </c>
      <c r="C38" s="2353"/>
      <c r="D38" s="2353"/>
      <c r="E38" s="2354" t="s">
        <v>136</v>
      </c>
      <c r="F38" s="2356"/>
      <c r="G38" s="2356"/>
      <c r="H38" s="2356"/>
      <c r="I38" s="2356"/>
      <c r="J38" s="2356"/>
      <c r="K38" s="2356"/>
      <c r="L38" s="2356"/>
      <c r="M38" s="2356"/>
      <c r="N38" s="2357"/>
      <c r="O38" s="2354" t="s">
        <v>302</v>
      </c>
      <c r="P38" s="2356"/>
      <c r="Q38" s="2354" t="s">
        <v>303</v>
      </c>
      <c r="R38" s="2356"/>
      <c r="S38" s="2356"/>
      <c r="T38" s="2356"/>
      <c r="U38" s="2357"/>
      <c r="V38" s="300"/>
      <c r="X38" s="300"/>
    </row>
    <row r="39" spans="1:24" s="279" customFormat="1" ht="17.100000000000001" customHeight="1">
      <c r="A39" s="752" t="s">
        <v>304</v>
      </c>
      <c r="B39" s="2353"/>
      <c r="C39" s="2353"/>
      <c r="D39" s="2353"/>
      <c r="E39" s="2377"/>
      <c r="F39" s="2378"/>
      <c r="G39" s="2378"/>
      <c r="H39" s="2378"/>
      <c r="I39" s="750" t="s">
        <v>187</v>
      </c>
      <c r="J39" s="2379"/>
      <c r="K39" s="2379"/>
      <c r="L39" s="2379"/>
      <c r="M39" s="2379"/>
      <c r="N39" s="2380"/>
      <c r="O39" s="2354"/>
      <c r="P39" s="2356"/>
      <c r="Q39" s="2377"/>
      <c r="R39" s="2379"/>
      <c r="S39" s="2379"/>
      <c r="T39" s="2379"/>
      <c r="U39" s="2380"/>
      <c r="V39" s="294"/>
      <c r="W39" s="294"/>
    </row>
    <row r="40" spans="1:24" s="279" customFormat="1" ht="17.100000000000001" customHeight="1">
      <c r="A40" s="752" t="s">
        <v>305</v>
      </c>
      <c r="B40" s="2353"/>
      <c r="C40" s="2353"/>
      <c r="D40" s="2353"/>
      <c r="E40" s="2377"/>
      <c r="F40" s="2378"/>
      <c r="G40" s="2378"/>
      <c r="H40" s="2378"/>
      <c r="I40" s="750" t="s">
        <v>187</v>
      </c>
      <c r="J40" s="2379"/>
      <c r="K40" s="2379"/>
      <c r="L40" s="2379"/>
      <c r="M40" s="2379"/>
      <c r="N40" s="2380"/>
      <c r="O40" s="2354"/>
      <c r="P40" s="2356"/>
      <c r="Q40" s="2377"/>
      <c r="R40" s="2379"/>
      <c r="S40" s="2379"/>
      <c r="T40" s="2379"/>
      <c r="U40" s="2380"/>
      <c r="V40" s="294"/>
    </row>
    <row r="41" spans="1:24" s="279" customFormat="1" ht="17.100000000000001" customHeight="1">
      <c r="A41" s="964" t="s">
        <v>460</v>
      </c>
      <c r="B41" s="2353"/>
      <c r="C41" s="2353"/>
      <c r="D41" s="2353"/>
      <c r="E41" s="2377"/>
      <c r="F41" s="2378"/>
      <c r="G41" s="2378"/>
      <c r="H41" s="2378"/>
      <c r="I41" s="750" t="s">
        <v>187</v>
      </c>
      <c r="J41" s="2379"/>
      <c r="K41" s="2379"/>
      <c r="L41" s="2379"/>
      <c r="M41" s="2379"/>
      <c r="N41" s="2380"/>
      <c r="O41" s="2354"/>
      <c r="P41" s="2356"/>
      <c r="Q41" s="2377"/>
      <c r="R41" s="2379"/>
      <c r="S41" s="2379"/>
      <c r="T41" s="2379"/>
      <c r="U41" s="2380"/>
      <c r="V41" s="294"/>
    </row>
    <row r="42" spans="1:24" s="279" customFormat="1" ht="17.100000000000001" customHeight="1">
      <c r="A42" s="752" t="s">
        <v>306</v>
      </c>
      <c r="B42" s="2353"/>
      <c r="C42" s="2353"/>
      <c r="D42" s="2353"/>
      <c r="E42" s="2377"/>
      <c r="F42" s="2378"/>
      <c r="G42" s="2378"/>
      <c r="H42" s="2378"/>
      <c r="I42" s="750" t="s">
        <v>187</v>
      </c>
      <c r="J42" s="2379"/>
      <c r="K42" s="2379"/>
      <c r="L42" s="2379"/>
      <c r="M42" s="2379"/>
      <c r="N42" s="2380"/>
      <c r="O42" s="2354"/>
      <c r="P42" s="2356"/>
      <c r="Q42" s="2377"/>
      <c r="R42" s="2379"/>
      <c r="S42" s="2379"/>
      <c r="T42" s="2379"/>
      <c r="U42" s="2380"/>
      <c r="V42" s="294"/>
    </row>
    <row r="43" spans="1:24" s="279" customFormat="1" ht="17.100000000000001" customHeight="1">
      <c r="A43" s="752" t="s">
        <v>307</v>
      </c>
      <c r="B43" s="2353"/>
      <c r="C43" s="2353"/>
      <c r="D43" s="2353"/>
      <c r="E43" s="2377"/>
      <c r="F43" s="2378"/>
      <c r="G43" s="2378"/>
      <c r="H43" s="2378"/>
      <c r="I43" s="750" t="s">
        <v>187</v>
      </c>
      <c r="J43" s="2379"/>
      <c r="K43" s="2379"/>
      <c r="L43" s="2379"/>
      <c r="M43" s="2379"/>
      <c r="N43" s="2380"/>
      <c r="O43" s="2354"/>
      <c r="P43" s="2356"/>
      <c r="Q43" s="2377"/>
      <c r="R43" s="2379"/>
      <c r="S43" s="2379"/>
      <c r="T43" s="2379"/>
      <c r="U43" s="2380"/>
      <c r="V43" s="294"/>
    </row>
    <row r="44" spans="1:24" ht="10.5" customHeight="1">
      <c r="A44" s="2352" t="s">
        <v>389</v>
      </c>
      <c r="B44" s="2352"/>
      <c r="C44" s="2352"/>
      <c r="D44" s="2352"/>
      <c r="E44" s="2352"/>
      <c r="F44" s="2352"/>
      <c r="G44" s="2352"/>
      <c r="H44" s="2352"/>
      <c r="I44" s="2352"/>
      <c r="J44" s="2352"/>
      <c r="K44" s="2352"/>
      <c r="L44" s="2352"/>
      <c r="M44" s="2352"/>
      <c r="N44" s="2352"/>
      <c r="O44" s="2352"/>
      <c r="P44" s="2352"/>
      <c r="Q44" s="2352"/>
      <c r="R44" s="2352"/>
      <c r="S44" s="2352"/>
      <c r="T44" s="2352"/>
      <c r="U44" s="2352"/>
    </row>
    <row r="45" spans="1:24" s="298" customFormat="1" ht="10.5" customHeight="1">
      <c r="A45" s="302" t="s">
        <v>308</v>
      </c>
      <c r="C45" s="296"/>
      <c r="D45" s="296"/>
      <c r="E45" s="296"/>
      <c r="F45" s="296"/>
      <c r="G45" s="296"/>
      <c r="H45" s="296"/>
      <c r="I45" s="296"/>
      <c r="J45" s="296"/>
      <c r="K45" s="296"/>
      <c r="L45" s="296"/>
      <c r="M45" s="296"/>
      <c r="N45" s="296"/>
      <c r="O45" s="296"/>
      <c r="P45" s="296"/>
      <c r="Q45" s="296"/>
      <c r="R45" s="296"/>
      <c r="S45" s="296"/>
      <c r="T45" s="296"/>
      <c r="U45" s="296"/>
    </row>
    <row r="46" spans="1:24" s="298" customFormat="1" ht="10.5" customHeight="1">
      <c r="A46" s="302" t="s">
        <v>309</v>
      </c>
      <c r="C46" s="296"/>
      <c r="D46" s="296"/>
      <c r="E46" s="296"/>
      <c r="F46" s="296"/>
      <c r="G46" s="296"/>
      <c r="H46" s="296"/>
      <c r="I46" s="296"/>
      <c r="J46" s="296"/>
      <c r="K46" s="296"/>
      <c r="L46" s="296"/>
      <c r="M46" s="296"/>
      <c r="N46" s="296"/>
      <c r="O46" s="296"/>
      <c r="P46" s="296"/>
      <c r="Q46" s="296"/>
      <c r="R46" s="296"/>
      <c r="S46" s="296"/>
      <c r="T46" s="296"/>
      <c r="U46" s="296"/>
    </row>
    <row r="47" spans="1:24" ht="20.100000000000001" customHeight="1">
      <c r="U47" s="386" t="s">
        <v>612</v>
      </c>
    </row>
    <row r="48" spans="1:24" ht="24.95" customHeight="1">
      <c r="A48" s="2344" t="s">
        <v>230</v>
      </c>
      <c r="B48" s="2344"/>
      <c r="C48" s="2344"/>
      <c r="D48" s="2344"/>
      <c r="E48" s="2344"/>
      <c r="F48" s="2344"/>
      <c r="G48" s="2344"/>
      <c r="H48" s="2344"/>
      <c r="I48" s="2344"/>
      <c r="J48" s="2344"/>
      <c r="K48" s="2344"/>
      <c r="L48" s="2344"/>
      <c r="M48" s="2344"/>
      <c r="N48" s="2344"/>
      <c r="O48" s="2344"/>
      <c r="P48" s="2344"/>
      <c r="Q48" s="2344"/>
      <c r="R48" s="2344"/>
      <c r="S48" s="2344"/>
      <c r="T48" s="2344"/>
      <c r="U48" s="2344"/>
    </row>
    <row r="49" spans="1:26" s="245" customFormat="1" ht="24" customHeight="1">
      <c r="A49" s="2381"/>
      <c r="B49" s="2381"/>
      <c r="C49" s="2381"/>
      <c r="D49" s="2381"/>
      <c r="E49" s="2346"/>
      <c r="F49" s="2346"/>
      <c r="G49" s="2346"/>
      <c r="H49" s="2346"/>
      <c r="I49" s="2346"/>
      <c r="J49" s="2346"/>
      <c r="L49" s="2381" t="s">
        <v>201</v>
      </c>
      <c r="M49" s="2381"/>
      <c r="N49" s="2346"/>
      <c r="O49" s="2346"/>
      <c r="P49" s="2346"/>
      <c r="Q49" s="2346"/>
      <c r="R49" s="2346"/>
      <c r="S49" s="2346"/>
      <c r="T49" s="2346"/>
      <c r="U49" s="2346"/>
    </row>
    <row r="50" spans="1:26" ht="3.75" customHeight="1">
      <c r="B50" s="453"/>
      <c r="C50" s="453"/>
      <c r="D50" s="453"/>
      <c r="E50" s="453"/>
      <c r="F50" s="453"/>
      <c r="G50" s="453"/>
      <c r="H50" s="453"/>
      <c r="I50" s="453"/>
      <c r="J50" s="453"/>
      <c r="K50" s="453"/>
      <c r="L50" s="453"/>
      <c r="M50" s="453"/>
      <c r="N50" s="453"/>
      <c r="O50" s="453"/>
      <c r="P50" s="453"/>
      <c r="Q50" s="453"/>
      <c r="R50" s="453"/>
      <c r="S50" s="453"/>
      <c r="T50" s="453"/>
    </row>
    <row r="51" spans="1:26" s="276" customFormat="1" ht="17.100000000000001" customHeight="1">
      <c r="A51" s="273" t="s">
        <v>106</v>
      </c>
      <c r="B51" s="274"/>
      <c r="C51" s="274"/>
      <c r="D51" s="274"/>
      <c r="E51" s="275"/>
      <c r="F51" s="275"/>
      <c r="G51" s="275"/>
      <c r="H51" s="275"/>
      <c r="I51" s="275"/>
      <c r="J51" s="275"/>
      <c r="K51" s="275"/>
      <c r="L51" s="275"/>
      <c r="M51" s="275"/>
      <c r="N51" s="275"/>
      <c r="O51" s="275"/>
      <c r="P51" s="275"/>
      <c r="Q51" s="275"/>
      <c r="R51" s="275"/>
      <c r="S51" s="275"/>
      <c r="T51" s="275"/>
    </row>
    <row r="52" spans="1:26" s="279" customFormat="1" ht="17.100000000000001" customHeight="1">
      <c r="A52" s="2353" t="s">
        <v>284</v>
      </c>
      <c r="B52" s="2353"/>
      <c r="C52" s="2353"/>
      <c r="D52" s="752"/>
      <c r="E52" s="749" t="s">
        <v>279</v>
      </c>
      <c r="F52" s="750" t="s">
        <v>57</v>
      </c>
      <c r="G52" s="2338"/>
      <c r="H52" s="2338"/>
      <c r="I52" s="2338"/>
      <c r="J52" s="433" t="s">
        <v>49</v>
      </c>
      <c r="K52" s="752"/>
      <c r="L52" s="292" t="s">
        <v>278</v>
      </c>
      <c r="M52" s="277"/>
      <c r="N52" s="750" t="s">
        <v>57</v>
      </c>
      <c r="O52" s="2338"/>
      <c r="P52" s="2338"/>
      <c r="Q52" s="2338"/>
      <c r="R52" s="433" t="s">
        <v>49</v>
      </c>
      <c r="S52" s="433"/>
      <c r="T52" s="433"/>
      <c r="U52" s="278"/>
    </row>
    <row r="53" spans="1:26" s="279" customFormat="1" ht="17.100000000000001" customHeight="1">
      <c r="A53" s="2353" t="s">
        <v>136</v>
      </c>
      <c r="B53" s="2353"/>
      <c r="C53" s="2353"/>
      <c r="D53" s="2321"/>
      <c r="E53" s="2322"/>
      <c r="F53" s="2322"/>
      <c r="G53" s="2322"/>
      <c r="H53" s="750" t="s">
        <v>56</v>
      </c>
      <c r="I53" s="2322"/>
      <c r="J53" s="2322"/>
      <c r="K53" s="2322"/>
      <c r="L53" s="2322"/>
      <c r="M53" s="2322"/>
      <c r="N53" s="2354" t="s">
        <v>285</v>
      </c>
      <c r="O53" s="2356"/>
      <c r="P53" s="2357"/>
      <c r="Q53" s="2321"/>
      <c r="R53" s="2322"/>
      <c r="S53" s="2322"/>
      <c r="T53" s="750"/>
      <c r="U53" s="253" t="s">
        <v>60</v>
      </c>
    </row>
    <row r="54" spans="1:26" s="252" customFormat="1" ht="8.1" customHeight="1">
      <c r="A54" s="747"/>
      <c r="B54" s="747"/>
      <c r="C54" s="254"/>
      <c r="D54" s="254"/>
      <c r="E54" s="254"/>
      <c r="F54" s="254"/>
      <c r="G54" s="254"/>
      <c r="H54" s="254"/>
      <c r="I54" s="254"/>
      <c r="J54" s="254"/>
      <c r="K54" s="254"/>
      <c r="L54" s="254"/>
      <c r="M54" s="254"/>
      <c r="N54" s="254"/>
      <c r="O54" s="747"/>
      <c r="P54" s="747"/>
      <c r="Q54" s="254"/>
      <c r="R54" s="254"/>
      <c r="S54" s="254"/>
      <c r="T54" s="254"/>
      <c r="U54" s="254"/>
    </row>
    <row r="55" spans="1:26" s="252" customFormat="1" ht="17.100000000000001" customHeight="1">
      <c r="A55" s="255" t="s">
        <v>286</v>
      </c>
      <c r="B55" s="747"/>
      <c r="C55" s="254"/>
      <c r="D55" s="254"/>
      <c r="E55" s="254"/>
      <c r="F55" s="254"/>
      <c r="G55" s="254"/>
      <c r="H55" s="254"/>
      <c r="I55" s="254"/>
      <c r="J55" s="254"/>
      <c r="K55" s="254"/>
      <c r="L55" s="254"/>
      <c r="M55" s="254"/>
      <c r="N55" s="254"/>
      <c r="O55" s="747"/>
      <c r="P55" s="747"/>
      <c r="Q55" s="254"/>
      <c r="R55" s="254"/>
      <c r="S55" s="254"/>
      <c r="T55" s="254"/>
      <c r="U55" s="254"/>
    </row>
    <row r="56" spans="1:26" s="252" customFormat="1" ht="17.100000000000001" customHeight="1">
      <c r="A56" s="754" t="s">
        <v>453</v>
      </c>
      <c r="B56" s="280"/>
      <c r="C56" s="281"/>
      <c r="D56" s="281"/>
      <c r="E56" s="281"/>
      <c r="F56" s="281"/>
      <c r="G56" s="281"/>
      <c r="H56" s="281"/>
      <c r="I56" s="281"/>
      <c r="J56" s="281"/>
      <c r="K56" s="281"/>
      <c r="L56" s="281"/>
      <c r="M56" s="281"/>
      <c r="N56" s="281"/>
      <c r="O56" s="280"/>
      <c r="P56" s="280"/>
      <c r="Q56" s="281"/>
      <c r="R56" s="281"/>
      <c r="S56" s="281"/>
      <c r="T56" s="281"/>
      <c r="U56" s="282"/>
    </row>
    <row r="57" spans="1:26" s="252" customFormat="1" ht="30" customHeight="1">
      <c r="A57" s="283"/>
      <c r="B57" s="2326" t="s">
        <v>385</v>
      </c>
      <c r="C57" s="2327"/>
      <c r="D57" s="2327"/>
      <c r="E57" s="2327"/>
      <c r="F57" s="2327"/>
      <c r="G57" s="2327"/>
      <c r="H57" s="2327"/>
      <c r="I57" s="2327"/>
      <c r="J57" s="2327"/>
      <c r="K57" s="2327"/>
      <c r="L57" s="2327"/>
      <c r="M57" s="2327"/>
      <c r="N57" s="2327"/>
      <c r="O57" s="2327"/>
      <c r="P57" s="2327"/>
      <c r="Q57" s="2327"/>
      <c r="R57" s="2327"/>
      <c r="S57" s="2327"/>
      <c r="T57" s="2327"/>
      <c r="U57" s="2328"/>
    </row>
    <row r="58" spans="1:26" s="252" customFormat="1" ht="200.1" customHeight="1">
      <c r="A58" s="283"/>
      <c r="B58" s="2331"/>
      <c r="C58" s="2332"/>
      <c r="D58" s="2332"/>
      <c r="E58" s="2332"/>
      <c r="F58" s="2332"/>
      <c r="G58" s="2332"/>
      <c r="H58" s="2332"/>
      <c r="I58" s="2332"/>
      <c r="J58" s="2332"/>
      <c r="K58" s="2332"/>
      <c r="L58" s="2332"/>
      <c r="M58" s="2332"/>
      <c r="N58" s="2332"/>
      <c r="O58" s="2332"/>
      <c r="P58" s="2332"/>
      <c r="Q58" s="2332"/>
      <c r="R58" s="2332"/>
      <c r="S58" s="2332"/>
      <c r="T58" s="2332"/>
      <c r="U58" s="2333"/>
      <c r="Z58" s="258"/>
    </row>
    <row r="59" spans="1:26" s="252" customFormat="1" ht="18.95" customHeight="1">
      <c r="A59" s="287"/>
      <c r="B59" s="284" t="s">
        <v>349</v>
      </c>
      <c r="C59" s="285"/>
      <c r="D59" s="285"/>
      <c r="E59" s="285"/>
      <c r="F59" s="285"/>
      <c r="G59" s="285"/>
      <c r="H59" s="285"/>
      <c r="I59" s="285"/>
      <c r="J59" s="285"/>
      <c r="K59" s="285"/>
      <c r="L59" s="285"/>
      <c r="M59" s="285"/>
      <c r="N59" s="285"/>
      <c r="O59" s="285"/>
      <c r="P59" s="285"/>
      <c r="Q59" s="285"/>
      <c r="R59" s="285"/>
      <c r="S59" s="285"/>
      <c r="T59" s="285"/>
      <c r="U59" s="286"/>
      <c r="W59" s="258"/>
    </row>
    <row r="60" spans="1:26" s="252" customFormat="1" ht="50.1" customHeight="1">
      <c r="A60" s="287"/>
      <c r="B60" s="2373" t="s">
        <v>361</v>
      </c>
      <c r="C60" s="2374"/>
      <c r="D60" s="2374"/>
      <c r="E60" s="2374"/>
      <c r="F60" s="2374"/>
      <c r="G60" s="2374"/>
      <c r="H60" s="2374"/>
      <c r="I60" s="2374"/>
      <c r="J60" s="2374"/>
      <c r="K60" s="2374"/>
      <c r="L60" s="2374"/>
      <c r="M60" s="2374"/>
      <c r="N60" s="2374"/>
      <c r="O60" s="2374"/>
      <c r="P60" s="2374"/>
      <c r="Q60" s="2374"/>
      <c r="R60" s="2374"/>
      <c r="S60" s="2374"/>
      <c r="T60" s="2374"/>
      <c r="U60" s="2375"/>
      <c r="V60" s="287"/>
    </row>
    <row r="61" spans="1:26" s="279" customFormat="1" ht="17.100000000000001" customHeight="1">
      <c r="A61" s="368"/>
      <c r="B61" s="288" t="s">
        <v>284</v>
      </c>
      <c r="C61" s="289"/>
      <c r="D61" s="289"/>
      <c r="E61" s="290"/>
      <c r="F61" s="261"/>
      <c r="G61" s="249" t="s">
        <v>279</v>
      </c>
      <c r="H61" s="750"/>
      <c r="I61" s="750"/>
      <c r="J61" s="750" t="s">
        <v>57</v>
      </c>
      <c r="K61" s="2338"/>
      <c r="L61" s="2338"/>
      <c r="M61" s="433" t="s">
        <v>49</v>
      </c>
      <c r="N61" s="261"/>
      <c r="O61" s="249" t="s">
        <v>278</v>
      </c>
      <c r="P61" s="750"/>
      <c r="Q61" s="750"/>
      <c r="R61" s="750" t="s">
        <v>57</v>
      </c>
      <c r="S61" s="2338"/>
      <c r="T61" s="2338"/>
      <c r="U61" s="434" t="s">
        <v>49</v>
      </c>
      <c r="V61" s="435"/>
      <c r="W61" s="252"/>
      <c r="X61" s="252"/>
      <c r="Y61" s="252"/>
    </row>
    <row r="62" spans="1:26" s="279" customFormat="1" ht="17.100000000000001" customHeight="1">
      <c r="A62" s="368"/>
      <c r="B62" s="479" t="s">
        <v>720</v>
      </c>
      <c r="C62" s="289"/>
      <c r="D62" s="289"/>
      <c r="E62" s="290"/>
      <c r="F62" s="2321"/>
      <c r="G62" s="2322"/>
      <c r="H62" s="2322"/>
      <c r="I62" s="2322"/>
      <c r="J62" s="2322"/>
      <c r="K62" s="2322"/>
      <c r="L62" s="2322"/>
      <c r="M62" s="2322"/>
      <c r="N62" s="2322"/>
      <c r="O62" s="2322"/>
      <c r="P62" s="2322"/>
      <c r="Q62" s="2322"/>
      <c r="R62" s="2322"/>
      <c r="S62" s="2322"/>
      <c r="T62" s="2322"/>
      <c r="U62" s="2376"/>
      <c r="W62" s="252"/>
      <c r="X62" s="252"/>
      <c r="Y62" s="252"/>
    </row>
    <row r="63" spans="1:26" s="279" customFormat="1" ht="17.100000000000001" customHeight="1">
      <c r="A63" s="368"/>
      <c r="B63" s="288" t="s">
        <v>136</v>
      </c>
      <c r="C63" s="289"/>
      <c r="D63" s="289"/>
      <c r="E63" s="290"/>
      <c r="F63" s="2321"/>
      <c r="G63" s="2322"/>
      <c r="H63" s="2322"/>
      <c r="I63" s="2322"/>
      <c r="J63" s="2322"/>
      <c r="K63" s="2322"/>
      <c r="L63" s="750" t="s">
        <v>56</v>
      </c>
      <c r="M63" s="2322"/>
      <c r="N63" s="2322"/>
      <c r="O63" s="2322"/>
      <c r="P63" s="2322"/>
      <c r="Q63" s="750"/>
      <c r="R63" s="750"/>
      <c r="S63" s="750"/>
      <c r="T63" s="750"/>
      <c r="U63" s="278"/>
      <c r="W63" s="252"/>
      <c r="X63" s="252"/>
      <c r="Y63" s="252"/>
    </row>
    <row r="64" spans="1:26" s="279" customFormat="1" ht="17.100000000000001" customHeight="1">
      <c r="A64" s="369"/>
      <c r="B64" s="479" t="s">
        <v>437</v>
      </c>
      <c r="C64" s="289"/>
      <c r="D64" s="289"/>
      <c r="E64" s="290"/>
      <c r="F64" s="2369"/>
      <c r="G64" s="2370"/>
      <c r="H64" s="2370"/>
      <c r="I64" s="2370"/>
      <c r="J64" s="750" t="s">
        <v>454</v>
      </c>
      <c r="K64" s="750"/>
      <c r="L64" s="750"/>
      <c r="M64" s="750"/>
      <c r="N64" s="753"/>
      <c r="O64" s="753"/>
      <c r="P64" s="750"/>
      <c r="Q64" s="750"/>
      <c r="R64" s="750"/>
      <c r="S64" s="750"/>
      <c r="T64" s="750"/>
      <c r="U64" s="278"/>
      <c r="W64" s="252"/>
      <c r="X64" s="252"/>
      <c r="Y64" s="252"/>
    </row>
    <row r="65" spans="1:24" s="252" customFormat="1" ht="17.100000000000001" customHeight="1">
      <c r="A65" s="291" t="s">
        <v>455</v>
      </c>
      <c r="B65" s="277"/>
      <c r="C65" s="748"/>
      <c r="D65" s="748"/>
      <c r="E65" s="748"/>
      <c r="F65" s="748"/>
      <c r="G65" s="748"/>
      <c r="H65" s="756"/>
      <c r="I65" s="756"/>
      <c r="J65" s="756"/>
      <c r="K65" s="750"/>
      <c r="L65" s="750"/>
      <c r="M65" s="750"/>
      <c r="N65" s="750"/>
      <c r="O65" s="753"/>
      <c r="P65" s="753"/>
      <c r="Q65" s="750"/>
      <c r="R65" s="750"/>
      <c r="S65" s="750"/>
      <c r="T65" s="750"/>
      <c r="U65" s="755"/>
    </row>
    <row r="66" spans="1:24" s="252" customFormat="1" ht="17.100000000000001" customHeight="1">
      <c r="A66" s="2329"/>
      <c r="B66" s="2334" t="s">
        <v>289</v>
      </c>
      <c r="C66" s="2335"/>
      <c r="D66" s="2335"/>
      <c r="E66" s="2335"/>
      <c r="F66" s="2336"/>
      <c r="G66" s="261"/>
      <c r="H66" s="249" t="s">
        <v>290</v>
      </c>
      <c r="I66" s="249"/>
      <c r="J66" s="750"/>
      <c r="K66" s="261"/>
      <c r="L66" s="750" t="s">
        <v>291</v>
      </c>
      <c r="M66" s="249" t="s">
        <v>292</v>
      </c>
      <c r="N66" s="750"/>
      <c r="O66" s="753"/>
      <c r="P66" s="753"/>
      <c r="Q66" s="750"/>
      <c r="R66" s="750"/>
      <c r="S66" s="750"/>
      <c r="T66" s="750"/>
      <c r="U66" s="755"/>
    </row>
    <row r="67" spans="1:24" s="252" customFormat="1" ht="17.100000000000001" customHeight="1">
      <c r="A67" s="2329"/>
      <c r="B67" s="2334" t="s">
        <v>300</v>
      </c>
      <c r="C67" s="2335"/>
      <c r="D67" s="2335"/>
      <c r="E67" s="2335"/>
      <c r="F67" s="2336"/>
      <c r="G67" s="2371"/>
      <c r="H67" s="2372"/>
      <c r="I67" s="2372"/>
      <c r="J67" s="2372"/>
      <c r="K67" s="292" t="s">
        <v>294</v>
      </c>
      <c r="L67" s="292"/>
      <c r="M67" s="292"/>
      <c r="N67" s="292"/>
      <c r="O67" s="292"/>
      <c r="P67" s="292"/>
      <c r="Q67" s="292"/>
      <c r="R67" s="292"/>
      <c r="S67" s="292"/>
      <c r="T67" s="292"/>
      <c r="U67" s="253"/>
    </row>
    <row r="68" spans="1:24" s="252" customFormat="1" ht="17.100000000000001" customHeight="1">
      <c r="A68" s="2329"/>
      <c r="B68" s="2334" t="s">
        <v>295</v>
      </c>
      <c r="C68" s="2335"/>
      <c r="D68" s="2335"/>
      <c r="E68" s="2335"/>
      <c r="F68" s="2336"/>
      <c r="G68" s="2371"/>
      <c r="H68" s="2372"/>
      <c r="I68" s="2372"/>
      <c r="J68" s="2372"/>
      <c r="K68" s="292" t="s">
        <v>294</v>
      </c>
      <c r="L68" s="292"/>
      <c r="M68" s="292"/>
      <c r="N68" s="292"/>
      <c r="O68" s="292"/>
      <c r="P68" s="292"/>
      <c r="Q68" s="292"/>
      <c r="R68" s="292"/>
      <c r="S68" s="292"/>
      <c r="T68" s="292"/>
      <c r="U68" s="253"/>
    </row>
    <row r="69" spans="1:24" s="252" customFormat="1" ht="17.100000000000001" customHeight="1">
      <c r="A69" s="2330"/>
      <c r="B69" s="2334" t="s">
        <v>296</v>
      </c>
      <c r="C69" s="2335"/>
      <c r="D69" s="2335"/>
      <c r="E69" s="2335"/>
      <c r="F69" s="2336"/>
      <c r="G69" s="2371"/>
      <c r="H69" s="2372"/>
      <c r="I69" s="2372"/>
      <c r="J69" s="2372"/>
      <c r="K69" s="292" t="s">
        <v>454</v>
      </c>
      <c r="L69" s="292"/>
      <c r="M69" s="292"/>
      <c r="N69" s="292"/>
      <c r="O69" s="292"/>
      <c r="P69" s="292"/>
      <c r="Q69" s="292"/>
      <c r="R69" s="292"/>
      <c r="S69" s="292"/>
      <c r="T69" s="292"/>
      <c r="U69" s="253"/>
    </row>
    <row r="70" spans="1:24" s="252" customFormat="1" ht="8.1" customHeight="1">
      <c r="A70" s="262"/>
      <c r="B70" s="258"/>
      <c r="C70" s="255"/>
      <c r="D70" s="255"/>
      <c r="E70" s="255"/>
      <c r="F70" s="255"/>
      <c r="G70" s="254"/>
      <c r="H70" s="254"/>
      <c r="I70" s="254"/>
      <c r="J70" s="254"/>
      <c r="K70" s="254"/>
      <c r="L70" s="254"/>
      <c r="M70" s="254"/>
      <c r="N70" s="254"/>
      <c r="O70" s="747"/>
      <c r="P70" s="747"/>
      <c r="Q70" s="254"/>
      <c r="R70" s="254"/>
      <c r="S70" s="254"/>
      <c r="T70" s="254"/>
      <c r="U70" s="254"/>
    </row>
    <row r="71" spans="1:24" s="252" customFormat="1" ht="17.100000000000001" customHeight="1">
      <c r="A71" s="258" t="s">
        <v>456</v>
      </c>
      <c r="B71" s="747"/>
      <c r="C71" s="254"/>
      <c r="D71" s="254"/>
      <c r="E71" s="254"/>
      <c r="F71" s="254"/>
      <c r="G71" s="254"/>
      <c r="H71" s="254"/>
      <c r="I71" s="254"/>
      <c r="J71" s="254"/>
      <c r="K71" s="254"/>
      <c r="L71" s="254"/>
      <c r="M71" s="254"/>
      <c r="N71" s="254"/>
      <c r="O71" s="747"/>
      <c r="P71" s="747"/>
      <c r="Q71" s="254"/>
      <c r="R71" s="254"/>
      <c r="S71" s="254"/>
      <c r="T71" s="254"/>
      <c r="U71" s="254"/>
    </row>
    <row r="72" spans="1:24" s="252" customFormat="1" ht="17.100000000000001" customHeight="1">
      <c r="A72" s="2364" t="s">
        <v>299</v>
      </c>
      <c r="B72" s="2365"/>
      <c r="C72" s="2365"/>
      <c r="D72" s="2365"/>
      <c r="E72" s="2365"/>
      <c r="F72" s="2365"/>
      <c r="G72" s="2365"/>
      <c r="H72" s="2365"/>
      <c r="I72" s="2365"/>
      <c r="J72" s="2365"/>
      <c r="K72" s="2365"/>
      <c r="L72" s="2365"/>
      <c r="M72" s="2365"/>
      <c r="N72" s="2365"/>
      <c r="O72" s="2365"/>
      <c r="P72" s="2365"/>
      <c r="Q72" s="2365"/>
      <c r="R72" s="2365"/>
      <c r="S72" s="2365"/>
      <c r="T72" s="2365"/>
      <c r="U72" s="2366"/>
      <c r="V72" s="258"/>
      <c r="X72" s="258"/>
    </row>
    <row r="73" spans="1:24" s="279" customFormat="1" ht="17.100000000000001" customHeight="1">
      <c r="A73" s="293"/>
      <c r="B73" s="752"/>
      <c r="C73" s="2334" t="s">
        <v>391</v>
      </c>
      <c r="D73" s="2335"/>
      <c r="E73" s="2335"/>
      <c r="F73" s="2335"/>
      <c r="G73" s="2335"/>
      <c r="H73" s="2335"/>
      <c r="I73" s="2335"/>
      <c r="J73" s="2335"/>
      <c r="K73" s="2335"/>
      <c r="L73" s="2335"/>
      <c r="M73" s="2335"/>
      <c r="N73" s="2335"/>
      <c r="O73" s="2335"/>
      <c r="P73" s="2335"/>
      <c r="Q73" s="2335"/>
      <c r="R73" s="2335"/>
      <c r="S73" s="2335"/>
      <c r="T73" s="2335"/>
      <c r="U73" s="2336"/>
      <c r="V73" s="294"/>
    </row>
    <row r="74" spans="1:24" s="279" customFormat="1" ht="17.100000000000001" customHeight="1">
      <c r="A74" s="293"/>
      <c r="B74" s="1174"/>
      <c r="C74" s="2315" t="s">
        <v>543</v>
      </c>
      <c r="D74" s="2316"/>
      <c r="E74" s="2316"/>
      <c r="F74" s="2316"/>
      <c r="G74" s="2316"/>
      <c r="H74" s="2316"/>
      <c r="I74" s="2316"/>
      <c r="J74" s="2316"/>
      <c r="K74" s="2316"/>
      <c r="L74" s="2316"/>
      <c r="M74" s="2316"/>
      <c r="N74" s="2316"/>
      <c r="O74" s="2316"/>
      <c r="P74" s="2316"/>
      <c r="Q74" s="2316"/>
      <c r="R74" s="2316"/>
      <c r="S74" s="2316"/>
      <c r="T74" s="2316"/>
      <c r="U74" s="2317"/>
      <c r="V74" s="294"/>
    </row>
    <row r="75" spans="1:24" s="252" customFormat="1" ht="39.950000000000003" customHeight="1">
      <c r="A75" s="2326" t="s">
        <v>1067</v>
      </c>
      <c r="B75" s="2367"/>
      <c r="C75" s="2367"/>
      <c r="D75" s="2367"/>
      <c r="E75" s="2367"/>
      <c r="F75" s="2367"/>
      <c r="G75" s="2367"/>
      <c r="H75" s="2367"/>
      <c r="I75" s="2367"/>
      <c r="J75" s="2367"/>
      <c r="K75" s="2367"/>
      <c r="L75" s="2367"/>
      <c r="M75" s="2367"/>
      <c r="N75" s="2367"/>
      <c r="O75" s="2367"/>
      <c r="P75" s="2367"/>
      <c r="Q75" s="2367"/>
      <c r="R75" s="2367"/>
      <c r="S75" s="2367"/>
      <c r="T75" s="2367"/>
      <c r="U75" s="2368"/>
      <c r="V75" s="258"/>
      <c r="X75" s="258"/>
    </row>
    <row r="76" spans="1:24" s="279" customFormat="1" ht="30" customHeight="1">
      <c r="A76" s="546"/>
      <c r="B76" s="545"/>
      <c r="C76" s="2315" t="s">
        <v>747</v>
      </c>
      <c r="D76" s="2316"/>
      <c r="E76" s="2316"/>
      <c r="F76" s="2316"/>
      <c r="G76" s="2316"/>
      <c r="H76" s="2316"/>
      <c r="I76" s="2316"/>
      <c r="J76" s="2316"/>
      <c r="K76" s="2316"/>
      <c r="L76" s="2316"/>
      <c r="M76" s="2316"/>
      <c r="N76" s="2316"/>
      <c r="O76" s="2316"/>
      <c r="P76" s="2316"/>
      <c r="Q76" s="2316"/>
      <c r="R76" s="2316"/>
      <c r="S76" s="2316"/>
      <c r="T76" s="2316"/>
      <c r="U76" s="2317"/>
      <c r="V76" s="294"/>
    </row>
    <row r="77" spans="1:24" s="252" customFormat="1" ht="15" customHeight="1">
      <c r="A77" s="2326" t="s">
        <v>1079</v>
      </c>
      <c r="B77" s="2327"/>
      <c r="C77" s="2327"/>
      <c r="D77" s="2327"/>
      <c r="E77" s="2327"/>
      <c r="F77" s="2327"/>
      <c r="G77" s="2327"/>
      <c r="H77" s="2327"/>
      <c r="I77" s="2327"/>
      <c r="J77" s="2327"/>
      <c r="K77" s="2327"/>
      <c r="L77" s="2327"/>
      <c r="M77" s="2327"/>
      <c r="N77" s="2327"/>
      <c r="O77" s="2327"/>
      <c r="P77" s="2327"/>
      <c r="Q77" s="2327"/>
      <c r="R77" s="2327"/>
      <c r="S77" s="2327"/>
      <c r="T77" s="2327"/>
      <c r="U77" s="2328"/>
    </row>
    <row r="78" spans="1:24" s="252" customFormat="1" ht="15" customHeight="1">
      <c r="A78" s="2358"/>
      <c r="B78" s="2359"/>
      <c r="C78" s="2359"/>
      <c r="D78" s="2359"/>
      <c r="E78" s="2359"/>
      <c r="F78" s="2359"/>
      <c r="G78" s="2359"/>
      <c r="H78" s="2359"/>
      <c r="I78" s="2359"/>
      <c r="J78" s="2359"/>
      <c r="K78" s="2359"/>
      <c r="L78" s="2359"/>
      <c r="M78" s="2359"/>
      <c r="N78" s="2359"/>
      <c r="O78" s="2359"/>
      <c r="P78" s="2359"/>
      <c r="Q78" s="2359"/>
      <c r="R78" s="2359"/>
      <c r="S78" s="2359"/>
      <c r="T78" s="2359"/>
      <c r="U78" s="2360"/>
    </row>
    <row r="79" spans="1:24" s="279" customFormat="1" ht="28.5" customHeight="1">
      <c r="A79" s="295"/>
      <c r="B79" s="752"/>
      <c r="C79" s="2315" t="s">
        <v>1074</v>
      </c>
      <c r="D79" s="2316"/>
      <c r="E79" s="2316"/>
      <c r="F79" s="2316"/>
      <c r="G79" s="2316"/>
      <c r="H79" s="2316"/>
      <c r="I79" s="2316"/>
      <c r="J79" s="2316"/>
      <c r="K79" s="2316"/>
      <c r="L79" s="2316"/>
      <c r="M79" s="2316"/>
      <c r="N79" s="2316"/>
      <c r="O79" s="2316"/>
      <c r="P79" s="2316"/>
      <c r="Q79" s="2316"/>
      <c r="R79" s="2316"/>
      <c r="S79" s="2316"/>
      <c r="T79" s="2316"/>
      <c r="U79" s="2317"/>
    </row>
    <row r="80" spans="1:24" s="298" customFormat="1" ht="12.95" customHeight="1">
      <c r="A80" s="550" t="s">
        <v>581</v>
      </c>
      <c r="B80" s="548"/>
      <c r="C80" s="547"/>
      <c r="D80" s="549"/>
      <c r="E80" s="549"/>
      <c r="F80" s="549"/>
      <c r="G80" s="549"/>
      <c r="H80" s="549"/>
      <c r="I80" s="549"/>
      <c r="J80" s="549"/>
      <c r="K80" s="549"/>
      <c r="L80" s="550"/>
      <c r="M80" s="548"/>
      <c r="N80" s="549"/>
      <c r="O80" s="550"/>
      <c r="P80" s="551"/>
      <c r="Q80" s="552"/>
      <c r="R80" s="552"/>
      <c r="S80" s="552"/>
      <c r="T80" s="552"/>
      <c r="U80" s="552"/>
      <c r="V80" s="296"/>
    </row>
    <row r="81" spans="1:24" s="419" customFormat="1" ht="18" customHeight="1">
      <c r="A81" s="427" t="s">
        <v>384</v>
      </c>
      <c r="C81" s="418"/>
      <c r="D81" s="418"/>
      <c r="E81" s="418"/>
      <c r="F81" s="418"/>
      <c r="G81" s="418"/>
      <c r="H81" s="418"/>
      <c r="I81" s="418"/>
      <c r="J81" s="420"/>
      <c r="K81" s="747"/>
      <c r="L81" s="418"/>
      <c r="M81" s="418"/>
      <c r="N81" s="418"/>
      <c r="O81" s="418"/>
      <c r="P81" s="418"/>
      <c r="Q81" s="418"/>
      <c r="R81" s="418"/>
      <c r="S81" s="418"/>
      <c r="T81" s="418"/>
      <c r="U81" s="418"/>
      <c r="V81" s="418"/>
    </row>
    <row r="82" spans="1:24" s="252" customFormat="1" ht="12.95" customHeight="1">
      <c r="A82" s="2361" t="s">
        <v>360</v>
      </c>
      <c r="B82" s="2362"/>
      <c r="C82" s="2362"/>
      <c r="D82" s="2362"/>
      <c r="E82" s="2362"/>
      <c r="F82" s="2362"/>
      <c r="G82" s="2362"/>
      <c r="H82" s="2362"/>
      <c r="I82" s="2362"/>
      <c r="J82" s="2362"/>
      <c r="K82" s="2362"/>
      <c r="L82" s="2362"/>
      <c r="M82" s="2362"/>
      <c r="N82" s="2362"/>
      <c r="O82" s="2362"/>
      <c r="P82" s="2362"/>
      <c r="Q82" s="2362"/>
      <c r="R82" s="2362"/>
      <c r="S82" s="2362"/>
      <c r="T82" s="2362"/>
      <c r="U82" s="2362"/>
      <c r="V82" s="258"/>
    </row>
    <row r="83" spans="1:24" s="252" customFormat="1" ht="12.95" customHeight="1">
      <c r="A83" s="2363"/>
      <c r="B83" s="2363"/>
      <c r="C83" s="2363"/>
      <c r="D83" s="2363"/>
      <c r="E83" s="2363"/>
      <c r="F83" s="2363"/>
      <c r="G83" s="2363"/>
      <c r="H83" s="2363"/>
      <c r="I83" s="2363"/>
      <c r="J83" s="2363"/>
      <c r="K83" s="2363"/>
      <c r="L83" s="2363"/>
      <c r="M83" s="2363"/>
      <c r="N83" s="2363"/>
      <c r="O83" s="2363"/>
      <c r="P83" s="2363"/>
      <c r="Q83" s="2363"/>
      <c r="R83" s="2363"/>
      <c r="S83" s="2363"/>
      <c r="T83" s="2363"/>
      <c r="U83" s="2363"/>
      <c r="V83" s="258"/>
    </row>
    <row r="84" spans="1:24" s="301" customFormat="1" ht="18" customHeight="1">
      <c r="A84" s="299"/>
      <c r="B84" s="2353" t="s">
        <v>301</v>
      </c>
      <c r="C84" s="2353"/>
      <c r="D84" s="2353"/>
      <c r="E84" s="2354" t="s">
        <v>136</v>
      </c>
      <c r="F84" s="2356"/>
      <c r="G84" s="2356"/>
      <c r="H84" s="2356"/>
      <c r="I84" s="2356"/>
      <c r="J84" s="2356"/>
      <c r="K84" s="2356"/>
      <c r="L84" s="2356"/>
      <c r="M84" s="2356"/>
      <c r="N84" s="2357"/>
      <c r="O84" s="2354" t="s">
        <v>302</v>
      </c>
      <c r="P84" s="2356"/>
      <c r="Q84" s="2354" t="s">
        <v>303</v>
      </c>
      <c r="R84" s="2356"/>
      <c r="S84" s="2356"/>
      <c r="T84" s="2356"/>
      <c r="U84" s="2357"/>
      <c r="V84" s="300"/>
      <c r="X84" s="300"/>
    </row>
    <row r="85" spans="1:24" s="279" customFormat="1" ht="17.100000000000001" customHeight="1">
      <c r="A85" s="752" t="s">
        <v>457</v>
      </c>
      <c r="B85" s="2353"/>
      <c r="C85" s="2353"/>
      <c r="D85" s="2353"/>
      <c r="E85" s="2354"/>
      <c r="F85" s="2355"/>
      <c r="G85" s="2355"/>
      <c r="H85" s="2355"/>
      <c r="I85" s="750" t="s">
        <v>458</v>
      </c>
      <c r="J85" s="2356"/>
      <c r="K85" s="2356"/>
      <c r="L85" s="2356"/>
      <c r="M85" s="2356"/>
      <c r="N85" s="2357"/>
      <c r="O85" s="2354"/>
      <c r="P85" s="2356"/>
      <c r="Q85" s="2354"/>
      <c r="R85" s="2356"/>
      <c r="S85" s="2356"/>
      <c r="T85" s="2356"/>
      <c r="U85" s="2357"/>
      <c r="V85" s="294"/>
      <c r="W85" s="294"/>
    </row>
    <row r="86" spans="1:24" s="279" customFormat="1" ht="17.100000000000001" customHeight="1">
      <c r="A86" s="752" t="s">
        <v>459</v>
      </c>
      <c r="B86" s="2353"/>
      <c r="C86" s="2353"/>
      <c r="D86" s="2353"/>
      <c r="E86" s="2354"/>
      <c r="F86" s="2355"/>
      <c r="G86" s="2355"/>
      <c r="H86" s="2355"/>
      <c r="I86" s="750" t="s">
        <v>458</v>
      </c>
      <c r="J86" s="2356"/>
      <c r="K86" s="2356"/>
      <c r="L86" s="2356"/>
      <c r="M86" s="2356"/>
      <c r="N86" s="2357"/>
      <c r="O86" s="2354"/>
      <c r="P86" s="2356"/>
      <c r="Q86" s="2354"/>
      <c r="R86" s="2356"/>
      <c r="S86" s="2356"/>
      <c r="T86" s="2356"/>
      <c r="U86" s="2357"/>
      <c r="V86" s="294"/>
    </row>
    <row r="87" spans="1:24" s="279" customFormat="1" ht="17.100000000000001" customHeight="1">
      <c r="A87" s="752" t="s">
        <v>460</v>
      </c>
      <c r="B87" s="2353"/>
      <c r="C87" s="2353"/>
      <c r="D87" s="2353"/>
      <c r="E87" s="2354"/>
      <c r="F87" s="2355"/>
      <c r="G87" s="2355"/>
      <c r="H87" s="2355"/>
      <c r="I87" s="750" t="s">
        <v>461</v>
      </c>
      <c r="J87" s="2356"/>
      <c r="K87" s="2356"/>
      <c r="L87" s="2356"/>
      <c r="M87" s="2356"/>
      <c r="N87" s="2357"/>
      <c r="O87" s="2354"/>
      <c r="P87" s="2356"/>
      <c r="Q87" s="2354"/>
      <c r="R87" s="2356"/>
      <c r="S87" s="2356"/>
      <c r="T87" s="2356"/>
      <c r="U87" s="2357"/>
      <c r="V87" s="294"/>
    </row>
    <row r="88" spans="1:24" s="279" customFormat="1" ht="17.100000000000001" customHeight="1">
      <c r="A88" s="752" t="s">
        <v>462</v>
      </c>
      <c r="B88" s="2353"/>
      <c r="C88" s="2353"/>
      <c r="D88" s="2353"/>
      <c r="E88" s="2354"/>
      <c r="F88" s="2355"/>
      <c r="G88" s="2355"/>
      <c r="H88" s="2355"/>
      <c r="I88" s="750" t="s">
        <v>458</v>
      </c>
      <c r="J88" s="2356"/>
      <c r="K88" s="2356"/>
      <c r="L88" s="2356"/>
      <c r="M88" s="2356"/>
      <c r="N88" s="2357"/>
      <c r="O88" s="2354"/>
      <c r="P88" s="2356"/>
      <c r="Q88" s="2354"/>
      <c r="R88" s="2356"/>
      <c r="S88" s="2356"/>
      <c r="T88" s="2356"/>
      <c r="U88" s="2357"/>
      <c r="V88" s="294"/>
    </row>
    <row r="89" spans="1:24" s="279" customFormat="1" ht="17.100000000000001" customHeight="1">
      <c r="A89" s="752" t="s">
        <v>463</v>
      </c>
      <c r="B89" s="2353"/>
      <c r="C89" s="2353"/>
      <c r="D89" s="2353"/>
      <c r="E89" s="2354"/>
      <c r="F89" s="2355"/>
      <c r="G89" s="2355"/>
      <c r="H89" s="2355"/>
      <c r="I89" s="750" t="s">
        <v>458</v>
      </c>
      <c r="J89" s="2356"/>
      <c r="K89" s="2356"/>
      <c r="L89" s="2356"/>
      <c r="M89" s="2356"/>
      <c r="N89" s="2357"/>
      <c r="O89" s="2354"/>
      <c r="P89" s="2356"/>
      <c r="Q89" s="2354"/>
      <c r="R89" s="2356"/>
      <c r="S89" s="2356"/>
      <c r="T89" s="2356"/>
      <c r="U89" s="2357"/>
      <c r="V89" s="294"/>
    </row>
    <row r="90" spans="1:24" ht="10.5" customHeight="1">
      <c r="A90" s="2352" t="s">
        <v>389</v>
      </c>
      <c r="B90" s="2352"/>
      <c r="C90" s="2352"/>
      <c r="D90" s="2352"/>
      <c r="E90" s="2352"/>
      <c r="F90" s="2352"/>
      <c r="G90" s="2352"/>
      <c r="H90" s="2352"/>
      <c r="I90" s="2352"/>
      <c r="J90" s="2352"/>
      <c r="K90" s="2352"/>
      <c r="L90" s="2352"/>
      <c r="M90" s="2352"/>
      <c r="N90" s="2352"/>
      <c r="O90" s="2352"/>
      <c r="P90" s="2352"/>
      <c r="Q90" s="2352"/>
      <c r="R90" s="2352"/>
      <c r="S90" s="2352"/>
      <c r="T90" s="2352"/>
      <c r="U90" s="2352"/>
    </row>
    <row r="91" spans="1:24" s="298" customFormat="1" ht="10.5" customHeight="1">
      <c r="A91" s="302" t="s">
        <v>308</v>
      </c>
      <c r="C91" s="296"/>
      <c r="D91" s="296"/>
      <c r="E91" s="296"/>
      <c r="F91" s="296"/>
      <c r="G91" s="296"/>
      <c r="H91" s="296"/>
      <c r="I91" s="296"/>
      <c r="J91" s="296"/>
      <c r="K91" s="296"/>
      <c r="L91" s="296"/>
      <c r="M91" s="296"/>
      <c r="N91" s="296"/>
      <c r="O91" s="296"/>
      <c r="P91" s="296"/>
      <c r="Q91" s="296"/>
      <c r="R91" s="296"/>
      <c r="S91" s="296"/>
      <c r="T91" s="296"/>
      <c r="U91" s="296"/>
    </row>
    <row r="92" spans="1:24" s="298" customFormat="1" ht="10.5" customHeight="1">
      <c r="A92" s="302" t="s">
        <v>309</v>
      </c>
      <c r="C92" s="296"/>
      <c r="D92" s="296"/>
      <c r="E92" s="296"/>
      <c r="F92" s="296"/>
      <c r="G92" s="296"/>
      <c r="H92" s="296"/>
      <c r="I92" s="296"/>
      <c r="J92" s="296"/>
      <c r="K92" s="296"/>
      <c r="L92" s="296"/>
      <c r="M92" s="296"/>
      <c r="N92" s="296"/>
      <c r="O92" s="296"/>
      <c r="P92" s="296"/>
      <c r="Q92" s="296"/>
      <c r="R92" s="296"/>
      <c r="S92" s="296"/>
      <c r="T92" s="296"/>
      <c r="U92" s="296"/>
    </row>
    <row r="93" spans="1:24" ht="24.95" customHeight="1"/>
    <row r="94" spans="1:24" ht="24.95" customHeight="1"/>
    <row r="95" spans="1:24">
      <c r="E95" s="271"/>
      <c r="F95" s="271"/>
      <c r="G95" s="271"/>
    </row>
    <row r="99" spans="3:3">
      <c r="C99" s="271"/>
    </row>
    <row r="102" spans="3:3">
      <c r="C102" s="272"/>
    </row>
    <row r="103" spans="3:3">
      <c r="C103" s="272"/>
    </row>
    <row r="104" spans="3:3">
      <c r="C104" s="272"/>
    </row>
    <row r="105" spans="3:3">
      <c r="C105" s="272"/>
    </row>
    <row r="106" spans="3:3">
      <c r="C106" s="272"/>
    </row>
    <row r="107" spans="3:3">
      <c r="C107" s="272"/>
    </row>
    <row r="108" spans="3:3">
      <c r="C108" s="272"/>
    </row>
    <row r="109" spans="3:3">
      <c r="C109" s="272"/>
    </row>
    <row r="110" spans="3:3">
      <c r="C110" s="272"/>
    </row>
    <row r="111" spans="3:3">
      <c r="C111" s="272"/>
    </row>
    <row r="112" spans="3:3">
      <c r="C112" s="272"/>
    </row>
    <row r="113" spans="3:3">
      <c r="C113" s="272"/>
    </row>
    <row r="114" spans="3:3">
      <c r="C114" s="272"/>
    </row>
    <row r="115" spans="3:3">
      <c r="C115" s="272"/>
    </row>
    <row r="116" spans="3:3">
      <c r="C116" s="272"/>
    </row>
    <row r="117" spans="3:3">
      <c r="C117" s="272"/>
    </row>
    <row r="118" spans="3:3">
      <c r="C118" s="272"/>
    </row>
    <row r="119" spans="3:3">
      <c r="C119" s="272"/>
    </row>
    <row r="120" spans="3:3">
      <c r="C120" s="272"/>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A75:U75"/>
    <mergeCell ref="F64:I64"/>
    <mergeCell ref="A66:A69"/>
    <mergeCell ref="B66:F66"/>
    <mergeCell ref="B67:F67"/>
    <mergeCell ref="G67:J67"/>
    <mergeCell ref="B69:F69"/>
    <mergeCell ref="G69:J69"/>
    <mergeCell ref="B68:F68"/>
    <mergeCell ref="G68:J68"/>
    <mergeCell ref="C74:U74"/>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11"/>
  <conditionalFormatting sqref="K5 N5:P5 K51 N51:P51">
    <cfRule type="expression" dxfId="142" priority="13" stopIfTrue="1">
      <formula>($E$5="○")*($K$5="")</formula>
    </cfRule>
  </conditionalFormatting>
  <conditionalFormatting sqref="K6 K52">
    <cfRule type="expression" dxfId="141" priority="12" stopIfTrue="1">
      <formula>($F$6&lt;&gt;"")*($K$6="")</formula>
    </cfRule>
  </conditionalFormatting>
  <conditionalFormatting sqref="B12 O6 G6 K15 S15:T15 B58 O52 G52 K61 S61:T61">
    <cfRule type="cellIs" dxfId="140" priority="11" stopIfTrue="1" operator="equal">
      <formula>""</formula>
    </cfRule>
  </conditionalFormatting>
  <conditionalFormatting sqref="F15 N15 F61 N61">
    <cfRule type="cellIs" dxfId="139" priority="10" stopIfTrue="1" operator="equal">
      <formula>(COUNTIF($F$15:$J$15,"○")=1)</formula>
    </cfRule>
  </conditionalFormatting>
  <conditionalFormatting sqref="B39:E43 J40:J43 J39:N39 O39:O43 Q39:R43 F16:F18 M17:P17 F62:F64 M63:P63 B27:B30 B73:B76">
    <cfRule type="cellIs" dxfId="138" priority="9" stopIfTrue="1" operator="equal">
      <formula>""</formula>
    </cfRule>
  </conditionalFormatting>
  <conditionalFormatting sqref="G21:G23 G67 G69">
    <cfRule type="expression" dxfId="137" priority="8" stopIfTrue="1">
      <formula>($G$20&lt;&gt;"")*($G$21="")*($G$22="")*($G$23="")</formula>
    </cfRule>
  </conditionalFormatting>
  <conditionalFormatting sqref="G20 K20 G66 K66">
    <cfRule type="cellIs" dxfId="136" priority="7" stopIfTrue="1" operator="equal">
      <formula>(COUNTIF($G$20:$K$20,"○")=1)</formula>
    </cfRule>
  </conditionalFormatting>
  <conditionalFormatting sqref="D6 F6 J15 R15:T15 D52 F52 J61 R61:T61">
    <cfRule type="cellIs" dxfId="135" priority="6" stopIfTrue="1" operator="equal">
      <formula>(COUNTIF($D$6:$F$6,"○")=1)</formula>
    </cfRule>
  </conditionalFormatting>
  <conditionalFormatting sqref="K6 D6 K52 D52">
    <cfRule type="cellIs" dxfId="134" priority="5" stopIfTrue="1" operator="equal">
      <formula>(COUNTIF($D$6:$K$6,"○")=1)</formula>
    </cfRule>
  </conditionalFormatting>
  <conditionalFormatting sqref="B85:E89 J86:J89 J85:N85 O85:O89 Q85:R89">
    <cfRule type="cellIs" dxfId="133" priority="4" stopIfTrue="1" operator="equal">
      <formula>""</formula>
    </cfRule>
  </conditionalFormatting>
  <conditionalFormatting sqref="B33">
    <cfRule type="cellIs" dxfId="132" priority="3" stopIfTrue="1" operator="equal">
      <formula>""</formula>
    </cfRule>
  </conditionalFormatting>
  <conditionalFormatting sqref="B79">
    <cfRule type="cellIs" dxfId="131" priority="2" stopIfTrue="1" operator="equal">
      <formula>""</formula>
    </cfRule>
  </conditionalFormatting>
  <conditionalFormatting sqref="G68">
    <cfRule type="expression" dxfId="130"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&amp;C&amp;P ページ&amp;R(令和４年７月開講訓練科から適用)</oddFooter>
  </headerFooter>
  <rowBreaks count="1" manualBreakCount="1">
    <brk id="46" max="20"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08" customWidth="1"/>
    <col min="2" max="2" width="4.625" style="308" customWidth="1"/>
    <col min="3" max="3" width="20.75" style="306" customWidth="1"/>
    <col min="4" max="4" width="22.125" style="306" customWidth="1"/>
    <col min="5" max="5" width="6.625" style="306" customWidth="1"/>
    <col min="6" max="6" width="22.125" style="306" customWidth="1"/>
    <col min="7" max="7" width="29.75" style="306" customWidth="1"/>
    <col min="8" max="8" width="6.5" style="306" customWidth="1"/>
    <col min="9" max="16384" width="9" style="306"/>
  </cols>
  <sheetData>
    <row r="1" spans="1:8" ht="21.75" customHeight="1">
      <c r="A1" s="303"/>
      <c r="B1" s="304"/>
      <c r="C1" s="304"/>
      <c r="D1" s="305"/>
      <c r="E1" s="305"/>
      <c r="F1" s="305"/>
      <c r="H1" s="565" t="s">
        <v>613</v>
      </c>
    </row>
    <row r="2" spans="1:8" ht="21.75" customHeight="1">
      <c r="A2" s="303"/>
      <c r="B2" s="304"/>
      <c r="C2" s="304"/>
      <c r="D2" s="305"/>
      <c r="E2" s="305"/>
      <c r="F2" s="305"/>
      <c r="H2" s="307"/>
    </row>
    <row r="3" spans="1:8" ht="33" customHeight="1">
      <c r="A3" s="2396" t="s">
        <v>310</v>
      </c>
      <c r="B3" s="2396"/>
      <c r="C3" s="2396"/>
      <c r="D3" s="2396"/>
      <c r="E3" s="2396"/>
      <c r="F3" s="2396"/>
      <c r="G3" s="2396"/>
      <c r="H3" s="2396"/>
    </row>
    <row r="4" spans="1:8" ht="33.75" customHeight="1">
      <c r="C4" s="309"/>
      <c r="D4" s="309"/>
      <c r="E4" s="309"/>
      <c r="F4" s="309"/>
    </row>
    <row r="5" spans="1:8" ht="24.95" customHeight="1">
      <c r="A5" s="310">
        <v>1</v>
      </c>
      <c r="B5" s="311" t="s">
        <v>0</v>
      </c>
      <c r="C5" s="311"/>
      <c r="D5" s="2397" t="str">
        <f>IF(様式1!L11="","",様式1!L11)</f>
        <v/>
      </c>
      <c r="E5" s="2397"/>
      <c r="F5" s="2397"/>
      <c r="G5" s="305"/>
      <c r="H5" s="307"/>
    </row>
    <row r="6" spans="1:8" ht="15" customHeight="1">
      <c r="A6" s="310"/>
      <c r="B6" s="311"/>
      <c r="C6" s="311"/>
      <c r="D6" s="312"/>
      <c r="E6" s="312"/>
      <c r="F6" s="312"/>
      <c r="G6" s="305"/>
      <c r="H6" s="307"/>
    </row>
    <row r="7" spans="1:8" ht="24.95" customHeight="1">
      <c r="A7" s="310">
        <v>2</v>
      </c>
      <c r="B7" s="311" t="s">
        <v>311</v>
      </c>
      <c r="C7" s="311"/>
      <c r="D7" s="2397" t="str">
        <f>IF(様式1!G36="","",様式1!G36)</f>
        <v/>
      </c>
      <c r="E7" s="2397"/>
      <c r="F7" s="2397"/>
      <c r="H7" s="307"/>
    </row>
    <row r="8" spans="1:8" ht="27" customHeight="1">
      <c r="A8" s="310"/>
      <c r="B8" s="311"/>
      <c r="C8" s="311" t="s">
        <v>136</v>
      </c>
      <c r="D8" s="475" t="str">
        <f>IF(様式1!F37="","", 様式1!F37)</f>
        <v/>
      </c>
      <c r="E8" s="313" t="s">
        <v>312</v>
      </c>
      <c r="F8" s="475" t="str">
        <f>IF(様式1!K37="","",様式1!K37)</f>
        <v/>
      </c>
      <c r="H8" s="307"/>
    </row>
    <row r="9" spans="1:8" ht="14.25" customHeight="1">
      <c r="A9" s="303"/>
      <c r="B9" s="304"/>
      <c r="C9" s="304"/>
      <c r="D9" s="312"/>
      <c r="E9" s="312"/>
      <c r="F9" s="312"/>
      <c r="H9" s="307"/>
    </row>
    <row r="10" spans="1:8" ht="24.95" customHeight="1">
      <c r="A10" s="310">
        <v>3</v>
      </c>
      <c r="B10" s="2398" t="s">
        <v>362</v>
      </c>
      <c r="C10" s="2398"/>
      <c r="D10" s="2398"/>
      <c r="E10" s="2398"/>
      <c r="F10" s="2398"/>
      <c r="G10" s="2398"/>
    </row>
    <row r="11" spans="1:8" ht="26.25" customHeight="1">
      <c r="B11" s="314">
        <v>1</v>
      </c>
      <c r="C11" s="737" t="s">
        <v>721</v>
      </c>
      <c r="D11" s="2397"/>
      <c r="E11" s="2397"/>
      <c r="F11" s="2397"/>
    </row>
    <row r="12" spans="1:8" ht="27" customHeight="1">
      <c r="B12" s="314">
        <v>2</v>
      </c>
      <c r="C12" s="738" t="s">
        <v>722</v>
      </c>
      <c r="D12" s="2397"/>
      <c r="E12" s="2397"/>
      <c r="F12" s="2397"/>
      <c r="H12" s="315"/>
    </row>
    <row r="13" spans="1:8" ht="27" customHeight="1">
      <c r="B13" s="314">
        <v>3</v>
      </c>
      <c r="C13" s="311" t="s">
        <v>313</v>
      </c>
      <c r="D13" s="2397"/>
      <c r="E13" s="2397"/>
      <c r="F13" s="2397"/>
      <c r="H13" s="315"/>
    </row>
    <row r="14" spans="1:8" ht="27" customHeight="1">
      <c r="B14" s="314">
        <v>4</v>
      </c>
      <c r="C14" s="311" t="s">
        <v>314</v>
      </c>
      <c r="D14" s="2397"/>
      <c r="E14" s="2397"/>
      <c r="F14" s="2397"/>
      <c r="H14" s="315"/>
    </row>
    <row r="15" spans="1:8" ht="27" customHeight="1">
      <c r="B15" s="314">
        <v>5</v>
      </c>
      <c r="C15" s="311" t="s">
        <v>315</v>
      </c>
      <c r="D15" s="475"/>
      <c r="E15" s="313" t="s">
        <v>312</v>
      </c>
      <c r="F15" s="475"/>
      <c r="H15" s="315"/>
    </row>
    <row r="16" spans="1:8" ht="27" customHeight="1">
      <c r="B16" s="314">
        <v>6</v>
      </c>
      <c r="C16" s="311" t="s">
        <v>316</v>
      </c>
      <c r="D16" s="2397"/>
      <c r="E16" s="2397"/>
      <c r="F16" s="2397"/>
      <c r="H16" s="315"/>
    </row>
    <row r="17" spans="1:8" ht="27" customHeight="1">
      <c r="B17" s="314">
        <v>7</v>
      </c>
      <c r="C17" s="311" t="s">
        <v>317</v>
      </c>
      <c r="D17" s="2397"/>
      <c r="E17" s="2397"/>
      <c r="F17" s="2397"/>
      <c r="G17" s="2397"/>
      <c r="H17" s="316"/>
    </row>
    <row r="18" spans="1:8" ht="15" customHeight="1">
      <c r="B18" s="317"/>
      <c r="D18" s="318"/>
      <c r="E18" s="318"/>
      <c r="F18" s="318"/>
      <c r="G18" s="318"/>
      <c r="H18" s="316"/>
    </row>
    <row r="19" spans="1:8" ht="24.95" customHeight="1">
      <c r="A19" s="310">
        <v>4</v>
      </c>
      <c r="B19" s="319" t="s">
        <v>318</v>
      </c>
      <c r="C19" s="320"/>
      <c r="D19" s="320"/>
      <c r="E19" s="320"/>
      <c r="F19" s="320"/>
      <c r="G19" s="321"/>
      <c r="H19" s="322"/>
    </row>
    <row r="20" spans="1:8" ht="27" customHeight="1">
      <c r="A20" s="310"/>
      <c r="B20" s="314">
        <v>1</v>
      </c>
      <c r="C20" s="323" t="s">
        <v>319</v>
      </c>
      <c r="D20" s="320"/>
      <c r="E20" s="320"/>
      <c r="F20" s="320"/>
      <c r="G20" s="321"/>
      <c r="H20" s="322"/>
    </row>
    <row r="21" spans="1:8" ht="20.100000000000001" customHeight="1">
      <c r="B21" s="2387"/>
      <c r="C21" s="2388"/>
      <c r="D21" s="2388"/>
      <c r="E21" s="2388"/>
      <c r="F21" s="2388"/>
      <c r="G21" s="2388"/>
      <c r="H21" s="2389"/>
    </row>
    <row r="22" spans="1:8" ht="20.100000000000001" customHeight="1">
      <c r="B22" s="2390"/>
      <c r="C22" s="2391"/>
      <c r="D22" s="2391"/>
      <c r="E22" s="2391"/>
      <c r="F22" s="2391"/>
      <c r="G22" s="2391"/>
      <c r="H22" s="2392"/>
    </row>
    <row r="23" spans="1:8" ht="20.100000000000001" customHeight="1">
      <c r="B23" s="2390"/>
      <c r="C23" s="2391"/>
      <c r="D23" s="2391"/>
      <c r="E23" s="2391"/>
      <c r="F23" s="2391"/>
      <c r="G23" s="2391"/>
      <c r="H23" s="2392"/>
    </row>
    <row r="24" spans="1:8" ht="20.100000000000001" customHeight="1">
      <c r="B24" s="2390"/>
      <c r="C24" s="2391"/>
      <c r="D24" s="2391"/>
      <c r="E24" s="2391"/>
      <c r="F24" s="2391"/>
      <c r="G24" s="2391"/>
      <c r="H24" s="2392"/>
    </row>
    <row r="25" spans="1:8" ht="20.100000000000001" customHeight="1">
      <c r="B25" s="2390"/>
      <c r="C25" s="2391"/>
      <c r="D25" s="2391"/>
      <c r="E25" s="2391"/>
      <c r="F25" s="2391"/>
      <c r="G25" s="2391"/>
      <c r="H25" s="2392"/>
    </row>
    <row r="26" spans="1:8" ht="20.100000000000001" customHeight="1">
      <c r="B26" s="2390"/>
      <c r="C26" s="2391"/>
      <c r="D26" s="2391"/>
      <c r="E26" s="2391"/>
      <c r="F26" s="2391"/>
      <c r="G26" s="2391"/>
      <c r="H26" s="2392"/>
    </row>
    <row r="27" spans="1:8" ht="20.100000000000001" customHeight="1">
      <c r="B27" s="2390"/>
      <c r="C27" s="2391"/>
      <c r="D27" s="2391"/>
      <c r="E27" s="2391"/>
      <c r="F27" s="2391"/>
      <c r="G27" s="2391"/>
      <c r="H27" s="2392"/>
    </row>
    <row r="28" spans="1:8" ht="20.100000000000001" customHeight="1">
      <c r="B28" s="2390"/>
      <c r="C28" s="2391"/>
      <c r="D28" s="2391"/>
      <c r="E28" s="2391"/>
      <c r="F28" s="2391"/>
      <c r="G28" s="2391"/>
      <c r="H28" s="2392"/>
    </row>
    <row r="29" spans="1:8" ht="20.100000000000001" customHeight="1">
      <c r="B29" s="2390"/>
      <c r="C29" s="2391"/>
      <c r="D29" s="2391"/>
      <c r="E29" s="2391"/>
      <c r="F29" s="2391"/>
      <c r="G29" s="2391"/>
      <c r="H29" s="2392"/>
    </row>
    <row r="30" spans="1:8" ht="20.100000000000001" customHeight="1">
      <c r="B30" s="2393"/>
      <c r="C30" s="2394"/>
      <c r="D30" s="2394"/>
      <c r="E30" s="2394"/>
      <c r="F30" s="2394"/>
      <c r="G30" s="2394"/>
      <c r="H30" s="2395"/>
    </row>
    <row r="31" spans="1:8" ht="14.25" customHeight="1">
      <c r="A31" s="303"/>
      <c r="B31" s="304"/>
      <c r="C31" s="304"/>
      <c r="D31" s="312"/>
      <c r="E31" s="312"/>
      <c r="F31" s="312"/>
      <c r="H31" s="307"/>
    </row>
    <row r="32" spans="1:8" ht="27" customHeight="1">
      <c r="B32" s="314">
        <v>2</v>
      </c>
      <c r="C32" s="323" t="s">
        <v>320</v>
      </c>
      <c r="D32" s="320"/>
      <c r="E32" s="320"/>
      <c r="F32" s="320"/>
      <c r="G32" s="321"/>
      <c r="H32" s="322"/>
    </row>
    <row r="33" spans="1:8" ht="20.100000000000001" customHeight="1">
      <c r="B33" s="2387"/>
      <c r="C33" s="2388"/>
      <c r="D33" s="2388"/>
      <c r="E33" s="2388"/>
      <c r="F33" s="2388"/>
      <c r="G33" s="2388"/>
      <c r="H33" s="2389"/>
    </row>
    <row r="34" spans="1:8" ht="20.100000000000001" customHeight="1">
      <c r="B34" s="2390"/>
      <c r="C34" s="2391"/>
      <c r="D34" s="2391"/>
      <c r="E34" s="2391"/>
      <c r="F34" s="2391"/>
      <c r="G34" s="2391"/>
      <c r="H34" s="2392"/>
    </row>
    <row r="35" spans="1:8" ht="20.100000000000001" customHeight="1">
      <c r="B35" s="2390"/>
      <c r="C35" s="2391"/>
      <c r="D35" s="2391"/>
      <c r="E35" s="2391"/>
      <c r="F35" s="2391"/>
      <c r="G35" s="2391"/>
      <c r="H35" s="2392"/>
    </row>
    <row r="36" spans="1:8" ht="20.100000000000001" customHeight="1">
      <c r="B36" s="2390"/>
      <c r="C36" s="2391"/>
      <c r="D36" s="2391"/>
      <c r="E36" s="2391"/>
      <c r="F36" s="2391"/>
      <c r="G36" s="2391"/>
      <c r="H36" s="2392"/>
    </row>
    <row r="37" spans="1:8" ht="20.100000000000001" customHeight="1">
      <c r="B37" s="2390"/>
      <c r="C37" s="2391"/>
      <c r="D37" s="2391"/>
      <c r="E37" s="2391"/>
      <c r="F37" s="2391"/>
      <c r="G37" s="2391"/>
      <c r="H37" s="2392"/>
    </row>
    <row r="38" spans="1:8" ht="20.100000000000001" customHeight="1">
      <c r="B38" s="2390"/>
      <c r="C38" s="2391"/>
      <c r="D38" s="2391"/>
      <c r="E38" s="2391"/>
      <c r="F38" s="2391"/>
      <c r="G38" s="2391"/>
      <c r="H38" s="2392"/>
    </row>
    <row r="39" spans="1:8" ht="20.100000000000001" customHeight="1">
      <c r="B39" s="2390"/>
      <c r="C39" s="2391"/>
      <c r="D39" s="2391"/>
      <c r="E39" s="2391"/>
      <c r="F39" s="2391"/>
      <c r="G39" s="2391"/>
      <c r="H39" s="2392"/>
    </row>
    <row r="40" spans="1:8" ht="20.100000000000001" customHeight="1">
      <c r="B40" s="2390"/>
      <c r="C40" s="2391"/>
      <c r="D40" s="2391"/>
      <c r="E40" s="2391"/>
      <c r="F40" s="2391"/>
      <c r="G40" s="2391"/>
      <c r="H40" s="2392"/>
    </row>
    <row r="41" spans="1:8" ht="20.100000000000001" customHeight="1">
      <c r="B41" s="2390"/>
      <c r="C41" s="2391"/>
      <c r="D41" s="2391"/>
      <c r="E41" s="2391"/>
      <c r="F41" s="2391"/>
      <c r="G41" s="2391"/>
      <c r="H41" s="2392"/>
    </row>
    <row r="42" spans="1:8" ht="20.100000000000001" customHeight="1">
      <c r="B42" s="2393"/>
      <c r="C42" s="2394"/>
      <c r="D42" s="2394"/>
      <c r="E42" s="2394"/>
      <c r="F42" s="2394"/>
      <c r="G42" s="2394"/>
      <c r="H42" s="2395"/>
    </row>
    <row r="43" spans="1:8" ht="20.100000000000001" customHeight="1">
      <c r="B43" s="306"/>
      <c r="H43" s="324"/>
    </row>
    <row r="44" spans="1:8" ht="13.5" customHeight="1">
      <c r="A44" s="2386" t="s">
        <v>1010</v>
      </c>
      <c r="B44" s="2386"/>
      <c r="C44" s="2386"/>
      <c r="D44" s="2386"/>
      <c r="E44" s="2386"/>
      <c r="F44" s="2386"/>
      <c r="G44" s="2386"/>
      <c r="H44" s="2386"/>
    </row>
    <row r="45" spans="1:8">
      <c r="A45" s="2386"/>
      <c r="B45" s="2386"/>
      <c r="C45" s="2386"/>
      <c r="D45" s="2386"/>
      <c r="E45" s="2386"/>
      <c r="F45" s="2386"/>
      <c r="G45" s="2386"/>
      <c r="H45" s="2386"/>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1"/>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8"/>
  <sheetViews>
    <sheetView view="pageBreakPreview" zoomScale="70" zoomScaleNormal="70" zoomScaleSheetLayoutView="70" workbookViewId="0">
      <selection activeCell="A2" sqref="A2:AD2"/>
    </sheetView>
  </sheetViews>
  <sheetFormatPr defaultColWidth="9" defaultRowHeight="13.5"/>
  <cols>
    <col min="1" max="1" width="4.375" style="325" customWidth="1"/>
    <col min="2" max="2" width="6.5" style="325" customWidth="1"/>
    <col min="3" max="3" width="5.625" style="325" customWidth="1"/>
    <col min="4" max="5" width="7.625" style="325" customWidth="1"/>
    <col min="6" max="6" width="5.625" style="325" customWidth="1"/>
    <col min="7" max="7" width="6.5" style="325" customWidth="1"/>
    <col min="8" max="9" width="7.125" style="325" customWidth="1"/>
    <col min="10" max="13" width="6.875" style="325" customWidth="1"/>
    <col min="14" max="14" width="10.125" style="325" customWidth="1"/>
    <col min="15" max="15" width="5.625" style="325" customWidth="1"/>
    <col min="16" max="30" width="6.5" style="325" customWidth="1"/>
    <col min="31" max="16384" width="9" style="325"/>
  </cols>
  <sheetData>
    <row r="1" spans="1:30" ht="33" customHeight="1">
      <c r="AD1" s="387" t="s">
        <v>614</v>
      </c>
    </row>
    <row r="2" spans="1:30" ht="25.5" customHeight="1">
      <c r="A2" s="2608" t="s">
        <v>321</v>
      </c>
      <c r="B2" s="2608"/>
      <c r="C2" s="2608"/>
      <c r="D2" s="2608"/>
      <c r="E2" s="2608"/>
      <c r="F2" s="2608"/>
      <c r="G2" s="2608"/>
      <c r="H2" s="2608"/>
      <c r="I2" s="2608"/>
      <c r="J2" s="2608"/>
      <c r="K2" s="2608"/>
      <c r="L2" s="2608"/>
      <c r="M2" s="2608"/>
      <c r="N2" s="2608"/>
      <c r="O2" s="2608"/>
      <c r="P2" s="2608"/>
      <c r="Q2" s="2608"/>
      <c r="R2" s="2608"/>
      <c r="S2" s="2608"/>
      <c r="T2" s="2608"/>
      <c r="U2" s="2608"/>
      <c r="V2" s="2608"/>
      <c r="W2" s="2608"/>
      <c r="X2" s="2608"/>
      <c r="Y2" s="2608"/>
      <c r="Z2" s="2608"/>
      <c r="AA2" s="2608"/>
      <c r="AB2" s="2608"/>
      <c r="AC2" s="2608"/>
      <c r="AD2" s="2608"/>
    </row>
    <row r="3" spans="1:30" ht="11.25" customHeight="1">
      <c r="A3" s="685"/>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row>
    <row r="4" spans="1:30" s="326" customFormat="1" ht="40.5" customHeight="1" thickBot="1">
      <c r="A4" s="2609" t="s">
        <v>165</v>
      </c>
      <c r="B4" s="2609"/>
      <c r="C4" s="2609"/>
      <c r="D4" s="2609"/>
      <c r="E4" s="2610" t="str">
        <f>IF(様式1!L11="","",様式1!L11)</f>
        <v/>
      </c>
      <c r="F4" s="2610"/>
      <c r="G4" s="2610"/>
      <c r="H4" s="2610"/>
      <c r="I4" s="2610"/>
      <c r="J4" s="2610"/>
      <c r="K4" s="2610"/>
      <c r="L4" s="2609" t="s">
        <v>322</v>
      </c>
      <c r="M4" s="2609"/>
      <c r="N4" s="2609"/>
      <c r="O4" s="2609"/>
      <c r="P4" s="2001" t="str">
        <f>IF(様式1!F44="","",様式1!F44)</f>
        <v/>
      </c>
      <c r="Q4" s="2001"/>
      <c r="R4" s="2001"/>
      <c r="S4" s="2001"/>
      <c r="T4" s="2001"/>
      <c r="U4" s="2001"/>
      <c r="V4" s="2609" t="s">
        <v>323</v>
      </c>
      <c r="W4" s="2609"/>
      <c r="X4" s="2610" t="str">
        <f>IF(様式1!G36="","",様式1!G36)</f>
        <v/>
      </c>
      <c r="Y4" s="2610"/>
      <c r="Z4" s="2610"/>
      <c r="AA4" s="2610"/>
      <c r="AB4" s="2610"/>
      <c r="AC4" s="2610"/>
      <c r="AD4" s="2610"/>
    </row>
    <row r="5" spans="1:30" s="326" customFormat="1" ht="11.25" customHeight="1" thickBot="1">
      <c r="A5" s="327"/>
      <c r="L5" s="328"/>
      <c r="O5" s="328"/>
    </row>
    <row r="6" spans="1:30" ht="35.1" customHeight="1" thickBot="1">
      <c r="A6" s="684" t="s">
        <v>659</v>
      </c>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9"/>
    </row>
    <row r="7" spans="1:30" s="326" customFormat="1" ht="35.1" customHeight="1">
      <c r="A7" s="331"/>
      <c r="B7" s="2424" t="s">
        <v>326</v>
      </c>
      <c r="C7" s="2425"/>
      <c r="D7" s="2425"/>
      <c r="E7" s="2425"/>
      <c r="F7" s="2591" t="s">
        <v>130</v>
      </c>
      <c r="G7" s="2586"/>
      <c r="H7" s="2586"/>
      <c r="I7" s="2586"/>
      <c r="J7" s="2603"/>
      <c r="K7" s="2591" t="str">
        <f>IF(様式1!F40="","",様式1!F40)</f>
        <v/>
      </c>
      <c r="L7" s="2586"/>
      <c r="M7" s="2586"/>
      <c r="N7" s="2586"/>
      <c r="O7" s="2586"/>
      <c r="P7" s="2586"/>
      <c r="Q7" s="2586"/>
      <c r="R7" s="2586"/>
      <c r="S7" s="2586"/>
      <c r="T7" s="2586"/>
      <c r="U7" s="2586"/>
      <c r="V7" s="2586"/>
      <c r="W7" s="2586"/>
      <c r="X7" s="2586"/>
      <c r="Y7" s="2586"/>
      <c r="Z7" s="2586"/>
      <c r="AA7" s="2586"/>
      <c r="AB7" s="2586"/>
      <c r="AC7" s="2586"/>
      <c r="AD7" s="2592"/>
    </row>
    <row r="8" spans="1:30" s="326" customFormat="1" ht="35.1" customHeight="1" thickBot="1">
      <c r="A8" s="331"/>
      <c r="B8" s="2427"/>
      <c r="C8" s="2428"/>
      <c r="D8" s="2428"/>
      <c r="E8" s="2428"/>
      <c r="F8" s="2604" t="s">
        <v>327</v>
      </c>
      <c r="G8" s="2605"/>
      <c r="H8" s="2605"/>
      <c r="I8" s="2605"/>
      <c r="J8" s="2606"/>
      <c r="K8" s="2604" t="str">
        <f>様式1!H41&amp;様式1!H42</f>
        <v/>
      </c>
      <c r="L8" s="2605"/>
      <c r="M8" s="2605"/>
      <c r="N8" s="2605"/>
      <c r="O8" s="2605"/>
      <c r="P8" s="2605"/>
      <c r="Q8" s="2605"/>
      <c r="R8" s="2605"/>
      <c r="S8" s="2605"/>
      <c r="T8" s="2605"/>
      <c r="U8" s="2605"/>
      <c r="V8" s="2605"/>
      <c r="W8" s="2605"/>
      <c r="X8" s="2605"/>
      <c r="Y8" s="2605"/>
      <c r="Z8" s="2605"/>
      <c r="AA8" s="2605"/>
      <c r="AB8" s="2605"/>
      <c r="AC8" s="2605"/>
      <c r="AD8" s="2607"/>
    </row>
    <row r="9" spans="1:30" ht="35.1" customHeight="1">
      <c r="A9" s="340"/>
      <c r="B9" s="337" t="s">
        <v>328</v>
      </c>
      <c r="C9" s="338"/>
      <c r="D9" s="338"/>
      <c r="E9" s="338"/>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ht="15.95" customHeight="1">
      <c r="A10" s="340"/>
      <c r="B10" s="343"/>
      <c r="C10" s="344"/>
      <c r="D10" s="2548" t="s">
        <v>668</v>
      </c>
      <c r="E10" s="2597"/>
      <c r="F10" s="2597"/>
      <c r="G10" s="2597"/>
      <c r="H10" s="2597"/>
      <c r="I10" s="2597"/>
      <c r="J10" s="2597"/>
      <c r="K10" s="2597"/>
      <c r="L10" s="2597"/>
      <c r="M10" s="2597"/>
      <c r="N10" s="2598"/>
      <c r="O10" s="2550"/>
      <c r="P10" s="2525"/>
      <c r="Q10" s="2525"/>
      <c r="R10" s="2525" t="s">
        <v>120</v>
      </c>
      <c r="S10" s="2525"/>
      <c r="T10" s="2525" t="s">
        <v>121</v>
      </c>
      <c r="U10" s="2525" t="s">
        <v>324</v>
      </c>
      <c r="V10" s="2525"/>
      <c r="W10" s="2525"/>
      <c r="X10" s="2550" t="s">
        <v>325</v>
      </c>
      <c r="Y10" s="2555"/>
      <c r="Z10" s="2540"/>
      <c r="AA10" s="2540"/>
      <c r="AB10" s="2540"/>
      <c r="AC10" s="2540"/>
      <c r="AD10" s="2557"/>
    </row>
    <row r="11" spans="1:30" ht="15.95" customHeight="1">
      <c r="A11" s="340"/>
      <c r="B11" s="340"/>
      <c r="C11" s="2560"/>
      <c r="D11" s="2468"/>
      <c r="E11" s="2469"/>
      <c r="F11" s="2469"/>
      <c r="G11" s="2469"/>
      <c r="H11" s="2469"/>
      <c r="I11" s="2469"/>
      <c r="J11" s="2469"/>
      <c r="K11" s="2469"/>
      <c r="L11" s="2469"/>
      <c r="M11" s="2469"/>
      <c r="N11" s="2470"/>
      <c r="O11" s="2551"/>
      <c r="P11" s="2552"/>
      <c r="Q11" s="2552"/>
      <c r="R11" s="2552"/>
      <c r="S11" s="2552"/>
      <c r="T11" s="2552"/>
      <c r="U11" s="2552"/>
      <c r="V11" s="2552"/>
      <c r="W11" s="2552"/>
      <c r="X11" s="2551"/>
      <c r="Y11" s="2556"/>
      <c r="Z11" s="2558"/>
      <c r="AA11" s="2558"/>
      <c r="AB11" s="2558"/>
      <c r="AC11" s="2558"/>
      <c r="AD11" s="2559"/>
    </row>
    <row r="12" spans="1:30" ht="15.95" customHeight="1">
      <c r="A12" s="340"/>
      <c r="B12" s="340"/>
      <c r="C12" s="2561"/>
      <c r="D12" s="2468"/>
      <c r="E12" s="2469"/>
      <c r="F12" s="2469"/>
      <c r="G12" s="2469"/>
      <c r="H12" s="2469"/>
      <c r="I12" s="2469"/>
      <c r="J12" s="2469"/>
      <c r="K12" s="2469"/>
      <c r="L12" s="2469"/>
      <c r="M12" s="2469"/>
      <c r="N12" s="2470"/>
      <c r="O12" s="2474"/>
      <c r="P12" s="2406" t="s">
        <v>329</v>
      </c>
      <c r="Q12" s="2407"/>
      <c r="R12" s="2408"/>
      <c r="S12" s="2412" t="s">
        <v>364</v>
      </c>
      <c r="T12" s="2413"/>
      <c r="U12" s="2413"/>
      <c r="V12" s="2412"/>
      <c r="W12" s="2413"/>
      <c r="X12" s="2525"/>
      <c r="Y12" s="2413" t="s">
        <v>120</v>
      </c>
      <c r="Z12" s="2525"/>
      <c r="AA12" s="2413" t="s">
        <v>121</v>
      </c>
      <c r="AB12" s="2525"/>
      <c r="AC12" s="2413" t="s">
        <v>122</v>
      </c>
      <c r="AD12" s="2553"/>
    </row>
    <row r="13" spans="1:30" s="326" customFormat="1" ht="15.95" customHeight="1">
      <c r="A13" s="331"/>
      <c r="B13" s="331"/>
      <c r="C13" s="345"/>
      <c r="D13" s="2599"/>
      <c r="E13" s="2600"/>
      <c r="F13" s="2600"/>
      <c r="G13" s="2600"/>
      <c r="H13" s="2600"/>
      <c r="I13" s="2600"/>
      <c r="J13" s="2600"/>
      <c r="K13" s="2600"/>
      <c r="L13" s="2600"/>
      <c r="M13" s="2600"/>
      <c r="N13" s="2601"/>
      <c r="O13" s="2593"/>
      <c r="P13" s="2594"/>
      <c r="Q13" s="2595"/>
      <c r="R13" s="2596"/>
      <c r="S13" s="2451"/>
      <c r="T13" s="2447"/>
      <c r="U13" s="2447"/>
      <c r="V13" s="2451"/>
      <c r="W13" s="2447"/>
      <c r="X13" s="2552"/>
      <c r="Y13" s="2447"/>
      <c r="Z13" s="2552"/>
      <c r="AA13" s="2447"/>
      <c r="AB13" s="2552"/>
      <c r="AC13" s="2447"/>
      <c r="AD13" s="2602"/>
    </row>
    <row r="14" spans="1:30" s="326" customFormat="1" ht="35.1" customHeight="1">
      <c r="A14" s="331"/>
      <c r="B14" s="331"/>
      <c r="C14" s="346"/>
      <c r="D14" s="2512" t="s">
        <v>330</v>
      </c>
      <c r="E14" s="2513"/>
      <c r="F14" s="2513"/>
      <c r="G14" s="2513"/>
      <c r="H14" s="2513"/>
      <c r="I14" s="2513"/>
      <c r="J14" s="2513"/>
      <c r="K14" s="2513"/>
      <c r="L14" s="2513"/>
      <c r="M14" s="2513"/>
      <c r="N14" s="2514"/>
      <c r="O14" s="2497"/>
      <c r="P14" s="2498"/>
      <c r="Q14" s="677"/>
      <c r="R14" s="677" t="s">
        <v>120</v>
      </c>
      <c r="S14" s="677"/>
      <c r="T14" s="677" t="s">
        <v>121</v>
      </c>
      <c r="U14" s="2498" t="s">
        <v>324</v>
      </c>
      <c r="V14" s="2498"/>
      <c r="W14" s="2499"/>
      <c r="X14" s="2506" t="s">
        <v>325</v>
      </c>
      <c r="Y14" s="2506"/>
      <c r="Z14" s="2507"/>
      <c r="AA14" s="2507"/>
      <c r="AB14" s="2507"/>
      <c r="AC14" s="2507"/>
      <c r="AD14" s="2508"/>
    </row>
    <row r="15" spans="1:30" s="326" customFormat="1" ht="35.1" customHeight="1">
      <c r="A15" s="331"/>
      <c r="B15" s="331"/>
      <c r="C15" s="347"/>
      <c r="D15" s="2436"/>
      <c r="E15" s="2437"/>
      <c r="F15" s="2437"/>
      <c r="G15" s="2437"/>
      <c r="H15" s="2437"/>
      <c r="I15" s="2437"/>
      <c r="J15" s="2437"/>
      <c r="K15" s="2437"/>
      <c r="L15" s="2437"/>
      <c r="M15" s="2437"/>
      <c r="N15" s="2438"/>
      <c r="O15" s="672"/>
      <c r="P15" s="2584" t="s">
        <v>329</v>
      </c>
      <c r="Q15" s="2498"/>
      <c r="R15" s="2499"/>
      <c r="S15" s="2506" t="s">
        <v>365</v>
      </c>
      <c r="T15" s="2506"/>
      <c r="U15" s="2506"/>
      <c r="V15" s="2412"/>
      <c r="W15" s="2413"/>
      <c r="X15" s="668"/>
      <c r="Y15" s="668" t="s">
        <v>120</v>
      </c>
      <c r="Z15" s="668"/>
      <c r="AA15" s="668" t="s">
        <v>121</v>
      </c>
      <c r="AB15" s="668"/>
      <c r="AC15" s="668" t="s">
        <v>122</v>
      </c>
      <c r="AD15" s="348"/>
    </row>
    <row r="16" spans="1:30" s="326" customFormat="1" ht="35.1" customHeight="1">
      <c r="A16" s="331"/>
      <c r="B16" s="331"/>
      <c r="C16" s="349"/>
      <c r="D16" s="350"/>
      <c r="E16" s="2582" t="s">
        <v>331</v>
      </c>
      <c r="F16" s="2534"/>
      <c r="G16" s="2534"/>
      <c r="H16" s="2534"/>
      <c r="I16" s="2534"/>
      <c r="J16" s="2534"/>
      <c r="K16" s="2534"/>
      <c r="L16" s="2534"/>
      <c r="M16" s="2534"/>
      <c r="N16" s="2535"/>
      <c r="O16" s="673"/>
      <c r="P16" s="668"/>
      <c r="Q16" s="677" t="s">
        <v>120</v>
      </c>
      <c r="R16" s="677"/>
      <c r="S16" s="677" t="s">
        <v>121</v>
      </c>
      <c r="T16" s="677"/>
      <c r="U16" s="677" t="s">
        <v>122</v>
      </c>
      <c r="V16" s="667" t="s">
        <v>660</v>
      </c>
      <c r="W16" s="673"/>
      <c r="X16" s="677"/>
      <c r="Y16" s="677" t="s">
        <v>120</v>
      </c>
      <c r="Z16" s="677"/>
      <c r="AA16" s="677" t="s">
        <v>121</v>
      </c>
      <c r="AB16" s="677"/>
      <c r="AC16" s="677" t="s">
        <v>122</v>
      </c>
      <c r="AD16" s="351"/>
    </row>
    <row r="17" spans="1:30" ht="15.95" customHeight="1">
      <c r="A17" s="340"/>
      <c r="B17" s="334"/>
      <c r="C17" s="346"/>
      <c r="D17" s="2436" t="s">
        <v>332</v>
      </c>
      <c r="E17" s="2437"/>
      <c r="F17" s="2437"/>
      <c r="G17" s="2437"/>
      <c r="H17" s="2437"/>
      <c r="I17" s="2437"/>
      <c r="J17" s="2437"/>
      <c r="K17" s="2437"/>
      <c r="L17" s="2437"/>
      <c r="M17" s="2437"/>
      <c r="N17" s="2438"/>
      <c r="O17" s="2412"/>
      <c r="P17" s="2413"/>
      <c r="Q17" s="2413"/>
      <c r="R17" s="2413" t="s">
        <v>120</v>
      </c>
      <c r="S17" s="2413"/>
      <c r="T17" s="2413" t="s">
        <v>121</v>
      </c>
      <c r="U17" s="2413" t="s">
        <v>324</v>
      </c>
      <c r="V17" s="2413"/>
      <c r="W17" s="2413"/>
      <c r="X17" s="2412" t="s">
        <v>325</v>
      </c>
      <c r="Y17" s="2414"/>
      <c r="Z17" s="2494"/>
      <c r="AA17" s="2494"/>
      <c r="AB17" s="2494"/>
      <c r="AC17" s="2494"/>
      <c r="AD17" s="2574"/>
    </row>
    <row r="18" spans="1:30" ht="15.95" customHeight="1">
      <c r="A18" s="340"/>
      <c r="B18" s="331"/>
      <c r="C18" s="2455"/>
      <c r="D18" s="2436"/>
      <c r="E18" s="2437"/>
      <c r="F18" s="2437"/>
      <c r="G18" s="2437"/>
      <c r="H18" s="2437"/>
      <c r="I18" s="2437"/>
      <c r="J18" s="2437"/>
      <c r="K18" s="2437"/>
      <c r="L18" s="2437"/>
      <c r="M18" s="2437"/>
      <c r="N18" s="2438"/>
      <c r="O18" s="2451"/>
      <c r="P18" s="2447"/>
      <c r="Q18" s="2447"/>
      <c r="R18" s="2447"/>
      <c r="S18" s="2447"/>
      <c r="T18" s="2447"/>
      <c r="U18" s="2447"/>
      <c r="V18" s="2447"/>
      <c r="W18" s="2447"/>
      <c r="X18" s="2451"/>
      <c r="Y18" s="2449"/>
      <c r="Z18" s="2453"/>
      <c r="AA18" s="2453"/>
      <c r="AB18" s="2453"/>
      <c r="AC18" s="2453"/>
      <c r="AD18" s="2454"/>
    </row>
    <row r="19" spans="1:30" ht="15.95" customHeight="1">
      <c r="A19" s="340"/>
      <c r="B19" s="331"/>
      <c r="C19" s="2456"/>
      <c r="D19" s="2436"/>
      <c r="E19" s="2437"/>
      <c r="F19" s="2437"/>
      <c r="G19" s="2437"/>
      <c r="H19" s="2437"/>
      <c r="I19" s="2437"/>
      <c r="J19" s="2437"/>
      <c r="K19" s="2437"/>
      <c r="L19" s="2437"/>
      <c r="M19" s="2437"/>
      <c r="N19" s="2438"/>
      <c r="O19" s="2474"/>
      <c r="P19" s="2406" t="s">
        <v>329</v>
      </c>
      <c r="Q19" s="2407"/>
      <c r="R19" s="2408"/>
      <c r="S19" s="2412" t="s">
        <v>365</v>
      </c>
      <c r="T19" s="2413"/>
      <c r="U19" s="2414"/>
      <c r="V19" s="2413"/>
      <c r="W19" s="2413"/>
      <c r="X19" s="2413"/>
      <c r="Y19" s="2413" t="s">
        <v>120</v>
      </c>
      <c r="Z19" s="2413"/>
      <c r="AA19" s="2413" t="s">
        <v>121</v>
      </c>
      <c r="AB19" s="2413"/>
      <c r="AC19" s="2413" t="s">
        <v>122</v>
      </c>
      <c r="AD19" s="2458"/>
    </row>
    <row r="20" spans="1:30" ht="15.95" customHeight="1" thickBot="1">
      <c r="A20" s="340"/>
      <c r="B20" s="332"/>
      <c r="C20" s="353"/>
      <c r="D20" s="2439"/>
      <c r="E20" s="2440"/>
      <c r="F20" s="2440"/>
      <c r="G20" s="2440"/>
      <c r="H20" s="2440"/>
      <c r="I20" s="2440"/>
      <c r="J20" s="2440"/>
      <c r="K20" s="2440"/>
      <c r="L20" s="2440"/>
      <c r="M20" s="2440"/>
      <c r="N20" s="2441"/>
      <c r="O20" s="2475"/>
      <c r="P20" s="2409"/>
      <c r="Q20" s="2410"/>
      <c r="R20" s="2411"/>
      <c r="S20" s="2415"/>
      <c r="T20" s="2416"/>
      <c r="U20" s="2417"/>
      <c r="V20" s="2416"/>
      <c r="W20" s="2416"/>
      <c r="X20" s="2416"/>
      <c r="Y20" s="2416"/>
      <c r="Z20" s="2416"/>
      <c r="AA20" s="2416"/>
      <c r="AB20" s="2416"/>
      <c r="AC20" s="2416"/>
      <c r="AD20" s="2459"/>
    </row>
    <row r="21" spans="1:30" ht="35.1" customHeight="1">
      <c r="A21" s="647"/>
      <c r="B21" s="2585" t="s">
        <v>333</v>
      </c>
      <c r="C21" s="2586"/>
      <c r="D21" s="2586"/>
      <c r="E21" s="2586"/>
      <c r="F21" s="354"/>
      <c r="G21" s="2587" t="s">
        <v>334</v>
      </c>
      <c r="H21" s="2586"/>
      <c r="I21" s="2586"/>
      <c r="J21" s="2586"/>
      <c r="K21" s="2586"/>
      <c r="L21" s="2586"/>
      <c r="M21" s="2586"/>
      <c r="N21" s="355"/>
      <c r="O21" s="2588" t="s">
        <v>335</v>
      </c>
      <c r="P21" s="2588"/>
      <c r="Q21" s="2588"/>
      <c r="R21" s="2588"/>
      <c r="S21" s="2588"/>
      <c r="T21" s="2588"/>
      <c r="U21" s="2588"/>
      <c r="V21" s="2589" t="s">
        <v>148</v>
      </c>
      <c r="W21" s="2590"/>
      <c r="X21" s="2591"/>
      <c r="Y21" s="2586"/>
      <c r="Z21" s="2586"/>
      <c r="AA21" s="2586"/>
      <c r="AB21" s="2586"/>
      <c r="AC21" s="2586"/>
      <c r="AD21" s="2592"/>
    </row>
    <row r="22" spans="1:30" ht="35.1" customHeight="1">
      <c r="A22" s="340"/>
      <c r="B22" s="356" t="s">
        <v>328</v>
      </c>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9"/>
    </row>
    <row r="23" spans="1:30" s="326" customFormat="1" ht="15.95" customHeight="1">
      <c r="A23" s="331"/>
      <c r="B23" s="334"/>
      <c r="C23" s="346"/>
      <c r="D23" s="2512" t="s">
        <v>336</v>
      </c>
      <c r="E23" s="2513"/>
      <c r="F23" s="2513"/>
      <c r="G23" s="2513"/>
      <c r="H23" s="2513"/>
      <c r="I23" s="2513"/>
      <c r="J23" s="2513"/>
      <c r="K23" s="2513"/>
      <c r="L23" s="2513"/>
      <c r="M23" s="2513"/>
      <c r="N23" s="2514"/>
      <c r="O23" s="2412"/>
      <c r="P23" s="2413"/>
      <c r="Q23" s="2413"/>
      <c r="R23" s="2413" t="s">
        <v>120</v>
      </c>
      <c r="S23" s="2413"/>
      <c r="T23" s="2413" t="s">
        <v>121</v>
      </c>
      <c r="U23" s="2413" t="s">
        <v>324</v>
      </c>
      <c r="V23" s="2413"/>
      <c r="W23" s="2413"/>
      <c r="X23" s="2412" t="s">
        <v>325</v>
      </c>
      <c r="Y23" s="2414"/>
      <c r="Z23" s="2494"/>
      <c r="AA23" s="2494"/>
      <c r="AB23" s="2494"/>
      <c r="AC23" s="2494"/>
      <c r="AD23" s="2574"/>
    </row>
    <row r="24" spans="1:30" s="326" customFormat="1" ht="15.75" customHeight="1">
      <c r="A24" s="331"/>
      <c r="B24" s="331"/>
      <c r="C24" s="2455"/>
      <c r="D24" s="2436"/>
      <c r="E24" s="2437"/>
      <c r="F24" s="2437"/>
      <c r="G24" s="2437"/>
      <c r="H24" s="2437"/>
      <c r="I24" s="2437"/>
      <c r="J24" s="2437"/>
      <c r="K24" s="2437"/>
      <c r="L24" s="2437"/>
      <c r="M24" s="2437"/>
      <c r="N24" s="2438"/>
      <c r="O24" s="2451"/>
      <c r="P24" s="2447"/>
      <c r="Q24" s="2447"/>
      <c r="R24" s="2447"/>
      <c r="S24" s="2447"/>
      <c r="T24" s="2447"/>
      <c r="U24" s="2447"/>
      <c r="V24" s="2447"/>
      <c r="W24" s="2447"/>
      <c r="X24" s="2451"/>
      <c r="Y24" s="2449"/>
      <c r="Z24" s="2453"/>
      <c r="AA24" s="2453"/>
      <c r="AB24" s="2453"/>
      <c r="AC24" s="2453"/>
      <c r="AD24" s="2454"/>
    </row>
    <row r="25" spans="1:30" s="326" customFormat="1" ht="15.95" customHeight="1">
      <c r="A25" s="331"/>
      <c r="B25" s="331"/>
      <c r="C25" s="2456"/>
      <c r="D25" s="2436"/>
      <c r="E25" s="2437"/>
      <c r="F25" s="2437"/>
      <c r="G25" s="2437"/>
      <c r="H25" s="2437"/>
      <c r="I25" s="2437"/>
      <c r="J25" s="2437"/>
      <c r="K25" s="2437"/>
      <c r="L25" s="2437"/>
      <c r="M25" s="2437"/>
      <c r="N25" s="2438"/>
      <c r="O25" s="2474"/>
      <c r="P25" s="2406" t="s">
        <v>329</v>
      </c>
      <c r="Q25" s="2407"/>
      <c r="R25" s="2408"/>
      <c r="S25" s="2412" t="s">
        <v>365</v>
      </c>
      <c r="T25" s="2413"/>
      <c r="U25" s="2414"/>
      <c r="V25" s="2413"/>
      <c r="W25" s="2413"/>
      <c r="X25" s="2413"/>
      <c r="Y25" s="2413" t="s">
        <v>120</v>
      </c>
      <c r="Z25" s="2413"/>
      <c r="AA25" s="2413" t="s">
        <v>121</v>
      </c>
      <c r="AB25" s="2413"/>
      <c r="AC25" s="2413" t="s">
        <v>122</v>
      </c>
      <c r="AD25" s="2458"/>
    </row>
    <row r="26" spans="1:30" s="326" customFormat="1" ht="15.95" customHeight="1">
      <c r="A26" s="331"/>
      <c r="B26" s="331"/>
      <c r="C26" s="349"/>
      <c r="D26" s="2515"/>
      <c r="E26" s="2516"/>
      <c r="F26" s="2516"/>
      <c r="G26" s="2516"/>
      <c r="H26" s="2516"/>
      <c r="I26" s="2516"/>
      <c r="J26" s="2516"/>
      <c r="K26" s="2516"/>
      <c r="L26" s="2516"/>
      <c r="M26" s="2516"/>
      <c r="N26" s="2517"/>
      <c r="O26" s="2593"/>
      <c r="P26" s="2594"/>
      <c r="Q26" s="2595"/>
      <c r="R26" s="2596"/>
      <c r="S26" s="2451"/>
      <c r="T26" s="2447"/>
      <c r="U26" s="2449"/>
      <c r="V26" s="2447"/>
      <c r="W26" s="2447"/>
      <c r="X26" s="2447"/>
      <c r="Y26" s="2447"/>
      <c r="Z26" s="2447"/>
      <c r="AA26" s="2447"/>
      <c r="AB26" s="2447"/>
      <c r="AC26" s="2447"/>
      <c r="AD26" s="2583"/>
    </row>
    <row r="27" spans="1:30" s="326" customFormat="1" ht="35.1" customHeight="1">
      <c r="A27" s="331"/>
      <c r="B27" s="331"/>
      <c r="C27" s="346"/>
      <c r="D27" s="2512" t="s">
        <v>337</v>
      </c>
      <c r="E27" s="2513"/>
      <c r="F27" s="2513"/>
      <c r="G27" s="2513"/>
      <c r="H27" s="2513"/>
      <c r="I27" s="2513"/>
      <c r="J27" s="2513"/>
      <c r="K27" s="2513"/>
      <c r="L27" s="2513"/>
      <c r="M27" s="2513"/>
      <c r="N27" s="2514"/>
      <c r="O27" s="2497"/>
      <c r="P27" s="2498"/>
      <c r="Q27" s="677"/>
      <c r="R27" s="677" t="s">
        <v>120</v>
      </c>
      <c r="S27" s="677"/>
      <c r="T27" s="677" t="s">
        <v>121</v>
      </c>
      <c r="U27" s="2498" t="s">
        <v>324</v>
      </c>
      <c r="V27" s="2498"/>
      <c r="W27" s="2499"/>
      <c r="X27" s="2506" t="s">
        <v>325</v>
      </c>
      <c r="Y27" s="2506"/>
      <c r="Z27" s="2507"/>
      <c r="AA27" s="2507"/>
      <c r="AB27" s="2507"/>
      <c r="AC27" s="2507"/>
      <c r="AD27" s="2508"/>
    </row>
    <row r="28" spans="1:30" s="326" customFormat="1" ht="35.1" customHeight="1">
      <c r="A28" s="331"/>
      <c r="B28" s="331"/>
      <c r="C28" s="347"/>
      <c r="D28" s="2436"/>
      <c r="E28" s="2437"/>
      <c r="F28" s="2437"/>
      <c r="G28" s="2437"/>
      <c r="H28" s="2437"/>
      <c r="I28" s="2437"/>
      <c r="J28" s="2437"/>
      <c r="K28" s="2437"/>
      <c r="L28" s="2437"/>
      <c r="M28" s="2437"/>
      <c r="N28" s="2438"/>
      <c r="O28" s="672"/>
      <c r="P28" s="2584" t="s">
        <v>329</v>
      </c>
      <c r="Q28" s="2498"/>
      <c r="R28" s="2499"/>
      <c r="S28" s="2506" t="s">
        <v>365</v>
      </c>
      <c r="T28" s="2506"/>
      <c r="U28" s="2506"/>
      <c r="V28" s="2412"/>
      <c r="W28" s="2413"/>
      <c r="X28" s="668"/>
      <c r="Y28" s="668" t="s">
        <v>120</v>
      </c>
      <c r="Z28" s="668"/>
      <c r="AA28" s="668" t="s">
        <v>121</v>
      </c>
      <c r="AB28" s="668"/>
      <c r="AC28" s="668" t="s">
        <v>122</v>
      </c>
      <c r="AD28" s="348"/>
    </row>
    <row r="29" spans="1:30" s="326" customFormat="1" ht="35.1" customHeight="1">
      <c r="A29" s="331"/>
      <c r="B29" s="331"/>
      <c r="C29" s="349"/>
      <c r="D29" s="350"/>
      <c r="E29" s="2582" t="s">
        <v>331</v>
      </c>
      <c r="F29" s="2534"/>
      <c r="G29" s="2534"/>
      <c r="H29" s="2534"/>
      <c r="I29" s="2534"/>
      <c r="J29" s="2534"/>
      <c r="K29" s="2534"/>
      <c r="L29" s="2534"/>
      <c r="M29" s="2534"/>
      <c r="N29" s="2535"/>
      <c r="O29" s="673"/>
      <c r="P29" s="677"/>
      <c r="Q29" s="677" t="s">
        <v>120</v>
      </c>
      <c r="R29" s="677"/>
      <c r="S29" s="677" t="s">
        <v>121</v>
      </c>
      <c r="T29" s="677"/>
      <c r="U29" s="677" t="s">
        <v>122</v>
      </c>
      <c r="V29" s="667" t="s">
        <v>660</v>
      </c>
      <c r="W29" s="673"/>
      <c r="X29" s="677"/>
      <c r="Y29" s="677" t="s">
        <v>120</v>
      </c>
      <c r="Z29" s="677"/>
      <c r="AA29" s="677" t="s">
        <v>121</v>
      </c>
      <c r="AB29" s="677"/>
      <c r="AC29" s="677" t="s">
        <v>122</v>
      </c>
      <c r="AD29" s="351"/>
    </row>
    <row r="30" spans="1:30" s="326" customFormat="1" ht="15.95" customHeight="1">
      <c r="A30" s="331"/>
      <c r="B30" s="334"/>
      <c r="C30" s="346"/>
      <c r="D30" s="2512" t="s">
        <v>338</v>
      </c>
      <c r="E30" s="2513"/>
      <c r="F30" s="2513"/>
      <c r="G30" s="2513"/>
      <c r="H30" s="2513"/>
      <c r="I30" s="2513"/>
      <c r="J30" s="2513"/>
      <c r="K30" s="2513"/>
      <c r="L30" s="2513"/>
      <c r="M30" s="2513"/>
      <c r="N30" s="2514"/>
      <c r="O30" s="2412"/>
      <c r="P30" s="2413"/>
      <c r="Q30" s="2413"/>
      <c r="R30" s="2413" t="s">
        <v>120</v>
      </c>
      <c r="S30" s="2413"/>
      <c r="T30" s="2413" t="s">
        <v>121</v>
      </c>
      <c r="U30" s="2413" t="s">
        <v>324</v>
      </c>
      <c r="V30" s="2413"/>
      <c r="W30" s="2413"/>
      <c r="X30" s="2412" t="s">
        <v>325</v>
      </c>
      <c r="Y30" s="2414"/>
      <c r="Z30" s="2494"/>
      <c r="AA30" s="2494"/>
      <c r="AB30" s="2494"/>
      <c r="AC30" s="2494"/>
      <c r="AD30" s="2574"/>
    </row>
    <row r="31" spans="1:30" s="326" customFormat="1" ht="15.95" customHeight="1">
      <c r="A31" s="331"/>
      <c r="B31" s="331"/>
      <c r="C31" s="2455"/>
      <c r="D31" s="2436"/>
      <c r="E31" s="2437"/>
      <c r="F31" s="2437"/>
      <c r="G31" s="2437"/>
      <c r="H31" s="2437"/>
      <c r="I31" s="2437"/>
      <c r="J31" s="2437"/>
      <c r="K31" s="2437"/>
      <c r="L31" s="2437"/>
      <c r="M31" s="2437"/>
      <c r="N31" s="2438"/>
      <c r="O31" s="2451"/>
      <c r="P31" s="2447"/>
      <c r="Q31" s="2447"/>
      <c r="R31" s="2447"/>
      <c r="S31" s="2447"/>
      <c r="T31" s="2447"/>
      <c r="U31" s="2447"/>
      <c r="V31" s="2447"/>
      <c r="W31" s="2447"/>
      <c r="X31" s="2451"/>
      <c r="Y31" s="2449"/>
      <c r="Z31" s="2453"/>
      <c r="AA31" s="2453"/>
      <c r="AB31" s="2453"/>
      <c r="AC31" s="2453"/>
      <c r="AD31" s="2454"/>
    </row>
    <row r="32" spans="1:30" s="326" customFormat="1" ht="15.95" customHeight="1">
      <c r="A32" s="331"/>
      <c r="B32" s="331"/>
      <c r="C32" s="2456"/>
      <c r="D32" s="2436"/>
      <c r="E32" s="2437"/>
      <c r="F32" s="2437"/>
      <c r="G32" s="2437"/>
      <c r="H32" s="2437"/>
      <c r="I32" s="2437"/>
      <c r="J32" s="2437"/>
      <c r="K32" s="2437"/>
      <c r="L32" s="2437"/>
      <c r="M32" s="2437"/>
      <c r="N32" s="2438"/>
      <c r="O32" s="2527"/>
      <c r="P32" s="2406" t="s">
        <v>329</v>
      </c>
      <c r="Q32" s="2407"/>
      <c r="R32" s="2408"/>
      <c r="S32" s="2412" t="s">
        <v>365</v>
      </c>
      <c r="T32" s="2413"/>
      <c r="U32" s="2414"/>
      <c r="V32" s="2413"/>
      <c r="W32" s="2413"/>
      <c r="X32" s="2413"/>
      <c r="Y32" s="2413" t="s">
        <v>120</v>
      </c>
      <c r="Z32" s="2413"/>
      <c r="AA32" s="2413" t="s">
        <v>121</v>
      </c>
      <c r="AB32" s="2413"/>
      <c r="AC32" s="2413" t="s">
        <v>122</v>
      </c>
      <c r="AD32" s="2458"/>
    </row>
    <row r="33" spans="1:30" s="326" customFormat="1" ht="15.95" customHeight="1" thickBot="1">
      <c r="A33" s="331"/>
      <c r="B33" s="332"/>
      <c r="C33" s="353"/>
      <c r="D33" s="2439"/>
      <c r="E33" s="2440"/>
      <c r="F33" s="2440"/>
      <c r="G33" s="2440"/>
      <c r="H33" s="2440"/>
      <c r="I33" s="2440"/>
      <c r="J33" s="2440"/>
      <c r="K33" s="2440"/>
      <c r="L33" s="2440"/>
      <c r="M33" s="2440"/>
      <c r="N33" s="2441"/>
      <c r="O33" s="2475"/>
      <c r="P33" s="2409"/>
      <c r="Q33" s="2410"/>
      <c r="R33" s="2411"/>
      <c r="S33" s="2415"/>
      <c r="T33" s="2416"/>
      <c r="U33" s="2417"/>
      <c r="V33" s="2416"/>
      <c r="W33" s="2416"/>
      <c r="X33" s="2416"/>
      <c r="Y33" s="2416"/>
      <c r="Z33" s="2416"/>
      <c r="AA33" s="2416"/>
      <c r="AB33" s="2416"/>
      <c r="AC33" s="2416"/>
      <c r="AD33" s="2459"/>
    </row>
    <row r="34" spans="1:30" s="326" customFormat="1" ht="34.5" customHeight="1" thickBot="1">
      <c r="A34" s="2580" t="s">
        <v>661</v>
      </c>
      <c r="B34" s="2581"/>
      <c r="C34" s="2581"/>
      <c r="D34" s="2581"/>
      <c r="E34" s="2581"/>
      <c r="F34" s="2581"/>
      <c r="G34" s="2581"/>
      <c r="H34" s="2581"/>
      <c r="I34" s="2581"/>
      <c r="J34" s="2581"/>
      <c r="K34" s="2581"/>
      <c r="L34" s="2581"/>
      <c r="M34" s="2581"/>
      <c r="N34" s="2581"/>
      <c r="O34" s="2581"/>
      <c r="P34" s="2581"/>
      <c r="Q34" s="2581"/>
      <c r="R34" s="678"/>
      <c r="S34" s="678"/>
      <c r="T34" s="678"/>
      <c r="U34" s="678"/>
      <c r="V34" s="678"/>
      <c r="W34" s="678"/>
      <c r="X34" s="678"/>
      <c r="Y34" s="678"/>
      <c r="Z34" s="678"/>
      <c r="AA34" s="678"/>
      <c r="AB34" s="678"/>
      <c r="AC34" s="678"/>
      <c r="AD34" s="559"/>
    </row>
    <row r="35" spans="1:30" s="326" customFormat="1" ht="15.75" customHeight="1">
      <c r="A35" s="331"/>
      <c r="B35" s="2424" t="s">
        <v>328</v>
      </c>
      <c r="C35" s="2425"/>
      <c r="D35" s="2425"/>
      <c r="E35" s="2426"/>
      <c r="F35" s="363"/>
      <c r="G35" s="2433" t="s">
        <v>586</v>
      </c>
      <c r="H35" s="2425"/>
      <c r="I35" s="2425"/>
      <c r="J35" s="2425"/>
      <c r="K35" s="2425"/>
      <c r="L35" s="2425"/>
      <c r="M35" s="2425"/>
      <c r="N35" s="2426"/>
      <c r="O35" s="2450"/>
      <c r="P35" s="2446"/>
      <c r="Q35" s="2446"/>
      <c r="R35" s="2446" t="s">
        <v>120</v>
      </c>
      <c r="S35" s="2446"/>
      <c r="T35" s="2446" t="s">
        <v>121</v>
      </c>
      <c r="U35" s="2446" t="s">
        <v>324</v>
      </c>
      <c r="V35" s="2446"/>
      <c r="W35" s="2446"/>
      <c r="X35" s="2450" t="s">
        <v>325</v>
      </c>
      <c r="Y35" s="2448"/>
      <c r="Z35" s="2425"/>
      <c r="AA35" s="2425"/>
      <c r="AB35" s="2425"/>
      <c r="AC35" s="2425"/>
      <c r="AD35" s="2452"/>
    </row>
    <row r="36" spans="1:30" s="326" customFormat="1" ht="15.75" customHeight="1">
      <c r="A36" s="331"/>
      <c r="B36" s="2427"/>
      <c r="C36" s="2428"/>
      <c r="D36" s="2428"/>
      <c r="E36" s="2429"/>
      <c r="F36" s="2455"/>
      <c r="G36" s="2436"/>
      <c r="H36" s="2428"/>
      <c r="I36" s="2428"/>
      <c r="J36" s="2428"/>
      <c r="K36" s="2428"/>
      <c r="L36" s="2428"/>
      <c r="M36" s="2428"/>
      <c r="N36" s="2429"/>
      <c r="O36" s="2451"/>
      <c r="P36" s="2447"/>
      <c r="Q36" s="2447"/>
      <c r="R36" s="2447"/>
      <c r="S36" s="2447"/>
      <c r="T36" s="2447"/>
      <c r="U36" s="2447"/>
      <c r="V36" s="2447"/>
      <c r="W36" s="2447"/>
      <c r="X36" s="2451"/>
      <c r="Y36" s="2449"/>
      <c r="Z36" s="2453"/>
      <c r="AA36" s="2453"/>
      <c r="AB36" s="2453"/>
      <c r="AC36" s="2453"/>
      <c r="AD36" s="2454"/>
    </row>
    <row r="37" spans="1:30" s="326" customFormat="1" ht="15.75" customHeight="1">
      <c r="A37" s="331"/>
      <c r="B37" s="2427"/>
      <c r="C37" s="2428"/>
      <c r="D37" s="2428"/>
      <c r="E37" s="2429"/>
      <c r="F37" s="2456"/>
      <c r="G37" s="2436"/>
      <c r="H37" s="2428"/>
      <c r="I37" s="2428"/>
      <c r="J37" s="2428"/>
      <c r="K37" s="2428"/>
      <c r="L37" s="2428"/>
      <c r="M37" s="2428"/>
      <c r="N37" s="2429"/>
      <c r="O37" s="2474"/>
      <c r="P37" s="2406" t="s">
        <v>329</v>
      </c>
      <c r="Q37" s="2407"/>
      <c r="R37" s="2408"/>
      <c r="S37" s="2412" t="s">
        <v>365</v>
      </c>
      <c r="T37" s="2413"/>
      <c r="U37" s="2414"/>
      <c r="V37" s="2413"/>
      <c r="W37" s="2413"/>
      <c r="X37" s="2413"/>
      <c r="Y37" s="2413" t="s">
        <v>120</v>
      </c>
      <c r="Z37" s="2413"/>
      <c r="AA37" s="2413" t="s">
        <v>121</v>
      </c>
      <c r="AB37" s="2413"/>
      <c r="AC37" s="2413" t="s">
        <v>122</v>
      </c>
      <c r="AD37" s="2458"/>
    </row>
    <row r="38" spans="1:30" s="326" customFormat="1" ht="15.75" customHeight="1">
      <c r="A38" s="542"/>
      <c r="B38" s="2427"/>
      <c r="C38" s="2428"/>
      <c r="D38" s="2428"/>
      <c r="E38" s="2429"/>
      <c r="F38" s="422"/>
      <c r="G38" s="2579"/>
      <c r="H38" s="2428"/>
      <c r="I38" s="2428"/>
      <c r="J38" s="2428"/>
      <c r="K38" s="2428"/>
      <c r="L38" s="2428"/>
      <c r="M38" s="2428"/>
      <c r="N38" s="2429"/>
      <c r="O38" s="2527"/>
      <c r="P38" s="2500"/>
      <c r="Q38" s="2501"/>
      <c r="R38" s="2502"/>
      <c r="S38" s="2503"/>
      <c r="T38" s="2476"/>
      <c r="U38" s="2504"/>
      <c r="V38" s="2476"/>
      <c r="W38" s="2476"/>
      <c r="X38" s="2476"/>
      <c r="Y38" s="2476"/>
      <c r="Z38" s="2476"/>
      <c r="AA38" s="2476"/>
      <c r="AB38" s="2476"/>
      <c r="AC38" s="2476"/>
      <c r="AD38" s="2505"/>
    </row>
    <row r="39" spans="1:30" s="326" customFormat="1" ht="15.75" customHeight="1">
      <c r="A39" s="542"/>
      <c r="B39" s="2427"/>
      <c r="C39" s="2428"/>
      <c r="D39" s="2428"/>
      <c r="E39" s="2429"/>
      <c r="F39" s="346"/>
      <c r="G39" s="2512" t="s">
        <v>587</v>
      </c>
      <c r="H39" s="2494"/>
      <c r="I39" s="2494"/>
      <c r="J39" s="2494"/>
      <c r="K39" s="2494"/>
      <c r="L39" s="2494"/>
      <c r="M39" s="2494"/>
      <c r="N39" s="2495"/>
      <c r="O39" s="2412"/>
      <c r="P39" s="2413"/>
      <c r="Q39" s="2413"/>
      <c r="R39" s="2413" t="s">
        <v>120</v>
      </c>
      <c r="S39" s="2413"/>
      <c r="T39" s="2413" t="s">
        <v>121</v>
      </c>
      <c r="U39" s="2413" t="s">
        <v>324</v>
      </c>
      <c r="V39" s="2413"/>
      <c r="W39" s="2413"/>
      <c r="X39" s="2412" t="s">
        <v>325</v>
      </c>
      <c r="Y39" s="2414"/>
      <c r="Z39" s="2494"/>
      <c r="AA39" s="2494"/>
      <c r="AB39" s="2494"/>
      <c r="AC39" s="2494"/>
      <c r="AD39" s="2574"/>
    </row>
    <row r="40" spans="1:30" s="326" customFormat="1" ht="15.75" customHeight="1">
      <c r="A40" s="542"/>
      <c r="B40" s="2427"/>
      <c r="C40" s="2428"/>
      <c r="D40" s="2428"/>
      <c r="E40" s="2429"/>
      <c r="F40" s="2455"/>
      <c r="G40" s="2436"/>
      <c r="H40" s="2428"/>
      <c r="I40" s="2428"/>
      <c r="J40" s="2428"/>
      <c r="K40" s="2428"/>
      <c r="L40" s="2428"/>
      <c r="M40" s="2428"/>
      <c r="N40" s="2429"/>
      <c r="O40" s="2451"/>
      <c r="P40" s="2447"/>
      <c r="Q40" s="2447"/>
      <c r="R40" s="2447"/>
      <c r="S40" s="2447"/>
      <c r="T40" s="2447"/>
      <c r="U40" s="2447"/>
      <c r="V40" s="2447"/>
      <c r="W40" s="2447"/>
      <c r="X40" s="2451"/>
      <c r="Y40" s="2449"/>
      <c r="Z40" s="2453"/>
      <c r="AA40" s="2453"/>
      <c r="AB40" s="2453"/>
      <c r="AC40" s="2453"/>
      <c r="AD40" s="2454"/>
    </row>
    <row r="41" spans="1:30" s="326" customFormat="1" ht="15.75" customHeight="1">
      <c r="A41" s="331"/>
      <c r="B41" s="2427"/>
      <c r="C41" s="2428"/>
      <c r="D41" s="2428"/>
      <c r="E41" s="2429"/>
      <c r="F41" s="2456"/>
      <c r="G41" s="2436"/>
      <c r="H41" s="2428"/>
      <c r="I41" s="2428"/>
      <c r="J41" s="2428"/>
      <c r="K41" s="2428"/>
      <c r="L41" s="2428"/>
      <c r="M41" s="2428"/>
      <c r="N41" s="2429"/>
      <c r="O41" s="2474"/>
      <c r="P41" s="2406" t="s">
        <v>329</v>
      </c>
      <c r="Q41" s="2407"/>
      <c r="R41" s="2408"/>
      <c r="S41" s="2412" t="s">
        <v>365</v>
      </c>
      <c r="T41" s="2413"/>
      <c r="U41" s="2414"/>
      <c r="V41" s="2413"/>
      <c r="W41" s="2413"/>
      <c r="X41" s="2413"/>
      <c r="Y41" s="2413" t="s">
        <v>120</v>
      </c>
      <c r="Z41" s="2413"/>
      <c r="AA41" s="2413" t="s">
        <v>121</v>
      </c>
      <c r="AB41" s="2413"/>
      <c r="AC41" s="2413" t="s">
        <v>122</v>
      </c>
      <c r="AD41" s="2458"/>
    </row>
    <row r="42" spans="1:30" s="326" customFormat="1" ht="15.75" customHeight="1" thickBot="1">
      <c r="A42" s="332"/>
      <c r="B42" s="2430"/>
      <c r="C42" s="2431"/>
      <c r="D42" s="2431"/>
      <c r="E42" s="2432"/>
      <c r="F42" s="353"/>
      <c r="G42" s="2496"/>
      <c r="H42" s="2431"/>
      <c r="I42" s="2431"/>
      <c r="J42" s="2431"/>
      <c r="K42" s="2431"/>
      <c r="L42" s="2431"/>
      <c r="M42" s="2431"/>
      <c r="N42" s="2432"/>
      <c r="O42" s="2475"/>
      <c r="P42" s="2409"/>
      <c r="Q42" s="2410"/>
      <c r="R42" s="2411"/>
      <c r="S42" s="2415"/>
      <c r="T42" s="2416"/>
      <c r="U42" s="2417"/>
      <c r="V42" s="2416"/>
      <c r="W42" s="2416"/>
      <c r="X42" s="2416"/>
      <c r="Y42" s="2416"/>
      <c r="Z42" s="2416"/>
      <c r="AA42" s="2416"/>
      <c r="AB42" s="2416"/>
      <c r="AC42" s="2416"/>
      <c r="AD42" s="2459"/>
    </row>
    <row r="43" spans="1:30" ht="35.1" customHeight="1" thickBot="1">
      <c r="A43" s="684" t="s">
        <v>662</v>
      </c>
      <c r="B43" s="335"/>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row>
    <row r="44" spans="1:30" ht="15.95" customHeight="1">
      <c r="A44" s="331" t="s">
        <v>685</v>
      </c>
      <c r="B44" s="2564" t="s">
        <v>663</v>
      </c>
      <c r="C44" s="2565"/>
      <c r="D44" s="2565"/>
      <c r="E44" s="2566"/>
      <c r="F44" s="2573"/>
      <c r="G44" s="2433" t="s">
        <v>369</v>
      </c>
      <c r="H44" s="2434"/>
      <c r="I44" s="2434"/>
      <c r="J44" s="2434"/>
      <c r="K44" s="2434"/>
      <c r="L44" s="2434"/>
      <c r="M44" s="2434"/>
      <c r="N44" s="2434"/>
      <c r="O44" s="2450"/>
      <c r="P44" s="2446"/>
      <c r="Q44" s="2446"/>
      <c r="R44" s="2446" t="s">
        <v>120</v>
      </c>
      <c r="S44" s="2446"/>
      <c r="T44" s="2446" t="s">
        <v>121</v>
      </c>
      <c r="U44" s="2446" t="s">
        <v>324</v>
      </c>
      <c r="V44" s="2446"/>
      <c r="W44" s="2446"/>
      <c r="X44" s="2450" t="s">
        <v>325</v>
      </c>
      <c r="Y44" s="2448"/>
      <c r="Z44" s="2460"/>
      <c r="AA44" s="2425"/>
      <c r="AB44" s="2425"/>
      <c r="AC44" s="2425"/>
      <c r="AD44" s="2452"/>
    </row>
    <row r="45" spans="1:30" ht="15.95" customHeight="1">
      <c r="A45" s="331"/>
      <c r="B45" s="2567"/>
      <c r="C45" s="2568"/>
      <c r="D45" s="2568"/>
      <c r="E45" s="2569"/>
      <c r="F45" s="2456"/>
      <c r="G45" s="2515"/>
      <c r="H45" s="2516"/>
      <c r="I45" s="2516"/>
      <c r="J45" s="2516"/>
      <c r="K45" s="2516"/>
      <c r="L45" s="2516"/>
      <c r="M45" s="2516"/>
      <c r="N45" s="2516"/>
      <c r="O45" s="2451"/>
      <c r="P45" s="2447"/>
      <c r="Q45" s="2447"/>
      <c r="R45" s="2447"/>
      <c r="S45" s="2447"/>
      <c r="T45" s="2447"/>
      <c r="U45" s="2447"/>
      <c r="V45" s="2447"/>
      <c r="W45" s="2447"/>
      <c r="X45" s="2451"/>
      <c r="Y45" s="2449"/>
      <c r="Z45" s="2461"/>
      <c r="AA45" s="2453"/>
      <c r="AB45" s="2453"/>
      <c r="AC45" s="2453"/>
      <c r="AD45" s="2454"/>
    </row>
    <row r="46" spans="1:30" ht="15.95" customHeight="1">
      <c r="A46" s="331"/>
      <c r="B46" s="2567"/>
      <c r="C46" s="2568"/>
      <c r="D46" s="2568"/>
      <c r="E46" s="2569"/>
      <c r="F46" s="422"/>
      <c r="G46" s="2412" t="s">
        <v>339</v>
      </c>
      <c r="H46" s="2413"/>
      <c r="I46" s="2414"/>
      <c r="J46" s="2550"/>
      <c r="K46" s="2525"/>
      <c r="L46" s="2525"/>
      <c r="M46" s="2525"/>
      <c r="N46" s="2525"/>
      <c r="O46" s="2525"/>
      <c r="P46" s="2525"/>
      <c r="Q46" s="2555"/>
      <c r="R46" s="2412" t="s">
        <v>340</v>
      </c>
      <c r="S46" s="2413"/>
      <c r="T46" s="2414"/>
      <c r="U46" s="2525"/>
      <c r="V46" s="2525"/>
      <c r="W46" s="2525"/>
      <c r="X46" s="2525"/>
      <c r="Y46" s="2525"/>
      <c r="Z46" s="2525"/>
      <c r="AA46" s="2525"/>
      <c r="AB46" s="2525"/>
      <c r="AC46" s="2525"/>
      <c r="AD46" s="2553"/>
    </row>
    <row r="47" spans="1:30" ht="15.95" customHeight="1">
      <c r="A47" s="331"/>
      <c r="B47" s="2567"/>
      <c r="C47" s="2568"/>
      <c r="D47" s="2568"/>
      <c r="E47" s="2569"/>
      <c r="G47" s="2503"/>
      <c r="H47" s="2476"/>
      <c r="I47" s="2504"/>
      <c r="J47" s="2575"/>
      <c r="K47" s="2576"/>
      <c r="L47" s="2576"/>
      <c r="M47" s="2576"/>
      <c r="N47" s="2576"/>
      <c r="O47" s="2576"/>
      <c r="P47" s="2576"/>
      <c r="Q47" s="2577"/>
      <c r="R47" s="2503"/>
      <c r="S47" s="2476"/>
      <c r="T47" s="2504"/>
      <c r="U47" s="2576"/>
      <c r="V47" s="2576"/>
      <c r="W47" s="2576"/>
      <c r="X47" s="2576"/>
      <c r="Y47" s="2576"/>
      <c r="Z47" s="2576"/>
      <c r="AA47" s="2576"/>
      <c r="AB47" s="2576"/>
      <c r="AC47" s="2576"/>
      <c r="AD47" s="2578"/>
    </row>
    <row r="48" spans="1:30" ht="15.95" customHeight="1">
      <c r="A48" s="331"/>
      <c r="B48" s="2567"/>
      <c r="C48" s="2568"/>
      <c r="D48" s="2568"/>
      <c r="E48" s="2569"/>
      <c r="F48" s="2455"/>
      <c r="G48" s="2512" t="s">
        <v>388</v>
      </c>
      <c r="H48" s="2513"/>
      <c r="I48" s="2513"/>
      <c r="J48" s="2513"/>
      <c r="K48" s="2513"/>
      <c r="L48" s="2513"/>
      <c r="M48" s="2513"/>
      <c r="N48" s="2513"/>
      <c r="O48" s="2412"/>
      <c r="P48" s="2413"/>
      <c r="Q48" s="2413"/>
      <c r="R48" s="2413" t="s">
        <v>120</v>
      </c>
      <c r="S48" s="2413"/>
      <c r="T48" s="2413" t="s">
        <v>121</v>
      </c>
      <c r="U48" s="2413" t="s">
        <v>324</v>
      </c>
      <c r="V48" s="2413"/>
      <c r="W48" s="2413"/>
      <c r="X48" s="2412" t="s">
        <v>325</v>
      </c>
      <c r="Y48" s="2414"/>
      <c r="Z48" s="2540"/>
      <c r="AA48" s="2540"/>
      <c r="AB48" s="2540"/>
      <c r="AC48" s="2540"/>
      <c r="AD48" s="2557"/>
    </row>
    <row r="49" spans="1:30" ht="15.95" customHeight="1">
      <c r="A49" s="331" t="s">
        <v>1091</v>
      </c>
      <c r="B49" s="2567"/>
      <c r="C49" s="2568"/>
      <c r="D49" s="2568"/>
      <c r="E49" s="2569"/>
      <c r="F49" s="2456"/>
      <c r="G49" s="2515"/>
      <c r="H49" s="2516"/>
      <c r="I49" s="2516"/>
      <c r="J49" s="2516"/>
      <c r="K49" s="2516"/>
      <c r="L49" s="2516"/>
      <c r="M49" s="2516"/>
      <c r="N49" s="2516"/>
      <c r="O49" s="2451"/>
      <c r="P49" s="2447"/>
      <c r="Q49" s="2447"/>
      <c r="R49" s="2447"/>
      <c r="S49" s="2447"/>
      <c r="T49" s="2447"/>
      <c r="U49" s="2447"/>
      <c r="V49" s="2447"/>
      <c r="W49" s="2447"/>
      <c r="X49" s="2451"/>
      <c r="Y49" s="2449"/>
      <c r="Z49" s="2558"/>
      <c r="AA49" s="2558"/>
      <c r="AB49" s="2558"/>
      <c r="AC49" s="2558"/>
      <c r="AD49" s="2559"/>
    </row>
    <row r="50" spans="1:30" ht="35.1" customHeight="1" thickBot="1">
      <c r="A50" s="332"/>
      <c r="B50" s="2570"/>
      <c r="C50" s="2571"/>
      <c r="D50" s="2571"/>
      <c r="E50" s="2572"/>
      <c r="F50" s="353"/>
      <c r="G50" s="333"/>
      <c r="H50" s="388"/>
      <c r="I50" s="2520" t="s">
        <v>341</v>
      </c>
      <c r="J50" s="2522"/>
      <c r="K50" s="2520"/>
      <c r="L50" s="2521"/>
      <c r="M50" s="2521"/>
      <c r="N50" s="679"/>
      <c r="O50" s="679" t="s">
        <v>120</v>
      </c>
      <c r="P50" s="679"/>
      <c r="Q50" s="679" t="s">
        <v>121</v>
      </c>
      <c r="R50" s="679"/>
      <c r="S50" s="679" t="s">
        <v>122</v>
      </c>
      <c r="T50" s="679" t="s">
        <v>660</v>
      </c>
      <c r="U50" s="2521"/>
      <c r="V50" s="2521"/>
      <c r="W50" s="679"/>
      <c r="X50" s="679" t="s">
        <v>120</v>
      </c>
      <c r="Y50" s="679"/>
      <c r="Z50" s="679" t="s">
        <v>121</v>
      </c>
      <c r="AA50" s="679"/>
      <c r="AB50" s="679" t="s">
        <v>122</v>
      </c>
      <c r="AC50" s="389"/>
      <c r="AD50" s="390"/>
    </row>
    <row r="51" spans="1:30" s="326" customFormat="1" ht="35.1" customHeight="1" thickBot="1">
      <c r="A51" s="361" t="s">
        <v>1011</v>
      </c>
      <c r="B51" s="675"/>
      <c r="C51" s="676"/>
      <c r="D51" s="676"/>
      <c r="E51" s="676"/>
      <c r="F51" s="666"/>
      <c r="G51" s="680"/>
      <c r="H51" s="680"/>
      <c r="I51" s="680"/>
      <c r="J51" s="680"/>
      <c r="K51" s="680"/>
      <c r="L51" s="681"/>
      <c r="M51" s="681"/>
      <c r="N51" s="681"/>
      <c r="O51" s="666"/>
      <c r="P51" s="681"/>
      <c r="Q51" s="681"/>
      <c r="R51" s="681"/>
      <c r="S51" s="681"/>
      <c r="T51" s="681"/>
      <c r="U51" s="681"/>
      <c r="V51" s="681"/>
      <c r="W51" s="681"/>
      <c r="X51" s="681"/>
      <c r="Y51" s="681"/>
      <c r="Z51" s="681"/>
      <c r="AA51" s="681"/>
      <c r="AB51" s="58"/>
      <c r="AC51" s="681"/>
      <c r="AD51" s="362"/>
    </row>
    <row r="52" spans="1:30" s="326" customFormat="1" ht="15.95" customHeight="1">
      <c r="A52" s="331"/>
      <c r="B52" s="2424" t="s">
        <v>328</v>
      </c>
      <c r="C52" s="2425"/>
      <c r="D52" s="2425"/>
      <c r="E52" s="2426"/>
      <c r="F52" s="363"/>
      <c r="G52" s="2433" t="s">
        <v>342</v>
      </c>
      <c r="H52" s="2425"/>
      <c r="I52" s="2425"/>
      <c r="J52" s="2425"/>
      <c r="K52" s="2425"/>
      <c r="L52" s="2425"/>
      <c r="M52" s="2425"/>
      <c r="N52" s="2426"/>
      <c r="O52" s="2450"/>
      <c r="P52" s="2446"/>
      <c r="Q52" s="2446"/>
      <c r="R52" s="2446" t="s">
        <v>120</v>
      </c>
      <c r="S52" s="2446"/>
      <c r="T52" s="2446" t="s">
        <v>121</v>
      </c>
      <c r="U52" s="2446" t="s">
        <v>324</v>
      </c>
      <c r="V52" s="2446"/>
      <c r="W52" s="2446"/>
      <c r="X52" s="2450" t="s">
        <v>325</v>
      </c>
      <c r="Y52" s="2448"/>
      <c r="Z52" s="2425"/>
      <c r="AA52" s="2425"/>
      <c r="AB52" s="2425"/>
      <c r="AC52" s="2425"/>
      <c r="AD52" s="2452"/>
    </row>
    <row r="53" spans="1:30" s="326" customFormat="1" ht="15.95" customHeight="1">
      <c r="A53" s="331"/>
      <c r="B53" s="2427"/>
      <c r="C53" s="2428"/>
      <c r="D53" s="2428"/>
      <c r="E53" s="2429"/>
      <c r="F53" s="2455"/>
      <c r="G53" s="2436"/>
      <c r="H53" s="2428"/>
      <c r="I53" s="2428"/>
      <c r="J53" s="2428"/>
      <c r="K53" s="2428"/>
      <c r="L53" s="2428"/>
      <c r="M53" s="2428"/>
      <c r="N53" s="2429"/>
      <c r="O53" s="2451"/>
      <c r="P53" s="2447"/>
      <c r="Q53" s="2447"/>
      <c r="R53" s="2447"/>
      <c r="S53" s="2447"/>
      <c r="T53" s="2447"/>
      <c r="U53" s="2447"/>
      <c r="V53" s="2447"/>
      <c r="W53" s="2447"/>
      <c r="X53" s="2451"/>
      <c r="Y53" s="2449"/>
      <c r="Z53" s="2453"/>
      <c r="AA53" s="2453"/>
      <c r="AB53" s="2453"/>
      <c r="AC53" s="2453"/>
      <c r="AD53" s="2454"/>
    </row>
    <row r="54" spans="1:30" s="326" customFormat="1" ht="15.95" customHeight="1">
      <c r="A54" s="331"/>
      <c r="B54" s="2427"/>
      <c r="C54" s="2428"/>
      <c r="D54" s="2428"/>
      <c r="E54" s="2429"/>
      <c r="F54" s="2456"/>
      <c r="G54" s="2436"/>
      <c r="H54" s="2428"/>
      <c r="I54" s="2428"/>
      <c r="J54" s="2428"/>
      <c r="K54" s="2428"/>
      <c r="L54" s="2428"/>
      <c r="M54" s="2428"/>
      <c r="N54" s="2429"/>
      <c r="O54" s="2474"/>
      <c r="P54" s="2406" t="s">
        <v>329</v>
      </c>
      <c r="Q54" s="2407"/>
      <c r="R54" s="2408"/>
      <c r="S54" s="2412" t="s">
        <v>365</v>
      </c>
      <c r="T54" s="2413"/>
      <c r="U54" s="2414"/>
      <c r="V54" s="2413"/>
      <c r="W54" s="2413"/>
      <c r="X54" s="2413"/>
      <c r="Y54" s="2413" t="s">
        <v>120</v>
      </c>
      <c r="Z54" s="2413"/>
      <c r="AA54" s="2413" t="s">
        <v>121</v>
      </c>
      <c r="AB54" s="2413"/>
      <c r="AC54" s="2413" t="s">
        <v>122</v>
      </c>
      <c r="AD54" s="2458"/>
    </row>
    <row r="55" spans="1:30" s="326" customFormat="1" ht="15.95" customHeight="1" thickBot="1">
      <c r="A55" s="332"/>
      <c r="B55" s="2430"/>
      <c r="C55" s="2431"/>
      <c r="D55" s="2431"/>
      <c r="E55" s="2432"/>
      <c r="F55" s="353"/>
      <c r="G55" s="2496"/>
      <c r="H55" s="2431"/>
      <c r="I55" s="2431"/>
      <c r="J55" s="2431"/>
      <c r="K55" s="2431"/>
      <c r="L55" s="2431"/>
      <c r="M55" s="2431"/>
      <c r="N55" s="2432"/>
      <c r="O55" s="2475"/>
      <c r="P55" s="2409"/>
      <c r="Q55" s="2410"/>
      <c r="R55" s="2411"/>
      <c r="S55" s="2415"/>
      <c r="T55" s="2416"/>
      <c r="U55" s="2417"/>
      <c r="V55" s="2416"/>
      <c r="W55" s="2416"/>
      <c r="X55" s="2416"/>
      <c r="Y55" s="2416"/>
      <c r="Z55" s="2416"/>
      <c r="AA55" s="2416"/>
      <c r="AB55" s="2416"/>
      <c r="AC55" s="2416"/>
      <c r="AD55" s="2459"/>
    </row>
    <row r="56" spans="1:30" s="326" customFormat="1" ht="35.1" customHeight="1" thickBot="1">
      <c r="A56" s="684" t="s">
        <v>664</v>
      </c>
      <c r="B56" s="674"/>
      <c r="C56" s="671"/>
      <c r="D56" s="671"/>
      <c r="E56" s="671"/>
      <c r="F56" s="336"/>
      <c r="G56" s="554"/>
      <c r="H56" s="554"/>
      <c r="I56" s="554"/>
      <c r="J56" s="554"/>
      <c r="K56" s="554"/>
      <c r="L56" s="669"/>
      <c r="M56" s="669"/>
      <c r="N56" s="669"/>
      <c r="O56" s="336"/>
      <c r="P56" s="669"/>
      <c r="Q56" s="669"/>
      <c r="R56" s="669"/>
      <c r="S56" s="681"/>
      <c r="T56" s="681"/>
      <c r="U56" s="681"/>
      <c r="V56" s="669"/>
      <c r="W56" s="669"/>
      <c r="X56" s="669"/>
      <c r="Y56" s="669"/>
      <c r="Z56" s="669"/>
      <c r="AA56" s="669"/>
      <c r="AB56" s="364"/>
      <c r="AC56" s="669"/>
      <c r="AD56" s="365"/>
    </row>
    <row r="57" spans="1:30" s="326" customFormat="1" ht="15.95" customHeight="1">
      <c r="A57" s="331"/>
      <c r="B57" s="2424" t="s">
        <v>328</v>
      </c>
      <c r="C57" s="2425"/>
      <c r="D57" s="2425"/>
      <c r="E57" s="2426"/>
      <c r="F57" s="363"/>
      <c r="G57" s="2433" t="s">
        <v>343</v>
      </c>
      <c r="H57" s="2425"/>
      <c r="I57" s="2425"/>
      <c r="J57" s="2425"/>
      <c r="K57" s="2425"/>
      <c r="L57" s="2425"/>
      <c r="M57" s="2425"/>
      <c r="N57" s="2426"/>
      <c r="O57" s="2450"/>
      <c r="P57" s="2446"/>
      <c r="Q57" s="2446"/>
      <c r="R57" s="2446" t="s">
        <v>120</v>
      </c>
      <c r="S57" s="2446"/>
      <c r="T57" s="2446" t="s">
        <v>121</v>
      </c>
      <c r="U57" s="2446" t="s">
        <v>324</v>
      </c>
      <c r="V57" s="2446"/>
      <c r="W57" s="2446"/>
      <c r="X57" s="2450" t="s">
        <v>325</v>
      </c>
      <c r="Y57" s="2448"/>
      <c r="Z57" s="2425"/>
      <c r="AA57" s="2425"/>
      <c r="AB57" s="2425"/>
      <c r="AC57" s="2425"/>
      <c r="AD57" s="2452"/>
    </row>
    <row r="58" spans="1:30" s="326" customFormat="1" ht="15.95" customHeight="1">
      <c r="A58" s="331"/>
      <c r="B58" s="2427"/>
      <c r="C58" s="2428"/>
      <c r="D58" s="2428"/>
      <c r="E58" s="2429"/>
      <c r="F58" s="2455"/>
      <c r="G58" s="2436"/>
      <c r="H58" s="2428"/>
      <c r="I58" s="2428"/>
      <c r="J58" s="2428"/>
      <c r="K58" s="2428"/>
      <c r="L58" s="2428"/>
      <c r="M58" s="2428"/>
      <c r="N58" s="2429"/>
      <c r="O58" s="2451"/>
      <c r="P58" s="2447"/>
      <c r="Q58" s="2447"/>
      <c r="R58" s="2447"/>
      <c r="S58" s="2447"/>
      <c r="T58" s="2447"/>
      <c r="U58" s="2447"/>
      <c r="V58" s="2447"/>
      <c r="W58" s="2447"/>
      <c r="X58" s="2451"/>
      <c r="Y58" s="2449"/>
      <c r="Z58" s="2453"/>
      <c r="AA58" s="2453"/>
      <c r="AB58" s="2453"/>
      <c r="AC58" s="2453"/>
      <c r="AD58" s="2454"/>
    </row>
    <row r="59" spans="1:30" s="326" customFormat="1" ht="15.95" customHeight="1">
      <c r="A59" s="331"/>
      <c r="B59" s="2427"/>
      <c r="C59" s="2428"/>
      <c r="D59" s="2428"/>
      <c r="E59" s="2429"/>
      <c r="F59" s="2456"/>
      <c r="G59" s="2436"/>
      <c r="H59" s="2428"/>
      <c r="I59" s="2428"/>
      <c r="J59" s="2428"/>
      <c r="K59" s="2428"/>
      <c r="L59" s="2428"/>
      <c r="M59" s="2428"/>
      <c r="N59" s="2429"/>
      <c r="O59" s="2474"/>
      <c r="P59" s="2406" t="s">
        <v>329</v>
      </c>
      <c r="Q59" s="2407"/>
      <c r="R59" s="2408"/>
      <c r="S59" s="2412" t="s">
        <v>365</v>
      </c>
      <c r="T59" s="2413"/>
      <c r="U59" s="2414"/>
      <c r="V59" s="2413"/>
      <c r="W59" s="2413"/>
      <c r="X59" s="2413"/>
      <c r="Y59" s="2413" t="s">
        <v>120</v>
      </c>
      <c r="Z59" s="2413"/>
      <c r="AA59" s="2413" t="s">
        <v>121</v>
      </c>
      <c r="AB59" s="2413"/>
      <c r="AC59" s="2413" t="s">
        <v>122</v>
      </c>
      <c r="AD59" s="2458"/>
    </row>
    <row r="60" spans="1:30" s="326" customFormat="1" ht="15.95" customHeight="1" thickBot="1">
      <c r="A60" s="332"/>
      <c r="B60" s="2430"/>
      <c r="C60" s="2431"/>
      <c r="D60" s="2431"/>
      <c r="E60" s="2432"/>
      <c r="F60" s="353"/>
      <c r="G60" s="2496"/>
      <c r="H60" s="2431"/>
      <c r="I60" s="2431"/>
      <c r="J60" s="2431"/>
      <c r="K60" s="2431"/>
      <c r="L60" s="2431"/>
      <c r="M60" s="2431"/>
      <c r="N60" s="2432"/>
      <c r="O60" s="2475"/>
      <c r="P60" s="2409"/>
      <c r="Q60" s="2410"/>
      <c r="R60" s="2411"/>
      <c r="S60" s="2415"/>
      <c r="T60" s="2416"/>
      <c r="U60" s="2417"/>
      <c r="V60" s="2416"/>
      <c r="W60" s="2416"/>
      <c r="X60" s="2416"/>
      <c r="Y60" s="2416"/>
      <c r="Z60" s="2416"/>
      <c r="AA60" s="2416"/>
      <c r="AB60" s="2416"/>
      <c r="AC60" s="2416"/>
      <c r="AD60" s="2459"/>
    </row>
    <row r="61" spans="1:30" ht="35.1" customHeight="1" thickBot="1">
      <c r="A61" s="684" t="s">
        <v>665</v>
      </c>
      <c r="B61" s="337"/>
      <c r="C61" s="338"/>
      <c r="D61" s="338"/>
      <c r="E61" s="338"/>
      <c r="F61" s="338"/>
      <c r="G61" s="338"/>
      <c r="H61" s="338"/>
      <c r="I61" s="338"/>
      <c r="J61" s="338"/>
      <c r="K61" s="338"/>
      <c r="L61" s="338"/>
      <c r="M61" s="338"/>
      <c r="N61" s="338"/>
      <c r="O61" s="338"/>
      <c r="P61" s="338"/>
      <c r="Q61" s="338"/>
      <c r="R61" s="338"/>
      <c r="S61" s="366"/>
      <c r="T61" s="366"/>
      <c r="U61" s="366"/>
      <c r="V61" s="338"/>
      <c r="W61" s="338"/>
      <c r="X61" s="338"/>
      <c r="Y61" s="338"/>
      <c r="Z61" s="338"/>
      <c r="AA61" s="338"/>
      <c r="AB61" s="338"/>
      <c r="AC61" s="338"/>
      <c r="AD61" s="339"/>
    </row>
    <row r="62" spans="1:30" ht="35.1" customHeight="1">
      <c r="A62" s="331"/>
      <c r="B62" s="2528" t="s">
        <v>344</v>
      </c>
      <c r="C62" s="2529"/>
      <c r="D62" s="2529"/>
      <c r="E62" s="2529"/>
      <c r="F62" s="2530"/>
      <c r="G62" s="2531"/>
      <c r="H62" s="2531"/>
      <c r="I62" s="2531"/>
      <c r="J62" s="2531"/>
      <c r="K62" s="2531"/>
      <c r="L62" s="2531"/>
      <c r="M62" s="2531"/>
      <c r="N62" s="2531"/>
      <c r="O62" s="2531"/>
      <c r="P62" s="2531"/>
      <c r="Q62" s="2531"/>
      <c r="R62" s="2531"/>
      <c r="S62" s="2531"/>
      <c r="T62" s="2531"/>
      <c r="U62" s="2531"/>
      <c r="V62" s="2531"/>
      <c r="W62" s="2531"/>
      <c r="X62" s="2531"/>
      <c r="Y62" s="2531"/>
      <c r="Z62" s="2531"/>
      <c r="AA62" s="2531"/>
      <c r="AB62" s="2531"/>
      <c r="AC62" s="2531"/>
      <c r="AD62" s="2532"/>
    </row>
    <row r="63" spans="1:30" ht="35.1" customHeight="1">
      <c r="A63" s="331"/>
      <c r="B63" s="2533" t="s">
        <v>345</v>
      </c>
      <c r="C63" s="2534"/>
      <c r="D63" s="2534"/>
      <c r="E63" s="2535"/>
      <c r="F63" s="2536"/>
      <c r="G63" s="2537"/>
      <c r="H63" s="2537"/>
      <c r="I63" s="2537"/>
      <c r="J63" s="2537"/>
      <c r="K63" s="2537"/>
      <c r="L63" s="2537"/>
      <c r="M63" s="2537"/>
      <c r="N63" s="2537"/>
      <c r="O63" s="2537"/>
      <c r="P63" s="2537"/>
      <c r="Q63" s="2537"/>
      <c r="R63" s="2537"/>
      <c r="S63" s="2537"/>
      <c r="T63" s="2537"/>
      <c r="U63" s="2537"/>
      <c r="V63" s="2537"/>
      <c r="W63" s="2537"/>
      <c r="X63" s="2537"/>
      <c r="Y63" s="2537"/>
      <c r="Z63" s="2537"/>
      <c r="AA63" s="2537"/>
      <c r="AB63" s="2537"/>
      <c r="AC63" s="2537"/>
      <c r="AD63" s="2538"/>
    </row>
    <row r="64" spans="1:30" ht="15.95" customHeight="1">
      <c r="A64" s="340"/>
      <c r="B64" s="2539" t="s">
        <v>328</v>
      </c>
      <c r="C64" s="2540"/>
      <c r="D64" s="2540"/>
      <c r="E64" s="2541"/>
      <c r="F64" s="344"/>
      <c r="G64" s="2548" t="s">
        <v>346</v>
      </c>
      <c r="H64" s="2540"/>
      <c r="I64" s="2540"/>
      <c r="J64" s="2540"/>
      <c r="K64" s="2540"/>
      <c r="L64" s="2540"/>
      <c r="M64" s="2540"/>
      <c r="N64" s="2541"/>
      <c r="O64" s="2550"/>
      <c r="P64" s="2525"/>
      <c r="Q64" s="2525"/>
      <c r="R64" s="2525" t="s">
        <v>120</v>
      </c>
      <c r="S64" s="2525"/>
      <c r="T64" s="2525" t="s">
        <v>121</v>
      </c>
      <c r="U64" s="2525" t="s">
        <v>324</v>
      </c>
      <c r="V64" s="2525"/>
      <c r="W64" s="2525"/>
      <c r="X64" s="2550" t="s">
        <v>325</v>
      </c>
      <c r="Y64" s="2555"/>
      <c r="Z64" s="2540"/>
      <c r="AA64" s="2540"/>
      <c r="AB64" s="2540"/>
      <c r="AC64" s="2540"/>
      <c r="AD64" s="2557"/>
    </row>
    <row r="65" spans="1:30" ht="15.95" customHeight="1">
      <c r="A65" s="340"/>
      <c r="B65" s="2542"/>
      <c r="C65" s="2543"/>
      <c r="D65" s="2543"/>
      <c r="E65" s="2544"/>
      <c r="F65" s="2560"/>
      <c r="G65" s="2468"/>
      <c r="H65" s="2543"/>
      <c r="I65" s="2543"/>
      <c r="J65" s="2543"/>
      <c r="K65" s="2543"/>
      <c r="L65" s="2543"/>
      <c r="M65" s="2543"/>
      <c r="N65" s="2544"/>
      <c r="O65" s="2551"/>
      <c r="P65" s="2552"/>
      <c r="Q65" s="2552"/>
      <c r="R65" s="2552"/>
      <c r="S65" s="2552"/>
      <c r="T65" s="2552"/>
      <c r="U65" s="2552"/>
      <c r="V65" s="2552"/>
      <c r="W65" s="2552"/>
      <c r="X65" s="2551"/>
      <c r="Y65" s="2556"/>
      <c r="Z65" s="2558"/>
      <c r="AA65" s="2558"/>
      <c r="AB65" s="2558"/>
      <c r="AC65" s="2558"/>
      <c r="AD65" s="2559"/>
    </row>
    <row r="66" spans="1:30" ht="15.95" customHeight="1">
      <c r="A66" s="340"/>
      <c r="B66" s="2542"/>
      <c r="C66" s="2543"/>
      <c r="D66" s="2543"/>
      <c r="E66" s="2544"/>
      <c r="F66" s="2561"/>
      <c r="G66" s="2468"/>
      <c r="H66" s="2543"/>
      <c r="I66" s="2543"/>
      <c r="J66" s="2543"/>
      <c r="K66" s="2543"/>
      <c r="L66" s="2543"/>
      <c r="M66" s="2543"/>
      <c r="N66" s="2544"/>
      <c r="O66" s="2562"/>
      <c r="P66" s="2406" t="s">
        <v>329</v>
      </c>
      <c r="Q66" s="2407"/>
      <c r="R66" s="2408"/>
      <c r="S66" s="2412" t="s">
        <v>365</v>
      </c>
      <c r="T66" s="2413"/>
      <c r="U66" s="2414"/>
      <c r="V66" s="2525"/>
      <c r="W66" s="2525"/>
      <c r="X66" s="2525"/>
      <c r="Y66" s="2525" t="s">
        <v>120</v>
      </c>
      <c r="Z66" s="2525"/>
      <c r="AA66" s="2525" t="s">
        <v>121</v>
      </c>
      <c r="AB66" s="2525"/>
      <c r="AC66" s="2525" t="s">
        <v>122</v>
      </c>
      <c r="AD66" s="2553"/>
    </row>
    <row r="67" spans="1:30" ht="15.95" customHeight="1" thickBot="1">
      <c r="A67" s="352"/>
      <c r="B67" s="2545"/>
      <c r="C67" s="2546"/>
      <c r="D67" s="2546"/>
      <c r="E67" s="2547"/>
      <c r="F67" s="360"/>
      <c r="G67" s="2549"/>
      <c r="H67" s="2546"/>
      <c r="I67" s="2546"/>
      <c r="J67" s="2546"/>
      <c r="K67" s="2546"/>
      <c r="L67" s="2546"/>
      <c r="M67" s="2546"/>
      <c r="N67" s="2547"/>
      <c r="O67" s="2563"/>
      <c r="P67" s="2409"/>
      <c r="Q67" s="2410"/>
      <c r="R67" s="2411"/>
      <c r="S67" s="2415"/>
      <c r="T67" s="2416"/>
      <c r="U67" s="2417"/>
      <c r="V67" s="2526"/>
      <c r="W67" s="2526"/>
      <c r="X67" s="2526"/>
      <c r="Y67" s="2526"/>
      <c r="Z67" s="2526"/>
      <c r="AA67" s="2526"/>
      <c r="AB67" s="2526"/>
      <c r="AC67" s="2526"/>
      <c r="AD67" s="2554"/>
    </row>
    <row r="68" spans="1:30" s="326" customFormat="1" ht="35.1" customHeight="1" thickBot="1">
      <c r="A68" s="361" t="s">
        <v>694</v>
      </c>
      <c r="B68" s="729"/>
      <c r="C68" s="730"/>
      <c r="D68" s="730"/>
      <c r="E68" s="730"/>
      <c r="F68" s="727"/>
      <c r="G68" s="731"/>
      <c r="H68" s="731"/>
      <c r="I68" s="731"/>
      <c r="J68" s="731"/>
      <c r="K68" s="731"/>
      <c r="L68" s="732"/>
      <c r="M68" s="732"/>
      <c r="N68" s="732"/>
      <c r="O68" s="713"/>
      <c r="P68" s="714"/>
      <c r="Q68" s="714"/>
      <c r="R68" s="714"/>
      <c r="S68" s="714"/>
      <c r="T68" s="714"/>
      <c r="U68" s="714"/>
      <c r="V68" s="714"/>
      <c r="W68" s="714"/>
      <c r="X68" s="714"/>
      <c r="Y68" s="714"/>
      <c r="Z68" s="714"/>
      <c r="AA68" s="714"/>
      <c r="AB68" s="58"/>
      <c r="AC68" s="714"/>
      <c r="AD68" s="362"/>
    </row>
    <row r="69" spans="1:30" s="326" customFormat="1" ht="12.75" customHeight="1">
      <c r="A69" s="331"/>
      <c r="B69" s="2424" t="s">
        <v>328</v>
      </c>
      <c r="C69" s="2425"/>
      <c r="D69" s="2425"/>
      <c r="E69" s="2426"/>
      <c r="F69" s="363"/>
      <c r="G69" s="2433" t="s">
        <v>695</v>
      </c>
      <c r="H69" s="2425"/>
      <c r="I69" s="2425"/>
      <c r="J69" s="2425"/>
      <c r="K69" s="2425"/>
      <c r="L69" s="2425"/>
      <c r="M69" s="2425"/>
      <c r="N69" s="2426"/>
      <c r="O69" s="2450"/>
      <c r="P69" s="2446"/>
      <c r="Q69" s="2446"/>
      <c r="R69" s="2446" t="s">
        <v>120</v>
      </c>
      <c r="S69" s="2446"/>
      <c r="T69" s="2446" t="s">
        <v>121</v>
      </c>
      <c r="U69" s="2446" t="s">
        <v>324</v>
      </c>
      <c r="V69" s="2446"/>
      <c r="W69" s="2446"/>
      <c r="X69" s="2450" t="s">
        <v>325</v>
      </c>
      <c r="Y69" s="2448"/>
      <c r="Z69" s="2425"/>
      <c r="AA69" s="2425"/>
      <c r="AB69" s="2425"/>
      <c r="AC69" s="2425"/>
      <c r="AD69" s="2452"/>
    </row>
    <row r="70" spans="1:30" s="326" customFormat="1" ht="36" customHeight="1">
      <c r="A70" s="331"/>
      <c r="B70" s="2427"/>
      <c r="C70" s="2428"/>
      <c r="D70" s="2428"/>
      <c r="E70" s="2429"/>
      <c r="F70" s="347"/>
      <c r="G70" s="2436"/>
      <c r="H70" s="2428"/>
      <c r="I70" s="2428"/>
      <c r="J70" s="2428"/>
      <c r="K70" s="2428"/>
      <c r="L70" s="2428"/>
      <c r="M70" s="2428"/>
      <c r="N70" s="2429"/>
      <c r="O70" s="2451"/>
      <c r="P70" s="2447"/>
      <c r="Q70" s="2447"/>
      <c r="R70" s="2447"/>
      <c r="S70" s="2447"/>
      <c r="T70" s="2447"/>
      <c r="U70" s="2447"/>
      <c r="V70" s="2447"/>
      <c r="W70" s="2447"/>
      <c r="X70" s="2451"/>
      <c r="Y70" s="2449"/>
      <c r="Z70" s="2453"/>
      <c r="AA70" s="2453"/>
      <c r="AB70" s="2453"/>
      <c r="AC70" s="2453"/>
      <c r="AD70" s="2454"/>
    </row>
    <row r="71" spans="1:30" s="326" customFormat="1" ht="36" customHeight="1" thickBot="1">
      <c r="A71" s="332"/>
      <c r="B71" s="2430"/>
      <c r="C71" s="2431"/>
      <c r="D71" s="2431"/>
      <c r="E71" s="2432"/>
      <c r="F71" s="353"/>
      <c r="G71" s="2496"/>
      <c r="H71" s="2431"/>
      <c r="I71" s="2431"/>
      <c r="J71" s="2431"/>
      <c r="K71" s="2431"/>
      <c r="L71" s="2431"/>
      <c r="M71" s="2431"/>
      <c r="N71" s="2432"/>
      <c r="O71" s="827"/>
      <c r="P71" s="2409"/>
      <c r="Q71" s="2410"/>
      <c r="R71" s="2411"/>
      <c r="S71" s="2415"/>
      <c r="T71" s="2416"/>
      <c r="U71" s="2417"/>
      <c r="V71" s="2416"/>
      <c r="W71" s="2416"/>
      <c r="X71" s="825"/>
      <c r="Y71" s="825"/>
      <c r="Z71" s="825"/>
      <c r="AA71" s="825"/>
      <c r="AB71" s="825"/>
      <c r="AC71" s="825"/>
      <c r="AD71" s="826"/>
    </row>
    <row r="72" spans="1:30" ht="34.5" customHeight="1" thickBot="1">
      <c r="A72" s="2523" t="s">
        <v>708</v>
      </c>
      <c r="B72" s="2524"/>
      <c r="C72" s="2524"/>
      <c r="D72" s="2524"/>
      <c r="E72" s="2524"/>
      <c r="F72" s="2524"/>
      <c r="G72" s="2524"/>
      <c r="H72" s="2524"/>
      <c r="I72" s="2524"/>
      <c r="J72" s="2524"/>
      <c r="K72" s="2524"/>
      <c r="L72" s="2524"/>
      <c r="M72" s="2524"/>
      <c r="N72" s="2524"/>
      <c r="O72" s="2524"/>
      <c r="P72" s="680"/>
      <c r="Q72" s="680"/>
      <c r="R72" s="680"/>
      <c r="S72" s="681"/>
      <c r="T72" s="681"/>
      <c r="U72" s="681"/>
      <c r="V72" s="681"/>
      <c r="W72" s="681"/>
      <c r="X72" s="681"/>
      <c r="Y72" s="681"/>
      <c r="Z72" s="681"/>
      <c r="AA72" s="681"/>
      <c r="AB72" s="681"/>
      <c r="AC72" s="681"/>
      <c r="AD72" s="683"/>
    </row>
    <row r="73" spans="1:30" ht="18" customHeight="1">
      <c r="A73" s="331"/>
      <c r="B73" s="2424" t="s">
        <v>328</v>
      </c>
      <c r="C73" s="2425"/>
      <c r="D73" s="2425"/>
      <c r="E73" s="2426"/>
      <c r="F73" s="363"/>
      <c r="G73" s="2433" t="s">
        <v>589</v>
      </c>
      <c r="H73" s="2434"/>
      <c r="I73" s="2434"/>
      <c r="J73" s="2434"/>
      <c r="K73" s="2434"/>
      <c r="L73" s="2434"/>
      <c r="M73" s="2434"/>
      <c r="N73" s="2435"/>
      <c r="O73" s="2450"/>
      <c r="P73" s="2446"/>
      <c r="Q73" s="2446"/>
      <c r="R73" s="2446" t="s">
        <v>120</v>
      </c>
      <c r="S73" s="2446"/>
      <c r="T73" s="2446" t="s">
        <v>121</v>
      </c>
      <c r="U73" s="2446" t="s">
        <v>324</v>
      </c>
      <c r="V73" s="2446"/>
      <c r="W73" s="2446"/>
      <c r="X73" s="2450" t="s">
        <v>325</v>
      </c>
      <c r="Y73" s="2448"/>
      <c r="Z73" s="2425"/>
      <c r="AA73" s="2425"/>
      <c r="AB73" s="2425"/>
      <c r="AC73" s="2425"/>
      <c r="AD73" s="2452"/>
    </row>
    <row r="74" spans="1:30" ht="18" customHeight="1">
      <c r="A74" s="331"/>
      <c r="B74" s="2427"/>
      <c r="C74" s="2428"/>
      <c r="D74" s="2428"/>
      <c r="E74" s="2429"/>
      <c r="F74" s="2455"/>
      <c r="G74" s="2436"/>
      <c r="H74" s="2437"/>
      <c r="I74" s="2437"/>
      <c r="J74" s="2437"/>
      <c r="K74" s="2437"/>
      <c r="L74" s="2437"/>
      <c r="M74" s="2437"/>
      <c r="N74" s="2438"/>
      <c r="O74" s="2451"/>
      <c r="P74" s="2447"/>
      <c r="Q74" s="2447"/>
      <c r="R74" s="2447"/>
      <c r="S74" s="2447"/>
      <c r="T74" s="2447"/>
      <c r="U74" s="2447"/>
      <c r="V74" s="2447"/>
      <c r="W74" s="2447"/>
      <c r="X74" s="2451"/>
      <c r="Y74" s="2449"/>
      <c r="Z74" s="2453"/>
      <c r="AA74" s="2453"/>
      <c r="AB74" s="2453"/>
      <c r="AC74" s="2453"/>
      <c r="AD74" s="2454"/>
    </row>
    <row r="75" spans="1:30" ht="18" customHeight="1">
      <c r="A75" s="331"/>
      <c r="B75" s="2427"/>
      <c r="C75" s="2428"/>
      <c r="D75" s="2428"/>
      <c r="E75" s="2429"/>
      <c r="F75" s="2456"/>
      <c r="G75" s="2436"/>
      <c r="H75" s="2437"/>
      <c r="I75" s="2437"/>
      <c r="J75" s="2437"/>
      <c r="K75" s="2437"/>
      <c r="L75" s="2437"/>
      <c r="M75" s="2437"/>
      <c r="N75" s="2438"/>
      <c r="O75" s="2474"/>
      <c r="P75" s="2406" t="s">
        <v>329</v>
      </c>
      <c r="Q75" s="2407"/>
      <c r="R75" s="2408"/>
      <c r="S75" s="2412" t="s">
        <v>365</v>
      </c>
      <c r="T75" s="2413"/>
      <c r="U75" s="2414"/>
      <c r="V75" s="2413"/>
      <c r="W75" s="2413"/>
      <c r="X75" s="2413"/>
      <c r="Y75" s="2413" t="s">
        <v>120</v>
      </c>
      <c r="Z75" s="2413"/>
      <c r="AA75" s="2413" t="s">
        <v>121</v>
      </c>
      <c r="AB75" s="2413"/>
      <c r="AC75" s="2413" t="s">
        <v>122</v>
      </c>
      <c r="AD75" s="2458"/>
    </row>
    <row r="76" spans="1:30" ht="18" customHeight="1">
      <c r="A76" s="331"/>
      <c r="B76" s="2427"/>
      <c r="C76" s="2428"/>
      <c r="D76" s="2428"/>
      <c r="E76" s="2429"/>
      <c r="F76" s="422"/>
      <c r="G76" s="2436"/>
      <c r="H76" s="2437"/>
      <c r="I76" s="2437"/>
      <c r="J76" s="2437"/>
      <c r="K76" s="2437"/>
      <c r="L76" s="2437"/>
      <c r="M76" s="2437"/>
      <c r="N76" s="2438"/>
      <c r="O76" s="2527"/>
      <c r="P76" s="2500"/>
      <c r="Q76" s="2501"/>
      <c r="R76" s="2502"/>
      <c r="S76" s="2503"/>
      <c r="T76" s="2476"/>
      <c r="U76" s="2504"/>
      <c r="V76" s="2476"/>
      <c r="W76" s="2476"/>
      <c r="X76" s="2476"/>
      <c r="Y76" s="2476"/>
      <c r="Z76" s="2476"/>
      <c r="AA76" s="2476"/>
      <c r="AB76" s="2476"/>
      <c r="AC76" s="2476"/>
      <c r="AD76" s="2505"/>
    </row>
    <row r="77" spans="1:30" ht="18" customHeight="1">
      <c r="A77" s="331"/>
      <c r="B77" s="2427"/>
      <c r="C77" s="2428"/>
      <c r="D77" s="2428"/>
      <c r="E77" s="2429"/>
      <c r="F77" s="346"/>
      <c r="G77" s="2512" t="s">
        <v>590</v>
      </c>
      <c r="H77" s="2513"/>
      <c r="I77" s="2513"/>
      <c r="J77" s="2513"/>
      <c r="K77" s="2513"/>
      <c r="L77" s="2513"/>
      <c r="M77" s="2513"/>
      <c r="N77" s="2514"/>
      <c r="O77" s="2412"/>
      <c r="P77" s="2413"/>
      <c r="Q77" s="2413"/>
      <c r="R77" s="2413" t="s">
        <v>120</v>
      </c>
      <c r="S77" s="2413"/>
      <c r="T77" s="2413" t="s">
        <v>121</v>
      </c>
      <c r="U77" s="2413" t="s">
        <v>324</v>
      </c>
      <c r="V77" s="2413"/>
      <c r="W77" s="2413"/>
      <c r="X77" s="2412" t="s">
        <v>325</v>
      </c>
      <c r="Y77" s="2414"/>
      <c r="Z77" s="2494"/>
      <c r="AA77" s="2494"/>
      <c r="AB77" s="2494"/>
      <c r="AC77" s="2494"/>
      <c r="AD77" s="2574"/>
    </row>
    <row r="78" spans="1:30" ht="18" customHeight="1">
      <c r="A78" s="331"/>
      <c r="B78" s="2427"/>
      <c r="C78" s="2428"/>
      <c r="D78" s="2428"/>
      <c r="E78" s="2429"/>
      <c r="F78" s="2455"/>
      <c r="G78" s="2436"/>
      <c r="H78" s="2437"/>
      <c r="I78" s="2437"/>
      <c r="J78" s="2437"/>
      <c r="K78" s="2437"/>
      <c r="L78" s="2437"/>
      <c r="M78" s="2437"/>
      <c r="N78" s="2438"/>
      <c r="O78" s="2451"/>
      <c r="P78" s="2447"/>
      <c r="Q78" s="2447"/>
      <c r="R78" s="2447"/>
      <c r="S78" s="2447"/>
      <c r="T78" s="2447"/>
      <c r="U78" s="2447"/>
      <c r="V78" s="2447"/>
      <c r="W78" s="2447"/>
      <c r="X78" s="2451"/>
      <c r="Y78" s="2449"/>
      <c r="Z78" s="2453"/>
      <c r="AA78" s="2453"/>
      <c r="AB78" s="2453"/>
      <c r="AC78" s="2453"/>
      <c r="AD78" s="2454"/>
    </row>
    <row r="79" spans="1:30" ht="18" customHeight="1">
      <c r="A79" s="331"/>
      <c r="B79" s="2427"/>
      <c r="C79" s="2428"/>
      <c r="D79" s="2428"/>
      <c r="E79" s="2429"/>
      <c r="F79" s="2456"/>
      <c r="G79" s="2436"/>
      <c r="H79" s="2437"/>
      <c r="I79" s="2437"/>
      <c r="J79" s="2437"/>
      <c r="K79" s="2437"/>
      <c r="L79" s="2437"/>
      <c r="M79" s="2437"/>
      <c r="N79" s="2438"/>
      <c r="O79" s="2474"/>
      <c r="P79" s="2406" t="s">
        <v>329</v>
      </c>
      <c r="Q79" s="2407"/>
      <c r="R79" s="2408"/>
      <c r="S79" s="2412" t="s">
        <v>365</v>
      </c>
      <c r="T79" s="2413"/>
      <c r="U79" s="2414"/>
      <c r="V79" s="2413"/>
      <c r="W79" s="2413"/>
      <c r="X79" s="2413"/>
      <c r="Y79" s="2413" t="s">
        <v>120</v>
      </c>
      <c r="Z79" s="2413"/>
      <c r="AA79" s="2413" t="s">
        <v>121</v>
      </c>
      <c r="AB79" s="2413"/>
      <c r="AC79" s="2413" t="s">
        <v>122</v>
      </c>
      <c r="AD79" s="2458"/>
    </row>
    <row r="80" spans="1:30" ht="18" customHeight="1" thickBot="1">
      <c r="A80" s="331"/>
      <c r="B80" s="2430"/>
      <c r="C80" s="2431"/>
      <c r="D80" s="2431"/>
      <c r="E80" s="2432"/>
      <c r="F80" s="353"/>
      <c r="G80" s="2439"/>
      <c r="H80" s="2440"/>
      <c r="I80" s="2440"/>
      <c r="J80" s="2440"/>
      <c r="K80" s="2440"/>
      <c r="L80" s="2440"/>
      <c r="M80" s="2440"/>
      <c r="N80" s="2441"/>
      <c r="O80" s="2475"/>
      <c r="P80" s="2409"/>
      <c r="Q80" s="2410"/>
      <c r="R80" s="2411"/>
      <c r="S80" s="2415"/>
      <c r="T80" s="2416"/>
      <c r="U80" s="2417"/>
      <c r="V80" s="2416"/>
      <c r="W80" s="2416"/>
      <c r="X80" s="2416"/>
      <c r="Y80" s="2416"/>
      <c r="Z80" s="2416"/>
      <c r="AA80" s="2416"/>
      <c r="AB80" s="2416"/>
      <c r="AC80" s="2416"/>
      <c r="AD80" s="2459"/>
    </row>
    <row r="81" spans="1:30" s="326" customFormat="1" ht="35.1" customHeight="1" thickBot="1">
      <c r="A81" s="701" t="s">
        <v>709</v>
      </c>
      <c r="B81" s="648"/>
      <c r="C81" s="649"/>
      <c r="D81" s="649"/>
      <c r="E81" s="649"/>
      <c r="F81" s="650"/>
      <c r="G81" s="651"/>
      <c r="H81" s="651"/>
      <c r="I81" s="651"/>
      <c r="J81" s="651"/>
      <c r="K81" s="651"/>
      <c r="L81" s="652"/>
      <c r="M81" s="652"/>
      <c r="N81" s="652"/>
      <c r="O81" s="652"/>
      <c r="P81" s="652"/>
      <c r="Q81" s="652"/>
      <c r="R81" s="652"/>
      <c r="S81" s="652"/>
      <c r="T81" s="652"/>
      <c r="U81" s="652"/>
      <c r="V81" s="652"/>
      <c r="W81" s="652"/>
      <c r="X81" s="652"/>
      <c r="Y81" s="652"/>
      <c r="Z81" s="652"/>
      <c r="AA81" s="652"/>
      <c r="AB81" s="652"/>
      <c r="AC81" s="652"/>
      <c r="AD81" s="653"/>
    </row>
    <row r="82" spans="1:30" s="326" customFormat="1" ht="29.25" customHeight="1">
      <c r="A82" s="542"/>
      <c r="B82" s="2427" t="s">
        <v>328</v>
      </c>
      <c r="C82" s="2428"/>
      <c r="D82" s="2428"/>
      <c r="E82" s="2429"/>
      <c r="F82" s="422"/>
      <c r="G82" s="2436" t="s">
        <v>669</v>
      </c>
      <c r="H82" s="2437"/>
      <c r="I82" s="2438"/>
      <c r="J82" s="2518" t="s">
        <v>579</v>
      </c>
      <c r="K82" s="2436"/>
      <c r="L82" s="2437"/>
      <c r="M82" s="2437"/>
      <c r="N82" s="2438"/>
      <c r="O82" s="2447"/>
      <c r="P82" s="2447"/>
      <c r="Q82" s="670"/>
      <c r="R82" s="670" t="s">
        <v>120</v>
      </c>
      <c r="S82" s="670"/>
      <c r="T82" s="670" t="s">
        <v>121</v>
      </c>
      <c r="U82" s="2447" t="s">
        <v>324</v>
      </c>
      <c r="V82" s="2447"/>
      <c r="W82" s="2449"/>
      <c r="X82" s="2490" t="s">
        <v>325</v>
      </c>
      <c r="Y82" s="2490"/>
      <c r="Z82" s="2491"/>
      <c r="AA82" s="2491"/>
      <c r="AB82" s="2491"/>
      <c r="AC82" s="2491"/>
      <c r="AD82" s="2492"/>
    </row>
    <row r="83" spans="1:30" s="326" customFormat="1" ht="29.25" customHeight="1">
      <c r="A83" s="542"/>
      <c r="B83" s="2427"/>
      <c r="C83" s="2428"/>
      <c r="D83" s="2428"/>
      <c r="E83" s="2429"/>
      <c r="F83" s="346"/>
      <c r="G83" s="2436"/>
      <c r="H83" s="2437"/>
      <c r="I83" s="2438"/>
      <c r="J83" s="2518"/>
      <c r="K83" s="2515"/>
      <c r="L83" s="2516"/>
      <c r="M83" s="2516"/>
      <c r="N83" s="2517"/>
      <c r="O83" s="555"/>
      <c r="P83" s="2406" t="s">
        <v>584</v>
      </c>
      <c r="Q83" s="2413"/>
      <c r="R83" s="2414"/>
      <c r="S83" s="2412" t="s">
        <v>365</v>
      </c>
      <c r="T83" s="2413"/>
      <c r="U83" s="2414"/>
      <c r="V83" s="2412"/>
      <c r="W83" s="2413"/>
      <c r="X83" s="668"/>
      <c r="Y83" s="668" t="s">
        <v>120</v>
      </c>
      <c r="Z83" s="668"/>
      <c r="AA83" s="668" t="s">
        <v>121</v>
      </c>
      <c r="AB83" s="668"/>
      <c r="AC83" s="668" t="s">
        <v>585</v>
      </c>
      <c r="AD83" s="682"/>
    </row>
    <row r="84" spans="1:30" s="326" customFormat="1" ht="29.25" customHeight="1">
      <c r="A84" s="542"/>
      <c r="B84" s="2427"/>
      <c r="C84" s="2428"/>
      <c r="D84" s="2428"/>
      <c r="E84" s="2429"/>
      <c r="F84" s="2455"/>
      <c r="G84" s="2436"/>
      <c r="H84" s="2437"/>
      <c r="I84" s="2438"/>
      <c r="J84" s="2518"/>
      <c r="K84" s="2512"/>
      <c r="L84" s="2513"/>
      <c r="M84" s="2513"/>
      <c r="N84" s="2514"/>
      <c r="O84" s="2498"/>
      <c r="P84" s="2498"/>
      <c r="Q84" s="677"/>
      <c r="R84" s="677" t="s">
        <v>120</v>
      </c>
      <c r="S84" s="677"/>
      <c r="T84" s="677" t="s">
        <v>121</v>
      </c>
      <c r="U84" s="2498" t="s">
        <v>324</v>
      </c>
      <c r="V84" s="2498"/>
      <c r="W84" s="2499"/>
      <c r="X84" s="2506" t="s">
        <v>325</v>
      </c>
      <c r="Y84" s="2506"/>
      <c r="Z84" s="2507"/>
      <c r="AA84" s="2507"/>
      <c r="AB84" s="2507"/>
      <c r="AC84" s="2507"/>
      <c r="AD84" s="2508"/>
    </row>
    <row r="85" spans="1:30" s="326" customFormat="1" ht="29.25" customHeight="1">
      <c r="A85" s="542"/>
      <c r="B85" s="2427"/>
      <c r="C85" s="2428"/>
      <c r="D85" s="2428"/>
      <c r="E85" s="2429"/>
      <c r="F85" s="2456"/>
      <c r="G85" s="2436"/>
      <c r="H85" s="2437"/>
      <c r="I85" s="2438"/>
      <c r="J85" s="2518"/>
      <c r="K85" s="2515"/>
      <c r="L85" s="2516"/>
      <c r="M85" s="2516"/>
      <c r="N85" s="2517"/>
      <c r="O85" s="555"/>
      <c r="P85" s="2406" t="s">
        <v>584</v>
      </c>
      <c r="Q85" s="2413"/>
      <c r="R85" s="2414"/>
      <c r="S85" s="2412" t="s">
        <v>365</v>
      </c>
      <c r="T85" s="2413"/>
      <c r="U85" s="2414"/>
      <c r="V85" s="2412"/>
      <c r="W85" s="2413"/>
      <c r="X85" s="668"/>
      <c r="Y85" s="668" t="s">
        <v>120</v>
      </c>
      <c r="Z85" s="668"/>
      <c r="AA85" s="668" t="s">
        <v>121</v>
      </c>
      <c r="AB85" s="668"/>
      <c r="AC85" s="668" t="s">
        <v>585</v>
      </c>
      <c r="AD85" s="682"/>
    </row>
    <row r="86" spans="1:30" s="326" customFormat="1" ht="29.25" customHeight="1">
      <c r="A86" s="542"/>
      <c r="B86" s="2427"/>
      <c r="C86" s="2428"/>
      <c r="D86" s="2428"/>
      <c r="E86" s="2429"/>
      <c r="F86" s="346"/>
      <c r="G86" s="2436"/>
      <c r="H86" s="2437"/>
      <c r="I86" s="2438"/>
      <c r="J86" s="2518"/>
      <c r="K86" s="2493"/>
      <c r="L86" s="2494"/>
      <c r="M86" s="2494"/>
      <c r="N86" s="2495"/>
      <c r="O86" s="2497"/>
      <c r="P86" s="2498"/>
      <c r="Q86" s="677"/>
      <c r="R86" s="677" t="s">
        <v>120</v>
      </c>
      <c r="S86" s="677"/>
      <c r="T86" s="677" t="s">
        <v>121</v>
      </c>
      <c r="U86" s="2498" t="s">
        <v>324</v>
      </c>
      <c r="V86" s="2498"/>
      <c r="W86" s="2499"/>
      <c r="X86" s="2506" t="s">
        <v>325</v>
      </c>
      <c r="Y86" s="2506"/>
      <c r="Z86" s="2507"/>
      <c r="AA86" s="2507"/>
      <c r="AB86" s="2507"/>
      <c r="AC86" s="2507"/>
      <c r="AD86" s="2508"/>
    </row>
    <row r="87" spans="1:30" s="326" customFormat="1" ht="35.1" customHeight="1" thickBot="1">
      <c r="A87" s="543"/>
      <c r="B87" s="2430"/>
      <c r="C87" s="2431"/>
      <c r="D87" s="2431"/>
      <c r="E87" s="2432"/>
      <c r="F87" s="544"/>
      <c r="G87" s="2439"/>
      <c r="H87" s="2440"/>
      <c r="I87" s="2441"/>
      <c r="J87" s="2519"/>
      <c r="K87" s="2496"/>
      <c r="L87" s="2431"/>
      <c r="M87" s="2431"/>
      <c r="N87" s="2432"/>
      <c r="O87" s="555"/>
      <c r="P87" s="2509" t="s">
        <v>584</v>
      </c>
      <c r="Q87" s="2510"/>
      <c r="R87" s="2511"/>
      <c r="S87" s="2520" t="s">
        <v>365</v>
      </c>
      <c r="T87" s="2521"/>
      <c r="U87" s="2522"/>
      <c r="V87" s="2520"/>
      <c r="W87" s="2521"/>
      <c r="X87" s="668"/>
      <c r="Y87" s="668" t="s">
        <v>120</v>
      </c>
      <c r="Z87" s="668"/>
      <c r="AA87" s="668" t="s">
        <v>121</v>
      </c>
      <c r="AB87" s="668"/>
      <c r="AC87" s="668" t="s">
        <v>585</v>
      </c>
      <c r="AD87" s="682"/>
    </row>
    <row r="88" spans="1:30" s="326" customFormat="1" ht="35.1" customHeight="1" thickBot="1">
      <c r="A88" s="1172" t="s">
        <v>1110</v>
      </c>
      <c r="B88" s="728"/>
      <c r="C88" s="694"/>
      <c r="D88" s="694"/>
      <c r="E88" s="694"/>
      <c r="F88" s="364"/>
      <c r="G88" s="700"/>
      <c r="H88" s="700"/>
      <c r="I88" s="700"/>
      <c r="J88" s="557"/>
      <c r="K88" s="700"/>
      <c r="L88" s="700"/>
      <c r="M88" s="700"/>
      <c r="N88" s="700"/>
      <c r="O88" s="700"/>
      <c r="P88" s="699"/>
      <c r="Q88" s="699"/>
      <c r="R88" s="699"/>
      <c r="S88" s="699"/>
      <c r="T88" s="699"/>
      <c r="U88" s="699"/>
      <c r="V88" s="699"/>
      <c r="W88" s="699"/>
      <c r="X88" s="699"/>
      <c r="Y88" s="699"/>
      <c r="Z88" s="699"/>
      <c r="AA88" s="699"/>
      <c r="AB88" s="699"/>
      <c r="AC88" s="694"/>
      <c r="AD88" s="695"/>
    </row>
    <row r="89" spans="1:30" s="326" customFormat="1" ht="18" customHeight="1">
      <c r="A89" s="361"/>
      <c r="B89" s="2424" t="s">
        <v>328</v>
      </c>
      <c r="C89" s="2425"/>
      <c r="D89" s="2425"/>
      <c r="E89" s="2426"/>
      <c r="F89" s="363"/>
      <c r="G89" s="2477" t="s">
        <v>1121</v>
      </c>
      <c r="H89" s="2477"/>
      <c r="I89" s="2477"/>
      <c r="J89" s="2462" t="s">
        <v>202</v>
      </c>
      <c r="K89" s="2480"/>
      <c r="L89" s="2481"/>
      <c r="M89" s="2481"/>
      <c r="N89" s="2482"/>
      <c r="O89" s="2450"/>
      <c r="P89" s="2446"/>
      <c r="Q89" s="2446"/>
      <c r="R89" s="2446" t="s">
        <v>120</v>
      </c>
      <c r="S89" s="2446"/>
      <c r="T89" s="2446" t="s">
        <v>121</v>
      </c>
      <c r="U89" s="2446" t="s">
        <v>324</v>
      </c>
      <c r="V89" s="2446"/>
      <c r="W89" s="2448"/>
      <c r="X89" s="2450" t="s">
        <v>325</v>
      </c>
      <c r="Y89" s="2448"/>
      <c r="Z89" s="2425"/>
      <c r="AA89" s="2425"/>
      <c r="AB89" s="2425"/>
      <c r="AC89" s="2425"/>
      <c r="AD89" s="2452"/>
    </row>
    <row r="90" spans="1:30" s="326" customFormat="1" ht="18" customHeight="1">
      <c r="A90" s="361"/>
      <c r="B90" s="2427"/>
      <c r="C90" s="2428"/>
      <c r="D90" s="2428"/>
      <c r="E90" s="2429"/>
      <c r="F90" s="2455"/>
      <c r="G90" s="2478"/>
      <c r="H90" s="2478"/>
      <c r="I90" s="2478"/>
      <c r="J90" s="2463"/>
      <c r="K90" s="2483"/>
      <c r="L90" s="2484"/>
      <c r="M90" s="2484"/>
      <c r="N90" s="2485"/>
      <c r="O90" s="2451"/>
      <c r="P90" s="2447"/>
      <c r="Q90" s="2447"/>
      <c r="R90" s="2447"/>
      <c r="S90" s="2447"/>
      <c r="T90" s="2447"/>
      <c r="U90" s="2447"/>
      <c r="V90" s="2447"/>
      <c r="W90" s="2449"/>
      <c r="X90" s="2451"/>
      <c r="Y90" s="2449"/>
      <c r="Z90" s="2453"/>
      <c r="AA90" s="2453"/>
      <c r="AB90" s="2453"/>
      <c r="AC90" s="2453"/>
      <c r="AD90" s="2454"/>
    </row>
    <row r="91" spans="1:30" s="326" customFormat="1" ht="18" customHeight="1">
      <c r="A91" s="361"/>
      <c r="B91" s="2427"/>
      <c r="C91" s="2428"/>
      <c r="D91" s="2428"/>
      <c r="E91" s="2429"/>
      <c r="F91" s="2489"/>
      <c r="G91" s="2478"/>
      <c r="H91" s="2478"/>
      <c r="I91" s="2478"/>
      <c r="J91" s="2463"/>
      <c r="K91" s="2483"/>
      <c r="L91" s="2484"/>
      <c r="M91" s="2484"/>
      <c r="N91" s="2485"/>
      <c r="O91" s="2455"/>
      <c r="P91" s="2406" t="s">
        <v>329</v>
      </c>
      <c r="Q91" s="2407"/>
      <c r="R91" s="2408"/>
      <c r="S91" s="2412" t="s">
        <v>365</v>
      </c>
      <c r="T91" s="2413"/>
      <c r="U91" s="2414"/>
      <c r="V91" s="2412"/>
      <c r="W91" s="2413"/>
      <c r="X91" s="2413"/>
      <c r="Y91" s="2413" t="s">
        <v>120</v>
      </c>
      <c r="Z91" s="2413"/>
      <c r="AA91" s="2413" t="s">
        <v>121</v>
      </c>
      <c r="AB91" s="2413"/>
      <c r="AC91" s="2413" t="s">
        <v>122</v>
      </c>
      <c r="AD91" s="2458"/>
    </row>
    <row r="92" spans="1:30" s="326" customFormat="1" ht="18" customHeight="1">
      <c r="A92" s="361"/>
      <c r="B92" s="2427"/>
      <c r="C92" s="2428"/>
      <c r="D92" s="2428"/>
      <c r="E92" s="2429"/>
      <c r="F92" s="2489"/>
      <c r="G92" s="2478"/>
      <c r="H92" s="2478"/>
      <c r="I92" s="2478"/>
      <c r="J92" s="2463"/>
      <c r="K92" s="2483"/>
      <c r="L92" s="2484"/>
      <c r="M92" s="2484"/>
      <c r="N92" s="2485"/>
      <c r="O92" s="2489"/>
      <c r="P92" s="2500"/>
      <c r="Q92" s="2501"/>
      <c r="R92" s="2502"/>
      <c r="S92" s="2503"/>
      <c r="T92" s="2476"/>
      <c r="U92" s="2504"/>
      <c r="V92" s="2503"/>
      <c r="W92" s="2476"/>
      <c r="X92" s="2476"/>
      <c r="Y92" s="2476"/>
      <c r="Z92" s="2476"/>
      <c r="AA92" s="2476"/>
      <c r="AB92" s="2476"/>
      <c r="AC92" s="2476"/>
      <c r="AD92" s="2505"/>
    </row>
    <row r="93" spans="1:30" s="326" customFormat="1" ht="18" customHeight="1">
      <c r="A93" s="361"/>
      <c r="B93" s="2427"/>
      <c r="C93" s="2428"/>
      <c r="D93" s="2428"/>
      <c r="E93" s="2429"/>
      <c r="F93" s="2456"/>
      <c r="G93" s="2478"/>
      <c r="H93" s="2478"/>
      <c r="I93" s="2478"/>
      <c r="J93" s="2463"/>
      <c r="K93" s="2483"/>
      <c r="L93" s="2484"/>
      <c r="M93" s="2484"/>
      <c r="N93" s="2485"/>
      <c r="O93" s="2489"/>
      <c r="P93" s="2500"/>
      <c r="Q93" s="2501"/>
      <c r="R93" s="2502"/>
      <c r="S93" s="2503"/>
      <c r="T93" s="2476"/>
      <c r="U93" s="2504"/>
      <c r="V93" s="2503"/>
      <c r="W93" s="2476"/>
      <c r="X93" s="2476"/>
      <c r="Y93" s="2476"/>
      <c r="Z93" s="2476"/>
      <c r="AA93" s="2476"/>
      <c r="AB93" s="2476"/>
      <c r="AC93" s="2476"/>
      <c r="AD93" s="2505"/>
    </row>
    <row r="94" spans="1:30" s="326" customFormat="1" ht="18" customHeight="1">
      <c r="A94" s="361"/>
      <c r="B94" s="2427"/>
      <c r="C94" s="2428"/>
      <c r="D94" s="2428"/>
      <c r="E94" s="2429"/>
      <c r="F94" s="1171"/>
      <c r="G94" s="2478"/>
      <c r="H94" s="2478"/>
      <c r="I94" s="2478"/>
      <c r="J94" s="2463"/>
      <c r="K94" s="2483"/>
      <c r="L94" s="2484"/>
      <c r="M94" s="2484"/>
      <c r="N94" s="2485"/>
      <c r="O94" s="2489"/>
      <c r="P94" s="2500"/>
      <c r="Q94" s="2501"/>
      <c r="R94" s="2502"/>
      <c r="S94" s="2503"/>
      <c r="T94" s="2476"/>
      <c r="U94" s="2504"/>
      <c r="V94" s="2503"/>
      <c r="W94" s="2476"/>
      <c r="X94" s="2476"/>
      <c r="Y94" s="2476"/>
      <c r="Z94" s="2476"/>
      <c r="AA94" s="2476"/>
      <c r="AB94" s="2476"/>
      <c r="AC94" s="2476"/>
      <c r="AD94" s="2505"/>
    </row>
    <row r="95" spans="1:30" s="326" customFormat="1" ht="18" customHeight="1" thickBot="1">
      <c r="A95" s="558"/>
      <c r="B95" s="2430"/>
      <c r="C95" s="2431"/>
      <c r="D95" s="2431"/>
      <c r="E95" s="2432"/>
      <c r="F95" s="353"/>
      <c r="G95" s="2479"/>
      <c r="H95" s="2479"/>
      <c r="I95" s="2479"/>
      <c r="J95" s="2464"/>
      <c r="K95" s="2486"/>
      <c r="L95" s="2487"/>
      <c r="M95" s="2487"/>
      <c r="N95" s="2488"/>
      <c r="O95" s="2457"/>
      <c r="P95" s="2409"/>
      <c r="Q95" s="2410"/>
      <c r="R95" s="2411"/>
      <c r="S95" s="2415"/>
      <c r="T95" s="2416"/>
      <c r="U95" s="2417"/>
      <c r="V95" s="2415"/>
      <c r="W95" s="2416"/>
      <c r="X95" s="2416"/>
      <c r="Y95" s="2416"/>
      <c r="Z95" s="2416"/>
      <c r="AA95" s="2416"/>
      <c r="AB95" s="2416"/>
      <c r="AC95" s="2416"/>
      <c r="AD95" s="2459"/>
    </row>
    <row r="96" spans="1:30" s="326" customFormat="1" ht="35.1" customHeight="1" thickBot="1">
      <c r="A96" s="701" t="s">
        <v>710</v>
      </c>
      <c r="B96" s="728"/>
      <c r="C96" s="694"/>
      <c r="D96" s="694"/>
      <c r="E96" s="694"/>
      <c r="F96" s="364"/>
      <c r="G96" s="700"/>
      <c r="H96" s="700"/>
      <c r="I96" s="700"/>
      <c r="J96" s="557"/>
      <c r="K96" s="700"/>
      <c r="L96" s="700"/>
      <c r="M96" s="700"/>
      <c r="N96" s="700"/>
      <c r="O96" s="700"/>
      <c r="P96" s="699"/>
      <c r="Q96" s="699"/>
      <c r="R96" s="699"/>
      <c r="S96" s="699"/>
      <c r="T96" s="699"/>
      <c r="U96" s="699"/>
      <c r="V96" s="699"/>
      <c r="W96" s="699"/>
      <c r="X96" s="699"/>
      <c r="Y96" s="699"/>
      <c r="Z96" s="699"/>
      <c r="AA96" s="699"/>
      <c r="AB96" s="699"/>
      <c r="AC96" s="694"/>
      <c r="AD96" s="695"/>
    </row>
    <row r="97" spans="1:30" s="326" customFormat="1" ht="15.75" customHeight="1">
      <c r="A97" s="361"/>
      <c r="B97" s="2424" t="s">
        <v>328</v>
      </c>
      <c r="C97" s="2425"/>
      <c r="D97" s="2425"/>
      <c r="E97" s="2426"/>
      <c r="F97" s="363"/>
      <c r="G97" s="2433" t="s">
        <v>1142</v>
      </c>
      <c r="H97" s="2434"/>
      <c r="I97" s="2434"/>
      <c r="J97" s="2434"/>
      <c r="K97" s="2434"/>
      <c r="L97" s="2434"/>
      <c r="M97" s="2434"/>
      <c r="N97" s="2435"/>
      <c r="O97" s="2450"/>
      <c r="P97" s="2446"/>
      <c r="Q97" s="2446"/>
      <c r="R97" s="2446" t="s">
        <v>120</v>
      </c>
      <c r="S97" s="2446"/>
      <c r="T97" s="2446" t="s">
        <v>121</v>
      </c>
      <c r="U97" s="2446" t="s">
        <v>324</v>
      </c>
      <c r="V97" s="2446"/>
      <c r="W97" s="2446"/>
      <c r="X97" s="2450" t="s">
        <v>325</v>
      </c>
      <c r="Y97" s="2448"/>
      <c r="Z97" s="2425"/>
      <c r="AA97" s="2425"/>
      <c r="AB97" s="2425"/>
      <c r="AC97" s="2425"/>
      <c r="AD97" s="2452"/>
    </row>
    <row r="98" spans="1:30" s="326" customFormat="1" ht="18" customHeight="1">
      <c r="A98" s="361"/>
      <c r="B98" s="2427"/>
      <c r="C98" s="2428"/>
      <c r="D98" s="2428"/>
      <c r="E98" s="2429"/>
      <c r="F98" s="2455"/>
      <c r="G98" s="2436"/>
      <c r="H98" s="2437"/>
      <c r="I98" s="2437"/>
      <c r="J98" s="2437"/>
      <c r="K98" s="2437"/>
      <c r="L98" s="2437"/>
      <c r="M98" s="2437"/>
      <c r="N98" s="2438"/>
      <c r="O98" s="2451"/>
      <c r="P98" s="2447"/>
      <c r="Q98" s="2447"/>
      <c r="R98" s="2447"/>
      <c r="S98" s="2447"/>
      <c r="T98" s="2447"/>
      <c r="U98" s="2447"/>
      <c r="V98" s="2447"/>
      <c r="W98" s="2447"/>
      <c r="X98" s="2451"/>
      <c r="Y98" s="2449"/>
      <c r="Z98" s="2453"/>
      <c r="AA98" s="2453"/>
      <c r="AB98" s="2453"/>
      <c r="AC98" s="2453"/>
      <c r="AD98" s="2454"/>
    </row>
    <row r="99" spans="1:30" s="326" customFormat="1" ht="15.75" customHeight="1">
      <c r="A99" s="361"/>
      <c r="B99" s="2427"/>
      <c r="C99" s="2428"/>
      <c r="D99" s="2428"/>
      <c r="E99" s="2429"/>
      <c r="F99" s="2456"/>
      <c r="G99" s="2436"/>
      <c r="H99" s="2437"/>
      <c r="I99" s="2437"/>
      <c r="J99" s="2437"/>
      <c r="K99" s="2437"/>
      <c r="L99" s="2437"/>
      <c r="M99" s="2437"/>
      <c r="N99" s="2438"/>
      <c r="O99" s="2474"/>
      <c r="P99" s="2406" t="s">
        <v>329</v>
      </c>
      <c r="Q99" s="2407"/>
      <c r="R99" s="2408"/>
      <c r="S99" s="2412" t="s">
        <v>365</v>
      </c>
      <c r="T99" s="2413"/>
      <c r="U99" s="2414"/>
      <c r="V99" s="2413"/>
      <c r="W99" s="2413"/>
      <c r="X99" s="2413"/>
      <c r="Y99" s="2413" t="s">
        <v>120</v>
      </c>
      <c r="Z99" s="2413"/>
      <c r="AA99" s="2413" t="s">
        <v>121</v>
      </c>
      <c r="AB99" s="2413"/>
      <c r="AC99" s="2413" t="s">
        <v>122</v>
      </c>
      <c r="AD99" s="2458"/>
    </row>
    <row r="100" spans="1:30" s="326" customFormat="1" ht="18" customHeight="1" thickBot="1">
      <c r="A100" s="558"/>
      <c r="B100" s="2430"/>
      <c r="C100" s="2431"/>
      <c r="D100" s="2431"/>
      <c r="E100" s="2432"/>
      <c r="F100" s="353"/>
      <c r="G100" s="2439"/>
      <c r="H100" s="2440"/>
      <c r="I100" s="2440"/>
      <c r="J100" s="2440"/>
      <c r="K100" s="2440"/>
      <c r="L100" s="2440"/>
      <c r="M100" s="2440"/>
      <c r="N100" s="2441"/>
      <c r="O100" s="2475"/>
      <c r="P100" s="2409"/>
      <c r="Q100" s="2410"/>
      <c r="R100" s="2411"/>
      <c r="S100" s="2415"/>
      <c r="T100" s="2416"/>
      <c r="U100" s="2417"/>
      <c r="V100" s="2416"/>
      <c r="W100" s="2416"/>
      <c r="X100" s="2416"/>
      <c r="Y100" s="2416"/>
      <c r="Z100" s="2416"/>
      <c r="AA100" s="2416"/>
      <c r="AB100" s="2416"/>
      <c r="AC100" s="2416"/>
      <c r="AD100" s="2459"/>
    </row>
    <row r="101" spans="1:30" s="326" customFormat="1" ht="35.1" customHeight="1" thickBot="1">
      <c r="A101" s="701" t="s">
        <v>711</v>
      </c>
      <c r="B101" s="728"/>
      <c r="C101" s="694"/>
      <c r="D101" s="694"/>
      <c r="E101" s="694"/>
      <c r="F101" s="364"/>
      <c r="G101" s="700"/>
      <c r="H101" s="700"/>
      <c r="I101" s="700"/>
      <c r="J101" s="557"/>
      <c r="K101" s="700"/>
      <c r="L101" s="700"/>
      <c r="M101" s="700"/>
      <c r="N101" s="700"/>
      <c r="O101" s="700"/>
      <c r="P101" s="699"/>
      <c r="Q101" s="699"/>
      <c r="R101" s="699"/>
      <c r="S101" s="699"/>
      <c r="T101" s="699"/>
      <c r="U101" s="699"/>
      <c r="V101" s="699"/>
      <c r="W101" s="699"/>
      <c r="X101" s="699"/>
      <c r="Y101" s="699"/>
      <c r="Z101" s="699"/>
      <c r="AA101" s="699"/>
      <c r="AB101" s="699"/>
      <c r="AC101" s="694"/>
      <c r="AD101" s="695"/>
    </row>
    <row r="102" spans="1:30" s="326" customFormat="1" ht="18" customHeight="1">
      <c r="A102" s="331"/>
      <c r="B102" s="2424" t="s">
        <v>328</v>
      </c>
      <c r="C102" s="2425"/>
      <c r="D102" s="2425"/>
      <c r="E102" s="2426"/>
      <c r="F102" s="363"/>
      <c r="G102" s="2433" t="s">
        <v>13</v>
      </c>
      <c r="H102" s="2434"/>
      <c r="I102" s="2434"/>
      <c r="J102" s="2434"/>
      <c r="K102" s="2434"/>
      <c r="L102" s="2434"/>
      <c r="M102" s="2434"/>
      <c r="N102" s="2435"/>
      <c r="O102" s="2450"/>
      <c r="P102" s="2446"/>
      <c r="Q102" s="2446"/>
      <c r="R102" s="2446" t="s">
        <v>120</v>
      </c>
      <c r="S102" s="2446"/>
      <c r="T102" s="2446" t="s">
        <v>121</v>
      </c>
      <c r="U102" s="2446" t="s">
        <v>324</v>
      </c>
      <c r="V102" s="2446"/>
      <c r="W102" s="2448"/>
      <c r="X102" s="2450" t="s">
        <v>325</v>
      </c>
      <c r="Y102" s="2448"/>
      <c r="Z102" s="2460"/>
      <c r="AA102" s="2425"/>
      <c r="AB102" s="2425"/>
      <c r="AC102" s="2425"/>
      <c r="AD102" s="2452"/>
    </row>
    <row r="103" spans="1:30" s="326" customFormat="1" ht="18" customHeight="1">
      <c r="A103" s="331"/>
      <c r="B103" s="2427"/>
      <c r="C103" s="2428"/>
      <c r="D103" s="2428"/>
      <c r="E103" s="2429"/>
      <c r="F103" s="2455"/>
      <c r="G103" s="2436"/>
      <c r="H103" s="2437"/>
      <c r="I103" s="2437"/>
      <c r="J103" s="2437"/>
      <c r="K103" s="2437"/>
      <c r="L103" s="2437"/>
      <c r="M103" s="2437"/>
      <c r="N103" s="2438"/>
      <c r="O103" s="2451"/>
      <c r="P103" s="2447"/>
      <c r="Q103" s="2447"/>
      <c r="R103" s="2447"/>
      <c r="S103" s="2447"/>
      <c r="T103" s="2447"/>
      <c r="U103" s="2447"/>
      <c r="V103" s="2447"/>
      <c r="W103" s="2449"/>
      <c r="X103" s="2451"/>
      <c r="Y103" s="2449"/>
      <c r="Z103" s="2461"/>
      <c r="AA103" s="2453"/>
      <c r="AB103" s="2453"/>
      <c r="AC103" s="2453"/>
      <c r="AD103" s="2454"/>
    </row>
    <row r="104" spans="1:30" s="326" customFormat="1" ht="18" customHeight="1">
      <c r="A104" s="331"/>
      <c r="B104" s="2427"/>
      <c r="C104" s="2428"/>
      <c r="D104" s="2428"/>
      <c r="E104" s="2429"/>
      <c r="F104" s="2456"/>
      <c r="G104" s="2436"/>
      <c r="H104" s="2437"/>
      <c r="I104" s="2437"/>
      <c r="J104" s="2437"/>
      <c r="K104" s="2437"/>
      <c r="L104" s="2437"/>
      <c r="M104" s="2437"/>
      <c r="N104" s="2438"/>
      <c r="O104" s="2455"/>
      <c r="P104" s="2406" t="s">
        <v>329</v>
      </c>
      <c r="Q104" s="2407"/>
      <c r="R104" s="2408"/>
      <c r="S104" s="2412" t="s">
        <v>365</v>
      </c>
      <c r="T104" s="2413"/>
      <c r="U104" s="2414"/>
      <c r="V104" s="2412"/>
      <c r="W104" s="2413"/>
      <c r="X104" s="2413"/>
      <c r="Y104" s="2413" t="s">
        <v>120</v>
      </c>
      <c r="Z104" s="2413"/>
      <c r="AA104" s="2413" t="s">
        <v>121</v>
      </c>
      <c r="AB104" s="2413"/>
      <c r="AC104" s="2413" t="s">
        <v>122</v>
      </c>
      <c r="AD104" s="2458"/>
    </row>
    <row r="105" spans="1:30" s="326" customFormat="1" ht="18" customHeight="1" thickBot="1">
      <c r="A105" s="553"/>
      <c r="B105" s="2430"/>
      <c r="C105" s="2431"/>
      <c r="D105" s="2431"/>
      <c r="E105" s="2432"/>
      <c r="F105" s="353"/>
      <c r="G105" s="2439"/>
      <c r="H105" s="2440"/>
      <c r="I105" s="2440"/>
      <c r="J105" s="2440"/>
      <c r="K105" s="2440"/>
      <c r="L105" s="2440"/>
      <c r="M105" s="2440"/>
      <c r="N105" s="2441"/>
      <c r="O105" s="2457"/>
      <c r="P105" s="2409"/>
      <c r="Q105" s="2410"/>
      <c r="R105" s="2411"/>
      <c r="S105" s="2415"/>
      <c r="T105" s="2416"/>
      <c r="U105" s="2417"/>
      <c r="V105" s="2415"/>
      <c r="W105" s="2416"/>
      <c r="X105" s="2416"/>
      <c r="Y105" s="2416"/>
      <c r="Z105" s="2416"/>
      <c r="AA105" s="2416"/>
      <c r="AB105" s="2416"/>
      <c r="AC105" s="2416"/>
      <c r="AD105" s="2459"/>
    </row>
    <row r="106" spans="1:30" s="326" customFormat="1" ht="35.1" customHeight="1" thickBot="1">
      <c r="A106" s="733" t="s">
        <v>712</v>
      </c>
      <c r="B106" s="728"/>
      <c r="C106" s="694"/>
      <c r="D106" s="694"/>
      <c r="E106" s="694"/>
      <c r="F106" s="364"/>
      <c r="G106" s="700"/>
      <c r="H106" s="700"/>
      <c r="I106" s="700"/>
      <c r="J106" s="557"/>
      <c r="K106" s="700"/>
      <c r="L106" s="700"/>
      <c r="M106" s="700"/>
      <c r="N106" s="700"/>
      <c r="O106" s="700"/>
      <c r="P106" s="699"/>
      <c r="Q106" s="699"/>
      <c r="R106" s="699"/>
      <c r="S106" s="699"/>
      <c r="T106" s="699"/>
      <c r="U106" s="699"/>
      <c r="V106" s="699"/>
      <c r="W106" s="699"/>
      <c r="X106" s="699"/>
      <c r="Y106" s="699"/>
      <c r="Z106" s="699"/>
      <c r="AA106" s="699"/>
      <c r="AB106" s="699"/>
      <c r="AC106" s="694"/>
      <c r="AD106" s="695"/>
    </row>
    <row r="107" spans="1:30" s="326" customFormat="1" ht="18" customHeight="1">
      <c r="A107" s="361"/>
      <c r="B107" s="2424" t="s">
        <v>328</v>
      </c>
      <c r="C107" s="2425"/>
      <c r="D107" s="2425"/>
      <c r="E107" s="2426"/>
      <c r="F107" s="363"/>
      <c r="G107" s="2433" t="s">
        <v>1115</v>
      </c>
      <c r="H107" s="2434"/>
      <c r="I107" s="2434"/>
      <c r="J107" s="2434"/>
      <c r="K107" s="2434"/>
      <c r="L107" s="2434"/>
      <c r="M107" s="2434"/>
      <c r="N107" s="2435"/>
      <c r="O107" s="2450"/>
      <c r="P107" s="2446"/>
      <c r="Q107" s="2446"/>
      <c r="R107" s="2446" t="s">
        <v>120</v>
      </c>
      <c r="S107" s="2446"/>
      <c r="T107" s="2446" t="s">
        <v>121</v>
      </c>
      <c r="U107" s="2446" t="s">
        <v>324</v>
      </c>
      <c r="V107" s="2446"/>
      <c r="W107" s="2448"/>
      <c r="X107" s="2450" t="s">
        <v>325</v>
      </c>
      <c r="Y107" s="2448"/>
      <c r="Z107" s="2425"/>
      <c r="AA107" s="2425"/>
      <c r="AB107" s="2425"/>
      <c r="AC107" s="2425"/>
      <c r="AD107" s="2452"/>
    </row>
    <row r="108" spans="1:30" s="326" customFormat="1" ht="17.25">
      <c r="A108" s="361"/>
      <c r="B108" s="2427"/>
      <c r="C108" s="2428"/>
      <c r="D108" s="2428"/>
      <c r="E108" s="2429"/>
      <c r="F108" s="2455"/>
      <c r="G108" s="2436"/>
      <c r="H108" s="2437"/>
      <c r="I108" s="2437"/>
      <c r="J108" s="2437"/>
      <c r="K108" s="2437"/>
      <c r="L108" s="2437"/>
      <c r="M108" s="2437"/>
      <c r="N108" s="2438"/>
      <c r="O108" s="2451"/>
      <c r="P108" s="2447"/>
      <c r="Q108" s="2447"/>
      <c r="R108" s="2447"/>
      <c r="S108" s="2447"/>
      <c r="T108" s="2447"/>
      <c r="U108" s="2447"/>
      <c r="V108" s="2447"/>
      <c r="W108" s="2449"/>
      <c r="X108" s="2451"/>
      <c r="Y108" s="2449"/>
      <c r="Z108" s="2453"/>
      <c r="AA108" s="2453"/>
      <c r="AB108" s="2453"/>
      <c r="AC108" s="2453"/>
      <c r="AD108" s="2454"/>
    </row>
    <row r="109" spans="1:30" s="326" customFormat="1" ht="17.25">
      <c r="A109" s="361"/>
      <c r="B109" s="2427"/>
      <c r="C109" s="2428"/>
      <c r="D109" s="2428"/>
      <c r="E109" s="2429"/>
      <c r="F109" s="2456"/>
      <c r="G109" s="2436"/>
      <c r="H109" s="2437"/>
      <c r="I109" s="2437"/>
      <c r="J109" s="2437"/>
      <c r="K109" s="2437"/>
      <c r="L109" s="2437"/>
      <c r="M109" s="2437"/>
      <c r="N109" s="2438"/>
      <c r="O109" s="2455"/>
      <c r="P109" s="2406" t="s">
        <v>329</v>
      </c>
      <c r="Q109" s="2407"/>
      <c r="R109" s="2408"/>
      <c r="S109" s="2412" t="s">
        <v>365</v>
      </c>
      <c r="T109" s="2413"/>
      <c r="U109" s="2414"/>
      <c r="V109" s="2412"/>
      <c r="W109" s="2413"/>
      <c r="X109" s="2413"/>
      <c r="Y109" s="2413" t="s">
        <v>120</v>
      </c>
      <c r="Z109" s="2413"/>
      <c r="AA109" s="2413" t="s">
        <v>121</v>
      </c>
      <c r="AB109" s="2413"/>
      <c r="AC109" s="2413" t="s">
        <v>122</v>
      </c>
      <c r="AD109" s="2458"/>
    </row>
    <row r="110" spans="1:30" s="326" customFormat="1" ht="18" thickBot="1">
      <c r="A110" s="558"/>
      <c r="B110" s="2430"/>
      <c r="C110" s="2431"/>
      <c r="D110" s="2431"/>
      <c r="E110" s="2432"/>
      <c r="F110" s="353"/>
      <c r="G110" s="2439"/>
      <c r="H110" s="2440"/>
      <c r="I110" s="2440"/>
      <c r="J110" s="2440"/>
      <c r="K110" s="2440"/>
      <c r="L110" s="2440"/>
      <c r="M110" s="2440"/>
      <c r="N110" s="2441"/>
      <c r="O110" s="2457"/>
      <c r="P110" s="2409"/>
      <c r="Q110" s="2410"/>
      <c r="R110" s="2411"/>
      <c r="S110" s="2415"/>
      <c r="T110" s="2416"/>
      <c r="U110" s="2417"/>
      <c r="V110" s="2415"/>
      <c r="W110" s="2416"/>
      <c r="X110" s="2416"/>
      <c r="Y110" s="2416"/>
      <c r="Z110" s="2416"/>
      <c r="AA110" s="2416"/>
      <c r="AB110" s="2416"/>
      <c r="AC110" s="2416"/>
      <c r="AD110" s="2459"/>
    </row>
    <row r="111" spans="1:30" s="326" customFormat="1" ht="35.1" customHeight="1" thickBot="1">
      <c r="A111" s="1173" t="s">
        <v>1111</v>
      </c>
      <c r="B111" s="728"/>
      <c r="C111" s="694"/>
      <c r="D111" s="694"/>
      <c r="E111" s="694"/>
      <c r="F111" s="364"/>
      <c r="G111" s="700"/>
      <c r="H111" s="700"/>
      <c r="I111" s="700"/>
      <c r="J111" s="557"/>
      <c r="K111" s="700"/>
      <c r="L111" s="700"/>
      <c r="M111" s="700"/>
      <c r="N111" s="700"/>
      <c r="O111" s="700"/>
      <c r="P111" s="699"/>
      <c r="Q111" s="699"/>
      <c r="R111" s="699"/>
      <c r="S111" s="699"/>
      <c r="T111" s="699"/>
      <c r="U111" s="699"/>
      <c r="V111" s="699"/>
      <c r="W111" s="699"/>
      <c r="X111" s="699"/>
      <c r="Y111" s="699"/>
      <c r="Z111" s="699"/>
      <c r="AA111" s="699"/>
      <c r="AB111" s="699"/>
      <c r="AC111" s="694"/>
      <c r="AD111" s="695"/>
    </row>
    <row r="112" spans="1:30" s="326" customFormat="1" ht="18" customHeight="1">
      <c r="A112" s="361"/>
      <c r="B112" s="2424" t="s">
        <v>328</v>
      </c>
      <c r="C112" s="2425"/>
      <c r="D112" s="2425"/>
      <c r="E112" s="2426"/>
      <c r="F112" s="363"/>
      <c r="G112" s="2465" t="s">
        <v>1112</v>
      </c>
      <c r="H112" s="2466"/>
      <c r="I112" s="2466"/>
      <c r="J112" s="2466"/>
      <c r="K112" s="2466"/>
      <c r="L112" s="2466"/>
      <c r="M112" s="2466"/>
      <c r="N112" s="2467"/>
      <c r="O112" s="2450"/>
      <c r="P112" s="2446"/>
      <c r="Q112" s="2446"/>
      <c r="R112" s="2446" t="s">
        <v>120</v>
      </c>
      <c r="S112" s="2446"/>
      <c r="T112" s="2446" t="s">
        <v>121</v>
      </c>
      <c r="U112" s="2446" t="s">
        <v>324</v>
      </c>
      <c r="V112" s="2446"/>
      <c r="W112" s="2448"/>
      <c r="X112" s="2450" t="s">
        <v>325</v>
      </c>
      <c r="Y112" s="2448"/>
      <c r="Z112" s="2425"/>
      <c r="AA112" s="2425"/>
      <c r="AB112" s="2425"/>
      <c r="AC112" s="2425"/>
      <c r="AD112" s="2452"/>
    </row>
    <row r="113" spans="1:30" s="326" customFormat="1" ht="17.25">
      <c r="A113" s="361"/>
      <c r="B113" s="2427"/>
      <c r="C113" s="2428"/>
      <c r="D113" s="2428"/>
      <c r="E113" s="2429"/>
      <c r="F113" s="2455"/>
      <c r="G113" s="2468"/>
      <c r="H113" s="2469"/>
      <c r="I113" s="2469"/>
      <c r="J113" s="2469"/>
      <c r="K113" s="2469"/>
      <c r="L113" s="2469"/>
      <c r="M113" s="2469"/>
      <c r="N113" s="2470"/>
      <c r="O113" s="2451"/>
      <c r="P113" s="2447"/>
      <c r="Q113" s="2447"/>
      <c r="R113" s="2447"/>
      <c r="S113" s="2447"/>
      <c r="T113" s="2447"/>
      <c r="U113" s="2447"/>
      <c r="V113" s="2447"/>
      <c r="W113" s="2449"/>
      <c r="X113" s="2451"/>
      <c r="Y113" s="2449"/>
      <c r="Z113" s="2453"/>
      <c r="AA113" s="2453"/>
      <c r="AB113" s="2453"/>
      <c r="AC113" s="2453"/>
      <c r="AD113" s="2454"/>
    </row>
    <row r="114" spans="1:30" s="326" customFormat="1" ht="17.25">
      <c r="A114" s="361"/>
      <c r="B114" s="2427"/>
      <c r="C114" s="2428"/>
      <c r="D114" s="2428"/>
      <c r="E114" s="2429"/>
      <c r="F114" s="2456"/>
      <c r="G114" s="2468"/>
      <c r="H114" s="2469"/>
      <c r="I114" s="2469"/>
      <c r="J114" s="2469"/>
      <c r="K114" s="2469"/>
      <c r="L114" s="2469"/>
      <c r="M114" s="2469"/>
      <c r="N114" s="2470"/>
      <c r="O114" s="2455"/>
      <c r="P114" s="2406" t="s">
        <v>329</v>
      </c>
      <c r="Q114" s="2407"/>
      <c r="R114" s="2408"/>
      <c r="S114" s="2412" t="s">
        <v>365</v>
      </c>
      <c r="T114" s="2413"/>
      <c r="U114" s="2414"/>
      <c r="V114" s="2412"/>
      <c r="W114" s="2413"/>
      <c r="X114" s="2413"/>
      <c r="Y114" s="2413" t="s">
        <v>120</v>
      </c>
      <c r="Z114" s="2413"/>
      <c r="AA114" s="2413" t="s">
        <v>121</v>
      </c>
      <c r="AB114" s="2413"/>
      <c r="AC114" s="2413" t="s">
        <v>122</v>
      </c>
      <c r="AD114" s="2458"/>
    </row>
    <row r="115" spans="1:30" s="326" customFormat="1" ht="18" thickBot="1">
      <c r="A115" s="558"/>
      <c r="B115" s="2430"/>
      <c r="C115" s="2431"/>
      <c r="D115" s="2431"/>
      <c r="E115" s="2432"/>
      <c r="F115" s="353"/>
      <c r="G115" s="2471"/>
      <c r="H115" s="2472"/>
      <c r="I115" s="2472"/>
      <c r="J115" s="2472"/>
      <c r="K115" s="2472"/>
      <c r="L115" s="2472"/>
      <c r="M115" s="2472"/>
      <c r="N115" s="2473"/>
      <c r="O115" s="2457"/>
      <c r="P115" s="2409"/>
      <c r="Q115" s="2410"/>
      <c r="R115" s="2411"/>
      <c r="S115" s="2415"/>
      <c r="T115" s="2416"/>
      <c r="U115" s="2417"/>
      <c r="V115" s="2415"/>
      <c r="W115" s="2416"/>
      <c r="X115" s="2416"/>
      <c r="Y115" s="2416"/>
      <c r="Z115" s="2416"/>
      <c r="AA115" s="2416"/>
      <c r="AB115" s="2416"/>
      <c r="AC115" s="2416"/>
      <c r="AD115" s="2459"/>
    </row>
    <row r="116" spans="1:30" s="326" customFormat="1" ht="35.1" customHeight="1" thickBot="1">
      <c r="A116" s="701" t="s">
        <v>713</v>
      </c>
      <c r="B116" s="728"/>
      <c r="C116" s="686"/>
      <c r="D116" s="686"/>
      <c r="E116" s="686"/>
      <c r="F116" s="687"/>
      <c r="G116" s="688"/>
      <c r="H116" s="688"/>
      <c r="I116" s="688"/>
      <c r="J116" s="689"/>
      <c r="K116" s="688"/>
      <c r="L116" s="688"/>
      <c r="M116" s="688"/>
      <c r="N116" s="688"/>
      <c r="O116" s="688"/>
      <c r="P116" s="690"/>
      <c r="Q116" s="690"/>
      <c r="R116" s="690"/>
      <c r="S116" s="690"/>
      <c r="T116" s="690"/>
      <c r="U116" s="690"/>
      <c r="V116" s="690"/>
      <c r="W116" s="690"/>
      <c r="X116" s="690"/>
      <c r="Y116" s="690"/>
      <c r="Z116" s="690"/>
      <c r="AA116" s="690"/>
      <c r="AB116" s="690"/>
      <c r="AC116" s="686"/>
      <c r="AD116" s="691"/>
    </row>
    <row r="117" spans="1:30" s="326" customFormat="1" ht="18" customHeight="1">
      <c r="A117" s="361"/>
      <c r="B117" s="2424" t="s">
        <v>328</v>
      </c>
      <c r="C117" s="2425"/>
      <c r="D117" s="2425"/>
      <c r="E117" s="2426"/>
      <c r="F117" s="363"/>
      <c r="G117" s="2433" t="s">
        <v>666</v>
      </c>
      <c r="H117" s="2434"/>
      <c r="I117" s="2435"/>
      <c r="J117" s="2462" t="s">
        <v>202</v>
      </c>
      <c r="K117" s="2433"/>
      <c r="L117" s="2434"/>
      <c r="M117" s="2434"/>
      <c r="N117" s="2435"/>
      <c r="O117" s="2450"/>
      <c r="P117" s="2446"/>
      <c r="Q117" s="2446"/>
      <c r="R117" s="2446" t="s">
        <v>120</v>
      </c>
      <c r="S117" s="2446"/>
      <c r="T117" s="2446" t="s">
        <v>121</v>
      </c>
      <c r="U117" s="2446" t="s">
        <v>324</v>
      </c>
      <c r="V117" s="2446"/>
      <c r="W117" s="2448"/>
      <c r="X117" s="2450" t="s">
        <v>325</v>
      </c>
      <c r="Y117" s="2448"/>
      <c r="Z117" s="2460"/>
      <c r="AA117" s="2425"/>
      <c r="AB117" s="2425"/>
      <c r="AC117" s="2425"/>
      <c r="AD117" s="2452"/>
    </row>
    <row r="118" spans="1:30" s="326" customFormat="1" ht="18" customHeight="1">
      <c r="A118" s="361"/>
      <c r="B118" s="2427"/>
      <c r="C118" s="2428"/>
      <c r="D118" s="2428"/>
      <c r="E118" s="2429"/>
      <c r="F118" s="2455"/>
      <c r="G118" s="2436"/>
      <c r="H118" s="2437"/>
      <c r="I118" s="2438"/>
      <c r="J118" s="2463"/>
      <c r="K118" s="2436"/>
      <c r="L118" s="2437"/>
      <c r="M118" s="2437"/>
      <c r="N118" s="2438"/>
      <c r="O118" s="2451"/>
      <c r="P118" s="2447"/>
      <c r="Q118" s="2447"/>
      <c r="R118" s="2447"/>
      <c r="S118" s="2447"/>
      <c r="T118" s="2447"/>
      <c r="U118" s="2447"/>
      <c r="V118" s="2447"/>
      <c r="W118" s="2449"/>
      <c r="X118" s="2451"/>
      <c r="Y118" s="2449"/>
      <c r="Z118" s="2461"/>
      <c r="AA118" s="2453"/>
      <c r="AB118" s="2453"/>
      <c r="AC118" s="2453"/>
      <c r="AD118" s="2454"/>
    </row>
    <row r="119" spans="1:30" s="326" customFormat="1" ht="18" customHeight="1">
      <c r="A119" s="361"/>
      <c r="B119" s="2427"/>
      <c r="C119" s="2428"/>
      <c r="D119" s="2428"/>
      <c r="E119" s="2429"/>
      <c r="F119" s="2456"/>
      <c r="G119" s="2436"/>
      <c r="H119" s="2437"/>
      <c r="I119" s="2438"/>
      <c r="J119" s="2463"/>
      <c r="K119" s="2436"/>
      <c r="L119" s="2437"/>
      <c r="M119" s="2437"/>
      <c r="N119" s="2438"/>
      <c r="O119" s="2455"/>
      <c r="P119" s="2406" t="s">
        <v>329</v>
      </c>
      <c r="Q119" s="2407"/>
      <c r="R119" s="2408"/>
      <c r="S119" s="2412" t="s">
        <v>365</v>
      </c>
      <c r="T119" s="2413"/>
      <c r="U119" s="2414"/>
      <c r="V119" s="2412"/>
      <c r="W119" s="2413"/>
      <c r="X119" s="2413"/>
      <c r="Y119" s="2413" t="s">
        <v>120</v>
      </c>
      <c r="Z119" s="2413"/>
      <c r="AA119" s="2413" t="s">
        <v>121</v>
      </c>
      <c r="AB119" s="2413"/>
      <c r="AC119" s="2413" t="s">
        <v>122</v>
      </c>
      <c r="AD119" s="2458"/>
    </row>
    <row r="120" spans="1:30" s="326" customFormat="1" ht="18" customHeight="1" thickBot="1">
      <c r="A120" s="558"/>
      <c r="B120" s="2430"/>
      <c r="C120" s="2431"/>
      <c r="D120" s="2431"/>
      <c r="E120" s="2432"/>
      <c r="F120" s="353"/>
      <c r="G120" s="2439"/>
      <c r="H120" s="2440"/>
      <c r="I120" s="2441"/>
      <c r="J120" s="2464"/>
      <c r="K120" s="2439"/>
      <c r="L120" s="2440"/>
      <c r="M120" s="2440"/>
      <c r="N120" s="2441"/>
      <c r="O120" s="2457"/>
      <c r="P120" s="2409"/>
      <c r="Q120" s="2410"/>
      <c r="R120" s="2411"/>
      <c r="S120" s="2415"/>
      <c r="T120" s="2416"/>
      <c r="U120" s="2417"/>
      <c r="V120" s="2415"/>
      <c r="W120" s="2416"/>
      <c r="X120" s="2416"/>
      <c r="Y120" s="2416"/>
      <c r="Z120" s="2416"/>
      <c r="AA120" s="2416"/>
      <c r="AB120" s="2416"/>
      <c r="AC120" s="2416"/>
      <c r="AD120" s="2459"/>
    </row>
    <row r="121" spans="1:30" s="326" customFormat="1" ht="35.1" customHeight="1" thickBot="1">
      <c r="A121" s="701" t="s">
        <v>714</v>
      </c>
      <c r="B121" s="728"/>
      <c r="C121" s="728"/>
      <c r="D121" s="694"/>
      <c r="E121" s="694"/>
      <c r="F121" s="364"/>
      <c r="G121" s="700"/>
      <c r="H121" s="700"/>
      <c r="I121" s="700"/>
      <c r="J121" s="557"/>
      <c r="K121" s="700"/>
      <c r="L121" s="700"/>
      <c r="M121" s="700"/>
      <c r="N121" s="700"/>
      <c r="O121" s="700"/>
      <c r="P121" s="699"/>
      <c r="Q121" s="699"/>
      <c r="R121" s="699"/>
      <c r="S121" s="699"/>
      <c r="T121" s="699"/>
      <c r="U121" s="699"/>
      <c r="V121" s="699"/>
      <c r="W121" s="699"/>
      <c r="X121" s="699"/>
      <c r="Y121" s="699"/>
      <c r="Z121" s="699"/>
      <c r="AA121" s="699"/>
      <c r="AB121" s="699"/>
      <c r="AC121" s="694"/>
      <c r="AD121" s="695"/>
    </row>
    <row r="122" spans="1:30" s="326" customFormat="1" ht="18" customHeight="1">
      <c r="A122" s="361"/>
      <c r="B122" s="2424" t="s">
        <v>328</v>
      </c>
      <c r="C122" s="2425"/>
      <c r="D122" s="2425"/>
      <c r="E122" s="2426"/>
      <c r="F122" s="363"/>
      <c r="G122" s="2433" t="s">
        <v>1142</v>
      </c>
      <c r="H122" s="2434"/>
      <c r="I122" s="2434"/>
      <c r="J122" s="2434"/>
      <c r="K122" s="2434"/>
      <c r="L122" s="2434"/>
      <c r="M122" s="2434"/>
      <c r="N122" s="2435"/>
      <c r="O122" s="2450"/>
      <c r="P122" s="2446"/>
      <c r="Q122" s="2446"/>
      <c r="R122" s="2446" t="s">
        <v>120</v>
      </c>
      <c r="S122" s="2446"/>
      <c r="T122" s="2446" t="s">
        <v>121</v>
      </c>
      <c r="U122" s="2446" t="s">
        <v>324</v>
      </c>
      <c r="V122" s="2446"/>
      <c r="W122" s="2448"/>
      <c r="X122" s="2450" t="s">
        <v>325</v>
      </c>
      <c r="Y122" s="2448"/>
      <c r="Z122" s="2425"/>
      <c r="AA122" s="2425"/>
      <c r="AB122" s="2425"/>
      <c r="AC122" s="2425"/>
      <c r="AD122" s="2452"/>
    </row>
    <row r="123" spans="1:30" s="326" customFormat="1" ht="17.25">
      <c r="A123" s="361"/>
      <c r="B123" s="2427"/>
      <c r="C123" s="2428"/>
      <c r="D123" s="2428"/>
      <c r="E123" s="2429"/>
      <c r="F123" s="2455"/>
      <c r="G123" s="2436"/>
      <c r="H123" s="2437"/>
      <c r="I123" s="2437"/>
      <c r="J123" s="2437"/>
      <c r="K123" s="2437"/>
      <c r="L123" s="2437"/>
      <c r="M123" s="2437"/>
      <c r="N123" s="2438"/>
      <c r="O123" s="2451"/>
      <c r="P123" s="2447"/>
      <c r="Q123" s="2447"/>
      <c r="R123" s="2447"/>
      <c r="S123" s="2447"/>
      <c r="T123" s="2447"/>
      <c r="U123" s="2447"/>
      <c r="V123" s="2447"/>
      <c r="W123" s="2449"/>
      <c r="X123" s="2451"/>
      <c r="Y123" s="2449"/>
      <c r="Z123" s="2453"/>
      <c r="AA123" s="2453"/>
      <c r="AB123" s="2453"/>
      <c r="AC123" s="2453"/>
      <c r="AD123" s="2454"/>
    </row>
    <row r="124" spans="1:30" s="326" customFormat="1" ht="17.25">
      <c r="A124" s="361"/>
      <c r="B124" s="2427"/>
      <c r="C124" s="2428"/>
      <c r="D124" s="2428"/>
      <c r="E124" s="2429"/>
      <c r="F124" s="2456"/>
      <c r="G124" s="2436"/>
      <c r="H124" s="2437"/>
      <c r="I124" s="2437"/>
      <c r="J124" s="2437"/>
      <c r="K124" s="2437"/>
      <c r="L124" s="2437"/>
      <c r="M124" s="2437"/>
      <c r="N124" s="2438"/>
      <c r="O124" s="2455"/>
      <c r="P124" s="2406" t="s">
        <v>329</v>
      </c>
      <c r="Q124" s="2407"/>
      <c r="R124" s="2408"/>
      <c r="S124" s="2412" t="s">
        <v>365</v>
      </c>
      <c r="T124" s="2413"/>
      <c r="U124" s="2414"/>
      <c r="V124" s="2412"/>
      <c r="W124" s="2413"/>
      <c r="X124" s="2413"/>
      <c r="Y124" s="2413" t="s">
        <v>120</v>
      </c>
      <c r="Z124" s="2413"/>
      <c r="AA124" s="2413" t="s">
        <v>121</v>
      </c>
      <c r="AB124" s="2413"/>
      <c r="AC124" s="2413" t="s">
        <v>122</v>
      </c>
      <c r="AD124" s="2458"/>
    </row>
    <row r="125" spans="1:30" s="326" customFormat="1" ht="18" thickBot="1">
      <c r="A125" s="558"/>
      <c r="B125" s="2430"/>
      <c r="C125" s="2431"/>
      <c r="D125" s="2431"/>
      <c r="E125" s="2432"/>
      <c r="F125" s="353"/>
      <c r="G125" s="2439"/>
      <c r="H125" s="2440"/>
      <c r="I125" s="2440"/>
      <c r="J125" s="2440"/>
      <c r="K125" s="2440"/>
      <c r="L125" s="2440"/>
      <c r="M125" s="2440"/>
      <c r="N125" s="2441"/>
      <c r="O125" s="2457"/>
      <c r="P125" s="2409"/>
      <c r="Q125" s="2410"/>
      <c r="R125" s="2411"/>
      <c r="S125" s="2415"/>
      <c r="T125" s="2416"/>
      <c r="U125" s="2417"/>
      <c r="V125" s="2415"/>
      <c r="W125" s="2416"/>
      <c r="X125" s="2416"/>
      <c r="Y125" s="2416"/>
      <c r="Z125" s="2416"/>
      <c r="AA125" s="2416"/>
      <c r="AB125" s="2416"/>
      <c r="AC125" s="2416"/>
      <c r="AD125" s="2459"/>
    </row>
    <row r="126" spans="1:30" ht="35.1" customHeight="1" thickBot="1">
      <c r="A126" s="701" t="s">
        <v>715</v>
      </c>
      <c r="B126" s="728"/>
      <c r="C126" s="728"/>
      <c r="D126" s="728"/>
      <c r="E126" s="728"/>
      <c r="F126" s="687"/>
      <c r="G126" s="688"/>
      <c r="H126" s="688"/>
      <c r="I126" s="688"/>
      <c r="J126" s="689"/>
      <c r="K126" s="688"/>
      <c r="L126" s="688"/>
      <c r="M126" s="688"/>
      <c r="N126" s="688"/>
      <c r="O126" s="688"/>
      <c r="P126" s="690"/>
      <c r="Q126" s="690"/>
      <c r="R126" s="690"/>
      <c r="S126" s="690"/>
      <c r="T126" s="690"/>
      <c r="U126" s="690"/>
      <c r="V126" s="690"/>
      <c r="W126" s="690"/>
      <c r="X126" s="690"/>
      <c r="Y126" s="690"/>
      <c r="Z126" s="690"/>
      <c r="AA126" s="690"/>
      <c r="AB126" s="690"/>
      <c r="AC126" s="686"/>
      <c r="AD126" s="691"/>
    </row>
    <row r="127" spans="1:30" s="326" customFormat="1" ht="18" customHeight="1">
      <c r="A127" s="361"/>
      <c r="B127" s="2424" t="s">
        <v>328</v>
      </c>
      <c r="C127" s="2425"/>
      <c r="D127" s="2425"/>
      <c r="E127" s="2426"/>
      <c r="F127" s="363"/>
      <c r="G127" s="2433" t="s">
        <v>667</v>
      </c>
      <c r="H127" s="2434"/>
      <c r="I127" s="2434"/>
      <c r="J127" s="2434"/>
      <c r="K127" s="2434"/>
      <c r="L127" s="2434"/>
      <c r="M127" s="2434"/>
      <c r="N127" s="2435"/>
      <c r="O127" s="2450"/>
      <c r="P127" s="2446"/>
      <c r="Q127" s="2446"/>
      <c r="R127" s="2446" t="s">
        <v>120</v>
      </c>
      <c r="S127" s="2446"/>
      <c r="T127" s="2446" t="s">
        <v>121</v>
      </c>
      <c r="U127" s="2446" t="s">
        <v>324</v>
      </c>
      <c r="V127" s="2446"/>
      <c r="W127" s="2448"/>
      <c r="X127" s="2450" t="s">
        <v>325</v>
      </c>
      <c r="Y127" s="2448"/>
      <c r="Z127" s="2425"/>
      <c r="AA127" s="2425"/>
      <c r="AB127" s="2425"/>
      <c r="AC127" s="2425"/>
      <c r="AD127" s="2452"/>
    </row>
    <row r="128" spans="1:30" s="326" customFormat="1" ht="17.25">
      <c r="A128" s="361"/>
      <c r="B128" s="2427"/>
      <c r="C128" s="2428"/>
      <c r="D128" s="2428"/>
      <c r="E128" s="2429"/>
      <c r="F128" s="2455"/>
      <c r="G128" s="2436"/>
      <c r="H128" s="2437"/>
      <c r="I128" s="2437"/>
      <c r="J128" s="2437"/>
      <c r="K128" s="2437"/>
      <c r="L128" s="2437"/>
      <c r="M128" s="2437"/>
      <c r="N128" s="2438"/>
      <c r="O128" s="2451"/>
      <c r="P128" s="2447"/>
      <c r="Q128" s="2447"/>
      <c r="R128" s="2447"/>
      <c r="S128" s="2447"/>
      <c r="T128" s="2447"/>
      <c r="U128" s="2447"/>
      <c r="V128" s="2447"/>
      <c r="W128" s="2449"/>
      <c r="X128" s="2451"/>
      <c r="Y128" s="2449"/>
      <c r="Z128" s="2453"/>
      <c r="AA128" s="2453"/>
      <c r="AB128" s="2453"/>
      <c r="AC128" s="2453"/>
      <c r="AD128" s="2454"/>
    </row>
    <row r="129" spans="1:30" s="326" customFormat="1" ht="17.25">
      <c r="A129" s="361"/>
      <c r="B129" s="2427"/>
      <c r="C129" s="2428"/>
      <c r="D129" s="2428"/>
      <c r="E129" s="2429"/>
      <c r="F129" s="2456"/>
      <c r="G129" s="2436"/>
      <c r="H129" s="2437"/>
      <c r="I129" s="2437"/>
      <c r="J129" s="2437"/>
      <c r="K129" s="2437"/>
      <c r="L129" s="2437"/>
      <c r="M129" s="2437"/>
      <c r="N129" s="2438"/>
      <c r="O129" s="2455"/>
      <c r="P129" s="2406" t="s">
        <v>329</v>
      </c>
      <c r="Q129" s="2407"/>
      <c r="R129" s="2408"/>
      <c r="S129" s="2412" t="s">
        <v>365</v>
      </c>
      <c r="T129" s="2413"/>
      <c r="U129" s="2414"/>
      <c r="V129" s="2412"/>
      <c r="W129" s="2413"/>
      <c r="X129" s="2413"/>
      <c r="Y129" s="2413" t="s">
        <v>120</v>
      </c>
      <c r="Z129" s="2413"/>
      <c r="AA129" s="2413" t="s">
        <v>121</v>
      </c>
      <c r="AB129" s="2413"/>
      <c r="AC129" s="2413" t="s">
        <v>122</v>
      </c>
      <c r="AD129" s="2458"/>
    </row>
    <row r="130" spans="1:30" s="326" customFormat="1" ht="18" thickBot="1">
      <c r="A130" s="558"/>
      <c r="B130" s="2430"/>
      <c r="C130" s="2431"/>
      <c r="D130" s="2431"/>
      <c r="E130" s="2432"/>
      <c r="F130" s="353"/>
      <c r="G130" s="2439"/>
      <c r="H130" s="2440"/>
      <c r="I130" s="2440"/>
      <c r="J130" s="2440"/>
      <c r="K130" s="2440"/>
      <c r="L130" s="2440"/>
      <c r="M130" s="2440"/>
      <c r="N130" s="2441"/>
      <c r="O130" s="2457"/>
      <c r="P130" s="2409"/>
      <c r="Q130" s="2410"/>
      <c r="R130" s="2411"/>
      <c r="S130" s="2415"/>
      <c r="T130" s="2416"/>
      <c r="U130" s="2417"/>
      <c r="V130" s="2415"/>
      <c r="W130" s="2416"/>
      <c r="X130" s="2416"/>
      <c r="Y130" s="2416"/>
      <c r="Z130" s="2416"/>
      <c r="AA130" s="2416"/>
      <c r="AB130" s="2416"/>
      <c r="AC130" s="2416"/>
      <c r="AD130" s="2459"/>
    </row>
    <row r="131" spans="1:30" s="705" customFormat="1" ht="35.1" customHeight="1" thickBot="1">
      <c r="A131" s="701" t="s">
        <v>716</v>
      </c>
      <c r="B131" s="728"/>
      <c r="C131" s="728"/>
      <c r="D131" s="728"/>
      <c r="E131" s="728"/>
      <c r="F131" s="702"/>
      <c r="G131" s="697"/>
      <c r="H131" s="697"/>
      <c r="I131" s="697"/>
      <c r="J131" s="703"/>
      <c r="K131" s="697"/>
      <c r="L131" s="697"/>
      <c r="M131" s="697"/>
      <c r="N131" s="697"/>
      <c r="O131" s="697"/>
      <c r="P131" s="698"/>
      <c r="Q131" s="698"/>
      <c r="R131" s="698"/>
      <c r="S131" s="698"/>
      <c r="T131" s="698"/>
      <c r="U131" s="698"/>
      <c r="V131" s="698"/>
      <c r="W131" s="698"/>
      <c r="X131" s="698"/>
      <c r="Y131" s="698"/>
      <c r="Z131" s="698"/>
      <c r="AA131" s="698"/>
      <c r="AB131" s="698"/>
      <c r="AC131" s="696"/>
      <c r="AD131" s="704"/>
    </row>
    <row r="132" spans="1:30" s="705" customFormat="1" ht="18" customHeight="1">
      <c r="A132" s="706"/>
      <c r="B132" s="2424" t="s">
        <v>328</v>
      </c>
      <c r="C132" s="2425"/>
      <c r="D132" s="2425"/>
      <c r="E132" s="2426"/>
      <c r="F132" s="707"/>
      <c r="G132" s="2433" t="s">
        <v>670</v>
      </c>
      <c r="H132" s="2434"/>
      <c r="I132" s="2434"/>
      <c r="J132" s="2434"/>
      <c r="K132" s="2434"/>
      <c r="L132" s="2434"/>
      <c r="M132" s="2434"/>
      <c r="N132" s="2435"/>
      <c r="O132" s="2442"/>
      <c r="P132" s="2443"/>
      <c r="Q132" s="2443"/>
      <c r="R132" s="2446" t="s">
        <v>120</v>
      </c>
      <c r="S132" s="2443"/>
      <c r="T132" s="2446" t="s">
        <v>121</v>
      </c>
      <c r="U132" s="2446" t="s">
        <v>324</v>
      </c>
      <c r="V132" s="2446"/>
      <c r="W132" s="2448"/>
      <c r="X132" s="2450" t="s">
        <v>325</v>
      </c>
      <c r="Y132" s="2448"/>
      <c r="Z132" s="2399"/>
      <c r="AA132" s="2399"/>
      <c r="AB132" s="2399"/>
      <c r="AC132" s="2399"/>
      <c r="AD132" s="2400"/>
    </row>
    <row r="133" spans="1:30" s="705" customFormat="1" ht="17.25">
      <c r="A133" s="706"/>
      <c r="B133" s="2427"/>
      <c r="C133" s="2428"/>
      <c r="D133" s="2428"/>
      <c r="E133" s="2429"/>
      <c r="F133" s="2403"/>
      <c r="G133" s="2436"/>
      <c r="H133" s="2437"/>
      <c r="I133" s="2437"/>
      <c r="J133" s="2437"/>
      <c r="K133" s="2437"/>
      <c r="L133" s="2437"/>
      <c r="M133" s="2437"/>
      <c r="N133" s="2438"/>
      <c r="O133" s="2444"/>
      <c r="P133" s="2445"/>
      <c r="Q133" s="2445"/>
      <c r="R133" s="2447"/>
      <c r="S133" s="2445"/>
      <c r="T133" s="2447"/>
      <c r="U133" s="2447"/>
      <c r="V133" s="2447"/>
      <c r="W133" s="2449"/>
      <c r="X133" s="2451"/>
      <c r="Y133" s="2449"/>
      <c r="Z133" s="2401"/>
      <c r="AA133" s="2401"/>
      <c r="AB133" s="2401"/>
      <c r="AC133" s="2401"/>
      <c r="AD133" s="2402"/>
    </row>
    <row r="134" spans="1:30" s="705" customFormat="1" ht="17.25">
      <c r="A134" s="706"/>
      <c r="B134" s="2427"/>
      <c r="C134" s="2428"/>
      <c r="D134" s="2428"/>
      <c r="E134" s="2429"/>
      <c r="F134" s="2404"/>
      <c r="G134" s="2436"/>
      <c r="H134" s="2437"/>
      <c r="I134" s="2437"/>
      <c r="J134" s="2437"/>
      <c r="K134" s="2437"/>
      <c r="L134" s="2437"/>
      <c r="M134" s="2437"/>
      <c r="N134" s="2438"/>
      <c r="O134" s="2403"/>
      <c r="P134" s="2406" t="s">
        <v>329</v>
      </c>
      <c r="Q134" s="2407"/>
      <c r="R134" s="2408"/>
      <c r="S134" s="2412" t="s">
        <v>365</v>
      </c>
      <c r="T134" s="2413"/>
      <c r="U134" s="2414"/>
      <c r="V134" s="2418"/>
      <c r="W134" s="2419"/>
      <c r="X134" s="2419"/>
      <c r="Y134" s="2413" t="s">
        <v>120</v>
      </c>
      <c r="Z134" s="2419"/>
      <c r="AA134" s="2413" t="s">
        <v>121</v>
      </c>
      <c r="AB134" s="2419"/>
      <c r="AC134" s="2413" t="s">
        <v>122</v>
      </c>
      <c r="AD134" s="2422"/>
    </row>
    <row r="135" spans="1:30" s="705" customFormat="1" ht="18" thickBot="1">
      <c r="A135" s="708"/>
      <c r="B135" s="2430"/>
      <c r="C135" s="2431"/>
      <c r="D135" s="2431"/>
      <c r="E135" s="2432"/>
      <c r="F135" s="709"/>
      <c r="G135" s="2439"/>
      <c r="H135" s="2440"/>
      <c r="I135" s="2440"/>
      <c r="J135" s="2440"/>
      <c r="K135" s="2440"/>
      <c r="L135" s="2440"/>
      <c r="M135" s="2440"/>
      <c r="N135" s="2441"/>
      <c r="O135" s="2405"/>
      <c r="P135" s="2409"/>
      <c r="Q135" s="2410"/>
      <c r="R135" s="2411"/>
      <c r="S135" s="2415"/>
      <c r="T135" s="2416"/>
      <c r="U135" s="2417"/>
      <c r="V135" s="2420"/>
      <c r="W135" s="2421"/>
      <c r="X135" s="2421"/>
      <c r="Y135" s="2416"/>
      <c r="Z135" s="2421"/>
      <c r="AA135" s="2416"/>
      <c r="AB135" s="2421"/>
      <c r="AC135" s="2416"/>
      <c r="AD135" s="2423"/>
    </row>
    <row r="136" spans="1:30" ht="17.25">
      <c r="A136" s="367"/>
    </row>
    <row r="137" spans="1:30" ht="17.25">
      <c r="A137" s="59" t="s">
        <v>347</v>
      </c>
    </row>
    <row r="138" spans="1:30" ht="17.25">
      <c r="A138" s="367" t="s">
        <v>348</v>
      </c>
    </row>
  </sheetData>
  <mergeCells count="548">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F98:F99"/>
    <mergeCell ref="O99:O100"/>
    <mergeCell ref="P99:R100"/>
    <mergeCell ref="S99:U100"/>
    <mergeCell ref="V99:W100"/>
    <mergeCell ref="X99:X100"/>
    <mergeCell ref="B97:E100"/>
    <mergeCell ref="G97:N100"/>
    <mergeCell ref="O97:P98"/>
    <mergeCell ref="Q97:Q98"/>
    <mergeCell ref="R97:R98"/>
    <mergeCell ref="S97:S98"/>
    <mergeCell ref="Y99:Y100"/>
    <mergeCell ref="Z99:Z100"/>
    <mergeCell ref="AA99:AA100"/>
    <mergeCell ref="AB99:AB100"/>
    <mergeCell ref="AC99:AC100"/>
    <mergeCell ref="AD99:AD100"/>
    <mergeCell ref="T97:T98"/>
    <mergeCell ref="U97:W98"/>
    <mergeCell ref="X97:Y98"/>
    <mergeCell ref="Z97:AD98"/>
    <mergeCell ref="B102:E105"/>
    <mergeCell ref="G102:N105"/>
    <mergeCell ref="O102:P103"/>
    <mergeCell ref="Q102:Q103"/>
    <mergeCell ref="R102:R103"/>
    <mergeCell ref="S102:S103"/>
    <mergeCell ref="T102:T103"/>
    <mergeCell ref="U102:W103"/>
    <mergeCell ref="X102:Y103"/>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7:E120"/>
    <mergeCell ref="G117:I120"/>
    <mergeCell ref="J117:J120"/>
    <mergeCell ref="K117:N120"/>
    <mergeCell ref="O117:P118"/>
    <mergeCell ref="Q117:Q118"/>
    <mergeCell ref="R117:R118"/>
    <mergeCell ref="S117:S118"/>
    <mergeCell ref="T117:T118"/>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7:E130"/>
    <mergeCell ref="G127:N130"/>
    <mergeCell ref="O127:P128"/>
    <mergeCell ref="Q127:Q128"/>
    <mergeCell ref="R127:R128"/>
    <mergeCell ref="S127:S128"/>
    <mergeCell ref="T127:T128"/>
    <mergeCell ref="U127:W128"/>
    <mergeCell ref="X127:Y12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32:E135"/>
    <mergeCell ref="G132:N135"/>
    <mergeCell ref="O132:P133"/>
    <mergeCell ref="Q132:Q133"/>
    <mergeCell ref="R132:R133"/>
    <mergeCell ref="S132:S133"/>
    <mergeCell ref="T132:T133"/>
    <mergeCell ref="U132:W133"/>
    <mergeCell ref="X132:Y133"/>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s>
  <phoneticPr fontId="11"/>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2" priority="110" stopIfTrue="1" operator="equal">
      <formula>""</formula>
    </cfRule>
  </conditionalFormatting>
  <conditionalFormatting sqref="F21 N21">
    <cfRule type="cellIs" dxfId="121" priority="109" stopIfTrue="1" operator="equal">
      <formula>IF($F$21:$N$21,"✓")</formula>
    </cfRule>
  </conditionalFormatting>
  <conditionalFormatting sqref="U46:AD47 N50 AA50 Y50 W50 P50 J46:R47">
    <cfRule type="cellIs" dxfId="120" priority="108" stopIfTrue="1" operator="equal">
      <formula>""</formula>
    </cfRule>
  </conditionalFormatting>
  <conditionalFormatting sqref="Q44:S44">
    <cfRule type="cellIs" dxfId="119" priority="106" stopIfTrue="1" operator="equal">
      <formula>""</formula>
    </cfRule>
  </conditionalFormatting>
  <conditionalFormatting sqref="U48 O48 Q48:S48 X48 Z48">
    <cfRule type="cellIs" dxfId="118" priority="104" stopIfTrue="1" operator="equal">
      <formula>""</formula>
    </cfRule>
  </conditionalFormatting>
  <conditionalFormatting sqref="F44">
    <cfRule type="cellIs" dxfId="117" priority="107" stopIfTrue="1" operator="equal">
      <formula>""</formula>
    </cfRule>
  </conditionalFormatting>
  <conditionalFormatting sqref="F48">
    <cfRule type="cellIs" dxfId="116" priority="105" stopIfTrue="1" operator="equal">
      <formula>""</formula>
    </cfRule>
  </conditionalFormatting>
  <conditionalFormatting sqref="F103:F104 Q102:Q103 S102:S103 O104:O105 X104:X105 Z104:Z105 AB104:AB105">
    <cfRule type="cellIs" dxfId="115" priority="101" stopIfTrue="1" operator="equal">
      <formula>""</formula>
    </cfRule>
  </conditionalFormatting>
  <conditionalFormatting sqref="F78:F79 Q77:Q78 S77:S78 O79:O80 X79:X80 Z79:Z80 AB79:AB80">
    <cfRule type="cellIs" dxfId="114" priority="102" stopIfTrue="1" operator="equal">
      <formula>""</formula>
    </cfRule>
  </conditionalFormatting>
  <conditionalFormatting sqref="F36:F37 Q35:Q36 S35:S36 O37:O38 X37:X38 Z37:Z38 AB37:AB38">
    <cfRule type="cellIs" dxfId="113" priority="103" stopIfTrue="1" operator="equal">
      <formula>""</formula>
    </cfRule>
  </conditionalFormatting>
  <conditionalFormatting sqref="Q82 S82 K82 AB82 X82 Z82 O82">
    <cfRule type="cellIs" dxfId="112" priority="100" stopIfTrue="1" operator="equal">
      <formula>""</formula>
    </cfRule>
  </conditionalFormatting>
  <conditionalFormatting sqref="F98:F99 Q97:Q98 S97:S98 O99:O100 X99:X100 Z99:Z100 AB99:AB100">
    <cfRule type="cellIs" dxfId="111" priority="98" stopIfTrue="1" operator="equal">
      <formula>""</formula>
    </cfRule>
  </conditionalFormatting>
  <conditionalFormatting sqref="Q84 S84 K84 AB84 X84 Z84 O84">
    <cfRule type="cellIs" dxfId="110" priority="99" stopIfTrue="1" operator="equal">
      <formula>""</formula>
    </cfRule>
  </conditionalFormatting>
  <conditionalFormatting sqref="F40:F41 Q39:Q40 S39:S40 O41:O42 X41:X42 Z41:Z42 AB41:AB42">
    <cfRule type="cellIs" dxfId="109" priority="97" stopIfTrue="1" operator="equal">
      <formula>""</formula>
    </cfRule>
  </conditionalFormatting>
  <conditionalFormatting sqref="S87 AB87 X87 Z87">
    <cfRule type="cellIs" dxfId="108" priority="96" stopIfTrue="1" operator="equal">
      <formula>""</formula>
    </cfRule>
  </conditionalFormatting>
  <conditionalFormatting sqref="O87">
    <cfRule type="cellIs" dxfId="107" priority="95" stopIfTrue="1" operator="equal">
      <formula>""</formula>
    </cfRule>
  </conditionalFormatting>
  <conditionalFormatting sqref="O83">
    <cfRule type="cellIs" dxfId="106" priority="93" stopIfTrue="1" operator="equal">
      <formula>""</formula>
    </cfRule>
  </conditionalFormatting>
  <conditionalFormatting sqref="O85">
    <cfRule type="cellIs" dxfId="105" priority="91" stopIfTrue="1" operator="equal">
      <formula>""</formula>
    </cfRule>
  </conditionalFormatting>
  <conditionalFormatting sqref="S83 AB83 X83 Z83">
    <cfRule type="cellIs" dxfId="104" priority="94" stopIfTrue="1" operator="equal">
      <formula>""</formula>
    </cfRule>
  </conditionalFormatting>
  <conditionalFormatting sqref="S85 AB85 X85 Z85">
    <cfRule type="cellIs" dxfId="103" priority="92" stopIfTrue="1" operator="equal">
      <formula>""</formula>
    </cfRule>
  </conditionalFormatting>
  <conditionalFormatting sqref="F84">
    <cfRule type="cellIs" dxfId="102" priority="90" stopIfTrue="1" operator="equal">
      <formula>""</formula>
    </cfRule>
  </conditionalFormatting>
  <conditionalFormatting sqref="F74:F75 Q73:Q74 S73:S74 O75:O76 X75:X76 Z75:Z76 AB75:AB76">
    <cfRule type="cellIs" dxfId="101" priority="89" stopIfTrue="1" operator="equal">
      <formula>""</formula>
    </cfRule>
  </conditionalFormatting>
  <conditionalFormatting sqref="Z73:AD74 V71:W71">
    <cfRule type="cellIs" dxfId="100" priority="88" operator="equal">
      <formula>""</formula>
    </cfRule>
  </conditionalFormatting>
  <conditionalFormatting sqref="Z57:AD58">
    <cfRule type="cellIs" dxfId="99" priority="87" operator="equal">
      <formula>""</formula>
    </cfRule>
  </conditionalFormatting>
  <conditionalFormatting sqref="Z52:AD53">
    <cfRule type="cellIs" dxfId="98" priority="86" operator="equal">
      <formula>""</formula>
    </cfRule>
  </conditionalFormatting>
  <conditionalFormatting sqref="Z44:AD45">
    <cfRule type="cellIs" dxfId="97" priority="85" operator="equal">
      <formula>""</formula>
    </cfRule>
  </conditionalFormatting>
  <conditionalFormatting sqref="Z35:AD36">
    <cfRule type="cellIs" dxfId="96" priority="84" operator="equal">
      <formula>""</formula>
    </cfRule>
  </conditionalFormatting>
  <conditionalFormatting sqref="Z27:AD27">
    <cfRule type="cellIs" dxfId="95" priority="83" operator="equal">
      <formula>""</formula>
    </cfRule>
  </conditionalFormatting>
  <conditionalFormatting sqref="Z23:AD24">
    <cfRule type="cellIs" dxfId="94" priority="82" operator="equal">
      <formula>""</formula>
    </cfRule>
  </conditionalFormatting>
  <conditionalFormatting sqref="Z14:AD14">
    <cfRule type="cellIs" dxfId="93" priority="81" operator="equal">
      <formula>""</formula>
    </cfRule>
  </conditionalFormatting>
  <conditionalFormatting sqref="Z10:AD11">
    <cfRule type="cellIs" dxfId="92" priority="80" operator="equal">
      <formula>""</formula>
    </cfRule>
  </conditionalFormatting>
  <conditionalFormatting sqref="F118:F119 Q117:Q118 S117:S118 O119:O120 X119:X120 Z119:Z120 AB119:AB120">
    <cfRule type="cellIs" dxfId="91" priority="79" stopIfTrue="1" operator="equal">
      <formula>""</formula>
    </cfRule>
  </conditionalFormatting>
  <conditionalFormatting sqref="F123:F124 Q122:Q123 S122:S123 O124:O125 X124:X125 Z124:Z125 AB124:AB125">
    <cfRule type="cellIs" dxfId="90" priority="78" stopIfTrue="1" operator="equal">
      <formula>""</formula>
    </cfRule>
  </conditionalFormatting>
  <conditionalFormatting sqref="K117">
    <cfRule type="cellIs" dxfId="89" priority="77" stopIfTrue="1" operator="equal">
      <formula>""</formula>
    </cfRule>
  </conditionalFormatting>
  <conditionalFormatting sqref="Z97:AD98">
    <cfRule type="cellIs" dxfId="88" priority="76" operator="equal">
      <formula>""</formula>
    </cfRule>
  </conditionalFormatting>
  <conditionalFormatting sqref="Z102:AD103">
    <cfRule type="cellIs" dxfId="87" priority="75" operator="equal">
      <formula>""</formula>
    </cfRule>
  </conditionalFormatting>
  <conditionalFormatting sqref="Z117:AD118">
    <cfRule type="cellIs" dxfId="86" priority="74" operator="equal">
      <formula>""</formula>
    </cfRule>
  </conditionalFormatting>
  <conditionalFormatting sqref="Z122:AD123">
    <cfRule type="cellIs" dxfId="85" priority="73" operator="equal">
      <formula>""</formula>
    </cfRule>
  </conditionalFormatting>
  <conditionalFormatting sqref="F90 Q89:Q90 S89:S90 O91:O95 X91:X95 Z91:Z95 AB91:AB95">
    <cfRule type="cellIs" dxfId="84" priority="72" stopIfTrue="1" operator="equal">
      <formula>""</formula>
    </cfRule>
  </conditionalFormatting>
  <conditionalFormatting sqref="Z89:AD90">
    <cfRule type="cellIs" dxfId="83" priority="71" operator="equal">
      <formula>""</formula>
    </cfRule>
  </conditionalFormatting>
  <conditionalFormatting sqref="F108:F109 Q107:Q108 S107:S108 O109:O110 X109:X110 Z109:Z110 AB109:AB110">
    <cfRule type="cellIs" dxfId="82" priority="70" stopIfTrue="1" operator="equal">
      <formula>""</formula>
    </cfRule>
  </conditionalFormatting>
  <conditionalFormatting sqref="Z107:AD108">
    <cfRule type="cellIs" dxfId="81" priority="69" operator="equal">
      <formula>""</formula>
    </cfRule>
  </conditionalFormatting>
  <conditionalFormatting sqref="F113:F114 Q112:Q113 S112:S113 O114:O115 X114:X115 Z114:Z115 AB114:AB115">
    <cfRule type="cellIs" dxfId="80" priority="68" stopIfTrue="1" operator="equal">
      <formula>""</formula>
    </cfRule>
  </conditionalFormatting>
  <conditionalFormatting sqref="Z112:AD113">
    <cfRule type="cellIs" dxfId="79" priority="67" operator="equal">
      <formula>""</formula>
    </cfRule>
  </conditionalFormatting>
  <conditionalFormatting sqref="Z127:AD128">
    <cfRule type="cellIs" dxfId="78" priority="65" operator="equal">
      <formula>""</formula>
    </cfRule>
  </conditionalFormatting>
  <conditionalFormatting sqref="F128:F129 Q127:Q128 S127:S128 O129:O130 X129:X130 Z129:Z130 AB129:AB130">
    <cfRule type="cellIs" dxfId="77" priority="66" stopIfTrue="1" operator="equal">
      <formula>""</formula>
    </cfRule>
  </conditionalFormatting>
  <conditionalFormatting sqref="K89">
    <cfRule type="cellIs" dxfId="76" priority="64" stopIfTrue="1" operator="equal">
      <formula>""</formula>
    </cfRule>
  </conditionalFormatting>
  <conditionalFormatting sqref="O10:P11">
    <cfRule type="cellIs" dxfId="75" priority="63" operator="equal">
      <formula>""</formula>
    </cfRule>
  </conditionalFormatting>
  <conditionalFormatting sqref="V12:W13">
    <cfRule type="cellIs" dxfId="74" priority="62" operator="equal">
      <formula>""</formula>
    </cfRule>
  </conditionalFormatting>
  <conditionalFormatting sqref="O14:P14">
    <cfRule type="cellIs" dxfId="73" priority="61" operator="equal">
      <formula>""</formula>
    </cfRule>
  </conditionalFormatting>
  <conditionalFormatting sqref="V15:W15">
    <cfRule type="cellIs" dxfId="72" priority="60" operator="equal">
      <formula>""</formula>
    </cfRule>
  </conditionalFormatting>
  <conditionalFormatting sqref="O17:P18">
    <cfRule type="cellIs" dxfId="71" priority="59" operator="equal">
      <formula>""</formula>
    </cfRule>
  </conditionalFormatting>
  <conditionalFormatting sqref="V19:W20">
    <cfRule type="cellIs" dxfId="70" priority="58" operator="equal">
      <formula>""</formula>
    </cfRule>
  </conditionalFormatting>
  <conditionalFormatting sqref="O23:P24">
    <cfRule type="cellIs" dxfId="69" priority="57" operator="equal">
      <formula>""</formula>
    </cfRule>
  </conditionalFormatting>
  <conditionalFormatting sqref="V25:W26">
    <cfRule type="cellIs" dxfId="68" priority="56" operator="equal">
      <formula>""</formula>
    </cfRule>
  </conditionalFormatting>
  <conditionalFormatting sqref="O27:P27">
    <cfRule type="cellIs" dxfId="67" priority="55" operator="equal">
      <formula>""</formula>
    </cfRule>
  </conditionalFormatting>
  <conditionalFormatting sqref="V28:W28">
    <cfRule type="cellIs" dxfId="66" priority="54" operator="equal">
      <formula>""</formula>
    </cfRule>
  </conditionalFormatting>
  <conditionalFormatting sqref="O30:P31">
    <cfRule type="cellIs" dxfId="65" priority="53" operator="equal">
      <formula>""</formula>
    </cfRule>
  </conditionalFormatting>
  <conditionalFormatting sqref="V32:W33">
    <cfRule type="cellIs" dxfId="64" priority="52" operator="equal">
      <formula>""</formula>
    </cfRule>
  </conditionalFormatting>
  <conditionalFormatting sqref="O35:P36">
    <cfRule type="cellIs" dxfId="63" priority="51" operator="equal">
      <formula>""</formula>
    </cfRule>
  </conditionalFormatting>
  <conditionalFormatting sqref="V37:W38">
    <cfRule type="cellIs" dxfId="62" priority="50" operator="equal">
      <formula>""</formula>
    </cfRule>
  </conditionalFormatting>
  <conditionalFormatting sqref="O39:P40">
    <cfRule type="cellIs" dxfId="61" priority="49" operator="equal">
      <formula>""</formula>
    </cfRule>
  </conditionalFormatting>
  <conditionalFormatting sqref="V41:W42">
    <cfRule type="cellIs" dxfId="60" priority="48" operator="equal">
      <formula>""</formula>
    </cfRule>
  </conditionalFormatting>
  <conditionalFormatting sqref="O44:P45">
    <cfRule type="cellIs" dxfId="59" priority="47" operator="equal">
      <formula>""</formula>
    </cfRule>
  </conditionalFormatting>
  <conditionalFormatting sqref="O48:P49">
    <cfRule type="cellIs" dxfId="58" priority="46" operator="equal">
      <formula>""</formula>
    </cfRule>
  </conditionalFormatting>
  <conditionalFormatting sqref="K50:M50">
    <cfRule type="cellIs" dxfId="57" priority="45" operator="equal">
      <formula>""</formula>
    </cfRule>
  </conditionalFormatting>
  <conditionalFormatting sqref="U50:V50">
    <cfRule type="cellIs" dxfId="56" priority="44" operator="equal">
      <formula>""</formula>
    </cfRule>
  </conditionalFormatting>
  <conditionalFormatting sqref="O52:P53">
    <cfRule type="cellIs" dxfId="55" priority="43" operator="equal">
      <formula>""</formula>
    </cfRule>
  </conditionalFormatting>
  <conditionalFormatting sqref="V54:W55">
    <cfRule type="cellIs" dxfId="54" priority="42" operator="equal">
      <formula>""</formula>
    </cfRule>
  </conditionalFormatting>
  <conditionalFormatting sqref="O57:P58">
    <cfRule type="cellIs" dxfId="53" priority="41" operator="equal">
      <formula>""</formula>
    </cfRule>
  </conditionalFormatting>
  <conditionalFormatting sqref="V59:W60">
    <cfRule type="cellIs" dxfId="52" priority="40" operator="equal">
      <formula>""</formula>
    </cfRule>
  </conditionalFormatting>
  <conditionalFormatting sqref="O64:P65">
    <cfRule type="cellIs" dxfId="51" priority="39" operator="equal">
      <formula>""</formula>
    </cfRule>
  </conditionalFormatting>
  <conditionalFormatting sqref="V66:W67">
    <cfRule type="cellIs" dxfId="50" priority="38" operator="equal">
      <formula>""</formula>
    </cfRule>
  </conditionalFormatting>
  <conditionalFormatting sqref="V75:W76">
    <cfRule type="cellIs" dxfId="49" priority="37" operator="equal">
      <formula>""</formula>
    </cfRule>
  </conditionalFormatting>
  <conditionalFormatting sqref="O73:P74">
    <cfRule type="cellIs" dxfId="48" priority="36" operator="equal">
      <formula>""</formula>
    </cfRule>
  </conditionalFormatting>
  <conditionalFormatting sqref="O77:P78">
    <cfRule type="cellIs" dxfId="47" priority="35" operator="equal">
      <formula>""</formula>
    </cfRule>
  </conditionalFormatting>
  <conditionalFormatting sqref="V79:W80">
    <cfRule type="cellIs" dxfId="46" priority="34" operator="equal">
      <formula>""</formula>
    </cfRule>
  </conditionalFormatting>
  <conditionalFormatting sqref="V83:W83">
    <cfRule type="cellIs" dxfId="45" priority="33" operator="equal">
      <formula>""</formula>
    </cfRule>
  </conditionalFormatting>
  <conditionalFormatting sqref="V85:W85">
    <cfRule type="cellIs" dxfId="44" priority="32" operator="equal">
      <formula>""</formula>
    </cfRule>
  </conditionalFormatting>
  <conditionalFormatting sqref="V87:W87">
    <cfRule type="cellIs" dxfId="43" priority="31" operator="equal">
      <formula>""</formula>
    </cfRule>
  </conditionalFormatting>
  <conditionalFormatting sqref="O89:P90">
    <cfRule type="cellIs" dxfId="42" priority="30" operator="equal">
      <formula>""</formula>
    </cfRule>
  </conditionalFormatting>
  <conditionalFormatting sqref="V91:W95">
    <cfRule type="cellIs" dxfId="41" priority="29" operator="equal">
      <formula>""</formula>
    </cfRule>
  </conditionalFormatting>
  <conditionalFormatting sqref="O97:P98">
    <cfRule type="cellIs" dxfId="40" priority="28" operator="equal">
      <formula>""</formula>
    </cfRule>
  </conditionalFormatting>
  <conditionalFormatting sqref="V99:W100">
    <cfRule type="cellIs" dxfId="39" priority="27" operator="equal">
      <formula>""</formula>
    </cfRule>
  </conditionalFormatting>
  <conditionalFormatting sqref="O102:P103">
    <cfRule type="cellIs" dxfId="38" priority="26" operator="equal">
      <formula>""</formula>
    </cfRule>
  </conditionalFormatting>
  <conditionalFormatting sqref="V104:W105">
    <cfRule type="cellIs" dxfId="37" priority="25" operator="equal">
      <formula>""</formula>
    </cfRule>
  </conditionalFormatting>
  <conditionalFormatting sqref="O107:P108">
    <cfRule type="cellIs" dxfId="36" priority="24" operator="equal">
      <formula>""</formula>
    </cfRule>
  </conditionalFormatting>
  <conditionalFormatting sqref="V109:W110">
    <cfRule type="cellIs" dxfId="35" priority="23" operator="equal">
      <formula>""</formula>
    </cfRule>
  </conditionalFormatting>
  <conditionalFormatting sqref="O112:P113">
    <cfRule type="cellIs" dxfId="34" priority="22" operator="equal">
      <formula>""</formula>
    </cfRule>
  </conditionalFormatting>
  <conditionalFormatting sqref="V114:W115">
    <cfRule type="cellIs" dxfId="33" priority="21" operator="equal">
      <formula>""</formula>
    </cfRule>
  </conditionalFormatting>
  <conditionalFormatting sqref="O117:P118">
    <cfRule type="cellIs" dxfId="32" priority="20" operator="equal">
      <formula>""</formula>
    </cfRule>
  </conditionalFormatting>
  <conditionalFormatting sqref="V119:W120">
    <cfRule type="cellIs" dxfId="31" priority="19" operator="equal">
      <formula>""</formula>
    </cfRule>
  </conditionalFormatting>
  <conditionalFormatting sqref="O122:P123">
    <cfRule type="cellIs" dxfId="30" priority="18" operator="equal">
      <formula>""</formula>
    </cfRule>
  </conditionalFormatting>
  <conditionalFormatting sqref="V124:W125">
    <cfRule type="cellIs" dxfId="29" priority="17" operator="equal">
      <formula>""</formula>
    </cfRule>
  </conditionalFormatting>
  <conditionalFormatting sqref="O127:P128">
    <cfRule type="cellIs" dxfId="28" priority="16" operator="equal">
      <formula>""</formula>
    </cfRule>
  </conditionalFormatting>
  <conditionalFormatting sqref="V129:W130">
    <cfRule type="cellIs" dxfId="27" priority="15" operator="equal">
      <formula>""</formula>
    </cfRule>
  </conditionalFormatting>
  <conditionalFormatting sqref="Z132:AD133">
    <cfRule type="cellIs" dxfId="26" priority="13" operator="equal">
      <formula>""</formula>
    </cfRule>
  </conditionalFormatting>
  <conditionalFormatting sqref="F133:F134 Q132:Q133 S132:S133 O134:O135 X134:X135 Z134:Z135 AB134:AB135">
    <cfRule type="cellIs" dxfId="25" priority="14" stopIfTrue="1" operator="equal">
      <formula>""</formula>
    </cfRule>
  </conditionalFormatting>
  <conditionalFormatting sqref="O132:P133">
    <cfRule type="cellIs" dxfId="24" priority="12" operator="equal">
      <formula>""</formula>
    </cfRule>
  </conditionalFormatting>
  <conditionalFormatting sqref="V134:W135">
    <cfRule type="cellIs" dxfId="23" priority="11" operator="equal">
      <formula>""</formula>
    </cfRule>
  </conditionalFormatting>
  <conditionalFormatting sqref="F70 Q69:Q70 S69:S70">
    <cfRule type="cellIs" dxfId="22" priority="10" stopIfTrue="1" operator="equal">
      <formula>""</formula>
    </cfRule>
  </conditionalFormatting>
  <conditionalFormatting sqref="Z69:AD70">
    <cfRule type="cellIs" dxfId="21" priority="9" operator="equal">
      <formula>""</formula>
    </cfRule>
  </conditionalFormatting>
  <conditionalFormatting sqref="O69:P70">
    <cfRule type="cellIs" dxfId="20" priority="8" operator="equal">
      <formula>""</formula>
    </cfRule>
  </conditionalFormatting>
  <conditionalFormatting sqref="Z30:AD31">
    <cfRule type="cellIs" dxfId="19" priority="6" operator="equal">
      <formula>""</formula>
    </cfRule>
  </conditionalFormatting>
  <conditionalFormatting sqref="Z39:AD40">
    <cfRule type="cellIs" dxfId="18" priority="5"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9:O120 F118 O114:O115 F123 O87 O91:O95 O104:O105 F108 O109:O110 F113 O124:O125 F128 O129:O130 F133 O66:O67 F70 O71 O134:O135">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129:W130 O132:P133 V66:W67 O69:P70 V134:W13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8" orientation="portrait" r:id="rId1"/>
  <headerFooter scaleWithDoc="0">
    <oddFooter>&amp;R令和４年１０月開講訓練科から適用</oddFooter>
  </headerFooter>
  <rowBreaks count="1" manualBreakCount="1">
    <brk id="80" max="29" man="1"/>
  </rowBreaks>
  <colBreaks count="1" manualBreakCount="1">
    <brk id="31" max="87"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1"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23" t="s">
        <v>493</v>
      </c>
      <c r="B1" s="723" t="s">
        <v>1073</v>
      </c>
    </row>
    <row r="2" spans="1:2" ht="18" customHeight="1">
      <c r="A2" s="724" t="s">
        <v>494</v>
      </c>
      <c r="B2" s="724">
        <v>20200106</v>
      </c>
    </row>
    <row r="3" spans="1:2" ht="18" customHeight="1">
      <c r="A3" s="376" t="s">
        <v>351</v>
      </c>
      <c r="B3" s="376" t="str">
        <f>ASC(様式1!$F$44)</f>
        <v/>
      </c>
    </row>
    <row r="4" spans="1:2" ht="18" customHeight="1">
      <c r="A4" s="377" t="s">
        <v>495</v>
      </c>
      <c r="B4" s="377" t="str">
        <f>TEXT(様式1!$O$3,"ggge年m月d日")</f>
        <v>明治33年1月0日</v>
      </c>
    </row>
    <row r="5" spans="1:2" ht="18" customHeight="1">
      <c r="A5" s="377" t="s">
        <v>352</v>
      </c>
      <c r="B5" s="377" t="str">
        <f>IF(様式1!$E$20="○","001","")&amp;IF(様式1!$E$21="○","002","")</f>
        <v>002</v>
      </c>
    </row>
    <row r="6" spans="1:2" s="645" customFormat="1" ht="18" customHeight="1">
      <c r="A6" s="378" t="s">
        <v>353</v>
      </c>
      <c r="B6" s="378" t="str">
        <f>IF(ISBLANK(登録用!L5:T5),"",LEFT(様式5!L6,2))</f>
        <v/>
      </c>
    </row>
    <row r="7" spans="1:2" ht="18" customHeight="1">
      <c r="A7" s="377" t="s">
        <v>314</v>
      </c>
      <c r="B7" s="377" t="str">
        <f>DBCS(TRIM(CLEAN(様式1!G36)))</f>
        <v/>
      </c>
    </row>
    <row r="8" spans="1:2" ht="18" customHeight="1">
      <c r="A8" s="377" t="s">
        <v>496</v>
      </c>
      <c r="B8" s="377" t="str">
        <f>TEXT(様式5!$F$11,"ggge年m月d日")</f>
        <v>令和　　年　　月　　日</v>
      </c>
    </row>
    <row r="9" spans="1:2" ht="18" customHeight="1">
      <c r="A9" s="377" t="s">
        <v>497</v>
      </c>
      <c r="B9" s="377" t="str">
        <f>TEXT(様式5!$M$11,"ggge年m月d日")</f>
        <v>令和　　年　　月　　日</v>
      </c>
    </row>
    <row r="10" spans="1:2" ht="18" customHeight="1">
      <c r="A10" s="377" t="s">
        <v>498</v>
      </c>
      <c r="B10" s="377" t="str">
        <f>TEXT(様式5!$F$12,"ggge年m月d日")</f>
        <v>令和　　年　　月　　日</v>
      </c>
    </row>
    <row r="11" spans="1:2" ht="18" customHeight="1">
      <c r="A11" s="377" t="s">
        <v>499</v>
      </c>
      <c r="B11" s="377" t="str">
        <f>TEXT(様式5!$F$14,"ggge年m月d日")</f>
        <v>令和　　年　　月　　日</v>
      </c>
    </row>
    <row r="12" spans="1:2" ht="18" customHeight="1">
      <c r="A12" s="377" t="s">
        <v>500</v>
      </c>
      <c r="B12" s="377" t="str">
        <f>TEXT(様式1!$F$37,"ggge年m月d日")</f>
        <v>明治33年1月0日</v>
      </c>
    </row>
    <row r="13" spans="1:2" ht="18" customHeight="1">
      <c r="A13" s="377" t="s">
        <v>501</v>
      </c>
      <c r="B13" s="377" t="str">
        <f>TEXT(様式1!$K$37,"ggge年m月d日")</f>
        <v>明治33年1月0日</v>
      </c>
    </row>
    <row r="14" spans="1:2" ht="18" customHeight="1">
      <c r="A14" s="376" t="s">
        <v>354</v>
      </c>
      <c r="B14" s="376" t="str">
        <f>ASC(様式1!$P$37)</f>
        <v/>
      </c>
    </row>
    <row r="15" spans="1:2" ht="18" customHeight="1">
      <c r="A15" s="376" t="s">
        <v>355</v>
      </c>
      <c r="B15" s="376">
        <f>様式5!AF15</f>
        <v>0</v>
      </c>
    </row>
    <row r="16" spans="1:2" ht="18" customHeight="1">
      <c r="A16" s="377" t="s">
        <v>502</v>
      </c>
      <c r="B16" s="377" t="str">
        <f>"00"</f>
        <v>00</v>
      </c>
    </row>
    <row r="17" spans="1:2" ht="18" customHeight="1">
      <c r="A17" s="377" t="s">
        <v>503</v>
      </c>
      <c r="B17" s="377" t="str">
        <f>"00"</f>
        <v>00</v>
      </c>
    </row>
    <row r="18" spans="1:2" ht="18" customHeight="1">
      <c r="A18" s="377" t="s">
        <v>504</v>
      </c>
      <c r="B18" s="377" t="str">
        <f>"23"</f>
        <v>23</v>
      </c>
    </row>
    <row r="19" spans="1:2" ht="18" customHeight="1">
      <c r="A19" s="377" t="s">
        <v>505</v>
      </c>
      <c r="B19" s="377" t="str">
        <f>"59"</f>
        <v>59</v>
      </c>
    </row>
    <row r="20" spans="1:2" s="645" customFormat="1" ht="18" customHeight="1">
      <c r="A20" s="376" t="s">
        <v>356</v>
      </c>
      <c r="B20" s="376">
        <f>様式5!G55</f>
        <v>0</v>
      </c>
    </row>
    <row r="21" spans="1:2" ht="18" customHeight="1">
      <c r="A21" s="376" t="s">
        <v>506</v>
      </c>
      <c r="B21" s="376" t="str">
        <f>ASC(様式1!$F$38)</f>
        <v/>
      </c>
    </row>
    <row r="22" spans="1:2" ht="18" customHeight="1">
      <c r="A22" s="377" t="s">
        <v>507</v>
      </c>
      <c r="B22" s="377" t="str">
        <f>IF(ISBLANK(様式5!$F$17),"特になし",DBCS(TRIM(SUBSTITUTE(様式5!$F$17,CHAR(10),"　"))))</f>
        <v>特になし</v>
      </c>
    </row>
    <row r="23" spans="1:2" ht="18" customHeight="1">
      <c r="A23" s="377" t="s">
        <v>508</v>
      </c>
      <c r="B23" s="377" t="str">
        <f>IF(様式5!F18="✔","1","0")</f>
        <v>0</v>
      </c>
    </row>
    <row r="24" spans="1:2" ht="18" customHeight="1">
      <c r="A24" s="377" t="s">
        <v>509</v>
      </c>
      <c r="B24" s="377" t="str">
        <f>IF(様式5!L18="✔","1","0")</f>
        <v>0</v>
      </c>
    </row>
    <row r="25" spans="1:2" ht="18" customHeight="1">
      <c r="A25" s="377" t="s">
        <v>510</v>
      </c>
      <c r="B25" s="377" t="str">
        <f>IF(様式5!T18="✔","1","0")</f>
        <v>0</v>
      </c>
    </row>
    <row r="26" spans="1:2" ht="18" customHeight="1">
      <c r="A26" s="377" t="s">
        <v>511</v>
      </c>
      <c r="B26" s="377" t="str">
        <f>IF(様式5!AA18="✔","1","0")</f>
        <v>0</v>
      </c>
    </row>
    <row r="27" spans="1:2" ht="18" customHeight="1">
      <c r="A27" s="377" t="s">
        <v>512</v>
      </c>
      <c r="B27" s="377" t="str">
        <f>IF(様式5!F19="✔","1","0")</f>
        <v>0</v>
      </c>
    </row>
    <row r="28" spans="1:2" ht="18" customHeight="1">
      <c r="A28" s="377" t="s">
        <v>513</v>
      </c>
      <c r="B28" s="377" t="str">
        <f>IF(様式5!L19="✔","1","0")</f>
        <v>0</v>
      </c>
    </row>
    <row r="29" spans="1:2" ht="18" customHeight="1">
      <c r="A29" s="377" t="s">
        <v>514</v>
      </c>
      <c r="B29" s="377" t="str">
        <f>IF(様式5!T19="✔","1","0")</f>
        <v>0</v>
      </c>
    </row>
    <row r="30" spans="1:2" ht="26.1" customHeight="1">
      <c r="A30" s="377" t="s">
        <v>357</v>
      </c>
      <c r="B30" s="378" t="str">
        <f>DBCS(TRIM(SUBSTITUTE(様式5!$F$20,CHAR(10),"　")))</f>
        <v/>
      </c>
    </row>
    <row r="31" spans="1:2" ht="26.1" customHeight="1">
      <c r="A31" s="377" t="s">
        <v>515</v>
      </c>
      <c r="B31" s="378" t="str">
        <f>DBCS(TRIM(CLEAN(様式5!AN21)))</f>
        <v/>
      </c>
    </row>
    <row r="32" spans="1:2" ht="18" customHeight="1">
      <c r="A32" s="465" t="s">
        <v>516</v>
      </c>
      <c r="B32" s="377" t="str">
        <f>DBCS(TRIM(SUBSTITUTE(様式5!$Y$8,CHAR(10),"　")))</f>
        <v/>
      </c>
    </row>
    <row r="33" spans="1:2" ht="26.1" customHeight="1">
      <c r="A33" s="465" t="s">
        <v>517</v>
      </c>
      <c r="B33" s="378" t="str">
        <f>DBCS(TRIM(SUBSTITUTE(様式5!F28,CHAR(10),"　")))</f>
        <v/>
      </c>
    </row>
    <row r="34" spans="1:2" ht="18" customHeight="1">
      <c r="A34" s="377" t="s">
        <v>518</v>
      </c>
      <c r="B34" s="376">
        <v>1</v>
      </c>
    </row>
    <row r="35" spans="1:2" s="645" customFormat="1" ht="18" customHeight="1">
      <c r="A35" s="377" t="s">
        <v>519</v>
      </c>
      <c r="B35" s="377" t="str">
        <f>IF(様式5!P50="✔","1","0")</f>
        <v>0</v>
      </c>
    </row>
    <row r="36" spans="1:2" ht="18" customHeight="1">
      <c r="A36" s="377" t="s">
        <v>520</v>
      </c>
      <c r="B36" s="376">
        <v>0</v>
      </c>
    </row>
    <row r="37" spans="1:2" ht="18" customHeight="1">
      <c r="A37" s="377" t="s">
        <v>521</v>
      </c>
      <c r="B37" s="377"/>
    </row>
    <row r="38" spans="1:2" ht="18" customHeight="1">
      <c r="A38" s="376" t="s">
        <v>358</v>
      </c>
      <c r="B38" s="376">
        <f>様式5!Y56</f>
        <v>0</v>
      </c>
    </row>
    <row r="39" spans="1:2" ht="18" customHeight="1">
      <c r="A39" s="376" t="s">
        <v>359</v>
      </c>
      <c r="B39" s="376">
        <f>様式5!Y57</f>
        <v>0</v>
      </c>
    </row>
    <row r="40" spans="1:2" ht="18" customHeight="1">
      <c r="A40" s="725" t="s">
        <v>696</v>
      </c>
      <c r="B40" s="377" t="str">
        <f>DBCS(TRIM(CLEAN(様式1!$F$40)))</f>
        <v/>
      </c>
    </row>
    <row r="41" spans="1:2" ht="18" customHeight="1">
      <c r="A41" s="725" t="s">
        <v>697</v>
      </c>
      <c r="B41" s="377" t="str">
        <f>SUBSTITUTE(ASC(様式1!$F$41),"-","")</f>
        <v/>
      </c>
    </row>
    <row r="42" spans="1:2" ht="18" customHeight="1">
      <c r="A42" s="725" t="s">
        <v>698</v>
      </c>
      <c r="B42" s="377" t="str">
        <f>DBCS(CLEAN(様式1!$H$41))</f>
        <v/>
      </c>
    </row>
    <row r="43" spans="1:2" ht="18" customHeight="1">
      <c r="A43" s="725" t="s">
        <v>699</v>
      </c>
      <c r="B43" s="377" t="str">
        <f>DBCS(CLEAN(様式1!$H$42))</f>
        <v/>
      </c>
    </row>
    <row r="44" spans="1:2" ht="18" customHeight="1">
      <c r="A44" s="725" t="s">
        <v>700</v>
      </c>
      <c r="B44" s="377" t="str">
        <f>DBCS(CLEAN(様式4!$E$40))</f>
        <v/>
      </c>
    </row>
    <row r="45" spans="1:2" ht="18" customHeight="1">
      <c r="A45" s="726" t="s">
        <v>701</v>
      </c>
      <c r="B45" s="379" t="str">
        <f>IF(ISERROR(LEFT(ASC(様式4!$P$40),FIND("-",ASC(様式4!$P$40))-1)),"",LEFT(ASC(様式4!$P$40),FIND("-",ASC(様式4!$P$40))-1))</f>
        <v/>
      </c>
    </row>
    <row r="46" spans="1:2" ht="18" customHeight="1">
      <c r="A46" s="726" t="s">
        <v>702</v>
      </c>
      <c r="B46" s="379"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26" t="s">
        <v>703</v>
      </c>
      <c r="B47" s="380" t="str">
        <f>RIGHT(ASC(様式4!$P$40),4)</f>
        <v/>
      </c>
    </row>
    <row r="48" spans="1:2" ht="18" customHeight="1">
      <c r="A48" s="725" t="s">
        <v>704</v>
      </c>
      <c r="B48" s="376" t="str">
        <f>ASC(様式4!$P$41)</f>
        <v/>
      </c>
    </row>
    <row r="49" spans="1:2" ht="18" customHeight="1">
      <c r="A49" s="377" t="s">
        <v>522</v>
      </c>
      <c r="B49" s="377" t="str">
        <f>IF(AND(様式1!$D$30&lt;&gt;"✔",様式1!$D$32&lt;&gt;"✔"),"0",IF(様式1!$D$30="✔","1","")&amp;IF(様式1!$D$32="✔","2",""))</f>
        <v>0</v>
      </c>
    </row>
  </sheetData>
  <phoneticPr fontId="11"/>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28</vt:i4>
      </vt:variant>
    </vt:vector>
  </HeadingPairs>
  <TitlesOfParts>
    <vt:vector size="52" baseType="lpstr">
      <vt:lpstr>一覧表 </vt:lpstr>
      <vt:lpstr>様式1</vt:lpstr>
      <vt:lpstr>様式2</vt:lpstr>
      <vt:lpstr>様式3</vt:lpstr>
      <vt:lpstr>様式4</vt:lpstr>
      <vt:lpstr>様式5</vt:lpstr>
      <vt:lpstr>様式5  (記載例)</vt:lpstr>
      <vt:lpstr>様式５添付１</vt:lpstr>
      <vt:lpstr>様式５添付２</vt:lpstr>
      <vt:lpstr>様式6</vt:lpstr>
      <vt:lpstr>様式6 (記載例) </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 '!Print_Area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様式6!Print_Area</vt:lpstr>
      <vt:lpstr>様式7の1!Print_Area</vt:lpstr>
      <vt:lpstr>様式7の3!Print_Area</vt:lpstr>
      <vt:lpstr>様式8!Print_Area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認定申請様式【eラーニングコース】(04.12～)</dc:title>
  <dc:creator>高齢・障害・求職者雇用支援機構</dc:creator>
  <cp:lastModifiedBy>機構</cp:lastModifiedBy>
  <cp:lastPrinted>2022-12-09T00:14:03Z</cp:lastPrinted>
  <dcterms:created xsi:type="dcterms:W3CDTF">2021-02-10T00:51:51Z</dcterms:created>
  <dcterms:modified xsi:type="dcterms:W3CDTF">2022-12-09T00:15:33Z</dcterms:modified>
</cp:coreProperties>
</file>