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5.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6.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omments7.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omments8.xml" ContentType="application/vnd.openxmlformats-officedocument.spreadsheetml.comments+xml"/>
  <Override PartName="/xl/drawings/drawing23.xml" ContentType="application/vnd.openxmlformats-officedocument.drawing+xml"/>
  <Override PartName="/xl/comments9.xml" ContentType="application/vnd.openxmlformats-officedocument.spreadsheetml.comments+xml"/>
  <Override PartName="/xl/drawings/drawing24.xml" ContentType="application/vnd.openxmlformats-officedocument.drawing+xml"/>
  <Override PartName="/xl/drawings/drawing25.xml" ContentType="application/vnd.openxmlformats-officedocument.drawing+xml"/>
  <Override PartName="/xl/comments10.xml" ContentType="application/vnd.openxmlformats-officedocument.spreadsheetml.comments+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updateLinks="always" codeName="ThisWorkbook"/>
  <mc:AlternateContent xmlns:mc="http://schemas.openxmlformats.org/markup-compatibility/2006">
    <mc:Choice Requires="x15">
      <x15ac:absPath xmlns:x15ac="http://schemas.microsoft.com/office/spreadsheetml/2010/11/ac" url="\\Cl-flsv13w\愛知支部（各課）\求職者支援課\03ホームページ\05　認定申請書の記入例\新\"/>
    </mc:Choice>
  </mc:AlternateContent>
  <xr:revisionPtr revIDLastSave="0" documentId="13_ncr:1_{0FD68B6F-745F-4302-8C06-5C8593B13BD3}" xr6:coauthVersionLast="47" xr6:coauthVersionMax="47" xr10:uidLastSave="{00000000-0000-0000-0000-000000000000}"/>
  <bookViews>
    <workbookView xWindow="1995" yWindow="150" windowWidth="14700" windowHeight="16695" tabRatio="894" firstSheet="9" activeTab="13" xr2:uid="{00000000-000D-0000-FFFF-FFFF00000000}"/>
  </bookViews>
  <sheets>
    <sheet name="一覧表" sheetId="66" r:id="rId1"/>
    <sheet name="様式1" sheetId="2" r:id="rId2"/>
    <sheet name="様式2" sheetId="24" r:id="rId3"/>
    <sheet name="様式3" sheetId="80" r:id="rId4"/>
    <sheet name="平面図（参考様式）" sheetId="98" r:id="rId5"/>
    <sheet name="様式4" sheetId="5" r:id="rId6"/>
    <sheet name="様式5" sheetId="49" r:id="rId7"/>
    <sheet name="様式５添付１" sheetId="72" r:id="rId8"/>
    <sheet name="様式５別添２" sheetId="74" r:id="rId9"/>
    <sheet name="様式５添付３" sheetId="79" r:id="rId10"/>
    <sheet name="様式５添付４" sheetId="87" r:id="rId11"/>
    <sheet name="様式５添付４別表" sheetId="88" r:id="rId12"/>
    <sheet name="様式6" sheetId="50" r:id="rId13"/>
    <sheet name="様式7の1" sheetId="78" r:id="rId14"/>
    <sheet name="様式7の3" sheetId="10" r:id="rId15"/>
    <sheet name="職務証明書（参考様式）" sheetId="99" r:id="rId16"/>
    <sheet name="様式8" sheetId="11" r:id="rId17"/>
    <sheet name="様式9" sheetId="63" r:id="rId18"/>
    <sheet name="様式10" sheetId="54" r:id="rId19"/>
    <sheet name="様式12" sheetId="15" r:id="rId20"/>
    <sheet name="様式13の１" sheetId="29" r:id="rId21"/>
    <sheet name="様式14" sheetId="38" r:id="rId22"/>
    <sheet name="様式15の１" sheetId="64" r:id="rId23"/>
    <sheet name="様式15の２" sheetId="65" r:id="rId24"/>
    <sheet name="様式16の２" sheetId="21" r:id="rId25"/>
    <sheet name="様式17" sheetId="41" r:id="rId26"/>
    <sheet name="登録用" sheetId="23" state="hidden" r:id="rId27"/>
  </sheets>
  <externalReferences>
    <externalReference r:id="rId28"/>
    <externalReference r:id="rId29"/>
    <externalReference r:id="rId30"/>
  </externalReferences>
  <definedNames>
    <definedName name="_key" localSheetId="15" hidden="1">#REF!</definedName>
    <definedName name="_key" localSheetId="4" hidden="1">#REF!</definedName>
    <definedName name="_key" hidden="1">#REF!</definedName>
    <definedName name="_Key1" localSheetId="15" hidden="1">#REF!</definedName>
    <definedName name="_Key1" localSheetId="4" hidden="1">#REF!</definedName>
    <definedName name="_Key1" hidden="1">#REF!</definedName>
    <definedName name="_Key2" localSheetId="4" hidden="1">#REF!</definedName>
    <definedName name="_Key2" hidden="1">#REF!</definedName>
    <definedName name="_Order1" hidden="1">255</definedName>
    <definedName name="_Order2" hidden="1">255</definedName>
    <definedName name="_sor" localSheetId="4" hidden="1">#REF!</definedName>
    <definedName name="_sor" hidden="1">#REF!</definedName>
    <definedName name="_Sort" localSheetId="4" hidden="1">#REF!</definedName>
    <definedName name="_Sort" hidden="1">#REF!</definedName>
    <definedName name="a" localSheetId="4" hidden="1">#REF!</definedName>
    <definedName name="a" hidden="1">#REF!</definedName>
    <definedName name="aa" hidden="1">#REF!</definedName>
    <definedName name="aaa" hidden="1">#REF!</definedName>
    <definedName name="aaaa" hidden="1">#REF!</definedName>
    <definedName name="aaaaa" hidden="1">#REF!</definedName>
    <definedName name="aaaaaa" hidden="1">#REF!</definedName>
    <definedName name="abc" hidden="1">#REF!</definedName>
    <definedName name="ass" hidden="1">#REF!</definedName>
    <definedName name="b" hidden="1">#REF!</definedName>
    <definedName name="bb" hidden="1">#REF!</definedName>
    <definedName name="bbb" hidden="1">#REF!</definedName>
    <definedName name="bhgh" hidden="1">#REF!</definedName>
    <definedName name="bjh" hidden="1">#REF!</definedName>
    <definedName name="d" hidden="1">#REF!</definedName>
    <definedName name="dd" hidden="1">#REF!</definedName>
    <definedName name="dfd" hidden="1">#REF!</definedName>
    <definedName name="dfdf" hidden="1">#REF!</definedName>
    <definedName name="dfdfdf" hidden="1">#REF!</definedName>
    <definedName name="dfdfdfd" hidden="1">#REF!</definedName>
    <definedName name="dfdff" hidden="1">#REF!</definedName>
    <definedName name="dw" hidden="1">#REF!</definedName>
    <definedName name="dwd" hidden="1">#REF!</definedName>
    <definedName name="dwdw" hidden="1">#REF!</definedName>
    <definedName name="dwdwd" hidden="1">#REF!</definedName>
    <definedName name="e" hidden="1">#REF!</definedName>
    <definedName name="ee" hidden="1">#REF!</definedName>
    <definedName name="eee" hidden="1">#REF!</definedName>
    <definedName name="eeee" hidden="1">#REF!</definedName>
    <definedName name="eeeee" hidden="1">#REF!</definedName>
    <definedName name="eeeeee" hidden="1">#REF!</definedName>
    <definedName name="eeeeeee" hidden="1">#REF!</definedName>
    <definedName name="eeeeeeee" hidden="1">#REF!</definedName>
    <definedName name="eeeeeeeee" hidden="1">#REF!</definedName>
    <definedName name="eeeeeeeeee" hidden="1">#REF!</definedName>
    <definedName name="esub" hidden="1">#REF!</definedName>
    <definedName name="Esub一覧" hidden="1">#REF!</definedName>
    <definedName name="f" hidden="1">#REF!</definedName>
    <definedName name="fd" hidden="1">#REF!</definedName>
    <definedName name="fdf" hidden="1">#REF!</definedName>
    <definedName name="fdfdf" hidden="1">#REF!</definedName>
    <definedName name="fdfdfdfdf" hidden="1">#REF!</definedName>
    <definedName name="fdfdffd" hidden="1">#REF!</definedName>
    <definedName name="frf" hidden="1">#REF!</definedName>
    <definedName name="frfr" hidden="1">#REF!</definedName>
    <definedName name="ｇ" hidden="1">#REF!</definedName>
    <definedName name="ggt" hidden="1">#REF!</definedName>
    <definedName name="gh" hidden="1">#REF!</definedName>
    <definedName name="ghghgh" hidden="1">#REF!</definedName>
    <definedName name="hghgh" hidden="1">#REF!</definedName>
    <definedName name="hghghh" hidden="1">#REF!</definedName>
    <definedName name="hh" hidden="1">#REF!</definedName>
    <definedName name="hhhh" hidden="1">#REF!</definedName>
    <definedName name="hu" hidden="1">#REF!</definedName>
    <definedName name="hujh" hidden="1">#REF!</definedName>
    <definedName name="ＨＵＵ" hidden="1">#REF!</definedName>
    <definedName name="hyhy" hidden="1">#REF!</definedName>
    <definedName name="i" hidden="1">#REF!</definedName>
    <definedName name="ii" hidden="1">#REF!</definedName>
    <definedName name="iii" hidden="1">#REF!</definedName>
    <definedName name="iiii" hidden="1">#REF!</definedName>
    <definedName name="iiiii" hidden="1">#REF!</definedName>
    <definedName name="iiiiii" hidden="1">#REF!</definedName>
    <definedName name="iiiiiii" hidden="1">#REF!</definedName>
    <definedName name="iiiiiiii" hidden="1">#REF!</definedName>
    <definedName name="iiiiiiiii" hidden="1">#REF!</definedName>
    <definedName name="iiijj" hidden="1">#REF!</definedName>
    <definedName name="iio" hidden="1">#REF!</definedName>
    <definedName name="iiuii" hidden="1">#REF!</definedName>
    <definedName name="iiuu" hidden="1">#REF!</definedName>
    <definedName name="iiuuii" hidden="1">#REF!</definedName>
    <definedName name="iiuuyu" hidden="1">#REF!</definedName>
    <definedName name="ijh" hidden="1">#REF!</definedName>
    <definedName name="ijhk" hidden="1">#REF!</definedName>
    <definedName name="io" hidden="1">#REF!</definedName>
    <definedName name="ioio" hidden="1">#REF!</definedName>
    <definedName name="ioioi" hidden="1">#REF!</definedName>
    <definedName name="ioioioio" hidden="1">#REF!</definedName>
    <definedName name="ioioiou" hidden="1">#REF!</definedName>
    <definedName name="ioiou" hidden="1">#REF!</definedName>
    <definedName name="iuji" hidden="1">#REF!</definedName>
    <definedName name="iyi" hidden="1">#REF!</definedName>
    <definedName name="iyjku" hidden="1">#REF!</definedName>
    <definedName name="jhgg" hidden="1">#REF!</definedName>
    <definedName name="jhhk" hidden="1">#REF!</definedName>
    <definedName name="jj" hidden="1">#REF!</definedName>
    <definedName name="jjj" hidden="1">#REF!</definedName>
    <definedName name="jjjj" hidden="1">#REF!</definedName>
    <definedName name="jjjjj" hidden="1">#REF!</definedName>
    <definedName name="jjjjjj" hidden="1">#REF!</definedName>
    <definedName name="jjjjjjj" hidden="1">#REF!</definedName>
    <definedName name="jjuu" hidden="1">#REF!</definedName>
    <definedName name="juju" hidden="1">#REF!</definedName>
    <definedName name="ｋ" hidden="1">#REF!</definedName>
    <definedName name="kjui" hidden="1">#REF!</definedName>
    <definedName name="kk" hidden="1">#REF!</definedName>
    <definedName name="kkk" hidden="1">#REF!</definedName>
    <definedName name="kkkk" hidden="1">#REF!</definedName>
    <definedName name="kkkkk" hidden="1">#REF!</definedName>
    <definedName name="kkkkkk" hidden="1">#REF!</definedName>
    <definedName name="kkkkkkk" hidden="1">#REF!</definedName>
    <definedName name="kkkkkkkk" hidden="1">#REF!</definedName>
    <definedName name="kkkkkkkkk" hidden="1">#REF!</definedName>
    <definedName name="kkkkkkkkkk" hidden="1">#REF!</definedName>
    <definedName name="l" hidden="1">#REF!</definedName>
    <definedName name="ll" hidden="1">#REF!</definedName>
    <definedName name="lll" hidden="1">#REF!</definedName>
    <definedName name="llll" hidden="1">#REF!</definedName>
    <definedName name="ｍ" hidden="1">#REF!</definedName>
    <definedName name="mmn" hidden="1">#REF!</definedName>
    <definedName name="mn" hidden="1">#REF!</definedName>
    <definedName name="n" hidden="1">#REF!</definedName>
    <definedName name="ngu" hidden="1">#REF!</definedName>
    <definedName name="nn" hidden="1">#REF!</definedName>
    <definedName name="nnn" hidden="1">#REF!</definedName>
    <definedName name="o" hidden="1">#REF!</definedName>
    <definedName name="oioioi" hidden="1">#REF!</definedName>
    <definedName name="oiui" hidden="1">#REF!</definedName>
    <definedName name="oo" hidden="1">#REF!</definedName>
    <definedName name="oooo" hidden="1">#REF!</definedName>
    <definedName name="oooooo" hidden="1">#REF!</definedName>
    <definedName name="ooooooo" hidden="1">#REF!</definedName>
    <definedName name="oooooooo" hidden="1">#REF!</definedName>
    <definedName name="ooooooooo" hidden="1">#REF!</definedName>
    <definedName name="oooooooooo" hidden="1">#REF!</definedName>
    <definedName name="ooui" hidden="1">#REF!</definedName>
    <definedName name="p" hidden="1">#REF!</definedName>
    <definedName name="pp" hidden="1">#REF!</definedName>
    <definedName name="ppp" hidden="1">#REF!</definedName>
    <definedName name="pppp" hidden="1">#REF!</definedName>
    <definedName name="ppppp" hidden="1">#REF!</definedName>
    <definedName name="pppppp" hidden="1">#REF!</definedName>
    <definedName name="ppppppp" hidden="1">#REF!</definedName>
    <definedName name="pppppppp" hidden="1">#REF!</definedName>
    <definedName name="ppppppppp" hidden="1">#REF!</definedName>
    <definedName name="pppppppppp" hidden="1">#REF!</definedName>
    <definedName name="_xlnm.Print_Area" localSheetId="0">一覧表!$A$1:$H$29</definedName>
    <definedName name="_xlnm.Print_Area" localSheetId="15">'職務証明書（参考様式）'!$A$1:$O$29</definedName>
    <definedName name="_xlnm.Print_Area" localSheetId="26">登録用!$A$1:$B$49</definedName>
    <definedName name="_xlnm.Print_Area" localSheetId="4">'平面図（参考様式）'!$A$1:$R$51</definedName>
    <definedName name="_xlnm.Print_Area" localSheetId="1">様式1!$A$1:$S$84</definedName>
    <definedName name="_xlnm.Print_Area" localSheetId="18">様式10!$A$1:$O$48</definedName>
    <definedName name="_xlnm.Print_Area" localSheetId="19">様式12!$A$1:$P$28</definedName>
    <definedName name="_xlnm.Print_Area" localSheetId="20">様式13の１!$A$1:$AI$57</definedName>
    <definedName name="_xlnm.Print_Area" localSheetId="21">様式14!$A$1:$R$30</definedName>
    <definedName name="_xlnm.Print_Area" localSheetId="22">様式15の１!$A$1:$R$30</definedName>
    <definedName name="_xlnm.Print_Area" localSheetId="23">様式15の２!$A$1:$U$49</definedName>
    <definedName name="_xlnm.Print_Area" localSheetId="24">様式16の２!$A$1:$H$47</definedName>
    <definedName name="_xlnm.Print_Area" localSheetId="25">様式17!$A$1:$AD$124</definedName>
    <definedName name="_xlnm.Print_Area" localSheetId="2">様式2!$A$1:$AA$44</definedName>
    <definedName name="_xlnm.Print_Area" localSheetId="3">様式3!$A$1:$Y$105</definedName>
    <definedName name="_xlnm.Print_Area" localSheetId="5">様式4!$A$1:$S$54</definedName>
    <definedName name="_xlnm.Print_Area" localSheetId="6">様式5!$A$1:$AK$104</definedName>
    <definedName name="_xlnm.Print_Area" localSheetId="7">様式５添付１!$A$1:$X$24</definedName>
    <definedName name="_xlnm.Print_Area" localSheetId="9">様式５添付３!$A$1:$E$46</definedName>
    <definedName name="_xlnm.Print_Area" localSheetId="10">様式５添付４!$A$1:$C$32</definedName>
    <definedName name="_xlnm.Print_Area" localSheetId="11">様式５添付４別表!$A$1:$G$54</definedName>
    <definedName name="_xlnm.Print_Area" localSheetId="8">様式５別添２!$A$1:$W$24</definedName>
    <definedName name="_xlnm.Print_Area" localSheetId="12">様式6!$A$1:$AI$148</definedName>
    <definedName name="_xlnm.Print_Area" localSheetId="13">様式7の1!$A$1:$L$61</definedName>
    <definedName name="_xlnm.Print_Area" localSheetId="14">様式7の3!$A$1:$AA$39</definedName>
    <definedName name="_xlnm.Print_Area" localSheetId="16">様式8!$A$1:$F$40</definedName>
    <definedName name="_xlnm.Print_Area" localSheetId="17">様式9!$A$1:$AO$47</definedName>
    <definedName name="_xlnm.Print_Titles" localSheetId="3">様式3!$6:$6</definedName>
    <definedName name="ｑ" localSheetId="15" hidden="1">#REF!</definedName>
    <definedName name="ｑ" localSheetId="4" hidden="1">#REF!</definedName>
    <definedName name="ｑ" hidden="1">#REF!</definedName>
    <definedName name="rf" localSheetId="4" hidden="1">#REF!</definedName>
    <definedName name="rf" hidden="1">#REF!</definedName>
    <definedName name="rff" localSheetId="4" hidden="1">#REF!</definedName>
    <definedName name="rff" hidden="1">#REF!</definedName>
    <definedName name="rffrfr" hidden="1">#REF!</definedName>
    <definedName name="rr" hidden="1">#REF!</definedName>
    <definedName name="rre" hidden="1">#REF!</definedName>
    <definedName name="rree" hidden="1">#REF!</definedName>
    <definedName name="rreee" hidden="1">#REF!</definedName>
    <definedName name="rreeee" hidden="1">#REF!</definedName>
    <definedName name="rreeeee" hidden="1">#REF!</definedName>
    <definedName name="rrr" hidden="1">#REF!</definedName>
    <definedName name="rrre" hidden="1">#REF!</definedName>
    <definedName name="rrree" hidden="1">#REF!</definedName>
    <definedName name="rrreee" hidden="1">#REF!</definedName>
    <definedName name="rrrre" hidden="1">#REF!</definedName>
    <definedName name="rrrree" hidden="1">#REF!</definedName>
    <definedName name="rrrreee" hidden="1">#REF!</definedName>
    <definedName name="rrrreeee" hidden="1">#REF!</definedName>
    <definedName name="rrrrre" hidden="1">#REF!</definedName>
    <definedName name="rrrrree" hidden="1">#REF!</definedName>
    <definedName name="rrrrreee" hidden="1">#REF!</definedName>
    <definedName name="rrrrreeee" hidden="1">#REF!</definedName>
    <definedName name="rrrrreeeee" hidden="1">#REF!</definedName>
    <definedName name="rrrrreeeeee" hidden="1">#REF!</definedName>
    <definedName name="rrrrrre" hidden="1">#REF!</definedName>
    <definedName name="rrrrrree" hidden="1">#REF!</definedName>
    <definedName name="rrrrrreee" hidden="1">#REF!</definedName>
    <definedName name="rrrrrreeee" hidden="1">#REF!</definedName>
    <definedName name="rrrrrreeeee" hidden="1">#REF!</definedName>
    <definedName name="rrrrrreeeeee" hidden="1">#REF!</definedName>
    <definedName name="rrrrrreeeeeee" hidden="1">#REF!</definedName>
    <definedName name="rrrrrrre" hidden="1">#REF!</definedName>
    <definedName name="rrrrrrree" hidden="1">#REF!</definedName>
    <definedName name="rrrrrrreee" hidden="1">#REF!</definedName>
    <definedName name="rrrrrrreeee" hidden="1">#REF!</definedName>
    <definedName name="rrrrrrreeeee" hidden="1">#REF!</definedName>
    <definedName name="rrrrrrreeeeee" hidden="1">#REF!</definedName>
    <definedName name="rrrrrrreeeeeee" hidden="1">#REF!</definedName>
    <definedName name="rrrrrrreeeeeeee" hidden="1">#REF!</definedName>
    <definedName name="rrrrrrrre" hidden="1">#REF!</definedName>
    <definedName name="rrrrrrrree" hidden="1">#REF!</definedName>
    <definedName name="rrrrrrrreee" hidden="1">#REF!</definedName>
    <definedName name="rrrrrrrreeee" hidden="1">#REF!</definedName>
    <definedName name="rrrrrrrreeeee" hidden="1">#REF!</definedName>
    <definedName name="rrrrrrrreeeeee" hidden="1">#REF!</definedName>
    <definedName name="rrrrrrrreeeeeee" hidden="1">#REF!</definedName>
    <definedName name="rrrrrrrreeeeeeee" hidden="1">#REF!</definedName>
    <definedName name="rtj" hidden="1">#REF!</definedName>
    <definedName name="ryfgv" hidden="1">#REF!</definedName>
    <definedName name="ryh" hidden="1">#REF!</definedName>
    <definedName name="ryhtg" hidden="1">#REF!</definedName>
    <definedName name="s" hidden="1">#REF!</definedName>
    <definedName name="t" hidden="1">#REF!</definedName>
    <definedName name="th" hidden="1">#REF!</definedName>
    <definedName name="tjh" hidden="1">#REF!</definedName>
    <definedName name="tt" hidden="1">#REF!</definedName>
    <definedName name="ttr" hidden="1">#REF!</definedName>
    <definedName name="ttrr" hidden="1">#REF!</definedName>
    <definedName name="ttrrr" hidden="1">#REF!</definedName>
    <definedName name="ttt" hidden="1">#REF!</definedName>
    <definedName name="tttr" hidden="1">#REF!</definedName>
    <definedName name="tttt" hidden="1">#REF!</definedName>
    <definedName name="ttttt" hidden="1">#REF!</definedName>
    <definedName name="tttttt" hidden="1">#REF!</definedName>
    <definedName name="ttttttt" hidden="1">#REF!</definedName>
    <definedName name="tttttttt" hidden="1">#REF!</definedName>
    <definedName name="ttttttttt" hidden="1">#REF!</definedName>
    <definedName name="ttttttttttt" hidden="1">#REF!</definedName>
    <definedName name="tyuy" hidden="1">#REF!</definedName>
    <definedName name="u" hidden="1">#REF!</definedName>
    <definedName name="uij" hidden="1">#REF!</definedName>
    <definedName name="uiouo" hidden="1">#REF!</definedName>
    <definedName name="uiuo" hidden="1">#REF!</definedName>
    <definedName name="ujhu" hidden="1">#REF!</definedName>
    <definedName name="uu" hidden="1">#REF!</definedName>
    <definedName name="uuii" hidden="1">#REF!</definedName>
    <definedName name="uuu" hidden="1">#REF!</definedName>
    <definedName name="uuuu" hidden="1">#REF!</definedName>
    <definedName name="uuuuu" hidden="1">#REF!</definedName>
    <definedName name="uuuuuu" hidden="1">#REF!</definedName>
    <definedName name="uuuuuuu" hidden="1">#REF!</definedName>
    <definedName name="uuuuuuuu" hidden="1">#REF!</definedName>
    <definedName name="uuuuuuuuu" hidden="1">#REF!</definedName>
    <definedName name="uuuuuuuuuu" hidden="1">#REF!</definedName>
    <definedName name="uuuuuuuuuuu" hidden="1">#REF!</definedName>
    <definedName name="uuyyi" hidden="1">#REF!</definedName>
    <definedName name="uyjh" hidden="1">#REF!</definedName>
    <definedName name="uyjhu" hidden="1">#REF!</definedName>
    <definedName name="ｗ" hidden="1">#REF!</definedName>
    <definedName name="wdwd" hidden="1">#REF!</definedName>
    <definedName name="ww" hidden="1">#REF!</definedName>
    <definedName name="www" hidden="1">#REF!</definedName>
    <definedName name="wwww" hidden="1">#REF!</definedName>
    <definedName name="wwwww" hidden="1">#REF!</definedName>
    <definedName name="wwwwww" hidden="1">#REF!</definedName>
    <definedName name="wwwwwww" hidden="1">#REF!</definedName>
    <definedName name="wwwwwwww" hidden="1">#REF!</definedName>
    <definedName name="wwwwwwwww" hidden="1">#REF!</definedName>
    <definedName name="wwwwwwwwww" hidden="1">#REF!</definedName>
    <definedName name="y" hidden="1">#REF!</definedName>
    <definedName name="yh" hidden="1">#REF!</definedName>
    <definedName name="yhh" hidden="1">#REF!</definedName>
    <definedName name="yhy" hidden="1">#REF!</definedName>
    <definedName name="yhyhy" hidden="1">#REF!</definedName>
    <definedName name="yjhu" hidden="1">#REF!</definedName>
    <definedName name="yt" hidden="1">#REF!</definedName>
    <definedName name="yty" hidden="1">#REF!</definedName>
    <definedName name="ytyt" hidden="1">#REF!</definedName>
    <definedName name="yujj" hidden="1">#REF!</definedName>
    <definedName name="yuyi" hidden="1">#REF!</definedName>
    <definedName name="yyy" hidden="1">#REF!</definedName>
    <definedName name="yyyy" hidden="1">#REF!</definedName>
    <definedName name="yyyyy" hidden="1">#REF!</definedName>
    <definedName name="yyyyyy" hidden="1">#REF!</definedName>
    <definedName name="yyyyyyy" hidden="1">#REF!</definedName>
    <definedName name="yyyyyyyy" hidden="1">#REF!</definedName>
    <definedName name="yyyyyyyyy" hidden="1">#REF!</definedName>
    <definedName name="yyyyyyyyyy" hidden="1">#REF!</definedName>
    <definedName name="あ" hidden="1">#REF!</definedName>
    <definedName name="い" hidden="1">#REF!</definedName>
    <definedName name="いお" hidden="1">#REF!</definedName>
    <definedName name="う" hidden="1">#REF!</definedName>
    <definedName name="え" hidden="1">#REF!</definedName>
    <definedName name="ぉ" hidden="1">#REF!</definedName>
    <definedName name="お" hidden="1">#REF!</definedName>
    <definedName name="さ" hidden="1">#REF!</definedName>
    <definedName name="し" hidden="1">#REF!</definedName>
    <definedName name="じ" hidden="1">#REF!</definedName>
    <definedName name="す" hidden="1">#REF!</definedName>
    <definedName name="せ" hidden="1">#REF!</definedName>
    <definedName name="そ" hidden="1">#REF!</definedName>
    <definedName name="た" hidden="1">#REF!</definedName>
    <definedName name="ち" hidden="1">#REF!</definedName>
    <definedName name="つ" hidden="1">#REF!</definedName>
    <definedName name="て" hidden="1">#REF!</definedName>
    <definedName name="訓練分野" localSheetId="15">[3]様式5!$AO$1:$AO$21</definedName>
    <definedName name="訓練分野" localSheetId="4">[1]様式5!$AO$1:$AO$21</definedName>
    <definedName name="訓練分野" localSheetId="6">様式5!$AO$1:$AO$21</definedName>
    <definedName name="訓練分野">[2]様式5!$AO$1:$AO$21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25" i="50" l="1"/>
  <c r="T64" i="49" l="1"/>
  <c r="G64" i="49" s="1"/>
  <c r="N64" i="49"/>
  <c r="AI63" i="50"/>
  <c r="AI44" i="50"/>
  <c r="U15" i="49" l="1"/>
  <c r="M15" i="49"/>
  <c r="F15" i="49"/>
  <c r="G17" i="64" l="1"/>
  <c r="G22" i="80" l="1"/>
  <c r="I4" i="80"/>
  <c r="D4" i="80"/>
  <c r="G4" i="78" l="1"/>
  <c r="C4" i="78"/>
  <c r="U4" i="74" l="1"/>
  <c r="O6" i="74"/>
  <c r="D7" i="74"/>
  <c r="D6" i="74"/>
  <c r="G26" i="24" l="1"/>
  <c r="D3" i="54" l="1"/>
  <c r="F3" i="11"/>
  <c r="B3" i="11"/>
  <c r="C4" i="63" l="1"/>
  <c r="AM121" i="50" l="1"/>
  <c r="AM102" i="50"/>
  <c r="AM83" i="50"/>
  <c r="AM64" i="50"/>
  <c r="AM45" i="50"/>
  <c r="AM25" i="50"/>
  <c r="AH124" i="50" l="1"/>
  <c r="AI69" i="49" s="1"/>
  <c r="V4" i="72"/>
  <c r="V5" i="24"/>
  <c r="P6" i="72"/>
  <c r="D7" i="72"/>
  <c r="D6" i="72"/>
  <c r="AI40" i="50" l="1"/>
  <c r="R4" i="63" l="1"/>
  <c r="AC14" i="29" l="1"/>
  <c r="C5" i="66" l="1"/>
  <c r="C3" i="66"/>
  <c r="Q7" i="65"/>
  <c r="I7" i="65"/>
  <c r="D7" i="65"/>
  <c r="O6" i="65"/>
  <c r="N3" i="65"/>
  <c r="E3" i="65"/>
  <c r="P7" i="64"/>
  <c r="I7" i="64"/>
  <c r="D7" i="64"/>
  <c r="O6" i="64"/>
  <c r="M3" i="64"/>
  <c r="E3" i="64"/>
  <c r="AL29" i="49" l="1"/>
  <c r="V6" i="50" l="1"/>
  <c r="E6" i="50"/>
  <c r="B5" i="23" l="1"/>
  <c r="K8" i="41" l="1"/>
  <c r="K7" i="41"/>
  <c r="X4" i="41"/>
  <c r="P4" i="41"/>
  <c r="E4" i="41"/>
  <c r="AI21" i="50" l="1"/>
  <c r="AI59" i="50"/>
  <c r="AI78" i="50"/>
  <c r="AI97" i="50"/>
  <c r="AI116" i="50"/>
  <c r="B39" i="23" l="1"/>
  <c r="B38" i="23"/>
  <c r="F3" i="49" l="1"/>
  <c r="B35" i="23" l="1"/>
  <c r="Z64" i="49"/>
  <c r="B6" i="23"/>
  <c r="O3" i="54" l="1"/>
  <c r="B3" i="23"/>
  <c r="B4" i="23"/>
  <c r="B7" i="23"/>
  <c r="B8" i="23"/>
  <c r="B9" i="23"/>
  <c r="B10" i="23"/>
  <c r="B11" i="23"/>
  <c r="B12" i="23"/>
  <c r="B13" i="23"/>
  <c r="B14" i="23"/>
  <c r="B15" i="23"/>
  <c r="B16" i="23"/>
  <c r="B17" i="23"/>
  <c r="B18" i="23"/>
  <c r="B19" i="23"/>
  <c r="B21" i="23"/>
  <c r="B22" i="23"/>
  <c r="B23" i="23"/>
  <c r="B24" i="23"/>
  <c r="B25" i="23"/>
  <c r="B26" i="23"/>
  <c r="B27" i="23"/>
  <c r="B28" i="23"/>
  <c r="B29" i="23"/>
  <c r="B30" i="23"/>
  <c r="B32" i="23"/>
  <c r="B33" i="23"/>
  <c r="B40" i="23"/>
  <c r="B41" i="23"/>
  <c r="B42" i="23"/>
  <c r="B43" i="23"/>
  <c r="B44" i="23"/>
  <c r="B45" i="23"/>
  <c r="B46" i="23"/>
  <c r="B47" i="23"/>
  <c r="B48" i="23"/>
  <c r="B49" i="23"/>
  <c r="F5" i="29" l="1"/>
  <c r="J20" i="29" l="1"/>
  <c r="AI120" i="50" l="1"/>
  <c r="AI101" i="50"/>
  <c r="AC147" i="50" s="1"/>
  <c r="AI82" i="50"/>
  <c r="AC144" i="50"/>
  <c r="AC143" i="50"/>
  <c r="AN9" i="50"/>
  <c r="AM9" i="50"/>
  <c r="AM12" i="50" s="1"/>
  <c r="D8" i="50" s="1"/>
  <c r="J1" i="50"/>
  <c r="D1" i="50"/>
  <c r="AC146" i="50" l="1"/>
  <c r="AH123" i="50"/>
  <c r="AC145" i="50"/>
  <c r="AC148" i="50"/>
  <c r="D9" i="50"/>
  <c r="F143" i="50"/>
  <c r="AM13" i="50"/>
  <c r="AG8" i="50" s="1"/>
  <c r="AG9" i="50" s="1"/>
  <c r="AB16" i="49"/>
  <c r="F9" i="49"/>
  <c r="F6" i="49"/>
  <c r="F5" i="49"/>
  <c r="V8" i="50" l="1"/>
  <c r="V9" i="50" s="1"/>
  <c r="Z8" i="50"/>
  <c r="Z9" i="50" s="1"/>
  <c r="AD8" i="50"/>
  <c r="AD9" i="50" s="1"/>
  <c r="AH8" i="50"/>
  <c r="AH9" i="50" s="1"/>
  <c r="Y8" i="50"/>
  <c r="Y9" i="50" s="1"/>
  <c r="S8" i="50"/>
  <c r="S9" i="50" s="1"/>
  <c r="O8" i="50"/>
  <c r="O9" i="50" s="1"/>
  <c r="K8" i="50"/>
  <c r="K9" i="50" s="1"/>
  <c r="G8" i="50"/>
  <c r="G9" i="50" s="1"/>
  <c r="X8" i="50"/>
  <c r="X9" i="50" s="1"/>
  <c r="AB8" i="50"/>
  <c r="AB9" i="50" s="1"/>
  <c r="AF8" i="50"/>
  <c r="AF9" i="50" s="1"/>
  <c r="AC8" i="50"/>
  <c r="AC9" i="50" s="1"/>
  <c r="U8" i="50"/>
  <c r="U9" i="50" s="1"/>
  <c r="Q8" i="50"/>
  <c r="Q9" i="50" s="1"/>
  <c r="M8" i="50"/>
  <c r="M9" i="50" s="1"/>
  <c r="I8" i="50"/>
  <c r="I9" i="50" s="1"/>
  <c r="E8" i="50"/>
  <c r="E9" i="50" s="1"/>
  <c r="AE8" i="50"/>
  <c r="AE9" i="50" s="1"/>
  <c r="W8" i="50"/>
  <c r="W9" i="50" s="1"/>
  <c r="R8" i="50"/>
  <c r="R9" i="50" s="1"/>
  <c r="N8" i="50"/>
  <c r="N9" i="50" s="1"/>
  <c r="J8" i="50"/>
  <c r="J9" i="50" s="1"/>
  <c r="F8" i="50"/>
  <c r="F9" i="50" s="1"/>
  <c r="AA8" i="50"/>
  <c r="AA9" i="50" s="1"/>
  <c r="T8" i="50"/>
  <c r="T9" i="50" s="1"/>
  <c r="P8" i="50"/>
  <c r="P9" i="50" s="1"/>
  <c r="L8" i="50"/>
  <c r="L9" i="50" s="1"/>
  <c r="H8" i="50"/>
  <c r="H9" i="50" s="1"/>
  <c r="R143" i="50"/>
  <c r="AI143" i="50" s="1"/>
  <c r="AN12" i="50"/>
  <c r="AG65" i="49"/>
  <c r="AF64" i="49"/>
  <c r="AM25" i="49"/>
  <c r="AM24" i="49"/>
  <c r="AM23" i="49"/>
  <c r="AM22" i="49"/>
  <c r="AM21" i="49"/>
  <c r="AL20" i="49"/>
  <c r="AL7" i="49"/>
  <c r="AN21" i="49" l="1"/>
  <c r="AL21" i="49" s="1"/>
  <c r="F144" i="50"/>
  <c r="D27" i="50"/>
  <c r="AO12" i="50"/>
  <c r="AN13" i="50"/>
  <c r="R144" i="50" s="1"/>
  <c r="B31" i="23" l="1"/>
  <c r="G20" i="29"/>
  <c r="B20" i="23"/>
  <c r="AI144" i="50"/>
  <c r="F145" i="50"/>
  <c r="D46" i="50"/>
  <c r="AO13" i="50"/>
  <c r="R145" i="50" s="1"/>
  <c r="AP12" i="50"/>
  <c r="D28" i="50"/>
  <c r="AG27" i="50"/>
  <c r="AG28" i="50" s="1"/>
  <c r="AE27" i="50"/>
  <c r="AE28" i="50" s="1"/>
  <c r="AC27" i="50"/>
  <c r="AC28" i="50" s="1"/>
  <c r="AA27" i="50"/>
  <c r="AA28" i="50" s="1"/>
  <c r="Y27" i="50"/>
  <c r="Y28" i="50" s="1"/>
  <c r="W27" i="50"/>
  <c r="W28" i="50" s="1"/>
  <c r="U27" i="50"/>
  <c r="U28" i="50" s="1"/>
  <c r="S27" i="50"/>
  <c r="S28" i="50" s="1"/>
  <c r="Q27" i="50"/>
  <c r="Q28" i="50" s="1"/>
  <c r="O27" i="50"/>
  <c r="O28" i="50" s="1"/>
  <c r="M27" i="50"/>
  <c r="M28" i="50" s="1"/>
  <c r="K27" i="50"/>
  <c r="K28" i="50" s="1"/>
  <c r="I27" i="50"/>
  <c r="I28" i="50" s="1"/>
  <c r="G27" i="50"/>
  <c r="G28" i="50" s="1"/>
  <c r="AH27" i="50"/>
  <c r="AH28" i="50" s="1"/>
  <c r="AF27" i="50"/>
  <c r="AF28" i="50" s="1"/>
  <c r="AD27" i="50"/>
  <c r="AD28" i="50" s="1"/>
  <c r="AB27" i="50"/>
  <c r="AB28" i="50" s="1"/>
  <c r="Z27" i="50"/>
  <c r="Z28" i="50" s="1"/>
  <c r="X27" i="50"/>
  <c r="X28" i="50" s="1"/>
  <c r="V27" i="50"/>
  <c r="V28" i="50" s="1"/>
  <c r="T27" i="50"/>
  <c r="T28" i="50" s="1"/>
  <c r="R27" i="50"/>
  <c r="R28" i="50" s="1"/>
  <c r="P27" i="50"/>
  <c r="P28" i="50" s="1"/>
  <c r="N27" i="50"/>
  <c r="N28" i="50" s="1"/>
  <c r="L27" i="50"/>
  <c r="L28" i="50" s="1"/>
  <c r="J27" i="50"/>
  <c r="J28" i="50" s="1"/>
  <c r="H27" i="50"/>
  <c r="H28" i="50" s="1"/>
  <c r="F27" i="50"/>
  <c r="F28" i="50" s="1"/>
  <c r="E27" i="50"/>
  <c r="E28" i="50" s="1"/>
  <c r="AI145" i="50" l="1"/>
  <c r="F146" i="50"/>
  <c r="D65" i="50"/>
  <c r="AQ12" i="50"/>
  <c r="AP13" i="50"/>
  <c r="R146" i="50" s="1"/>
  <c r="D47" i="50"/>
  <c r="AG46" i="50"/>
  <c r="AG47" i="50" s="1"/>
  <c r="AE46" i="50"/>
  <c r="AE47" i="50" s="1"/>
  <c r="AC46" i="50"/>
  <c r="AC47" i="50" s="1"/>
  <c r="AA46" i="50"/>
  <c r="AA47" i="50" s="1"/>
  <c r="Y46" i="50"/>
  <c r="Y47" i="50" s="1"/>
  <c r="W46" i="50"/>
  <c r="W47" i="50" s="1"/>
  <c r="U46" i="50"/>
  <c r="U47" i="50" s="1"/>
  <c r="S46" i="50"/>
  <c r="S47" i="50" s="1"/>
  <c r="Q46" i="50"/>
  <c r="Q47" i="50" s="1"/>
  <c r="O46" i="50"/>
  <c r="O47" i="50" s="1"/>
  <c r="M46" i="50"/>
  <c r="M47" i="50" s="1"/>
  <c r="K46" i="50"/>
  <c r="K47" i="50" s="1"/>
  <c r="I46" i="50"/>
  <c r="I47" i="50" s="1"/>
  <c r="G46" i="50"/>
  <c r="G47" i="50" s="1"/>
  <c r="E46" i="50"/>
  <c r="E47" i="50" s="1"/>
  <c r="AH46" i="50"/>
  <c r="AH47" i="50" s="1"/>
  <c r="AF46" i="50"/>
  <c r="AF47" i="50" s="1"/>
  <c r="AD46" i="50"/>
  <c r="AD47" i="50" s="1"/>
  <c r="AB46" i="50"/>
  <c r="AB47" i="50" s="1"/>
  <c r="Z46" i="50"/>
  <c r="Z47" i="50" s="1"/>
  <c r="X46" i="50"/>
  <c r="X47" i="50" s="1"/>
  <c r="V46" i="50"/>
  <c r="V47" i="50" s="1"/>
  <c r="T46" i="50"/>
  <c r="T47" i="50" s="1"/>
  <c r="R46" i="50"/>
  <c r="R47" i="50" s="1"/>
  <c r="P46" i="50"/>
  <c r="P47" i="50" s="1"/>
  <c r="N46" i="50"/>
  <c r="N47" i="50" s="1"/>
  <c r="L46" i="50"/>
  <c r="L47" i="50" s="1"/>
  <c r="J46" i="50"/>
  <c r="J47" i="50" s="1"/>
  <c r="H46" i="50"/>
  <c r="H47" i="50" s="1"/>
  <c r="F46" i="50"/>
  <c r="F47" i="50" s="1"/>
  <c r="AI146" i="50" l="1"/>
  <c r="F147" i="50"/>
  <c r="D84" i="50"/>
  <c r="AQ13" i="50"/>
  <c r="R147" i="50" s="1"/>
  <c r="AR12" i="50"/>
  <c r="D66" i="50"/>
  <c r="AG65" i="50"/>
  <c r="AG66" i="50" s="1"/>
  <c r="AE65" i="50"/>
  <c r="AE66" i="50" s="1"/>
  <c r="AC65" i="50"/>
  <c r="AC66" i="50" s="1"/>
  <c r="AA65" i="50"/>
  <c r="AA66" i="50" s="1"/>
  <c r="Y65" i="50"/>
  <c r="Y66" i="50" s="1"/>
  <c r="W65" i="50"/>
  <c r="W66" i="50" s="1"/>
  <c r="U65" i="50"/>
  <c r="U66" i="50" s="1"/>
  <c r="S65" i="50"/>
  <c r="S66" i="50" s="1"/>
  <c r="Q65" i="50"/>
  <c r="Q66" i="50" s="1"/>
  <c r="O65" i="50"/>
  <c r="O66" i="50" s="1"/>
  <c r="M65" i="50"/>
  <c r="M66" i="50" s="1"/>
  <c r="K65" i="50"/>
  <c r="K66" i="50" s="1"/>
  <c r="I65" i="50"/>
  <c r="I66" i="50" s="1"/>
  <c r="G65" i="50"/>
  <c r="G66" i="50" s="1"/>
  <c r="E65" i="50"/>
  <c r="E66" i="50" s="1"/>
  <c r="AH65" i="50"/>
  <c r="AH66" i="50" s="1"/>
  <c r="AF65" i="50"/>
  <c r="AF66" i="50" s="1"/>
  <c r="AD65" i="50"/>
  <c r="AD66" i="50" s="1"/>
  <c r="AB65" i="50"/>
  <c r="AB66" i="50" s="1"/>
  <c r="Z65" i="50"/>
  <c r="Z66" i="50" s="1"/>
  <c r="X65" i="50"/>
  <c r="X66" i="50" s="1"/>
  <c r="V65" i="50"/>
  <c r="V66" i="50" s="1"/>
  <c r="T65" i="50"/>
  <c r="T66" i="50" s="1"/>
  <c r="R65" i="50"/>
  <c r="R66" i="50" s="1"/>
  <c r="P65" i="50"/>
  <c r="P66" i="50" s="1"/>
  <c r="N65" i="50"/>
  <c r="N66" i="50" s="1"/>
  <c r="L65" i="50"/>
  <c r="L66" i="50" s="1"/>
  <c r="J65" i="50"/>
  <c r="J66" i="50" s="1"/>
  <c r="H65" i="50"/>
  <c r="H66" i="50" s="1"/>
  <c r="F65" i="50"/>
  <c r="F66" i="50" s="1"/>
  <c r="AI147" i="50" l="1"/>
  <c r="F148" i="50"/>
  <c r="D103" i="50"/>
  <c r="AR13" i="50"/>
  <c r="R148" i="50" s="1"/>
  <c r="D85" i="50"/>
  <c r="AG84" i="50"/>
  <c r="AG85" i="50" s="1"/>
  <c r="AE84" i="50"/>
  <c r="AE85" i="50" s="1"/>
  <c r="AC84" i="50"/>
  <c r="AC85" i="50" s="1"/>
  <c r="AA84" i="50"/>
  <c r="AA85" i="50" s="1"/>
  <c r="Y84" i="50"/>
  <c r="Y85" i="50" s="1"/>
  <c r="W84" i="50"/>
  <c r="W85" i="50" s="1"/>
  <c r="U84" i="50"/>
  <c r="U85" i="50" s="1"/>
  <c r="S84" i="50"/>
  <c r="S85" i="50" s="1"/>
  <c r="Q84" i="50"/>
  <c r="Q85" i="50" s="1"/>
  <c r="O84" i="50"/>
  <c r="O85" i="50" s="1"/>
  <c r="M84" i="50"/>
  <c r="M85" i="50" s="1"/>
  <c r="K84" i="50"/>
  <c r="K85" i="50" s="1"/>
  <c r="I84" i="50"/>
  <c r="I85" i="50" s="1"/>
  <c r="G84" i="50"/>
  <c r="G85" i="50" s="1"/>
  <c r="E84" i="50"/>
  <c r="E85" i="50" s="1"/>
  <c r="AH84" i="50"/>
  <c r="AH85" i="50" s="1"/>
  <c r="AF84" i="50"/>
  <c r="AF85" i="50" s="1"/>
  <c r="AD84" i="50"/>
  <c r="AD85" i="50" s="1"/>
  <c r="AB84" i="50"/>
  <c r="AB85" i="50" s="1"/>
  <c r="Z84" i="50"/>
  <c r="Z85" i="50" s="1"/>
  <c r="X84" i="50"/>
  <c r="X85" i="50" s="1"/>
  <c r="V84" i="50"/>
  <c r="V85" i="50" s="1"/>
  <c r="T84" i="50"/>
  <c r="T85" i="50" s="1"/>
  <c r="R84" i="50"/>
  <c r="R85" i="50" s="1"/>
  <c r="P84" i="50"/>
  <c r="P85" i="50" s="1"/>
  <c r="N84" i="50"/>
  <c r="N85" i="50" s="1"/>
  <c r="L84" i="50"/>
  <c r="L85" i="50" s="1"/>
  <c r="J84" i="50"/>
  <c r="J85" i="50" s="1"/>
  <c r="H84" i="50"/>
  <c r="H85" i="50" s="1"/>
  <c r="F84" i="50"/>
  <c r="F85" i="50" s="1"/>
  <c r="AI148" i="50" l="1"/>
  <c r="D104" i="50"/>
  <c r="AG103" i="50"/>
  <c r="AG104" i="50" s="1"/>
  <c r="AE103" i="50"/>
  <c r="AE104" i="50" s="1"/>
  <c r="AC103" i="50"/>
  <c r="AC104" i="50" s="1"/>
  <c r="AA103" i="50"/>
  <c r="AA104" i="50" s="1"/>
  <c r="Y103" i="50"/>
  <c r="Y104" i="50" s="1"/>
  <c r="W103" i="50"/>
  <c r="W104" i="50" s="1"/>
  <c r="U103" i="50"/>
  <c r="U104" i="50" s="1"/>
  <c r="S103" i="50"/>
  <c r="S104" i="50" s="1"/>
  <c r="Q103" i="50"/>
  <c r="Q104" i="50" s="1"/>
  <c r="O103" i="50"/>
  <c r="O104" i="50" s="1"/>
  <c r="M103" i="50"/>
  <c r="M104" i="50" s="1"/>
  <c r="K103" i="50"/>
  <c r="K104" i="50" s="1"/>
  <c r="I103" i="50"/>
  <c r="I104" i="50" s="1"/>
  <c r="G103" i="50"/>
  <c r="G104" i="50" s="1"/>
  <c r="E103" i="50"/>
  <c r="E104" i="50" s="1"/>
  <c r="AH103" i="50"/>
  <c r="AH104" i="50" s="1"/>
  <c r="AF103" i="50"/>
  <c r="AF104" i="50" s="1"/>
  <c r="AD103" i="50"/>
  <c r="AD104" i="50" s="1"/>
  <c r="AB103" i="50"/>
  <c r="AB104" i="50" s="1"/>
  <c r="Z103" i="50"/>
  <c r="Z104" i="50" s="1"/>
  <c r="X103" i="50"/>
  <c r="X104" i="50" s="1"/>
  <c r="V103" i="50"/>
  <c r="V104" i="50" s="1"/>
  <c r="T103" i="50"/>
  <c r="T104" i="50" s="1"/>
  <c r="R103" i="50"/>
  <c r="R104" i="50" s="1"/>
  <c r="P103" i="50"/>
  <c r="P104" i="50" s="1"/>
  <c r="N103" i="50"/>
  <c r="N104" i="50" s="1"/>
  <c r="L103" i="50"/>
  <c r="L104" i="50" s="1"/>
  <c r="J103" i="50"/>
  <c r="J104" i="50" s="1"/>
  <c r="H103" i="50"/>
  <c r="H104" i="50" s="1"/>
  <c r="F103" i="50"/>
  <c r="F104" i="50" s="1"/>
  <c r="C5" i="38" l="1"/>
  <c r="C4" i="38"/>
  <c r="I19" i="38"/>
  <c r="P19" i="38"/>
  <c r="O19" i="38"/>
  <c r="N19" i="38"/>
  <c r="M19" i="38"/>
  <c r="L19" i="38"/>
  <c r="K19" i="38"/>
  <c r="J19" i="38"/>
  <c r="R19" i="38" l="1"/>
  <c r="Q19" i="38"/>
  <c r="B7" i="5" l="1"/>
  <c r="AC16" i="29"/>
  <c r="G14" i="29"/>
  <c r="G16" i="29"/>
  <c r="A22" i="29"/>
  <c r="A20" i="29"/>
  <c r="E9" i="5" l="1"/>
  <c r="A16" i="24" l="1"/>
  <c r="O9" i="24"/>
  <c r="O10" i="24"/>
  <c r="Q14" i="24"/>
  <c r="Q12" i="24"/>
  <c r="T42" i="2" l="1"/>
  <c r="T41" i="2"/>
  <c r="F8" i="21" l="1"/>
  <c r="D8" i="21"/>
  <c r="D7" i="21"/>
  <c r="D5" i="21"/>
  <c r="P28" i="15"/>
  <c r="D7" i="15"/>
  <c r="F5" i="15"/>
  <c r="E31" i="11"/>
  <c r="E16" i="11"/>
  <c r="E22" i="5"/>
  <c r="C22" i="5"/>
  <c r="B21" i="5"/>
  <c r="E11" i="5"/>
  <c r="C9" i="5"/>
  <c r="B6" i="5"/>
  <c r="B5" i="5"/>
  <c r="B4" i="5"/>
  <c r="K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000-000001000000}">
      <text>
        <r>
          <rPr>
            <sz val="18"/>
            <color indexed="81"/>
            <rFont val="ＭＳ Ｐゴシック"/>
            <family val="3"/>
            <charset val="128"/>
          </rPr>
          <t>シート見出しが</t>
        </r>
        <r>
          <rPr>
            <u/>
            <sz val="18"/>
            <color indexed="10"/>
            <rFont val="ＭＳ Ｐゴシック"/>
            <family val="3"/>
            <charset val="128"/>
          </rPr>
          <t>赤い様式は今回変更した様式です。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35" authorId="0" shapeId="0" xr:uid="{944D990C-B23D-4187-A4DB-53CE5C783AA3}">
      <text>
        <r>
          <rPr>
            <b/>
            <sz val="11"/>
            <color indexed="81"/>
            <rFont val="ＭＳ Ｐゴシック"/>
            <family val="3"/>
            <charset val="128"/>
          </rPr>
          <t>年号を選択してください。</t>
        </r>
      </text>
    </comment>
    <comment ref="V37" authorId="0" shapeId="0" xr:uid="{8A6915E7-35FF-4DA9-83A8-42491820F2DB}">
      <text>
        <r>
          <rPr>
            <b/>
            <sz val="11"/>
            <color indexed="81"/>
            <rFont val="ＭＳ Ｐゴシック"/>
            <family val="3"/>
            <charset val="128"/>
          </rPr>
          <t>年号を選択してください。</t>
        </r>
      </text>
    </comment>
    <comment ref="O39" authorId="0" shapeId="0" xr:uid="{4D80C51B-C143-436E-ADB2-E0F4CB3BFB76}">
      <text>
        <r>
          <rPr>
            <b/>
            <sz val="11"/>
            <color indexed="81"/>
            <rFont val="ＭＳ Ｐゴシック"/>
            <family val="3"/>
            <charset val="128"/>
          </rPr>
          <t>年号を選択してください。</t>
        </r>
      </text>
    </comment>
    <comment ref="V41" authorId="0" shapeId="0" xr:uid="{AB14D13F-7A5A-4704-9B75-620A39CE7DF6}">
      <text>
        <r>
          <rPr>
            <b/>
            <sz val="11"/>
            <color indexed="81"/>
            <rFont val="ＭＳ Ｐゴシック"/>
            <family val="3"/>
            <charset val="128"/>
          </rPr>
          <t>年号を選択してください。</t>
        </r>
      </text>
    </comment>
    <comment ref="O44" authorId="0" shapeId="0" xr:uid="{F04E1944-993A-4692-8D9D-00BAB7F9832C}">
      <text>
        <r>
          <rPr>
            <b/>
            <sz val="11"/>
            <color indexed="81"/>
            <rFont val="ＭＳ Ｐゴシック"/>
            <family val="3"/>
            <charset val="128"/>
          </rPr>
          <t>年号を選択してください。</t>
        </r>
      </text>
    </comment>
    <comment ref="O52" authorId="0" shapeId="0" xr:uid="{EA2B660C-DE0B-4F8F-8D08-B281DF011003}">
      <text>
        <r>
          <rPr>
            <b/>
            <sz val="11"/>
            <color indexed="81"/>
            <rFont val="ＭＳ Ｐゴシック"/>
            <family val="3"/>
            <charset val="128"/>
          </rPr>
          <t>年号を選択してください。</t>
        </r>
      </text>
    </comment>
    <comment ref="V54" authorId="0" shapeId="0" xr:uid="{66D972A1-AD63-4787-8DCA-FC6446DFD896}">
      <text>
        <r>
          <rPr>
            <b/>
            <sz val="11"/>
            <color indexed="81"/>
            <rFont val="ＭＳ Ｐゴシック"/>
            <family val="3"/>
            <charset val="128"/>
          </rPr>
          <t>年号を選択してください。</t>
        </r>
      </text>
    </comment>
    <comment ref="O57" authorId="0" shapeId="0" xr:uid="{8DD87171-253C-4412-A72F-01B5A3F310DA}">
      <text>
        <r>
          <rPr>
            <b/>
            <sz val="11"/>
            <color indexed="81"/>
            <rFont val="ＭＳ Ｐゴシック"/>
            <family val="3"/>
            <charset val="128"/>
          </rPr>
          <t>年号を選択してください。</t>
        </r>
      </text>
    </comment>
    <comment ref="V59" authorId="0" shapeId="0" xr:uid="{4996BF26-7551-465C-8182-DC24A0CC6CDD}">
      <text>
        <r>
          <rPr>
            <b/>
            <sz val="11"/>
            <color indexed="81"/>
            <rFont val="ＭＳ Ｐゴシック"/>
            <family val="3"/>
            <charset val="128"/>
          </rPr>
          <t>年号を選択してください。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作成者</author>
  </authors>
  <commentList>
    <comment ref="O3" authorId="0" shapeId="0" xr:uid="{00000000-0006-0000-0100-000001000000}">
      <text>
        <r>
          <rPr>
            <sz val="11"/>
            <color indexed="81"/>
            <rFont val="ＭＳ Ｐゴシック"/>
            <family val="3"/>
            <charset val="128"/>
          </rPr>
          <t>提出日を入力してください（○年○月○日）</t>
        </r>
      </text>
    </comment>
    <comment ref="J9" authorId="0" shapeId="0" xr:uid="{00000000-0006-0000-0100-000002000000}">
      <text>
        <r>
          <rPr>
            <sz val="11"/>
            <color indexed="81"/>
            <rFont val="ＭＳ Ｐゴシック"/>
            <family val="3"/>
            <charset val="128"/>
          </rPr>
          <t xml:space="preserve"> 郵便番号を入力してください（000-0000）</t>
        </r>
      </text>
    </comment>
    <comment ref="G36" authorId="1" shapeId="0" xr:uid="{00000000-0006-0000-0100-000003000000}">
      <text>
        <r>
          <rPr>
            <sz val="11"/>
            <color indexed="8"/>
            <rFont val="ＭＳ Ｐゴシック"/>
            <family val="3"/>
            <charset val="128"/>
          </rPr>
          <t>・基礎コースの基礎分野は、「○○基礎科」
・託児サービス支援付き訓練コースの場合は、「○○科（託児）」,
託児サービス対応訓練コースの場合は「○○科（託児対応）」
・短時間訓練コースの場合は、「○○科（短時間）」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1" authorId="0" shapeId="0" xr:uid="{00000000-0006-0000-0300-000001000000}">
      <text>
        <r>
          <rPr>
            <sz val="11"/>
            <color indexed="81"/>
            <rFont val="ＭＳ Ｐゴシック"/>
            <family val="3"/>
            <charset val="128"/>
          </rPr>
          <t>小数点第３位を切り捨て、小数点第２位までを入力してください。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高齢・障害・求職者雇用支援機構</author>
  </authors>
  <commentList>
    <comment ref="O13" authorId="0" shapeId="0" xr:uid="{00000000-0006-0000-0500-000001000000}">
      <text>
        <r>
          <rPr>
            <b/>
            <sz val="9"/>
            <color indexed="81"/>
            <rFont val="ＭＳ Ｐゴシック"/>
            <family val="3"/>
            <charset val="128"/>
          </rPr>
          <t>有限会社、合同会社、合資会社、医療法人など</t>
        </r>
      </text>
    </comment>
    <comment ref="C14" authorId="0" shapeId="0" xr:uid="{00000000-0006-0000-0500-000002000000}">
      <text>
        <r>
          <rPr>
            <b/>
            <sz val="9"/>
            <color indexed="81"/>
            <rFont val="ＭＳ Ｐゴシック"/>
            <family val="3"/>
            <charset val="128"/>
          </rPr>
          <t>事業協同組合、企業組合、協同組合、商工会議所、協会など</t>
        </r>
      </text>
    </comment>
    <comment ref="I14" authorId="0" shapeId="0" xr:uid="{00000000-0006-0000-0500-000003000000}">
      <text>
        <r>
          <rPr>
            <b/>
            <sz val="9"/>
            <color indexed="81"/>
            <rFont val="ＭＳ Ｐゴシック"/>
            <family val="3"/>
            <charset val="128"/>
          </rPr>
          <t>専修学校・各種学校を除く学校法人</t>
        </r>
      </text>
    </comment>
    <comment ref="L14" authorId="0" shapeId="0" xr:uid="{00000000-0006-0000-0500-000004000000}">
      <text>
        <r>
          <rPr>
            <b/>
            <sz val="9"/>
            <color indexed="81"/>
            <rFont val="ＭＳ Ｐゴシック"/>
            <family val="3"/>
            <charset val="128"/>
          </rPr>
          <t>一般財団法人、一般社団法人、公益財団法人、公益社団法人など</t>
        </r>
      </text>
    </comment>
    <comment ref="I15" authorId="0" shapeId="0" xr:uid="{00000000-0006-0000-0500-000005000000}">
      <text>
        <r>
          <rPr>
            <b/>
            <sz val="9"/>
            <color indexed="81"/>
            <rFont val="ＭＳ Ｐゴシック"/>
            <family val="3"/>
            <charset val="128"/>
          </rPr>
          <t>個人事業主、会計事務所など</t>
        </r>
      </text>
    </comment>
    <comment ref="P40" authorId="1" shapeId="0" xr:uid="{00000000-0006-0000-0500-000006000000}">
      <text>
        <r>
          <rPr>
            <b/>
            <sz val="9"/>
            <color indexed="81"/>
            <rFont val="ＭＳ Ｐゴシック"/>
            <family val="3"/>
            <charset val="128"/>
          </rPr>
          <t>電話番号を入力してください。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企画係</author>
    <author>高齢・障害・求職者雇用支援機構</author>
  </authors>
  <commentList>
    <comment ref="L8" authorId="0" shapeId="0" xr:uid="{07F04BF8-1782-49A0-AE78-EC2944AE430C}">
      <text>
        <r>
          <rPr>
            <sz val="11"/>
            <color indexed="81"/>
            <rFont val="ＭＳ Ｐゴシック"/>
            <family val="3"/>
            <charset val="128"/>
          </rPr>
          <t>記入した類型に該当することを証明する書類の提出を省略する場合に選択してください。</t>
        </r>
      </text>
    </comment>
    <comment ref="L9" authorId="1" shapeId="0" xr:uid="{8CCA13F5-7952-488D-AB30-9E8A9BAD3B95}">
      <text>
        <r>
          <rPr>
            <sz val="11"/>
            <color indexed="81"/>
            <rFont val="ＭＳ Ｐゴシック"/>
            <family val="3"/>
            <charset val="128"/>
          </rPr>
          <t>省略する書類を提出した際の申請書の「受理番号」を記入してください。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8" authorId="0" shapeId="0" xr:uid="{00000000-0006-0000-1500-000001000000}">
      <text>
        <r>
          <rPr>
            <sz val="11"/>
            <color indexed="81"/>
            <rFont val="ＭＳ Ｐゴシック"/>
            <family val="3"/>
            <charset val="128"/>
          </rPr>
          <t>キャリアコンサルティング担当者を複数人配置する場合は行を増やして記入して下さい。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5" authorId="0" shapeId="0" xr:uid="{00000000-0006-0000-1800-000001000000}">
      <text>
        <r>
          <rPr>
            <sz val="9"/>
            <color indexed="81"/>
            <rFont val="ＭＳ Ｐゴシック"/>
            <family val="3"/>
            <charset val="128"/>
          </rPr>
          <t>カリキュラムの内容ごとに番号を付してください。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00000000-0006-0000-1A00-000001000000}">
      <text>
        <r>
          <rPr>
            <b/>
            <u/>
            <sz val="9"/>
            <color indexed="81"/>
            <rFont val="ＭＳ Ｐゴシック"/>
            <family val="3"/>
            <charset val="128"/>
          </rPr>
          <t>実績枠</t>
        </r>
        <r>
          <rPr>
            <sz val="9"/>
            <color indexed="81"/>
            <rFont val="ＭＳ Ｐゴシック"/>
            <family val="3"/>
            <charset val="128"/>
          </rPr>
          <t>で申請する場合は当該様式を提出してください。</t>
        </r>
      </text>
    </comment>
    <comment ref="A32" authorId="0" shapeId="0" xr:uid="{00000000-0006-0000-1A00-000002000000}">
      <text>
        <r>
          <rPr>
            <b/>
            <u/>
            <sz val="9"/>
            <color indexed="81"/>
            <rFont val="ＭＳ Ｐゴシック"/>
            <family val="3"/>
            <charset val="128"/>
          </rPr>
          <t>実績枠</t>
        </r>
        <r>
          <rPr>
            <sz val="9"/>
            <color indexed="81"/>
            <rFont val="ＭＳ Ｐゴシック"/>
            <family val="3"/>
            <charset val="128"/>
          </rPr>
          <t>で申請する場合は当該様式を提出してください。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00000000-0006-0000-1B00-000001000000}">
      <text>
        <r>
          <rPr>
            <b/>
            <u/>
            <sz val="9"/>
            <color indexed="81"/>
            <rFont val="ＭＳ Ｐゴシック"/>
            <family val="3"/>
            <charset val="128"/>
          </rPr>
          <t>新規参入枠</t>
        </r>
        <r>
          <rPr>
            <sz val="9"/>
            <color indexed="81"/>
            <rFont val="ＭＳ Ｐゴシック"/>
            <family val="3"/>
            <charset val="128"/>
          </rPr>
          <t>で申請する場合は、当該様式を提出してください。</t>
        </r>
      </text>
    </comment>
    <comment ref="A51" authorId="0" shapeId="0" xr:uid="{00000000-0006-0000-1B00-000002000000}">
      <text>
        <r>
          <rPr>
            <b/>
            <u/>
            <sz val="9"/>
            <color indexed="81"/>
            <rFont val="ＭＳ Ｐゴシック"/>
            <family val="3"/>
            <charset val="128"/>
          </rPr>
          <t>新規参入枠</t>
        </r>
        <r>
          <rPr>
            <sz val="9"/>
            <color indexed="81"/>
            <rFont val="ＭＳ Ｐゴシック"/>
            <family val="3"/>
            <charset val="128"/>
          </rPr>
          <t>で申請する場合は、当該様式を提出してください。</t>
        </r>
      </text>
    </comment>
  </commentList>
</comments>
</file>

<file path=xl/sharedStrings.xml><?xml version="1.0" encoding="utf-8"?>
<sst xmlns="http://schemas.openxmlformats.org/spreadsheetml/2006/main" count="2814" uniqueCount="1705">
  <si>
    <t>訓練実施機関名</t>
    <rPh sb="0" eb="2">
      <t>クンレン</t>
    </rPh>
    <rPh sb="2" eb="4">
      <t>ジッシ</t>
    </rPh>
    <rPh sb="4" eb="6">
      <t>キカン</t>
    </rPh>
    <rPh sb="6" eb="7">
      <t>メイ</t>
    </rPh>
    <phoneticPr fontId="9"/>
  </si>
  <si>
    <t>提出年月日</t>
    <rPh sb="0" eb="2">
      <t>テイシュツ</t>
    </rPh>
    <rPh sb="2" eb="5">
      <t>ネンガッピ</t>
    </rPh>
    <phoneticPr fontId="9"/>
  </si>
  <si>
    <t>様式
番号</t>
    <rPh sb="0" eb="2">
      <t>ヨウシキ</t>
    </rPh>
    <rPh sb="3" eb="5">
      <t>バンゴウ</t>
    </rPh>
    <phoneticPr fontId="9"/>
  </si>
  <si>
    <t>様式名及び添付する書類</t>
    <rPh sb="0" eb="2">
      <t>ヨウシキ</t>
    </rPh>
    <rPh sb="2" eb="3">
      <t>メイ</t>
    </rPh>
    <rPh sb="3" eb="4">
      <t>オヨ</t>
    </rPh>
    <rPh sb="5" eb="7">
      <t>テンプ</t>
    </rPh>
    <rPh sb="9" eb="11">
      <t>ショルイ</t>
    </rPh>
    <phoneticPr fontId="9"/>
  </si>
  <si>
    <t>申請者
チェック欄</t>
    <rPh sb="0" eb="3">
      <t>シンセイシャ</t>
    </rPh>
    <rPh sb="8" eb="9">
      <t>ラン</t>
    </rPh>
    <phoneticPr fontId="9"/>
  </si>
  <si>
    <t>機構
チェック欄</t>
    <rPh sb="0" eb="2">
      <t>キコウ</t>
    </rPh>
    <rPh sb="7" eb="8">
      <t>ラン</t>
    </rPh>
    <phoneticPr fontId="9"/>
  </si>
  <si>
    <t>第１号</t>
  </si>
  <si>
    <t>職業訓練認定申請書</t>
    <rPh sb="0" eb="2">
      <t>ショクギョウ</t>
    </rPh>
    <rPh sb="2" eb="4">
      <t>クンレン</t>
    </rPh>
    <rPh sb="4" eb="6">
      <t>ニンテイ</t>
    </rPh>
    <rPh sb="6" eb="9">
      <t>シンセイショ</t>
    </rPh>
    <phoneticPr fontId="9"/>
  </si>
  <si>
    <t>訓練カリキュラム</t>
    <rPh sb="0" eb="2">
      <t>クンレン</t>
    </rPh>
    <phoneticPr fontId="9"/>
  </si>
  <si>
    <t>第７の１号</t>
    <rPh sb="0" eb="1">
      <t>ダイ</t>
    </rPh>
    <rPh sb="4" eb="5">
      <t>ゴウ</t>
    </rPh>
    <phoneticPr fontId="9"/>
  </si>
  <si>
    <t>使用教科書等一覧（受講者が必要とする教科書等）</t>
    <rPh sb="0" eb="2">
      <t>シヨウ</t>
    </rPh>
    <rPh sb="2" eb="5">
      <t>キョウカショ</t>
    </rPh>
    <rPh sb="5" eb="6">
      <t>トウ</t>
    </rPh>
    <rPh sb="6" eb="8">
      <t>イチラン</t>
    </rPh>
    <rPh sb="9" eb="12">
      <t>ジュコウシャ</t>
    </rPh>
    <rPh sb="13" eb="15">
      <t>ヒツヨウ</t>
    </rPh>
    <rPh sb="18" eb="21">
      <t>キョウカショ</t>
    </rPh>
    <rPh sb="21" eb="22">
      <t>トウ</t>
    </rPh>
    <phoneticPr fontId="9"/>
  </si>
  <si>
    <t>訓練カリキュラム（企業実習用）</t>
    <rPh sb="9" eb="11">
      <t>キギョウ</t>
    </rPh>
    <rPh sb="11" eb="14">
      <t>ジッシュウヨウ</t>
    </rPh>
    <phoneticPr fontId="9"/>
  </si>
  <si>
    <t>コース案内、その他広告案</t>
    <rPh sb="3" eb="5">
      <t>アンナイ</t>
    </rPh>
    <rPh sb="8" eb="9">
      <t>タ</t>
    </rPh>
    <rPh sb="9" eb="11">
      <t>コウコク</t>
    </rPh>
    <rPh sb="11" eb="12">
      <t>アン</t>
    </rPh>
    <phoneticPr fontId="9"/>
  </si>
  <si>
    <t>オリエンテーション時に告知する事項の内容</t>
    <rPh sb="9" eb="10">
      <t>ジ</t>
    </rPh>
    <rPh sb="11" eb="13">
      <t>コクチ</t>
    </rPh>
    <rPh sb="15" eb="17">
      <t>ジコウ</t>
    </rPh>
    <rPh sb="18" eb="20">
      <t>ナイヨウ</t>
    </rPh>
    <phoneticPr fontId="9"/>
  </si>
  <si>
    <t>求職者支援訓練の認定申請に係る提出済み書類一覧</t>
    <rPh sb="0" eb="2">
      <t>キュウショク</t>
    </rPh>
    <rPh sb="2" eb="3">
      <t>シャ</t>
    </rPh>
    <rPh sb="3" eb="5">
      <t>シエン</t>
    </rPh>
    <rPh sb="5" eb="7">
      <t>クンレン</t>
    </rPh>
    <rPh sb="8" eb="10">
      <t>ニンテイ</t>
    </rPh>
    <rPh sb="10" eb="12">
      <t>シンセイ</t>
    </rPh>
    <rPh sb="13" eb="14">
      <t>カカワ</t>
    </rPh>
    <rPh sb="15" eb="17">
      <t>テイシュツ</t>
    </rPh>
    <rPh sb="17" eb="18">
      <t>ズ</t>
    </rPh>
    <rPh sb="19" eb="21">
      <t>ショルイ</t>
    </rPh>
    <rPh sb="21" eb="23">
      <t>イチラン</t>
    </rPh>
    <phoneticPr fontId="9"/>
  </si>
  <si>
    <t>認定様式第1号（第1条関係）（表面）</t>
    <rPh sb="0" eb="2">
      <t>ニンテイ</t>
    </rPh>
    <rPh sb="2" eb="4">
      <t>ヨウシキ</t>
    </rPh>
    <rPh sb="8" eb="9">
      <t>ダイ</t>
    </rPh>
    <rPh sb="10" eb="11">
      <t>ジョウ</t>
    </rPh>
    <rPh sb="11" eb="13">
      <t>カンケイ</t>
    </rPh>
    <rPh sb="15" eb="16">
      <t>オモテ</t>
    </rPh>
    <rPh sb="16" eb="17">
      <t>メン</t>
    </rPh>
    <phoneticPr fontId="9"/>
  </si>
  <si>
    <t>独立行政法人高齢・障害・求職者雇用支援機構　理事長　殿　</t>
    <rPh sb="6" eb="8">
      <t>コウレイ</t>
    </rPh>
    <rPh sb="9" eb="11">
      <t>ショウガイ</t>
    </rPh>
    <rPh sb="12" eb="15">
      <t>キュウショクシャ</t>
    </rPh>
    <rPh sb="15" eb="17">
      <t>コヨウ</t>
    </rPh>
    <rPh sb="17" eb="19">
      <t>シエン</t>
    </rPh>
    <rPh sb="19" eb="21">
      <t>キコウ</t>
    </rPh>
    <phoneticPr fontId="9"/>
  </si>
  <si>
    <t>（申請者）</t>
    <rPh sb="1" eb="4">
      <t>シンセイシャ</t>
    </rPh>
    <phoneticPr fontId="9"/>
  </si>
  <si>
    <t>フリガナ</t>
    <phoneticPr fontId="9"/>
  </si>
  <si>
    <t>〒</t>
    <phoneticPr fontId="9"/>
  </si>
  <si>
    <t>所在地</t>
  </si>
  <si>
    <t>商号又は名称</t>
    <rPh sb="0" eb="2">
      <t>ショウゴウ</t>
    </rPh>
    <rPh sb="2" eb="3">
      <t>マタ</t>
    </rPh>
    <rPh sb="4" eb="6">
      <t>メイショウ</t>
    </rPh>
    <phoneticPr fontId="9"/>
  </si>
  <si>
    <t>代表者役職名・氏名</t>
    <phoneticPr fontId="9"/>
  </si>
  <si>
    <t>記</t>
    <phoneticPr fontId="9"/>
  </si>
  <si>
    <t>１　訓練の種別</t>
    <rPh sb="2" eb="4">
      <t>クンレン</t>
    </rPh>
    <rPh sb="5" eb="7">
      <t>シュベツ</t>
    </rPh>
    <phoneticPr fontId="9"/>
  </si>
  <si>
    <t>（</t>
    <phoneticPr fontId="9"/>
  </si>
  <si>
    <t>）基礎訓練（基礎コース）</t>
    <rPh sb="1" eb="3">
      <t>キソ</t>
    </rPh>
    <rPh sb="3" eb="5">
      <t>クンレン</t>
    </rPh>
    <rPh sb="6" eb="8">
      <t>キソ</t>
    </rPh>
    <phoneticPr fontId="9"/>
  </si>
  <si>
    <t>）実践訓練（実践コース）</t>
    <rPh sb="1" eb="3">
      <t>ジッセン</t>
    </rPh>
    <rPh sb="3" eb="5">
      <t>クンレン</t>
    </rPh>
    <rPh sb="6" eb="8">
      <t>ジッセン</t>
    </rPh>
    <phoneticPr fontId="9"/>
  </si>
  <si>
    <t>※該当する分野（１つ）にチェックを入れてください。</t>
  </si>
  <si>
    <t>02 ＩＴ分野　</t>
    <phoneticPr fontId="9"/>
  </si>
  <si>
    <t>07 林業分野</t>
    <phoneticPr fontId="9"/>
  </si>
  <si>
    <t>12 輸送サービス分野</t>
    <phoneticPr fontId="9"/>
  </si>
  <si>
    <t>17 金属関連分野</t>
    <phoneticPr fontId="9"/>
  </si>
  <si>
    <t>03 営業・販売・事務分野</t>
    <phoneticPr fontId="9"/>
  </si>
  <si>
    <t>08 旅行・観光分野</t>
    <phoneticPr fontId="9"/>
  </si>
  <si>
    <t>13 エコ分野</t>
    <phoneticPr fontId="9"/>
  </si>
  <si>
    <t>18 建設関連分野</t>
    <phoneticPr fontId="9"/>
  </si>
  <si>
    <t>04 医療事務分野</t>
    <phoneticPr fontId="9"/>
  </si>
  <si>
    <t>09 警備・保安分野</t>
    <phoneticPr fontId="9"/>
  </si>
  <si>
    <t>14 調理分野</t>
    <phoneticPr fontId="9"/>
  </si>
  <si>
    <t>19 理容・美容関連分野</t>
    <phoneticPr fontId="9"/>
  </si>
  <si>
    <t>10 クリエート（企画・創作）分野</t>
    <phoneticPr fontId="9"/>
  </si>
  <si>
    <t>15 電気関連分野</t>
    <phoneticPr fontId="9"/>
  </si>
  <si>
    <t>20 その他の分野</t>
    <phoneticPr fontId="9"/>
  </si>
  <si>
    <t>06 農業分野</t>
    <phoneticPr fontId="9"/>
  </si>
  <si>
    <t>11 デザイン分野</t>
    <phoneticPr fontId="9"/>
  </si>
  <si>
    <t>16 機械関連分野</t>
    <phoneticPr fontId="9"/>
  </si>
  <si>
    <t>(</t>
    <phoneticPr fontId="9"/>
  </si>
  <si>
    <t>）</t>
    <phoneticPr fontId="9"/>
  </si>
  <si>
    <t>※　新規　　　</t>
    <phoneticPr fontId="9"/>
  </si>
  <si>
    <t>（貴機関が初めて本分野の訓練を実施する場合はチェックしてください）</t>
    <phoneticPr fontId="9"/>
  </si>
  <si>
    <t>※　新規扱い　</t>
    <rPh sb="4" eb="5">
      <t>アツカ</t>
    </rPh>
    <phoneticPr fontId="9"/>
  </si>
  <si>
    <t>３　訓練概要　　　　</t>
    <phoneticPr fontId="9"/>
  </si>
  <si>
    <r>
      <t>（１）訓練科名（40文字以内）</t>
    </r>
    <r>
      <rPr>
        <u/>
        <sz val="16"/>
        <rFont val="ＭＳ 明朝"/>
        <family val="1"/>
        <charset val="128"/>
      </rPr>
      <t/>
    </r>
    <rPh sb="10" eb="12">
      <t>モジ</t>
    </rPh>
    <rPh sb="12" eb="14">
      <t>イナイ</t>
    </rPh>
    <phoneticPr fontId="9"/>
  </si>
  <si>
    <t>（２）訓練期間</t>
    <rPh sb="5" eb="7">
      <t>キカン</t>
    </rPh>
    <phoneticPr fontId="9"/>
  </si>
  <si>
    <t>～</t>
    <phoneticPr fontId="9"/>
  </si>
  <si>
    <t>（</t>
    <phoneticPr fontId="9"/>
  </si>
  <si>
    <t>か月）</t>
    <rPh sb="1" eb="2">
      <t>ゲツ</t>
    </rPh>
    <phoneticPr fontId="9"/>
  </si>
  <si>
    <t>（３）受講者定員</t>
    <phoneticPr fontId="9"/>
  </si>
  <si>
    <t>名</t>
    <rPh sb="0" eb="1">
      <t>メイ</t>
    </rPh>
    <phoneticPr fontId="9"/>
  </si>
  <si>
    <t>　　所　　在　　地</t>
  </si>
  <si>
    <t>５　訓練実施機関番号</t>
    <rPh sb="6" eb="8">
      <t>キカン</t>
    </rPh>
    <rPh sb="8" eb="10">
      <t>バンゴウ</t>
    </rPh>
    <phoneticPr fontId="9"/>
  </si>
  <si>
    <t>社会保険
労務士
記載欄</t>
    <rPh sb="0" eb="2">
      <t>シャカイ</t>
    </rPh>
    <rPh sb="2" eb="4">
      <t>ホケン</t>
    </rPh>
    <rPh sb="5" eb="8">
      <t>ロウムシ</t>
    </rPh>
    <rPh sb="9" eb="11">
      <t>キサイ</t>
    </rPh>
    <rPh sb="11" eb="12">
      <t>ラン</t>
    </rPh>
    <phoneticPr fontId="9"/>
  </si>
  <si>
    <t>作成年月日・提出代行
者・事務代理者の表示</t>
    <rPh sb="0" eb="2">
      <t>サクセイ</t>
    </rPh>
    <rPh sb="2" eb="5">
      <t>ネンガッピ</t>
    </rPh>
    <rPh sb="6" eb="8">
      <t>テイシュツ</t>
    </rPh>
    <rPh sb="8" eb="10">
      <t>ダイコウ</t>
    </rPh>
    <rPh sb="11" eb="12">
      <t>シャ</t>
    </rPh>
    <rPh sb="13" eb="15">
      <t>ジム</t>
    </rPh>
    <rPh sb="15" eb="17">
      <t>ダイリ</t>
    </rPh>
    <rPh sb="17" eb="18">
      <t>シャ</t>
    </rPh>
    <rPh sb="19" eb="21">
      <t>ヒョウジ</t>
    </rPh>
    <phoneticPr fontId="9"/>
  </si>
  <si>
    <t>氏  　　　名</t>
    <rPh sb="0" eb="1">
      <t>シ</t>
    </rPh>
    <rPh sb="6" eb="7">
      <t>メイ</t>
    </rPh>
    <phoneticPr fontId="9"/>
  </si>
  <si>
    <t>電　話　番　号</t>
    <rPh sb="0" eb="1">
      <t>デン</t>
    </rPh>
    <rPh sb="2" eb="3">
      <t>ハナシ</t>
    </rPh>
    <rPh sb="4" eb="5">
      <t>バン</t>
    </rPh>
    <rPh sb="6" eb="7">
      <t>ゴウ</t>
    </rPh>
    <phoneticPr fontId="9"/>
  </si>
  <si>
    <t>※機構処理欄</t>
    <rPh sb="1" eb="3">
      <t>キコウ</t>
    </rPh>
    <rPh sb="3" eb="5">
      <t>ショリ</t>
    </rPh>
    <rPh sb="5" eb="6">
      <t>ラン</t>
    </rPh>
    <phoneticPr fontId="9"/>
  </si>
  <si>
    <t xml:space="preserve"> 施設名：</t>
    <rPh sb="1" eb="3">
      <t>シセツ</t>
    </rPh>
    <rPh sb="3" eb="4">
      <t>メイ</t>
    </rPh>
    <phoneticPr fontId="9"/>
  </si>
  <si>
    <t>担当者：</t>
    <rPh sb="0" eb="3">
      <t>タントウシャ</t>
    </rPh>
    <phoneticPr fontId="9"/>
  </si>
  <si>
    <t>㊞</t>
    <phoneticPr fontId="9"/>
  </si>
  <si>
    <t>受理番号：</t>
    <phoneticPr fontId="9"/>
  </si>
  <si>
    <t xml:space="preserve"> 申請書受理日：</t>
    <rPh sb="1" eb="4">
      <t>シンセイショ</t>
    </rPh>
    <rPh sb="4" eb="6">
      <t>ジュリ</t>
    </rPh>
    <rPh sb="6" eb="7">
      <t>ビ</t>
    </rPh>
    <phoneticPr fontId="9"/>
  </si>
  <si>
    <t>認定様式第1号（第1条関係）（裏面）</t>
    <rPh sb="0" eb="2">
      <t>ニンテイ</t>
    </rPh>
    <rPh sb="15" eb="16">
      <t>ウラ</t>
    </rPh>
    <rPh sb="16" eb="17">
      <t>メン</t>
    </rPh>
    <phoneticPr fontId="9"/>
  </si>
  <si>
    <t>（注　意　事　項）</t>
    <rPh sb="1" eb="2">
      <t>チュウ</t>
    </rPh>
    <rPh sb="3" eb="4">
      <t>イ</t>
    </rPh>
    <rPh sb="5" eb="6">
      <t>コト</t>
    </rPh>
    <rPh sb="7" eb="8">
      <t>コウ</t>
    </rPh>
    <phoneticPr fontId="9"/>
  </si>
  <si>
    <t>誓　　約　　書</t>
    <phoneticPr fontId="9"/>
  </si>
  <si>
    <t>独立行政法人高齢・障害・求職者雇用支援機構　理事長　殿　　</t>
    <rPh sb="6" eb="8">
      <t>コウレイ</t>
    </rPh>
    <rPh sb="9" eb="11">
      <t>ショウガイ</t>
    </rPh>
    <rPh sb="12" eb="15">
      <t>キュウショクシャ</t>
    </rPh>
    <rPh sb="15" eb="17">
      <t>コヨウ</t>
    </rPh>
    <rPh sb="17" eb="19">
      <t>シエン</t>
    </rPh>
    <rPh sb="22" eb="25">
      <t>リジチョウ</t>
    </rPh>
    <phoneticPr fontId="9"/>
  </si>
  <si>
    <t>代表者役職名・氏名</t>
    <rPh sb="3" eb="4">
      <t>ヤク</t>
    </rPh>
    <rPh sb="4" eb="5">
      <t>ショク</t>
    </rPh>
    <rPh sb="5" eb="6">
      <t>メイ</t>
    </rPh>
    <phoneticPr fontId="9"/>
  </si>
  <si>
    <t>記</t>
  </si>
  <si>
    <t>１　訓練科名</t>
    <rPh sb="2" eb="4">
      <t>クンレン</t>
    </rPh>
    <rPh sb="4" eb="6">
      <t>カメイ</t>
    </rPh>
    <phoneticPr fontId="9"/>
  </si>
  <si>
    <t>２　誓約内容</t>
  </si>
  <si>
    <t>実施体制等確認表</t>
    <rPh sb="0" eb="2">
      <t>ジッシ</t>
    </rPh>
    <rPh sb="2" eb="4">
      <t>タイセイ</t>
    </rPh>
    <rPh sb="4" eb="5">
      <t>トウ</t>
    </rPh>
    <rPh sb="5" eb="7">
      <t>カクニン</t>
    </rPh>
    <rPh sb="7" eb="8">
      <t>ヒョウ</t>
    </rPh>
    <phoneticPr fontId="9"/>
  </si>
  <si>
    <t>訓練実施機関名：　</t>
    <rPh sb="0" eb="2">
      <t>クンレン</t>
    </rPh>
    <rPh sb="2" eb="4">
      <t>ジッシ</t>
    </rPh>
    <rPh sb="4" eb="6">
      <t>キカン</t>
    </rPh>
    <rPh sb="6" eb="7">
      <t>メイ</t>
    </rPh>
    <phoneticPr fontId="9"/>
  </si>
  <si>
    <t>訓練科名：</t>
    <phoneticPr fontId="9"/>
  </si>
  <si>
    <t>作成者名：</t>
    <phoneticPr fontId="9"/>
  </si>
  <si>
    <t>点　検　項　目</t>
    <rPh sb="0" eb="3">
      <t>テンケン</t>
    </rPh>
    <rPh sb="4" eb="7">
      <t>コウモク</t>
    </rPh>
    <phoneticPr fontId="9"/>
  </si>
  <si>
    <t>内　　　　　　　　　　　　　　　容</t>
    <rPh sb="0" eb="1">
      <t>ウチ</t>
    </rPh>
    <rPh sb="16" eb="17">
      <t>カタチ</t>
    </rPh>
    <phoneticPr fontId="9"/>
  </si>
  <si>
    <t>基本条件</t>
    <rPh sb="0" eb="2">
      <t>キホン</t>
    </rPh>
    <rPh sb="2" eb="4">
      <t>ジョウケン</t>
    </rPh>
    <phoneticPr fontId="9"/>
  </si>
  <si>
    <t>認定様式第４号「訓練実施機関・施設の概要」により確認</t>
    <rPh sb="0" eb="2">
      <t>ニンテイ</t>
    </rPh>
    <rPh sb="2" eb="4">
      <t>ヨウシキ</t>
    </rPh>
    <rPh sb="4" eb="5">
      <t>ダイ</t>
    </rPh>
    <rPh sb="6" eb="7">
      <t>ゴウ</t>
    </rPh>
    <rPh sb="8" eb="10">
      <t>クンレン</t>
    </rPh>
    <rPh sb="10" eb="12">
      <t>ジッシ</t>
    </rPh>
    <rPh sb="12" eb="14">
      <t>キカン</t>
    </rPh>
    <rPh sb="15" eb="17">
      <t>シセツ</t>
    </rPh>
    <rPh sb="18" eb="20">
      <t>ガイヨウ</t>
    </rPh>
    <rPh sb="24" eb="26">
      <t>カクニン</t>
    </rPh>
    <phoneticPr fontId="9"/>
  </si>
  <si>
    <t>訓練実施施設の確保</t>
    <rPh sb="0" eb="2">
      <t>クンレン</t>
    </rPh>
    <rPh sb="2" eb="4">
      <t>ジッシ</t>
    </rPh>
    <rPh sb="4" eb="6">
      <t>シセツ</t>
    </rPh>
    <rPh sb="7" eb="9">
      <t>カクホ</t>
    </rPh>
    <phoneticPr fontId="9"/>
  </si>
  <si>
    <t>　・自ら所有する訓練実施場所及び事務所を使用する　　　　　　　※不動産登記簿謄本（写しで可）等を添付すること</t>
    <phoneticPr fontId="9"/>
  </si>
  <si>
    <t>　・訓練実施場所及び事務所を賃借により確保する　　　　　　　　　※賃貸借契約書（写）等を添付すること</t>
    <phoneticPr fontId="9"/>
  </si>
  <si>
    <t>　　カリキュラムに必ず含めるべき内容；</t>
    <rPh sb="9" eb="10">
      <t>カナラ</t>
    </rPh>
    <rPh sb="11" eb="12">
      <t>フク</t>
    </rPh>
    <rPh sb="16" eb="18">
      <t>ナイヨウ</t>
    </rPh>
    <phoneticPr fontId="9"/>
  </si>
  <si>
    <t>　・該当している　　　　　</t>
    <phoneticPr fontId="9"/>
  </si>
  <si>
    <t>・該当していない</t>
    <phoneticPr fontId="9"/>
  </si>
  <si>
    <t>介護職員養成研修（介護職員養成研修を求職者支援訓練として実施する場合）</t>
    <phoneticPr fontId="9"/>
  </si>
  <si>
    <t>教　室　設　備</t>
    <rPh sb="0" eb="3">
      <t>キョウシツ</t>
    </rPh>
    <rPh sb="4" eb="7">
      <t>セツビ</t>
    </rPh>
    <phoneticPr fontId="9"/>
  </si>
  <si>
    <t>教室面積等</t>
    <rPh sb="0" eb="2">
      <t>キョウシツ</t>
    </rPh>
    <rPh sb="2" eb="4">
      <t>メンセキ</t>
    </rPh>
    <rPh sb="4" eb="5">
      <t>トウ</t>
    </rPh>
    <phoneticPr fontId="9"/>
  </si>
  <si>
    <t>・教室総面積（　　　</t>
    <rPh sb="1" eb="3">
      <t>キョウシツ</t>
    </rPh>
    <rPh sb="3" eb="6">
      <t>ソウメンセキ</t>
    </rPh>
    <phoneticPr fontId="9"/>
  </si>
  <si>
    <t>　　）㎡</t>
    <phoneticPr fontId="9"/>
  </si>
  <si>
    <t>・１人当たりの面積（</t>
    <rPh sb="2" eb="3">
      <t>ニン</t>
    </rPh>
    <rPh sb="3" eb="4">
      <t>ア</t>
    </rPh>
    <rPh sb="7" eb="9">
      <t>メンセキ</t>
    </rPh>
    <phoneticPr fontId="9"/>
  </si>
  <si>
    <t>・教室総面積を定員で除した数値</t>
    <rPh sb="1" eb="3">
      <t>キョウシツ</t>
    </rPh>
    <rPh sb="3" eb="6">
      <t>ソウメンセキ</t>
    </rPh>
    <rPh sb="7" eb="9">
      <t>テイイン</t>
    </rPh>
    <rPh sb="10" eb="11">
      <t>ジョ</t>
    </rPh>
    <rPh sb="13" eb="15">
      <t>スウチ</t>
    </rPh>
    <phoneticPr fontId="9"/>
  </si>
  <si>
    <t>・実習室面積（</t>
    <rPh sb="1" eb="4">
      <t>ジッシュウシツ</t>
    </rPh>
    <rPh sb="4" eb="6">
      <t>メンセキ</t>
    </rPh>
    <phoneticPr fontId="9"/>
  </si>
  <si>
    <t>名称（</t>
    <rPh sb="0" eb="2">
      <t>メイショウ</t>
    </rPh>
    <phoneticPr fontId="9"/>
  </si>
  <si>
    <t xml:space="preserve">       ）</t>
    <phoneticPr fontId="9"/>
  </si>
  <si>
    <t>台数（</t>
    <phoneticPr fontId="9"/>
  </si>
  <si>
    <t>）台</t>
    <phoneticPr fontId="9"/>
  </si>
  <si>
    <t>　　　（</t>
    <phoneticPr fontId="9"/>
  </si>
  <si>
    <t>・机　定員以上</t>
    <rPh sb="1" eb="2">
      <t>ツクエ</t>
    </rPh>
    <rPh sb="3" eb="5">
      <t>テイイン</t>
    </rPh>
    <rPh sb="5" eb="7">
      <t>イジョウ</t>
    </rPh>
    <phoneticPr fontId="9"/>
  </si>
  <si>
    <t>有</t>
    <phoneticPr fontId="9"/>
  </si>
  <si>
    <t>無</t>
    <rPh sb="0" eb="1">
      <t>ナ</t>
    </rPh>
    <phoneticPr fontId="9"/>
  </si>
  <si>
    <t>・いす　定員以上</t>
    <rPh sb="4" eb="6">
      <t>テイイン</t>
    </rPh>
    <rPh sb="6" eb="8">
      <t>イジョウ</t>
    </rPh>
    <phoneticPr fontId="9"/>
  </si>
  <si>
    <t>・ホワイトボード等</t>
    <rPh sb="8" eb="9">
      <t>トウ</t>
    </rPh>
    <phoneticPr fontId="9"/>
  </si>
  <si>
    <t>※パソコン関係</t>
    <rPh sb="5" eb="7">
      <t>カンケイ</t>
    </rPh>
    <phoneticPr fontId="9"/>
  </si>
  <si>
    <t>パソコン台数</t>
    <phoneticPr fontId="9"/>
  </si>
  <si>
    <t>インターネットの接続</t>
    <phoneticPr fontId="9"/>
  </si>
  <si>
    <t>・全てのパソコンが接続できる</t>
    <phoneticPr fontId="9"/>
  </si>
  <si>
    <t>・一部又は全部のパソコンが接続できない</t>
    <rPh sb="1" eb="3">
      <t>イチブ</t>
    </rPh>
    <rPh sb="3" eb="4">
      <t>マタ</t>
    </rPh>
    <rPh sb="5" eb="7">
      <t>ゼンブ</t>
    </rPh>
    <rPh sb="13" eb="15">
      <t>セツゾク</t>
    </rPh>
    <phoneticPr fontId="9"/>
  </si>
  <si>
    <t>・接続する必要がある訓練がない</t>
    <rPh sb="1" eb="3">
      <t>セツゾク</t>
    </rPh>
    <rPh sb="5" eb="7">
      <t>ヒツヨウ</t>
    </rPh>
    <rPh sb="10" eb="12">
      <t>クンレン</t>
    </rPh>
    <phoneticPr fontId="9"/>
  </si>
  <si>
    <t>プリンタ台数</t>
    <rPh sb="4" eb="6">
      <t>ダイスウ</t>
    </rPh>
    <phoneticPr fontId="9"/>
  </si>
  <si>
    <t>・インクジェットプリンタ　　（</t>
    <phoneticPr fontId="9"/>
  </si>
  <si>
    <t>　）台</t>
    <rPh sb="2" eb="3">
      <t>ダイ</t>
    </rPh>
    <phoneticPr fontId="9"/>
  </si>
  <si>
    <t>・レーザープリンタ　　　　　（</t>
    <phoneticPr fontId="9"/>
  </si>
  <si>
    <t>受講者が講師のパソコン画面を常時確認できるための方策</t>
    <rPh sb="0" eb="3">
      <t>ジュコウシャ</t>
    </rPh>
    <rPh sb="24" eb="26">
      <t>ホウサク</t>
    </rPh>
    <phoneticPr fontId="9"/>
  </si>
  <si>
    <t>・ビデオプロジェクター</t>
    <phoneticPr fontId="9"/>
  </si>
  <si>
    <t>パソコン等の配線</t>
    <rPh sb="4" eb="5">
      <t>トウ</t>
    </rPh>
    <rPh sb="6" eb="8">
      <t>ハイセン</t>
    </rPh>
    <phoneticPr fontId="9"/>
  </si>
  <si>
    <t>・ＯＡフロアにより床下に配線している</t>
    <phoneticPr fontId="9"/>
  </si>
  <si>
    <t>・床上で躓くことがないよう固定している</t>
    <rPh sb="1" eb="3">
      <t>ユカウエ</t>
    </rPh>
    <rPh sb="4" eb="5">
      <t>ツマヅ</t>
    </rPh>
    <rPh sb="13" eb="15">
      <t>コテイ</t>
    </rPh>
    <phoneticPr fontId="9"/>
  </si>
  <si>
    <t>・その他の固定方法等（</t>
    <rPh sb="5" eb="7">
      <t>コテイ</t>
    </rPh>
    <rPh sb="7" eb="10">
      <t>ホウホウトウ</t>
    </rPh>
    <phoneticPr fontId="9"/>
  </si>
  <si>
    <t>)</t>
    <phoneticPr fontId="9"/>
  </si>
  <si>
    <t>パソコンの訓練時間外の利用可能時間数</t>
    <rPh sb="5" eb="7">
      <t>クンレン</t>
    </rPh>
    <rPh sb="7" eb="10">
      <t>ジカンガイ</t>
    </rPh>
    <rPh sb="11" eb="13">
      <t>リヨウ</t>
    </rPh>
    <rPh sb="13" eb="15">
      <t>カノウ</t>
    </rPh>
    <rPh sb="15" eb="17">
      <t>ジカン</t>
    </rPh>
    <rPh sb="17" eb="18">
      <t>カズ</t>
    </rPh>
    <phoneticPr fontId="9"/>
  </si>
  <si>
    <t>１日（</t>
    <phoneticPr fontId="9"/>
  </si>
  <si>
    <t>その他の設備・機器</t>
    <rPh sb="2" eb="3">
      <t>タ</t>
    </rPh>
    <rPh sb="4" eb="6">
      <t>セツビ</t>
    </rPh>
    <rPh sb="7" eb="9">
      <t>キキ</t>
    </rPh>
    <phoneticPr fontId="9"/>
  </si>
  <si>
    <t>・訓練の実施に必要なその他の設備・機器を適正に整備している</t>
    <phoneticPr fontId="9"/>
  </si>
  <si>
    <t>※ソフトウェア</t>
    <phoneticPr fontId="9"/>
  </si>
  <si>
    <t>・あり</t>
    <phoneticPr fontId="9"/>
  </si>
  <si>
    <t>・なし</t>
    <phoneticPr fontId="9"/>
  </si>
  <si>
    <t>ＯＳ</t>
    <phoneticPr fontId="9"/>
  </si>
  <si>
    <t>使用するＯＳの名称及びバージョン　　（</t>
    <rPh sb="7" eb="9">
      <t>メイショウ</t>
    </rPh>
    <rPh sb="9" eb="10">
      <t>オヨ</t>
    </rPh>
    <phoneticPr fontId="9"/>
  </si>
  <si>
    <t>ソフトウェアの種類</t>
    <rPh sb="7" eb="9">
      <t>シュルイ</t>
    </rPh>
    <phoneticPr fontId="9"/>
  </si>
  <si>
    <t>使用するソフトウェアの名称及びバージョン　　（</t>
    <rPh sb="11" eb="13">
      <t>メイショウ</t>
    </rPh>
    <rPh sb="13" eb="14">
      <t>オヨ</t>
    </rPh>
    <phoneticPr fontId="9"/>
  </si>
  <si>
    <t>その他当該訓練に必要な設備</t>
    <rPh sb="2" eb="3">
      <t>タ</t>
    </rPh>
    <rPh sb="3" eb="5">
      <t>トウガイ</t>
    </rPh>
    <rPh sb="5" eb="7">
      <t>クンレン</t>
    </rPh>
    <rPh sb="8" eb="10">
      <t>ヒツヨウ</t>
    </rPh>
    <rPh sb="11" eb="13">
      <t>セツビ</t>
    </rPh>
    <phoneticPr fontId="9"/>
  </si>
  <si>
    <t>・全て確保している</t>
    <phoneticPr fontId="9"/>
  </si>
  <si>
    <t>・一部確保している</t>
    <rPh sb="1" eb="3">
      <t>イチブ</t>
    </rPh>
    <rPh sb="3" eb="5">
      <t>カクホ</t>
    </rPh>
    <phoneticPr fontId="9"/>
  </si>
  <si>
    <t>・確保していない</t>
    <rPh sb="1" eb="3">
      <t>カクホ</t>
    </rPh>
    <phoneticPr fontId="9"/>
  </si>
  <si>
    <t>安全衛生法上の措置</t>
    <rPh sb="0" eb="2">
      <t>アンゼン</t>
    </rPh>
    <rPh sb="2" eb="5">
      <t>エイセイホウ</t>
    </rPh>
    <rPh sb="5" eb="6">
      <t>ジョウ</t>
    </rPh>
    <rPh sb="7" eb="9">
      <t>ソチ</t>
    </rPh>
    <phoneticPr fontId="9"/>
  </si>
  <si>
    <t>照明（室内の場合）</t>
    <rPh sb="0" eb="2">
      <t>ショウメイ</t>
    </rPh>
    <rPh sb="3" eb="5">
      <t>シツナイ</t>
    </rPh>
    <rPh sb="6" eb="8">
      <t>バアイ</t>
    </rPh>
    <phoneticPr fontId="9"/>
  </si>
  <si>
    <t>空調（冷暖房）・換気(窓)</t>
    <rPh sb="0" eb="2">
      <t>クウチョウ</t>
    </rPh>
    <rPh sb="3" eb="6">
      <t>レイダンボウ</t>
    </rPh>
    <rPh sb="8" eb="10">
      <t>カンキ</t>
    </rPh>
    <rPh sb="11" eb="12">
      <t>マド</t>
    </rPh>
    <phoneticPr fontId="9"/>
  </si>
  <si>
    <t>トイレ(男女別）</t>
    <rPh sb="4" eb="6">
      <t>ダンジョ</t>
    </rPh>
    <rPh sb="6" eb="7">
      <t>ベツ</t>
    </rPh>
    <phoneticPr fontId="9"/>
  </si>
  <si>
    <t>・あり（男女別あり）</t>
    <rPh sb="4" eb="6">
      <t>ダンジョ</t>
    </rPh>
    <rPh sb="6" eb="7">
      <t>ベツ</t>
    </rPh>
    <phoneticPr fontId="9"/>
  </si>
  <si>
    <t>洗面所</t>
    <rPh sb="0" eb="2">
      <t>センメン</t>
    </rPh>
    <rPh sb="2" eb="3">
      <t>ジョ</t>
    </rPh>
    <phoneticPr fontId="9"/>
  </si>
  <si>
    <t>事務室</t>
    <rPh sb="0" eb="3">
      <t>ジムシツ</t>
    </rPh>
    <phoneticPr fontId="9"/>
  </si>
  <si>
    <t>・あり（教室・実習室とは完全に分離されていない）</t>
    <rPh sb="4" eb="6">
      <t>キョウシツ</t>
    </rPh>
    <rPh sb="7" eb="10">
      <t>ジッシュウシツ</t>
    </rPh>
    <rPh sb="12" eb="14">
      <t>カンゼン</t>
    </rPh>
    <rPh sb="15" eb="17">
      <t>ブンリ</t>
    </rPh>
    <phoneticPr fontId="9"/>
  </si>
  <si>
    <t xml:space="preserve"> 喫煙場所</t>
    <rPh sb="1" eb="3">
      <t>キツエン</t>
    </rPh>
    <rPh sb="3" eb="5">
      <t>バショ</t>
    </rPh>
    <phoneticPr fontId="9"/>
  </si>
  <si>
    <t>教室(実習室・自習室含む)</t>
    <rPh sb="0" eb="2">
      <t>キョウシツ</t>
    </rPh>
    <rPh sb="3" eb="6">
      <t>ジッシュウシツ</t>
    </rPh>
    <rPh sb="7" eb="9">
      <t>ジシュウ</t>
    </rPh>
    <rPh sb="9" eb="10">
      <t>シツ</t>
    </rPh>
    <rPh sb="10" eb="11">
      <t>フク</t>
    </rPh>
    <phoneticPr fontId="9"/>
  </si>
  <si>
    <t>・全面禁煙である</t>
    <phoneticPr fontId="9"/>
  </si>
  <si>
    <t>・室内で喫煙できる</t>
    <phoneticPr fontId="9"/>
  </si>
  <si>
    <t>・その他</t>
    <rPh sb="3" eb="4">
      <t>タ</t>
    </rPh>
    <phoneticPr fontId="9"/>
  </si>
  <si>
    <t>休憩室・昼食場所</t>
    <rPh sb="0" eb="3">
      <t>キュウケイシツ</t>
    </rPh>
    <rPh sb="4" eb="6">
      <t>チュウショク</t>
    </rPh>
    <rPh sb="6" eb="8">
      <t>バショ</t>
    </rPh>
    <phoneticPr fontId="9"/>
  </si>
  <si>
    <t>・室内で喫煙できるが分煙対策を施している</t>
    <phoneticPr fontId="9"/>
  </si>
  <si>
    <t>・あり(専用の部屋がある）</t>
    <phoneticPr fontId="9"/>
  </si>
  <si>
    <t>・あり（専用の部屋はないが、受講者のプライバシーは確保されている）</t>
    <rPh sb="4" eb="6">
      <t>センヨウ</t>
    </rPh>
    <rPh sb="7" eb="9">
      <t>ヘヤ</t>
    </rPh>
    <rPh sb="14" eb="17">
      <t>ジュコウシャ</t>
    </rPh>
    <rPh sb="25" eb="27">
      <t>カクホ</t>
    </rPh>
    <phoneticPr fontId="9"/>
  </si>
  <si>
    <t>運営状況等</t>
    <rPh sb="0" eb="2">
      <t>ウンエイ</t>
    </rPh>
    <rPh sb="2" eb="4">
      <t>ジョウキョウ</t>
    </rPh>
    <rPh sb="4" eb="5">
      <t>トウ</t>
    </rPh>
    <phoneticPr fontId="9"/>
  </si>
  <si>
    <t>講師の資格・免許</t>
    <rPh sb="0" eb="2">
      <t>コウシ</t>
    </rPh>
    <rPh sb="3" eb="5">
      <t>シカク</t>
    </rPh>
    <rPh sb="6" eb="8">
      <t>メンキョ</t>
    </rPh>
    <phoneticPr fontId="9"/>
  </si>
  <si>
    <t>講師の指導経験・業務経験年数</t>
    <rPh sb="0" eb="2">
      <t>コウシ</t>
    </rPh>
    <rPh sb="3" eb="5">
      <t>シドウ</t>
    </rPh>
    <rPh sb="5" eb="7">
      <t>ケイケン</t>
    </rPh>
    <rPh sb="8" eb="10">
      <t>ギョウム</t>
    </rPh>
    <rPh sb="10" eb="12">
      <t>ケイケン</t>
    </rPh>
    <rPh sb="12" eb="14">
      <t>ネンスウ</t>
    </rPh>
    <phoneticPr fontId="9"/>
  </si>
  <si>
    <t>講師の数</t>
    <rPh sb="0" eb="2">
      <t>コウシ</t>
    </rPh>
    <rPh sb="3" eb="4">
      <t>カズ</t>
    </rPh>
    <phoneticPr fontId="9"/>
  </si>
  <si>
    <t>学科</t>
    <phoneticPr fontId="9"/>
  </si>
  <si>
    <t>・受講者30人あたり１人以上配置している</t>
    <phoneticPr fontId="9"/>
  </si>
  <si>
    <t>質疑応答の体制</t>
    <phoneticPr fontId="9"/>
  </si>
  <si>
    <t>訓練記録
（訓練日誌）</t>
    <rPh sb="0" eb="2">
      <t>クンレン</t>
    </rPh>
    <rPh sb="2" eb="4">
      <t>キロク</t>
    </rPh>
    <rPh sb="6" eb="8">
      <t>クンレン</t>
    </rPh>
    <rPh sb="8" eb="10">
      <t>ニッシ</t>
    </rPh>
    <phoneticPr fontId="9"/>
  </si>
  <si>
    <t>作成の有無</t>
    <rPh sb="3" eb="5">
      <t>ウム</t>
    </rPh>
    <phoneticPr fontId="9"/>
  </si>
  <si>
    <t>記載事項</t>
    <rPh sb="0" eb="2">
      <t>キサイ</t>
    </rPh>
    <rPh sb="2" eb="4">
      <t>ジコウ</t>
    </rPh>
    <phoneticPr fontId="9"/>
  </si>
  <si>
    <t>・次の事項を記載することとしている　　①訓練実施日　②訓練内容　③担当講師　④欠席・遅刻・早退者</t>
    <phoneticPr fontId="9"/>
  </si>
  <si>
    <t>個人情報保護の体制</t>
    <rPh sb="0" eb="2">
      <t>コジン</t>
    </rPh>
    <rPh sb="2" eb="4">
      <t>ジョウホウ</t>
    </rPh>
    <rPh sb="4" eb="6">
      <t>ホゴ</t>
    </rPh>
    <rPh sb="7" eb="9">
      <t>タイセイ</t>
    </rPh>
    <phoneticPr fontId="9"/>
  </si>
  <si>
    <t>苦情相談窓口の周知方法</t>
    <rPh sb="0" eb="2">
      <t>クジョウ</t>
    </rPh>
    <rPh sb="2" eb="4">
      <t>ソウダン</t>
    </rPh>
    <rPh sb="4" eb="6">
      <t>マドグチ</t>
    </rPh>
    <rPh sb="7" eb="9">
      <t>シュウチ</t>
    </rPh>
    <rPh sb="9" eb="11">
      <t>ホウホウ</t>
    </rPh>
    <phoneticPr fontId="9"/>
  </si>
  <si>
    <t>・受講者に対して書面を配付して周知</t>
    <phoneticPr fontId="9"/>
  </si>
  <si>
    <t>・掲示板に常時窓口を掲示</t>
    <rPh sb="1" eb="4">
      <t>ケイジバン</t>
    </rPh>
    <rPh sb="5" eb="7">
      <t>ジョウジ</t>
    </rPh>
    <rPh sb="7" eb="9">
      <t>マドグチ</t>
    </rPh>
    <rPh sb="10" eb="12">
      <t>ケイジ</t>
    </rPh>
    <phoneticPr fontId="9"/>
  </si>
  <si>
    <t>その他</t>
    <rPh sb="2" eb="3">
      <t>タ</t>
    </rPh>
    <phoneticPr fontId="9"/>
  </si>
  <si>
    <t>企業実習を行う場合</t>
    <rPh sb="0" eb="2">
      <t>キギョウ</t>
    </rPh>
    <rPh sb="2" eb="4">
      <t>ジッシュウ</t>
    </rPh>
    <rPh sb="5" eb="6">
      <t>オコナ</t>
    </rPh>
    <rPh sb="7" eb="9">
      <t>バアイ</t>
    </rPh>
    <phoneticPr fontId="9"/>
  </si>
  <si>
    <t>①点検項目に対して該当する内容に○を付すあるいは、（　　）内に記入してください。</t>
    <rPh sb="1" eb="3">
      <t>テンケン</t>
    </rPh>
    <rPh sb="3" eb="5">
      <t>コウモク</t>
    </rPh>
    <rPh sb="6" eb="7">
      <t>タイ</t>
    </rPh>
    <rPh sb="9" eb="11">
      <t>ガイトウ</t>
    </rPh>
    <rPh sb="13" eb="15">
      <t>ナイヨウ</t>
    </rPh>
    <rPh sb="18" eb="19">
      <t>フ</t>
    </rPh>
    <rPh sb="29" eb="30">
      <t>ナイ</t>
    </rPh>
    <rPh sb="31" eb="33">
      <t>キニュウ</t>
    </rPh>
    <phoneticPr fontId="9"/>
  </si>
  <si>
    <t>特記事項（機構処理欄）</t>
    <rPh sb="0" eb="2">
      <t>トッキ</t>
    </rPh>
    <rPh sb="2" eb="4">
      <t>ジコウ</t>
    </rPh>
    <rPh sb="5" eb="7">
      <t>キコウ</t>
    </rPh>
    <rPh sb="7" eb="9">
      <t>ショリ</t>
    </rPh>
    <rPh sb="9" eb="10">
      <t>ラン</t>
    </rPh>
    <phoneticPr fontId="9"/>
  </si>
  <si>
    <t xml:space="preserve"> ※　計画審査に当たって特記する事項がある場合に記入すること。
</t>
    <rPh sb="3" eb="5">
      <t>ケイカク</t>
    </rPh>
    <rPh sb="5" eb="7">
      <t>シンサ</t>
    </rPh>
    <phoneticPr fontId="9"/>
  </si>
  <si>
    <t>認定様式第４号</t>
    <phoneticPr fontId="9"/>
  </si>
  <si>
    <t>訓練実施機関・施設の概要</t>
    <rPh sb="0" eb="2">
      <t>クンレン</t>
    </rPh>
    <rPh sb="2" eb="4">
      <t>ジッシ</t>
    </rPh>
    <rPh sb="4" eb="6">
      <t>キカン</t>
    </rPh>
    <rPh sb="7" eb="9">
      <t>シセツ</t>
    </rPh>
    <rPh sb="10" eb="12">
      <t>ガイヨウ</t>
    </rPh>
    <phoneticPr fontId="9"/>
  </si>
  <si>
    <t>【訓練実施機関】</t>
    <rPh sb="1" eb="3">
      <t>クンレン</t>
    </rPh>
    <rPh sb="3" eb="5">
      <t>ジッシ</t>
    </rPh>
    <rPh sb="5" eb="7">
      <t>キカン</t>
    </rPh>
    <phoneticPr fontId="9"/>
  </si>
  <si>
    <t>訓練実施機関番号</t>
    <rPh sb="0" eb="2">
      <t>クンレン</t>
    </rPh>
    <rPh sb="2" eb="4">
      <t>ジッシ</t>
    </rPh>
    <rPh sb="4" eb="6">
      <t>キカン</t>
    </rPh>
    <rPh sb="6" eb="8">
      <t>バンゴウ</t>
    </rPh>
    <phoneticPr fontId="9"/>
  </si>
  <si>
    <t>初回の申請</t>
    <phoneticPr fontId="9"/>
  </si>
  <si>
    <t>訓練実施機関名（カナ）</t>
    <rPh sb="0" eb="2">
      <t>クンレン</t>
    </rPh>
    <rPh sb="2" eb="4">
      <t>ジッシ</t>
    </rPh>
    <rPh sb="4" eb="6">
      <t>キカン</t>
    </rPh>
    <rPh sb="6" eb="7">
      <t>ジンメイ</t>
    </rPh>
    <phoneticPr fontId="9"/>
  </si>
  <si>
    <t>訓練実施機関名</t>
    <rPh sb="0" eb="2">
      <t>クンレン</t>
    </rPh>
    <rPh sb="2" eb="4">
      <t>ジッシ</t>
    </rPh>
    <rPh sb="4" eb="6">
      <t>キカン</t>
    </rPh>
    <rPh sb="6" eb="7">
      <t>ジンメイ</t>
    </rPh>
    <phoneticPr fontId="9"/>
  </si>
  <si>
    <t>雇用保険適用事業所番号</t>
    <rPh sb="0" eb="2">
      <t>コヨウ</t>
    </rPh>
    <rPh sb="2" eb="4">
      <t>ホケン</t>
    </rPh>
    <rPh sb="4" eb="6">
      <t>テキヨウ</t>
    </rPh>
    <rPh sb="6" eb="9">
      <t>ジギョウショ</t>
    </rPh>
    <rPh sb="9" eb="11">
      <t>バンゴウ</t>
    </rPh>
    <phoneticPr fontId="9"/>
  </si>
  <si>
    <t>-</t>
    <phoneticPr fontId="9"/>
  </si>
  <si>
    <t>所在地</t>
    <rPh sb="0" eb="3">
      <t>ショザイチ</t>
    </rPh>
    <phoneticPr fontId="9"/>
  </si>
  <si>
    <t>〒</t>
    <phoneticPr fontId="9"/>
  </si>
  <si>
    <t>最寄駅（　</t>
    <phoneticPr fontId="9"/>
  </si>
  <si>
    <t>）</t>
    <phoneticPr fontId="9"/>
  </si>
  <si>
    <t>ＴＥＬ</t>
    <phoneticPr fontId="9"/>
  </si>
  <si>
    <t>（役職名・氏名）</t>
    <rPh sb="1" eb="4">
      <t>ヤクショクメイ</t>
    </rPh>
    <rPh sb="5" eb="7">
      <t>シメイ</t>
    </rPh>
    <phoneticPr fontId="9"/>
  </si>
  <si>
    <t>設立年月日</t>
  </si>
  <si>
    <t>年</t>
    <rPh sb="0" eb="1">
      <t>ネン</t>
    </rPh>
    <phoneticPr fontId="9"/>
  </si>
  <si>
    <t>月</t>
    <rPh sb="0" eb="1">
      <t>ガツ</t>
    </rPh>
    <phoneticPr fontId="9"/>
  </si>
  <si>
    <t>日</t>
    <rPh sb="0" eb="1">
      <t>ニチ</t>
    </rPh>
    <phoneticPr fontId="9"/>
  </si>
  <si>
    <t>訓練実施機関の属性</t>
    <rPh sb="0" eb="2">
      <t>クンレン</t>
    </rPh>
    <rPh sb="2" eb="4">
      <t>ジッシ</t>
    </rPh>
    <rPh sb="4" eb="6">
      <t>キカン</t>
    </rPh>
    <rPh sb="7" eb="9">
      <t>ゾクセイ</t>
    </rPh>
    <phoneticPr fontId="9"/>
  </si>
  <si>
    <t>株式会社Ａ</t>
    <rPh sb="0" eb="2">
      <t>カブシキ</t>
    </rPh>
    <rPh sb="2" eb="4">
      <t>カイシャ</t>
    </rPh>
    <phoneticPr fontId="9"/>
  </si>
  <si>
    <t>加盟団体名</t>
    <rPh sb="0" eb="2">
      <t>カメイ</t>
    </rPh>
    <rPh sb="2" eb="4">
      <t>ダンタイ</t>
    </rPh>
    <rPh sb="4" eb="5">
      <t>メイ</t>
    </rPh>
    <phoneticPr fontId="9"/>
  </si>
  <si>
    <t>※「訓練実施機関の属性」欄の記載について</t>
    <phoneticPr fontId="9"/>
  </si>
  <si>
    <t>「株式会社」を除いた冒頭の文字がア又はカ行で始まるもの；株式会社Ａ
「株式会社」を除いた冒頭の文字がサ又はタ行で始まるもの；株式会社Ｂ
「株式会社」を除いた冒頭の文字がナ、ハ又はマ行で始まるもの；株式会社Ｃ
「株式会社」を除いた冒頭の文字がヤ、ラ又はワ行で始まるもの；株式会社Ｄ</t>
    <phoneticPr fontId="9"/>
  </si>
  <si>
    <t>どの選択肢に該当するものがない場合は、その他の欄に記入してください。</t>
    <phoneticPr fontId="9"/>
  </si>
  <si>
    <t>【訓練実施施設】</t>
    <rPh sb="1" eb="3">
      <t>クンレン</t>
    </rPh>
    <rPh sb="3" eb="5">
      <t>ジッシ</t>
    </rPh>
    <rPh sb="5" eb="7">
      <t>シセツ</t>
    </rPh>
    <phoneticPr fontId="9"/>
  </si>
  <si>
    <t>訓練実施施設名</t>
    <rPh sb="0" eb="2">
      <t>クンレン</t>
    </rPh>
    <rPh sb="2" eb="4">
      <t>ジッシ</t>
    </rPh>
    <rPh sb="4" eb="6">
      <t>シセツ</t>
    </rPh>
    <rPh sb="6" eb="7">
      <t>メイ</t>
    </rPh>
    <phoneticPr fontId="9"/>
  </si>
  <si>
    <t>訓練実施施設</t>
    <rPh sb="0" eb="2">
      <t>クンレン</t>
    </rPh>
    <rPh sb="2" eb="4">
      <t>ジッシ</t>
    </rPh>
    <rPh sb="4" eb="6">
      <t>シセツ</t>
    </rPh>
    <phoneticPr fontId="9"/>
  </si>
  <si>
    <r>
      <t>代表者</t>
    </r>
    <r>
      <rPr>
        <sz val="11"/>
        <rFont val="ＭＳ Ｐゴシック"/>
        <family val="3"/>
        <charset val="128"/>
      </rPr>
      <t>役職名・氏名</t>
    </r>
    <rPh sb="0" eb="3">
      <t>ダイヒョウシャ</t>
    </rPh>
    <rPh sb="7" eb="9">
      <t>シメイ</t>
    </rPh>
    <phoneticPr fontId="9"/>
  </si>
  <si>
    <r>
      <t>【</t>
    </r>
    <r>
      <rPr>
        <sz val="11"/>
        <rFont val="ＭＳ Ｐゴシック"/>
        <family val="3"/>
        <charset val="128"/>
      </rPr>
      <t>職業訓練の実績】　</t>
    </r>
    <r>
      <rPr>
        <sz val="10"/>
        <rFont val="ＭＳ Ｐゴシック"/>
        <family val="3"/>
        <charset val="128"/>
      </rPr>
      <t>申請する職業訓練を開始しようとする日から遡って３年間において実施した職業訓練の実績を記入してください。</t>
    </r>
    <rPh sb="1" eb="3">
      <t>ショクギョウ</t>
    </rPh>
    <rPh sb="3" eb="5">
      <t>クンレン</t>
    </rPh>
    <rPh sb="6" eb="8">
      <t>ジッセキ</t>
    </rPh>
    <rPh sb="40" eb="42">
      <t>ジッシ</t>
    </rPh>
    <rPh sb="44" eb="46">
      <t>ショクギョウ</t>
    </rPh>
    <rPh sb="46" eb="48">
      <t>クンレン</t>
    </rPh>
    <rPh sb="49" eb="51">
      <t>ジッセキ</t>
    </rPh>
    <rPh sb="52" eb="54">
      <t>キニュウ</t>
    </rPh>
    <phoneticPr fontId="9"/>
  </si>
  <si>
    <t>実施教育訓練コース名等</t>
    <rPh sb="0" eb="2">
      <t>ジッシ</t>
    </rPh>
    <rPh sb="2" eb="4">
      <t>キョウイク</t>
    </rPh>
    <rPh sb="4" eb="6">
      <t>クンレン</t>
    </rPh>
    <rPh sb="9" eb="10">
      <t>メイ</t>
    </rPh>
    <rPh sb="10" eb="11">
      <t>トウ</t>
    </rPh>
    <phoneticPr fontId="9"/>
  </si>
  <si>
    <t>訓練内容等</t>
    <rPh sb="0" eb="2">
      <t>クンレン</t>
    </rPh>
    <rPh sb="2" eb="4">
      <t>ナイヨウ</t>
    </rPh>
    <rPh sb="4" eb="5">
      <t>トウ</t>
    </rPh>
    <phoneticPr fontId="9"/>
  </si>
  <si>
    <t>訓練期間</t>
    <rPh sb="0" eb="2">
      <t>クンレン</t>
    </rPh>
    <rPh sb="2" eb="4">
      <t>キカン</t>
    </rPh>
    <phoneticPr fontId="9"/>
  </si>
  <si>
    <t>総訓練時間</t>
    <rPh sb="0" eb="1">
      <t>ソウ</t>
    </rPh>
    <rPh sb="1" eb="3">
      <t>クンレン</t>
    </rPh>
    <rPh sb="3" eb="5">
      <t>ジカン</t>
    </rPh>
    <phoneticPr fontId="9"/>
  </si>
  <si>
    <t>実施人数</t>
    <rPh sb="0" eb="2">
      <t>ジッシ</t>
    </rPh>
    <rPh sb="2" eb="4">
      <t>ニンズウ</t>
    </rPh>
    <phoneticPr fontId="9"/>
  </si>
  <si>
    <t>修了人数</t>
    <rPh sb="0" eb="2">
      <t>シュウリョウ</t>
    </rPh>
    <rPh sb="2" eb="4">
      <t>ニンズウ</t>
    </rPh>
    <phoneticPr fontId="9"/>
  </si>
  <si>
    <t>開始日</t>
    <rPh sb="0" eb="3">
      <t>カイシビ</t>
    </rPh>
    <phoneticPr fontId="9"/>
  </si>
  <si>
    <t>終了日</t>
    <rPh sb="0" eb="3">
      <t>シュウリョウビ</t>
    </rPh>
    <phoneticPr fontId="9"/>
  </si>
  <si>
    <t>※　申請する職業訓練と同程度の訓練期間及び訓練時間の職業訓練の実績を記入してください。</t>
    <rPh sb="2" eb="4">
      <t>シンセイ</t>
    </rPh>
    <rPh sb="6" eb="8">
      <t>ショクギョウ</t>
    </rPh>
    <rPh sb="8" eb="10">
      <t>クンレン</t>
    </rPh>
    <rPh sb="11" eb="14">
      <t>ドウテイド</t>
    </rPh>
    <rPh sb="15" eb="17">
      <t>クンレン</t>
    </rPh>
    <rPh sb="17" eb="19">
      <t>キカン</t>
    </rPh>
    <rPh sb="19" eb="20">
      <t>オヨ</t>
    </rPh>
    <rPh sb="21" eb="23">
      <t>クンレン</t>
    </rPh>
    <rPh sb="23" eb="25">
      <t>ジカン</t>
    </rPh>
    <rPh sb="26" eb="28">
      <t>ショクギョウ</t>
    </rPh>
    <rPh sb="28" eb="30">
      <t>クンレン</t>
    </rPh>
    <rPh sb="31" eb="33">
      <t>ジッセキ</t>
    </rPh>
    <rPh sb="34" eb="36">
      <t>キニュウ</t>
    </rPh>
    <phoneticPr fontId="9"/>
  </si>
  <si>
    <t>※　記載する職業訓練の実績に企業実習が設定されている場合、「総訓練時間」欄には企業実習を除く時間数を記載してください。</t>
    <rPh sb="2" eb="4">
      <t>キサイ</t>
    </rPh>
    <rPh sb="6" eb="8">
      <t>ショクギョウ</t>
    </rPh>
    <rPh sb="8" eb="10">
      <t>クンレン</t>
    </rPh>
    <rPh sb="11" eb="13">
      <t>ジッセキ</t>
    </rPh>
    <rPh sb="14" eb="16">
      <t>キギョウ</t>
    </rPh>
    <rPh sb="16" eb="18">
      <t>ジッシュウ</t>
    </rPh>
    <rPh sb="19" eb="21">
      <t>セッテイ</t>
    </rPh>
    <rPh sb="26" eb="28">
      <t>バアイ</t>
    </rPh>
    <rPh sb="30" eb="31">
      <t>ソウ</t>
    </rPh>
    <rPh sb="31" eb="33">
      <t>クンレン</t>
    </rPh>
    <rPh sb="33" eb="35">
      <t>ジカン</t>
    </rPh>
    <rPh sb="36" eb="37">
      <t>ラン</t>
    </rPh>
    <rPh sb="39" eb="41">
      <t>キギョウ</t>
    </rPh>
    <rPh sb="41" eb="43">
      <t>ジッシュウ</t>
    </rPh>
    <rPh sb="44" eb="45">
      <t>ノゾ</t>
    </rPh>
    <rPh sb="46" eb="49">
      <t>ジカンスウ</t>
    </rPh>
    <rPh sb="50" eb="52">
      <t>キサイ</t>
    </rPh>
    <phoneticPr fontId="9"/>
  </si>
  <si>
    <t>※教育訓練を主な業務としていない事業主団体、事業主等の方は事業内容等を記入してください。</t>
    <rPh sb="1" eb="3">
      <t>キョウイク</t>
    </rPh>
    <rPh sb="3" eb="5">
      <t>クンレン</t>
    </rPh>
    <rPh sb="6" eb="7">
      <t>オモ</t>
    </rPh>
    <rPh sb="8" eb="10">
      <t>ギョウム</t>
    </rPh>
    <rPh sb="16" eb="19">
      <t>ジギョウヌシ</t>
    </rPh>
    <rPh sb="19" eb="21">
      <t>ダンタイ</t>
    </rPh>
    <rPh sb="22" eb="25">
      <t>ジギョウヌシ</t>
    </rPh>
    <rPh sb="25" eb="26">
      <t>トウ</t>
    </rPh>
    <rPh sb="27" eb="28">
      <t>カタ</t>
    </rPh>
    <rPh sb="29" eb="31">
      <t>ジギョウ</t>
    </rPh>
    <rPh sb="31" eb="34">
      <t>ナイヨウトウ</t>
    </rPh>
    <rPh sb="35" eb="37">
      <t>キニュウ</t>
    </rPh>
    <phoneticPr fontId="9"/>
  </si>
  <si>
    <r>
      <t>事業</t>
    </r>
    <r>
      <rPr>
        <sz val="11"/>
        <rFont val="ＭＳ Ｐゴシック"/>
        <family val="3"/>
        <charset val="128"/>
      </rPr>
      <t>内容</t>
    </r>
    <rPh sb="0" eb="2">
      <t>ジギョウ</t>
    </rPh>
    <rPh sb="2" eb="4">
      <t>ナイヨウ</t>
    </rPh>
    <phoneticPr fontId="9"/>
  </si>
  <si>
    <t>業種名</t>
    <rPh sb="0" eb="2">
      <t>ギョウシュ</t>
    </rPh>
    <rPh sb="2" eb="3">
      <t>メイ</t>
    </rPh>
    <phoneticPr fontId="9"/>
  </si>
  <si>
    <t>【訓練実施運営体制】</t>
    <rPh sb="1" eb="3">
      <t>クンレン</t>
    </rPh>
    <rPh sb="3" eb="5">
      <t>ジッシ</t>
    </rPh>
    <rPh sb="5" eb="7">
      <t>ウンエイ</t>
    </rPh>
    <rPh sb="7" eb="9">
      <t>タイセイ</t>
    </rPh>
    <phoneticPr fontId="9"/>
  </si>
  <si>
    <t>事務室所在地</t>
    <rPh sb="0" eb="3">
      <t>ジムシツ</t>
    </rPh>
    <rPh sb="3" eb="6">
      <t>ショザイチ</t>
    </rPh>
    <phoneticPr fontId="9"/>
  </si>
  <si>
    <t>訓練実施施設との距離　徒歩</t>
    <rPh sb="0" eb="2">
      <t>クンレン</t>
    </rPh>
    <rPh sb="2" eb="4">
      <t>ジッシ</t>
    </rPh>
    <rPh sb="4" eb="6">
      <t>シセツ</t>
    </rPh>
    <rPh sb="8" eb="10">
      <t>キョリ</t>
    </rPh>
    <rPh sb="11" eb="13">
      <t>トホ</t>
    </rPh>
    <phoneticPr fontId="9"/>
  </si>
  <si>
    <t>分</t>
    <rPh sb="0" eb="1">
      <t>フン</t>
    </rPh>
    <phoneticPr fontId="9"/>
  </si>
  <si>
    <t>責任者</t>
    <rPh sb="0" eb="3">
      <t>セキニンシャ</t>
    </rPh>
    <phoneticPr fontId="9"/>
  </si>
  <si>
    <t>氏名(役職）</t>
    <rPh sb="0" eb="2">
      <t>シメイ</t>
    </rPh>
    <rPh sb="3" eb="5">
      <t>ヤクショク</t>
    </rPh>
    <phoneticPr fontId="9"/>
  </si>
  <si>
    <t>ＴＥＬ</t>
    <phoneticPr fontId="9"/>
  </si>
  <si>
    <t>ＦＡＸ</t>
    <phoneticPr fontId="9"/>
  </si>
  <si>
    <t>Ｅメールアドレス</t>
    <phoneticPr fontId="9"/>
  </si>
  <si>
    <t>勤務形態</t>
    <rPh sb="0" eb="2">
      <t>キンム</t>
    </rPh>
    <rPh sb="2" eb="4">
      <t>ケイタイ</t>
    </rPh>
    <phoneticPr fontId="9"/>
  </si>
  <si>
    <t>専任</t>
    <phoneticPr fontId="9"/>
  </si>
  <si>
    <t>雇用形態</t>
    <rPh sb="0" eb="2">
      <t>コヨウ</t>
    </rPh>
    <rPh sb="2" eb="4">
      <t>ケイタイ</t>
    </rPh>
    <phoneticPr fontId="9"/>
  </si>
  <si>
    <t>直接雇用</t>
    <rPh sb="0" eb="2">
      <t>チョクセツ</t>
    </rPh>
    <rPh sb="2" eb="4">
      <t>コヨウ</t>
    </rPh>
    <phoneticPr fontId="9"/>
  </si>
  <si>
    <t>事務担当者
（訓練受講者からの手続に関する問合せ等に常時対応する窓口）</t>
    <rPh sb="0" eb="2">
      <t>ジム</t>
    </rPh>
    <rPh sb="2" eb="5">
      <t>タントウシャ</t>
    </rPh>
    <phoneticPr fontId="9"/>
  </si>
  <si>
    <t>苦情を処理する者</t>
    <rPh sb="0" eb="2">
      <t>クジョウ</t>
    </rPh>
    <rPh sb="3" eb="5">
      <t>ショリ</t>
    </rPh>
    <rPh sb="7" eb="8">
      <t>シャ</t>
    </rPh>
    <phoneticPr fontId="9"/>
  </si>
  <si>
    <t>講師と兼務しない</t>
    <phoneticPr fontId="9"/>
  </si>
  <si>
    <t>※　責任者については、専任（複数施設の責任者を兼務することはできない。（ただし、事務担当者等との兼務は可能である。） が必須です。該当する場合にチェック欄（□）に✔を記入してください。</t>
    <rPh sb="2" eb="4">
      <t>セキニン</t>
    </rPh>
    <rPh sb="4" eb="5">
      <t>シャ</t>
    </rPh>
    <rPh sb="11" eb="13">
      <t>センニン</t>
    </rPh>
    <rPh sb="40" eb="42">
      <t>ジム</t>
    </rPh>
    <rPh sb="42" eb="45">
      <t>タントウシャ</t>
    </rPh>
    <rPh sb="45" eb="46">
      <t>トウ</t>
    </rPh>
    <rPh sb="51" eb="53">
      <t>カノウ</t>
    </rPh>
    <rPh sb="60" eb="62">
      <t>ヒッス</t>
    </rPh>
    <rPh sb="65" eb="67">
      <t>ガイトウ</t>
    </rPh>
    <rPh sb="69" eb="71">
      <t>バアイ</t>
    </rPh>
    <rPh sb="76" eb="77">
      <t>ラン</t>
    </rPh>
    <rPh sb="83" eb="85">
      <t>キニュウ</t>
    </rPh>
    <phoneticPr fontId="9"/>
  </si>
  <si>
    <t>※　苦情を処理する者については、講師または助手が兼務できません。兼務することとしていない場合、チェック欄（□）に✔を記入してください。</t>
    <rPh sb="2" eb="4">
      <t>クジョウ</t>
    </rPh>
    <rPh sb="5" eb="7">
      <t>ショリ</t>
    </rPh>
    <rPh sb="9" eb="10">
      <t>モノ</t>
    </rPh>
    <rPh sb="16" eb="18">
      <t>コウシ</t>
    </rPh>
    <rPh sb="21" eb="23">
      <t>ジョシュ</t>
    </rPh>
    <rPh sb="24" eb="26">
      <t>ケンム</t>
    </rPh>
    <rPh sb="32" eb="34">
      <t>ケンム</t>
    </rPh>
    <rPh sb="44" eb="46">
      <t>バアイ</t>
    </rPh>
    <phoneticPr fontId="9"/>
  </si>
  <si>
    <t>※　責任者及び苦情を処理する者については、申請者と直接の雇用関係（代表者及び役員も可）にあることが必要です。直接の雇用関係にある場合、チェック欄（□）に✔を記入してください。チェック欄に記入がない場合は、説明を求める場合があります。</t>
    <rPh sb="2" eb="5">
      <t>セキニンシャ</t>
    </rPh>
    <rPh sb="5" eb="6">
      <t>オヨ</t>
    </rPh>
    <rPh sb="7" eb="9">
      <t>クジョウ</t>
    </rPh>
    <rPh sb="10" eb="12">
      <t>ショリ</t>
    </rPh>
    <rPh sb="14" eb="15">
      <t>モノ</t>
    </rPh>
    <rPh sb="21" eb="24">
      <t>シンセイシャ</t>
    </rPh>
    <rPh sb="25" eb="27">
      <t>チョクセツ</t>
    </rPh>
    <rPh sb="28" eb="30">
      <t>コヨウ</t>
    </rPh>
    <rPh sb="30" eb="32">
      <t>カンケイ</t>
    </rPh>
    <rPh sb="33" eb="36">
      <t>ダイヒョウシャ</t>
    </rPh>
    <rPh sb="36" eb="37">
      <t>オヨ</t>
    </rPh>
    <rPh sb="38" eb="40">
      <t>ヤクイン</t>
    </rPh>
    <rPh sb="41" eb="42">
      <t>カ</t>
    </rPh>
    <rPh sb="49" eb="51">
      <t>ヒツヨウ</t>
    </rPh>
    <rPh sb="54" eb="56">
      <t>チョクセツ</t>
    </rPh>
    <rPh sb="57" eb="59">
      <t>コヨウ</t>
    </rPh>
    <rPh sb="59" eb="61">
      <t>カンケイ</t>
    </rPh>
    <rPh sb="64" eb="66">
      <t>バアイ</t>
    </rPh>
    <rPh sb="91" eb="92">
      <t>ラン</t>
    </rPh>
    <rPh sb="93" eb="95">
      <t>キニュウ</t>
    </rPh>
    <rPh sb="98" eb="100">
      <t>バアイ</t>
    </rPh>
    <rPh sb="102" eb="104">
      <t>セツメイ</t>
    </rPh>
    <rPh sb="105" eb="106">
      <t>モト</t>
    </rPh>
    <rPh sb="108" eb="110">
      <t>バアイ</t>
    </rPh>
    <phoneticPr fontId="9"/>
  </si>
  <si>
    <t>※　ＴＥＬは固定電話の電話番号を記入してください。ただし、固定電話がない場合は携帯電話で差し支えありません。</t>
    <rPh sb="6" eb="8">
      <t>コテイ</t>
    </rPh>
    <rPh sb="8" eb="10">
      <t>デンワ</t>
    </rPh>
    <rPh sb="11" eb="13">
      <t>デンワ</t>
    </rPh>
    <rPh sb="13" eb="15">
      <t>バンゴウ</t>
    </rPh>
    <rPh sb="16" eb="18">
      <t>キニュウ</t>
    </rPh>
    <rPh sb="29" eb="31">
      <t>コテイ</t>
    </rPh>
    <rPh sb="31" eb="33">
      <t>デンワ</t>
    </rPh>
    <rPh sb="36" eb="38">
      <t>バアイ</t>
    </rPh>
    <rPh sb="39" eb="41">
      <t>ケイタイ</t>
    </rPh>
    <rPh sb="41" eb="43">
      <t>デンワ</t>
    </rPh>
    <rPh sb="44" eb="45">
      <t>サ</t>
    </rPh>
    <rPh sb="46" eb="47">
      <t>ツカ</t>
    </rPh>
    <phoneticPr fontId="9"/>
  </si>
  <si>
    <t>※　「Ｅメールアドレス」欄に記載いただいたアドレスに報告書等の様式の電子データを送信する場合がありますので、携帯電話やフリーメールのアドレスは記入しないでください。</t>
    <rPh sb="12" eb="13">
      <t>ラン</t>
    </rPh>
    <rPh sb="14" eb="16">
      <t>キサイ</t>
    </rPh>
    <rPh sb="26" eb="30">
      <t>ホウコクショトウ</t>
    </rPh>
    <rPh sb="31" eb="33">
      <t>ヨウシキ</t>
    </rPh>
    <rPh sb="34" eb="36">
      <t>デンシ</t>
    </rPh>
    <rPh sb="40" eb="42">
      <t>ソウシン</t>
    </rPh>
    <rPh sb="44" eb="46">
      <t>バアイ</t>
    </rPh>
    <rPh sb="54" eb="56">
      <t>ケイタイ</t>
    </rPh>
    <rPh sb="56" eb="58">
      <t>デンワ</t>
    </rPh>
    <rPh sb="71" eb="73">
      <t>キニュウ</t>
    </rPh>
    <phoneticPr fontId="9"/>
  </si>
  <si>
    <t>訓練実施機関名：</t>
    <rPh sb="0" eb="2">
      <t>クンレン</t>
    </rPh>
    <rPh sb="2" eb="4">
      <t>ジッシ</t>
    </rPh>
    <rPh sb="4" eb="6">
      <t>キカン</t>
    </rPh>
    <rPh sb="6" eb="7">
      <t>メイ</t>
    </rPh>
    <phoneticPr fontId="9"/>
  </si>
  <si>
    <t>訓練科名</t>
    <rPh sb="0" eb="2">
      <t>クンレン</t>
    </rPh>
    <rPh sb="2" eb="4">
      <t>カメイ</t>
    </rPh>
    <phoneticPr fontId="9"/>
  </si>
  <si>
    <t>募集期間（予定）</t>
    <rPh sb="0" eb="2">
      <t>ボシュウ</t>
    </rPh>
    <rPh sb="2" eb="4">
      <t>キカン</t>
    </rPh>
    <rPh sb="5" eb="7">
      <t>ヨテイ</t>
    </rPh>
    <phoneticPr fontId="9"/>
  </si>
  <si>
    <t>選考日（予定）</t>
    <rPh sb="0" eb="2">
      <t>センコウ</t>
    </rPh>
    <rPh sb="2" eb="3">
      <t>ヒ</t>
    </rPh>
    <rPh sb="4" eb="6">
      <t>ヨテイ</t>
    </rPh>
    <phoneticPr fontId="9"/>
  </si>
  <si>
    <t>選考方法</t>
    <rPh sb="0" eb="2">
      <t>センコウ</t>
    </rPh>
    <rPh sb="2" eb="4">
      <t>ホウホウ</t>
    </rPh>
    <phoneticPr fontId="9"/>
  </si>
  <si>
    <t>選考結果通知日</t>
    <rPh sb="0" eb="2">
      <t>センコウ</t>
    </rPh>
    <rPh sb="2" eb="4">
      <t>ケッカ</t>
    </rPh>
    <rPh sb="4" eb="6">
      <t>ツウチ</t>
    </rPh>
    <rPh sb="6" eb="7">
      <t>ビ</t>
    </rPh>
    <phoneticPr fontId="9"/>
  </si>
  <si>
    <t>訓練時間</t>
    <rPh sb="0" eb="2">
      <t>クンレン</t>
    </rPh>
    <rPh sb="2" eb="4">
      <t>ジカン</t>
    </rPh>
    <phoneticPr fontId="9"/>
  </si>
  <si>
    <t>時</t>
    <rPh sb="0" eb="1">
      <t>ジ</t>
    </rPh>
    <phoneticPr fontId="9"/>
  </si>
  <si>
    <t>訓練目標
（仕上がり像）</t>
    <rPh sb="0" eb="2">
      <t>クンレン</t>
    </rPh>
    <rPh sb="2" eb="4">
      <t>モクヒョウ</t>
    </rPh>
    <rPh sb="6" eb="8">
      <t>シア</t>
    </rPh>
    <rPh sb="10" eb="11">
      <t>ゾウ</t>
    </rPh>
    <phoneticPr fontId="9"/>
  </si>
  <si>
    <t>訓練修了後に取得
できる資格</t>
    <rPh sb="0" eb="2">
      <t>クンレン</t>
    </rPh>
    <rPh sb="2" eb="5">
      <t>シュウリョウゴ</t>
    </rPh>
    <rPh sb="6" eb="8">
      <t>シュトク</t>
    </rPh>
    <rPh sb="12" eb="14">
      <t>シカク</t>
    </rPh>
    <phoneticPr fontId="9"/>
  </si>
  <si>
    <t>任意受験</t>
    <rPh sb="0" eb="2">
      <t>ニンイ</t>
    </rPh>
    <rPh sb="2" eb="4">
      <t>ジュケン</t>
    </rPh>
    <phoneticPr fontId="9"/>
  </si>
  <si>
    <t>科目</t>
    <rPh sb="0" eb="2">
      <t>カモク</t>
    </rPh>
    <phoneticPr fontId="9"/>
  </si>
  <si>
    <t>科目の内容</t>
    <rPh sb="0" eb="2">
      <t>カモク</t>
    </rPh>
    <rPh sb="3" eb="5">
      <t>ナイヨウ</t>
    </rPh>
    <phoneticPr fontId="9"/>
  </si>
  <si>
    <t>実   技</t>
    <rPh sb="0" eb="1">
      <t>ジツ</t>
    </rPh>
    <rPh sb="4" eb="5">
      <t>ワザ</t>
    </rPh>
    <phoneticPr fontId="9"/>
  </si>
  <si>
    <t>企業実習</t>
    <rPh sb="0" eb="2">
      <t>キギョウ</t>
    </rPh>
    <rPh sb="2" eb="4">
      <t>ジッシュウ</t>
    </rPh>
    <phoneticPr fontId="9"/>
  </si>
  <si>
    <t>合計</t>
    <rPh sb="0" eb="2">
      <t>ゴウケイ</t>
    </rPh>
    <phoneticPr fontId="9"/>
  </si>
  <si>
    <t>　　　「その他」の場合は、「訓練対象者の条件」欄に内容を記入してください。特にない場合はチェックは不要です。</t>
    <rPh sb="6" eb="7">
      <t>タ</t>
    </rPh>
    <rPh sb="9" eb="11">
      <t>バアイ</t>
    </rPh>
    <rPh sb="14" eb="16">
      <t>クンレン</t>
    </rPh>
    <rPh sb="16" eb="19">
      <t>タイショウシャ</t>
    </rPh>
    <rPh sb="20" eb="22">
      <t>ジョウケン</t>
    </rPh>
    <rPh sb="23" eb="24">
      <t>ラン</t>
    </rPh>
    <rPh sb="25" eb="27">
      <t>ナイヨウ</t>
    </rPh>
    <rPh sb="28" eb="30">
      <t>キニュウ</t>
    </rPh>
    <rPh sb="37" eb="38">
      <t>トク</t>
    </rPh>
    <rPh sb="41" eb="43">
      <t>バアイ</t>
    </rPh>
    <rPh sb="49" eb="51">
      <t>フヨウ</t>
    </rPh>
    <phoneticPr fontId="9"/>
  </si>
  <si>
    <t>日　別　計　画　表</t>
    <rPh sb="0" eb="1">
      <t>ニチ</t>
    </rPh>
    <rPh sb="2" eb="3">
      <t>ベツ</t>
    </rPh>
    <rPh sb="4" eb="5">
      <t>ケイ</t>
    </rPh>
    <rPh sb="6" eb="7">
      <t>ガ</t>
    </rPh>
    <rPh sb="8" eb="9">
      <t>ヒョウ</t>
    </rPh>
    <phoneticPr fontId="9"/>
  </si>
  <si>
    <t>訓練科名</t>
    <rPh sb="0" eb="2">
      <t>クンレン</t>
    </rPh>
    <rPh sb="2" eb="3">
      <t>カ</t>
    </rPh>
    <rPh sb="3" eb="4">
      <t>メイ</t>
    </rPh>
    <phoneticPr fontId="9"/>
  </si>
  <si>
    <t>曜</t>
    <rPh sb="0" eb="1">
      <t>ヒカリ</t>
    </rPh>
    <phoneticPr fontId="9"/>
  </si>
  <si>
    <t>訓</t>
    <rPh sb="0" eb="1">
      <t>クン</t>
    </rPh>
    <phoneticPr fontId="9"/>
  </si>
  <si>
    <t>練</t>
    <rPh sb="0" eb="1">
      <t>レン</t>
    </rPh>
    <phoneticPr fontId="9"/>
  </si>
  <si>
    <t>内</t>
    <rPh sb="0" eb="1">
      <t>ナイ</t>
    </rPh>
    <phoneticPr fontId="9"/>
  </si>
  <si>
    <t>容</t>
    <rPh sb="0" eb="1">
      <t>ヨウ</t>
    </rPh>
    <phoneticPr fontId="9"/>
  </si>
  <si>
    <t>成績考査等</t>
    <rPh sb="0" eb="2">
      <t>セイセキ</t>
    </rPh>
    <rPh sb="2" eb="4">
      <t>コウサ</t>
    </rPh>
    <rPh sb="4" eb="5">
      <t>トウ</t>
    </rPh>
    <phoneticPr fontId="9"/>
  </si>
  <si>
    <t>講師</t>
    <rPh sb="0" eb="2">
      <t>コウシ</t>
    </rPh>
    <phoneticPr fontId="9"/>
  </si>
  <si>
    <t>備考</t>
    <rPh sb="0" eb="2">
      <t>ビコウ</t>
    </rPh>
    <phoneticPr fontId="9"/>
  </si>
  <si>
    <t>時間割表</t>
    <rPh sb="0" eb="3">
      <t>ジカンワリ</t>
    </rPh>
    <rPh sb="3" eb="4">
      <t>ヒョウ</t>
    </rPh>
    <phoneticPr fontId="9"/>
  </si>
  <si>
    <t>区分</t>
    <rPh sb="0" eb="2">
      <t>クブン</t>
    </rPh>
    <phoneticPr fontId="9"/>
  </si>
  <si>
    <t>受講時間</t>
    <rPh sb="0" eb="2">
      <t>ジュコウ</t>
    </rPh>
    <rPh sb="2" eb="4">
      <t>ジカン</t>
    </rPh>
    <phoneticPr fontId="9"/>
  </si>
  <si>
    <t>実施期間</t>
    <rPh sb="0" eb="2">
      <t>ジッシ</t>
    </rPh>
    <rPh sb="2" eb="4">
      <t>キカン</t>
    </rPh>
    <phoneticPr fontId="9"/>
  </si>
  <si>
    <t>備　考</t>
    <rPh sb="0" eb="1">
      <t>ソナエ</t>
    </rPh>
    <rPh sb="2" eb="3">
      <t>コウ</t>
    </rPh>
    <phoneticPr fontId="9"/>
  </si>
  <si>
    <t>１限目</t>
    <rPh sb="1" eb="2">
      <t>ゲン</t>
    </rPh>
    <rPh sb="2" eb="3">
      <t>メ</t>
    </rPh>
    <phoneticPr fontId="9"/>
  </si>
  <si>
    <t>～</t>
    <phoneticPr fontId="9"/>
  </si>
  <si>
    <t>１回目</t>
    <rPh sb="1" eb="2">
      <t>カイ</t>
    </rPh>
    <rPh sb="2" eb="3">
      <t>メ</t>
    </rPh>
    <phoneticPr fontId="9"/>
  </si>
  <si>
    <t>２限目</t>
    <rPh sb="1" eb="2">
      <t>ゲン</t>
    </rPh>
    <rPh sb="2" eb="3">
      <t>メ</t>
    </rPh>
    <phoneticPr fontId="9"/>
  </si>
  <si>
    <t>２回目</t>
    <rPh sb="1" eb="2">
      <t>カイ</t>
    </rPh>
    <rPh sb="2" eb="3">
      <t>メ</t>
    </rPh>
    <phoneticPr fontId="9"/>
  </si>
  <si>
    <t>３限目</t>
    <rPh sb="1" eb="2">
      <t>ゲン</t>
    </rPh>
    <rPh sb="2" eb="3">
      <t>メ</t>
    </rPh>
    <phoneticPr fontId="9"/>
  </si>
  <si>
    <t>３回目</t>
    <rPh sb="1" eb="2">
      <t>カイ</t>
    </rPh>
    <rPh sb="2" eb="3">
      <t>メ</t>
    </rPh>
    <phoneticPr fontId="9"/>
  </si>
  <si>
    <t>４限目</t>
    <rPh sb="1" eb="2">
      <t>ゲン</t>
    </rPh>
    <rPh sb="2" eb="3">
      <t>メ</t>
    </rPh>
    <phoneticPr fontId="9"/>
  </si>
  <si>
    <t>※キャリアコンサルティングは、訓練時間に含まれません。</t>
    <rPh sb="15" eb="17">
      <t>クンレン</t>
    </rPh>
    <rPh sb="17" eb="19">
      <t>ジカン</t>
    </rPh>
    <rPh sb="20" eb="21">
      <t>フク</t>
    </rPh>
    <phoneticPr fontId="9"/>
  </si>
  <si>
    <t>５限目</t>
    <rPh sb="1" eb="2">
      <t>ゲン</t>
    </rPh>
    <rPh sb="2" eb="3">
      <t>メ</t>
    </rPh>
    <phoneticPr fontId="9"/>
  </si>
  <si>
    <t>６限目</t>
    <rPh sb="1" eb="2">
      <t>ゲン</t>
    </rPh>
    <rPh sb="2" eb="3">
      <t>メ</t>
    </rPh>
    <phoneticPr fontId="9"/>
  </si>
  <si>
    <t>質疑応答</t>
    <rPh sb="0" eb="2">
      <t>シツギ</t>
    </rPh>
    <rPh sb="2" eb="4">
      <t>オウトウ</t>
    </rPh>
    <phoneticPr fontId="9"/>
  </si>
  <si>
    <t>４回目</t>
    <rPh sb="1" eb="2">
      <t>カイ</t>
    </rPh>
    <rPh sb="2" eb="3">
      <t>メ</t>
    </rPh>
    <phoneticPr fontId="9"/>
  </si>
  <si>
    <t>５回目</t>
    <rPh sb="1" eb="2">
      <t>カイ</t>
    </rPh>
    <rPh sb="2" eb="3">
      <t>メ</t>
    </rPh>
    <phoneticPr fontId="9"/>
  </si>
  <si>
    <t>１か月目</t>
    <rPh sb="2" eb="3">
      <t>ゲツ</t>
    </rPh>
    <rPh sb="3" eb="4">
      <t>メ</t>
    </rPh>
    <phoneticPr fontId="9"/>
  </si>
  <si>
    <t>２か月目</t>
    <rPh sb="2" eb="3">
      <t>ゲツ</t>
    </rPh>
    <rPh sb="3" eb="4">
      <t>メ</t>
    </rPh>
    <phoneticPr fontId="9"/>
  </si>
  <si>
    <t>３か月目</t>
    <rPh sb="2" eb="3">
      <t>ゲツ</t>
    </rPh>
    <rPh sb="3" eb="4">
      <t>メ</t>
    </rPh>
    <phoneticPr fontId="9"/>
  </si>
  <si>
    <t>４か月目</t>
    <rPh sb="2" eb="3">
      <t>ゲツ</t>
    </rPh>
    <rPh sb="3" eb="4">
      <t>メ</t>
    </rPh>
    <phoneticPr fontId="9"/>
  </si>
  <si>
    <t>５か月目</t>
    <rPh sb="2" eb="3">
      <t>ゲツ</t>
    </rPh>
    <rPh sb="3" eb="4">
      <t>メ</t>
    </rPh>
    <phoneticPr fontId="9"/>
  </si>
  <si>
    <t>６か月目</t>
    <rPh sb="2" eb="3">
      <t>ゲツ</t>
    </rPh>
    <rPh sb="3" eb="4">
      <t>メ</t>
    </rPh>
    <phoneticPr fontId="9"/>
  </si>
  <si>
    <t>月</t>
  </si>
  <si>
    <t>訓練科名：</t>
    <rPh sb="0" eb="3">
      <t>クンレンカ</t>
    </rPh>
    <rPh sb="3" eb="4">
      <t>メイ</t>
    </rPh>
    <phoneticPr fontId="9"/>
  </si>
  <si>
    <t>氏名</t>
    <rPh sb="0" eb="2">
      <t>シメイ</t>
    </rPh>
    <phoneticPr fontId="9"/>
  </si>
  <si>
    <t>担当科目</t>
    <rPh sb="0" eb="2">
      <t>タントウ</t>
    </rPh>
    <rPh sb="2" eb="4">
      <t>カモク</t>
    </rPh>
    <phoneticPr fontId="9"/>
  </si>
  <si>
    <t>類型</t>
    <rPh sb="0" eb="2">
      <t>ルイケイ</t>
    </rPh>
    <phoneticPr fontId="9"/>
  </si>
  <si>
    <t>助手</t>
    <rPh sb="0" eb="2">
      <t>ジョシュ</t>
    </rPh>
    <phoneticPr fontId="9"/>
  </si>
  <si>
    <t>講 師 の 経 歴 等 確 認 書</t>
    <rPh sb="0" eb="1">
      <t>コウ</t>
    </rPh>
    <rPh sb="2" eb="3">
      <t>シ</t>
    </rPh>
    <rPh sb="6" eb="7">
      <t>キョウ</t>
    </rPh>
    <rPh sb="8" eb="9">
      <t>レキ</t>
    </rPh>
    <rPh sb="10" eb="11">
      <t>トウ</t>
    </rPh>
    <rPh sb="12" eb="13">
      <t>アキラ</t>
    </rPh>
    <rPh sb="14" eb="15">
      <t>シノブ</t>
    </rPh>
    <rPh sb="16" eb="17">
      <t>ショ</t>
    </rPh>
    <phoneticPr fontId="9"/>
  </si>
  <si>
    <t>フ　リ　ガ　ナ</t>
    <phoneticPr fontId="9"/>
  </si>
  <si>
    <t xml:space="preserve"> 氏          名</t>
    <rPh sb="1" eb="13">
      <t>シメイ</t>
    </rPh>
    <phoneticPr fontId="9"/>
  </si>
  <si>
    <t>年　齢</t>
    <rPh sb="0" eb="1">
      <t>トシ</t>
    </rPh>
    <rPh sb="2" eb="3">
      <t>トシ</t>
    </rPh>
    <phoneticPr fontId="9"/>
  </si>
  <si>
    <t>歳</t>
    <rPh sb="0" eb="1">
      <t>サイ</t>
    </rPh>
    <phoneticPr fontId="9"/>
  </si>
  <si>
    <t>　２　担当する科目の訓練内容に関する実務経験・指導（等）業務の経験</t>
    <rPh sb="3" eb="5">
      <t>タントウ</t>
    </rPh>
    <rPh sb="7" eb="9">
      <t>カモク</t>
    </rPh>
    <rPh sb="10" eb="12">
      <t>クンレン</t>
    </rPh>
    <rPh sb="12" eb="14">
      <t>ナイヨウ</t>
    </rPh>
    <rPh sb="15" eb="16">
      <t>カン</t>
    </rPh>
    <rPh sb="18" eb="20">
      <t>ジツム</t>
    </rPh>
    <rPh sb="20" eb="22">
      <t>ケイケン</t>
    </rPh>
    <rPh sb="23" eb="25">
      <t>シドウ</t>
    </rPh>
    <rPh sb="26" eb="27">
      <t>トウ</t>
    </rPh>
    <rPh sb="28" eb="30">
      <t>ギョウム</t>
    </rPh>
    <rPh sb="31" eb="33">
      <t>ケイケン</t>
    </rPh>
    <phoneticPr fontId="9"/>
  </si>
  <si>
    <t>実務経験・指導（等）
業務の経験の内容</t>
    <rPh sb="0" eb="2">
      <t>ジツム</t>
    </rPh>
    <rPh sb="2" eb="4">
      <t>ケイケン</t>
    </rPh>
    <rPh sb="5" eb="7">
      <t>シドウ</t>
    </rPh>
    <rPh sb="8" eb="9">
      <t>ナド</t>
    </rPh>
    <rPh sb="11" eb="13">
      <t>ギョウム</t>
    </rPh>
    <rPh sb="14" eb="16">
      <t>ケイケン</t>
    </rPh>
    <rPh sb="17" eb="19">
      <t>ナイヨウ</t>
    </rPh>
    <phoneticPr fontId="9"/>
  </si>
  <si>
    <t>期　　　間</t>
    <rPh sb="0" eb="1">
      <t>キ</t>
    </rPh>
    <rPh sb="4" eb="5">
      <t>アイダ</t>
    </rPh>
    <phoneticPr fontId="9"/>
  </si>
  <si>
    <t>実務経験</t>
    <rPh sb="0" eb="2">
      <t>ジツム</t>
    </rPh>
    <rPh sb="2" eb="4">
      <t>ケイケン</t>
    </rPh>
    <phoneticPr fontId="9"/>
  </si>
  <si>
    <t>指導（等）業務の経験</t>
    <rPh sb="0" eb="2">
      <t>シドウ</t>
    </rPh>
    <rPh sb="3" eb="4">
      <t>トウ</t>
    </rPh>
    <rPh sb="5" eb="7">
      <t>ギョウム</t>
    </rPh>
    <rPh sb="8" eb="10">
      <t>ケイケン</t>
    </rPh>
    <phoneticPr fontId="9"/>
  </si>
  <si>
    <t>月</t>
    <rPh sb="0" eb="1">
      <t>ツキ</t>
    </rPh>
    <phoneticPr fontId="9"/>
  </si>
  <si>
    <t>認定様式第８号</t>
    <phoneticPr fontId="9"/>
  </si>
  <si>
    <t>訓練科名：</t>
    <phoneticPr fontId="9"/>
  </si>
  <si>
    <t>１．受講者が購入する教科書代</t>
    <rPh sb="2" eb="5">
      <t>ジュコウシャ</t>
    </rPh>
    <rPh sb="6" eb="8">
      <t>コウニュウ</t>
    </rPh>
    <rPh sb="10" eb="13">
      <t>キョウカショ</t>
    </rPh>
    <rPh sb="13" eb="14">
      <t>ダイ</t>
    </rPh>
    <phoneticPr fontId="9"/>
  </si>
  <si>
    <t>教科書等</t>
    <rPh sb="0" eb="3">
      <t>キョウカショ</t>
    </rPh>
    <rPh sb="3" eb="4">
      <t>トウ</t>
    </rPh>
    <phoneticPr fontId="9"/>
  </si>
  <si>
    <t>出版社名等</t>
    <rPh sb="0" eb="3">
      <t>シュッパンシャ</t>
    </rPh>
    <rPh sb="3" eb="4">
      <t>メイ</t>
    </rPh>
    <rPh sb="4" eb="5">
      <t>トウ</t>
    </rPh>
    <phoneticPr fontId="9"/>
  </si>
  <si>
    <t>価格</t>
    <rPh sb="0" eb="2">
      <t>カカク</t>
    </rPh>
    <phoneticPr fontId="9"/>
  </si>
  <si>
    <t>使用科目</t>
    <rPh sb="0" eb="2">
      <t>シヨウ</t>
    </rPh>
    <rPh sb="2" eb="4">
      <t>カモク</t>
    </rPh>
    <phoneticPr fontId="9"/>
  </si>
  <si>
    <t>　　</t>
    <phoneticPr fontId="9"/>
  </si>
  <si>
    <t>合　　　計</t>
    <rPh sb="0" eb="5">
      <t>ゴウケイ</t>
    </rPh>
    <phoneticPr fontId="9"/>
  </si>
  <si>
    <t>２．受講者が負担するその他費用</t>
    <rPh sb="2" eb="5">
      <t>ジュコウシャ</t>
    </rPh>
    <rPh sb="6" eb="8">
      <t>フタン</t>
    </rPh>
    <rPh sb="12" eb="13">
      <t>タ</t>
    </rPh>
    <rPh sb="13" eb="15">
      <t>ヒヨウ</t>
    </rPh>
    <phoneticPr fontId="9"/>
  </si>
  <si>
    <t>内容</t>
    <rPh sb="0" eb="2">
      <t>ナイヨウ</t>
    </rPh>
    <phoneticPr fontId="9"/>
  </si>
  <si>
    <t>金額</t>
    <rPh sb="0" eb="2">
      <t>キンガク</t>
    </rPh>
    <phoneticPr fontId="9"/>
  </si>
  <si>
    <t>【受講者に配付するもの】</t>
    <rPh sb="1" eb="4">
      <t>ジュコウシャ</t>
    </rPh>
    <rPh sb="5" eb="7">
      <t>ハイフ</t>
    </rPh>
    <phoneticPr fontId="9"/>
  </si>
  <si>
    <t>出版社名（オリジナル）等</t>
    <rPh sb="0" eb="2">
      <t>シュッパン</t>
    </rPh>
    <rPh sb="2" eb="4">
      <t>シャメイ</t>
    </rPh>
    <rPh sb="11" eb="12">
      <t>トウ</t>
    </rPh>
    <phoneticPr fontId="9"/>
  </si>
  <si>
    <t>各種就職支援等の実施</t>
    <rPh sb="0" eb="2">
      <t>カクシュ</t>
    </rPh>
    <rPh sb="2" eb="4">
      <t>シュウショク</t>
    </rPh>
    <rPh sb="4" eb="6">
      <t>シエン</t>
    </rPh>
    <rPh sb="6" eb="7">
      <t>トウ</t>
    </rPh>
    <rPh sb="8" eb="10">
      <t>ジッシ</t>
    </rPh>
    <phoneticPr fontId="9"/>
  </si>
  <si>
    <t>１　実施機関による就職支援等の実施（実施できる場合は、□の該当箇所にチェックをしてください。）</t>
    <rPh sb="2" eb="4">
      <t>ジッシ</t>
    </rPh>
    <rPh sb="4" eb="6">
      <t>キカン</t>
    </rPh>
    <rPh sb="9" eb="11">
      <t>シュウショク</t>
    </rPh>
    <rPh sb="11" eb="13">
      <t>シエン</t>
    </rPh>
    <rPh sb="13" eb="14">
      <t>トウ</t>
    </rPh>
    <rPh sb="15" eb="17">
      <t>ジッシ</t>
    </rPh>
    <rPh sb="18" eb="20">
      <t>ジッシ</t>
    </rPh>
    <rPh sb="23" eb="25">
      <t>バアイ</t>
    </rPh>
    <rPh sb="29" eb="31">
      <t>ガイトウ</t>
    </rPh>
    <rPh sb="31" eb="33">
      <t>カショ</t>
    </rPh>
    <phoneticPr fontId="9"/>
  </si>
  <si>
    <t>必須項目</t>
    <rPh sb="0" eb="2">
      <t>ヒッス</t>
    </rPh>
    <rPh sb="2" eb="4">
      <t>コウモク</t>
    </rPh>
    <phoneticPr fontId="9"/>
  </si>
  <si>
    <t>①職業相談の実施</t>
    <rPh sb="1" eb="3">
      <t>ショクギョウ</t>
    </rPh>
    <phoneticPr fontId="9"/>
  </si>
  <si>
    <t>⑤求人者に面接するに当たっての指導</t>
    <rPh sb="1" eb="3">
      <t>キュウジン</t>
    </rPh>
    <rPh sb="3" eb="4">
      <t>シャ</t>
    </rPh>
    <rPh sb="10" eb="11">
      <t>ア</t>
    </rPh>
    <phoneticPr fontId="9"/>
  </si>
  <si>
    <t>⑥ジョブ・カードの作成支援</t>
    <rPh sb="11" eb="13">
      <t>シエン</t>
    </rPh>
    <phoneticPr fontId="9"/>
  </si>
  <si>
    <t>必須項目以外</t>
    <rPh sb="0" eb="2">
      <t>ヒッス</t>
    </rPh>
    <rPh sb="2" eb="4">
      <t>コウモク</t>
    </rPh>
    <rPh sb="4" eb="6">
      <t>イガイ</t>
    </rPh>
    <phoneticPr fontId="9"/>
  </si>
  <si>
    <t>２　１以外に実施を予定している支援項目を具体的に記入してください。</t>
    <rPh sb="3" eb="5">
      <t>イガイ</t>
    </rPh>
    <rPh sb="6" eb="8">
      <t>ジッシ</t>
    </rPh>
    <rPh sb="9" eb="11">
      <t>ヨテイ</t>
    </rPh>
    <rPh sb="15" eb="17">
      <t>シエン</t>
    </rPh>
    <rPh sb="17" eb="19">
      <t>コウモク</t>
    </rPh>
    <rPh sb="20" eb="23">
      <t>グタイテキ</t>
    </rPh>
    <rPh sb="24" eb="26">
      <t>キニュウ</t>
    </rPh>
    <phoneticPr fontId="9"/>
  </si>
  <si>
    <t xml:space="preserve">職
業
紹
介
事
業
許
可
</t>
    <rPh sb="0" eb="1">
      <t>ショク</t>
    </rPh>
    <rPh sb="2" eb="3">
      <t>ギョウ</t>
    </rPh>
    <rPh sb="4" eb="5">
      <t>タスク</t>
    </rPh>
    <rPh sb="6" eb="7">
      <t>スケ</t>
    </rPh>
    <rPh sb="8" eb="9">
      <t>コト</t>
    </rPh>
    <rPh sb="10" eb="11">
      <t>ギョウ</t>
    </rPh>
    <rPh sb="12" eb="13">
      <t>モト</t>
    </rPh>
    <rPh sb="14" eb="15">
      <t>カ</t>
    </rPh>
    <phoneticPr fontId="9"/>
  </si>
  <si>
    <t>許可等取得の有無</t>
    <rPh sb="0" eb="2">
      <t>キョカ</t>
    </rPh>
    <rPh sb="2" eb="3">
      <t>ナド</t>
    </rPh>
    <rPh sb="3" eb="5">
      <t>シュトク</t>
    </rPh>
    <rPh sb="6" eb="8">
      <t>ウム</t>
    </rPh>
    <phoneticPr fontId="9"/>
  </si>
  <si>
    <t>有</t>
    <rPh sb="0" eb="1">
      <t>ア</t>
    </rPh>
    <phoneticPr fontId="9"/>
  </si>
  <si>
    <t>許可等取得年月日</t>
    <rPh sb="0" eb="2">
      <t>キョカ</t>
    </rPh>
    <rPh sb="2" eb="3">
      <t>ナド</t>
    </rPh>
    <rPh sb="3" eb="5">
      <t>シュトク</t>
    </rPh>
    <rPh sb="5" eb="8">
      <t>ネンガッピ</t>
    </rPh>
    <phoneticPr fontId="9"/>
  </si>
  <si>
    <t>許可等取得予定の有無</t>
    <rPh sb="0" eb="2">
      <t>キョカ</t>
    </rPh>
    <rPh sb="2" eb="3">
      <t>ナド</t>
    </rPh>
    <rPh sb="3" eb="5">
      <t>シュトク</t>
    </rPh>
    <rPh sb="5" eb="7">
      <t>ヨテイ</t>
    </rPh>
    <rPh sb="8" eb="10">
      <t>ウム</t>
    </rPh>
    <phoneticPr fontId="9"/>
  </si>
  <si>
    <t>許可等取得予定年月日</t>
    <rPh sb="0" eb="2">
      <t>キョカ</t>
    </rPh>
    <rPh sb="2" eb="3">
      <t>ナド</t>
    </rPh>
    <rPh sb="3" eb="5">
      <t>シュトク</t>
    </rPh>
    <rPh sb="5" eb="7">
      <t>ヨテイ</t>
    </rPh>
    <rPh sb="7" eb="10">
      <t>ネンガッピ</t>
    </rPh>
    <phoneticPr fontId="9"/>
  </si>
  <si>
    <t>職業紹介責任者の(役職）氏名</t>
    <rPh sb="0" eb="2">
      <t>ショクギョウ</t>
    </rPh>
    <rPh sb="2" eb="4">
      <t>ショウカイ</t>
    </rPh>
    <rPh sb="4" eb="7">
      <t>セキニンシャ</t>
    </rPh>
    <rPh sb="9" eb="11">
      <t>ヤクショク</t>
    </rPh>
    <rPh sb="12" eb="14">
      <t>シメイ</t>
    </rPh>
    <phoneticPr fontId="9"/>
  </si>
  <si>
    <t>（役職名）　</t>
    <rPh sb="1" eb="4">
      <t>ヤクショクメイ</t>
    </rPh>
    <phoneticPr fontId="9"/>
  </si>
  <si>
    <t>職業紹介事業の主な内容</t>
    <rPh sb="0" eb="2">
      <t>ショクギョウ</t>
    </rPh>
    <rPh sb="2" eb="4">
      <t>ショウカイ</t>
    </rPh>
    <rPh sb="4" eb="6">
      <t>ジギョウ</t>
    </rPh>
    <rPh sb="7" eb="8">
      <t>オモ</t>
    </rPh>
    <rPh sb="9" eb="11">
      <t>ナイヨウ</t>
    </rPh>
    <phoneticPr fontId="9"/>
  </si>
  <si>
    <t>企　業　実　習　先　一　覧</t>
    <rPh sb="0" eb="1">
      <t>キ</t>
    </rPh>
    <rPh sb="2" eb="3">
      <t>ギョウ</t>
    </rPh>
    <rPh sb="4" eb="5">
      <t>ジツ</t>
    </rPh>
    <rPh sb="6" eb="7">
      <t>シュウ</t>
    </rPh>
    <rPh sb="8" eb="9">
      <t>サキ</t>
    </rPh>
    <rPh sb="10" eb="11">
      <t>イッ</t>
    </rPh>
    <rPh sb="12" eb="13">
      <t>ラン</t>
    </rPh>
    <phoneticPr fontId="9"/>
  </si>
  <si>
    <t>企業実習先施設名</t>
    <rPh sb="0" eb="2">
      <t>キギョウ</t>
    </rPh>
    <rPh sb="2" eb="4">
      <t>ジッシュウ</t>
    </rPh>
    <rPh sb="4" eb="5">
      <t>サキ</t>
    </rPh>
    <rPh sb="5" eb="8">
      <t>シセツメイ</t>
    </rPh>
    <phoneticPr fontId="9"/>
  </si>
  <si>
    <t>事業内容（品目）</t>
    <rPh sb="0" eb="2">
      <t>ジギョウ</t>
    </rPh>
    <rPh sb="2" eb="4">
      <t>ナイヨウ</t>
    </rPh>
    <rPh sb="5" eb="7">
      <t>ヒンモク</t>
    </rPh>
    <phoneticPr fontId="9"/>
  </si>
  <si>
    <t>※「カリキュラム番号」欄には認定様式第12号の番号をご記入ください。</t>
    <rPh sb="8" eb="10">
      <t>バンゴウ</t>
    </rPh>
    <rPh sb="11" eb="12">
      <t>ラン</t>
    </rPh>
    <rPh sb="14" eb="16">
      <t>ニンテイ</t>
    </rPh>
    <rPh sb="16" eb="18">
      <t>ヨウシキ</t>
    </rPh>
    <rPh sb="18" eb="19">
      <t>ダイ</t>
    </rPh>
    <rPh sb="21" eb="22">
      <t>ゴウ</t>
    </rPh>
    <rPh sb="23" eb="25">
      <t>バンゴウ</t>
    </rPh>
    <phoneticPr fontId="9"/>
  </si>
  <si>
    <t>訓練内容</t>
    <rPh sb="0" eb="2">
      <t>クンレン</t>
    </rPh>
    <rPh sb="2" eb="4">
      <t>ナイヨウ</t>
    </rPh>
    <phoneticPr fontId="9"/>
  </si>
  <si>
    <t>カリキュラム番号</t>
    <rPh sb="6" eb="8">
      <t>バンゴウ</t>
    </rPh>
    <phoneticPr fontId="9"/>
  </si>
  <si>
    <t>訓練カリキュラム（企業実習用）</t>
    <rPh sb="0" eb="2">
      <t>クンレン</t>
    </rPh>
    <rPh sb="9" eb="11">
      <t>キギョウ</t>
    </rPh>
    <rPh sb="11" eb="13">
      <t>ジッシュウ</t>
    </rPh>
    <rPh sb="13" eb="14">
      <t>ヨウ</t>
    </rPh>
    <phoneticPr fontId="9"/>
  </si>
  <si>
    <t>カリキュラム番号：</t>
    <rPh sb="6" eb="8">
      <t>バンゴウ</t>
    </rPh>
    <phoneticPr fontId="9"/>
  </si>
  <si>
    <t>企業実習での
訓練目標</t>
    <rPh sb="0" eb="2">
      <t>キギョウ</t>
    </rPh>
    <rPh sb="2" eb="4">
      <t>ジッシュウ</t>
    </rPh>
    <rPh sb="7" eb="9">
      <t>クンレン</t>
    </rPh>
    <rPh sb="9" eb="11">
      <t>モクヒョウ</t>
    </rPh>
    <phoneticPr fontId="9"/>
  </si>
  <si>
    <t>訓 練 の 内 容</t>
    <rPh sb="0" eb="1">
      <t>クン</t>
    </rPh>
    <rPh sb="2" eb="3">
      <t>ネリ</t>
    </rPh>
    <rPh sb="6" eb="7">
      <t>ナイ</t>
    </rPh>
    <rPh sb="8" eb="9">
      <t>カタチ</t>
    </rPh>
    <phoneticPr fontId="9"/>
  </si>
  <si>
    <t>　訓練時間総合計</t>
    <rPh sb="1" eb="3">
      <t>クンレン</t>
    </rPh>
    <rPh sb="3" eb="5">
      <t>ジカン</t>
    </rPh>
    <rPh sb="5" eb="6">
      <t>ソウ</t>
    </rPh>
    <rPh sb="6" eb="8">
      <t>ゴウケイ</t>
    </rPh>
    <phoneticPr fontId="9"/>
  </si>
  <si>
    <t>過去1年間に実施した求職者支援訓練の就職状況</t>
    <rPh sb="0" eb="2">
      <t>カコ</t>
    </rPh>
    <rPh sb="3" eb="5">
      <t>ネンカン</t>
    </rPh>
    <rPh sb="6" eb="8">
      <t>ジッシ</t>
    </rPh>
    <rPh sb="10" eb="12">
      <t>キュウショク</t>
    </rPh>
    <rPh sb="12" eb="13">
      <t>シャ</t>
    </rPh>
    <rPh sb="13" eb="15">
      <t>シエン</t>
    </rPh>
    <rPh sb="15" eb="17">
      <t>クンレン</t>
    </rPh>
    <rPh sb="18" eb="20">
      <t>シュウショク</t>
    </rPh>
    <rPh sb="20" eb="22">
      <t>ジョウキョウ</t>
    </rPh>
    <phoneticPr fontId="9"/>
  </si>
  <si>
    <t>①訓練実施機関名</t>
    <rPh sb="1" eb="3">
      <t>クンレン</t>
    </rPh>
    <rPh sb="3" eb="5">
      <t>ジッシ</t>
    </rPh>
    <rPh sb="5" eb="7">
      <t>キカン</t>
    </rPh>
    <rPh sb="7" eb="8">
      <t>メイ</t>
    </rPh>
    <phoneticPr fontId="9"/>
  </si>
  <si>
    <t>②訓練科名</t>
    <rPh sb="1" eb="3">
      <t>クンレン</t>
    </rPh>
    <rPh sb="3" eb="5">
      <t>カメイ</t>
    </rPh>
    <phoneticPr fontId="9"/>
  </si>
  <si>
    <t>③
求職者支援訓練
認定番号</t>
    <rPh sb="2" eb="4">
      <t>キュウショク</t>
    </rPh>
    <rPh sb="4" eb="5">
      <t>シャ</t>
    </rPh>
    <rPh sb="5" eb="7">
      <t>シエン</t>
    </rPh>
    <rPh sb="7" eb="9">
      <t>クンレン</t>
    </rPh>
    <rPh sb="10" eb="12">
      <t>ニンテイ</t>
    </rPh>
    <rPh sb="12" eb="14">
      <t>バンゴウ</t>
    </rPh>
    <phoneticPr fontId="9"/>
  </si>
  <si>
    <t>⑤
訓練分野
※リストから
選択すること。</t>
    <rPh sb="2" eb="4">
      <t>クンレン</t>
    </rPh>
    <rPh sb="4" eb="6">
      <t>ブンヤ</t>
    </rPh>
    <rPh sb="15" eb="17">
      <t>センタク</t>
    </rPh>
    <phoneticPr fontId="54"/>
  </si>
  <si>
    <t>⑥
訓練科名</t>
    <rPh sb="2" eb="4">
      <t>クンレン</t>
    </rPh>
    <rPh sb="4" eb="5">
      <t>カ</t>
    </rPh>
    <rPh sb="5" eb="6">
      <t>メイ</t>
    </rPh>
    <phoneticPr fontId="54"/>
  </si>
  <si>
    <t>受講者</t>
    <rPh sb="0" eb="3">
      <t>ジュコウシャ</t>
    </rPh>
    <phoneticPr fontId="9"/>
  </si>
  <si>
    <t>中退者</t>
    <rPh sb="0" eb="3">
      <t>チュウタイシャ</t>
    </rPh>
    <phoneticPr fontId="9"/>
  </si>
  <si>
    <t xml:space="preserve">
⑩
うち
就職者</t>
    <rPh sb="6" eb="9">
      <t>シュウショクシャ</t>
    </rPh>
    <phoneticPr fontId="9"/>
  </si>
  <si>
    <t>修了者</t>
    <rPh sb="0" eb="3">
      <t>シュウリョウシャ</t>
    </rPh>
    <phoneticPr fontId="9"/>
  </si>
  <si>
    <t>(例)</t>
    <rPh sb="1" eb="2">
      <t>レイ</t>
    </rPh>
    <phoneticPr fontId="54"/>
  </si>
  <si>
    <t>介護福祉科</t>
    <rPh sb="0" eb="2">
      <t>カイゴ</t>
    </rPh>
    <rPh sb="2" eb="4">
      <t>フクシ</t>
    </rPh>
    <rPh sb="4" eb="5">
      <t>カ</t>
    </rPh>
    <phoneticPr fontId="9"/>
  </si>
  <si>
    <t>合計欄</t>
    <rPh sb="0" eb="2">
      <t>ゴウケイ</t>
    </rPh>
    <rPh sb="2" eb="3">
      <t>ラン</t>
    </rPh>
    <phoneticPr fontId="9"/>
  </si>
  <si>
    <t>①求職者支援訓練課程コード</t>
    <rPh sb="1" eb="3">
      <t>キュウショク</t>
    </rPh>
    <rPh sb="3" eb="4">
      <t>シャ</t>
    </rPh>
    <rPh sb="4" eb="6">
      <t>シエン</t>
    </rPh>
    <rPh sb="6" eb="8">
      <t>クンレン</t>
    </rPh>
    <rPh sb="8" eb="10">
      <t>カテイ</t>
    </rPh>
    <phoneticPr fontId="9"/>
  </si>
  <si>
    <t>実践コース</t>
    <rPh sb="0" eb="2">
      <t>ジッセン</t>
    </rPh>
    <phoneticPr fontId="9"/>
  </si>
  <si>
    <t>基礎コース</t>
    <rPh sb="0" eb="2">
      <t>キソ</t>
    </rPh>
    <phoneticPr fontId="9"/>
  </si>
  <si>
    <t>②基金訓練分野コード</t>
    <rPh sb="1" eb="3">
      <t>キキン</t>
    </rPh>
    <rPh sb="3" eb="5">
      <t>クンレン</t>
    </rPh>
    <rPh sb="5" eb="7">
      <t>ブンヤ</t>
    </rPh>
    <phoneticPr fontId="9"/>
  </si>
  <si>
    <t>08　旅行・観光分野</t>
    <rPh sb="3" eb="5">
      <t>リョコウ</t>
    </rPh>
    <phoneticPr fontId="9"/>
  </si>
  <si>
    <t>20　その他の分野（サービス分野・製造分野）</t>
    <rPh sb="14" eb="16">
      <t>ブンヤ</t>
    </rPh>
    <rPh sb="17" eb="19">
      <t>セイゾウ</t>
    </rPh>
    <rPh sb="19" eb="21">
      <t>ブンヤ</t>
    </rPh>
    <phoneticPr fontId="9"/>
  </si>
  <si>
    <t>訓練実施機関名:</t>
    <rPh sb="0" eb="2">
      <t>クンレン</t>
    </rPh>
    <rPh sb="2" eb="4">
      <t>ジッシ</t>
    </rPh>
    <rPh sb="4" eb="7">
      <t>キカンメイ</t>
    </rPh>
    <phoneticPr fontId="9"/>
  </si>
  <si>
    <t>訓練種別</t>
    <rPh sb="0" eb="2">
      <t>クンレン</t>
    </rPh>
    <rPh sb="2" eb="4">
      <t>シュベツ</t>
    </rPh>
    <phoneticPr fontId="9"/>
  </si>
  <si>
    <t>定員</t>
    <rPh sb="0" eb="2">
      <t>テイイン</t>
    </rPh>
    <phoneticPr fontId="9"/>
  </si>
  <si>
    <t>１　申請した訓練の内容や質</t>
    <rPh sb="2" eb="4">
      <t>シンセイ</t>
    </rPh>
    <rPh sb="6" eb="8">
      <t>クンレン</t>
    </rPh>
    <rPh sb="9" eb="11">
      <t>ナイヨウ</t>
    </rPh>
    <rPh sb="12" eb="13">
      <t>シツ</t>
    </rPh>
    <phoneticPr fontId="9"/>
  </si>
  <si>
    <t>（１）地域の求人ニーズ等を踏まえた訓練内容</t>
    <phoneticPr fontId="9"/>
  </si>
  <si>
    <t>（２）企業実習</t>
    <phoneticPr fontId="9"/>
  </si>
  <si>
    <t>①実施の有無</t>
    <rPh sb="1" eb="3">
      <t>ジッシ</t>
    </rPh>
    <rPh sb="4" eb="6">
      <t>ウム</t>
    </rPh>
    <phoneticPr fontId="9"/>
  </si>
  <si>
    <t>有り</t>
    <rPh sb="0" eb="1">
      <t>ア</t>
    </rPh>
    <phoneticPr fontId="9"/>
  </si>
  <si>
    <t>無し</t>
    <rPh sb="0" eb="1">
      <t>ナ</t>
    </rPh>
    <phoneticPr fontId="9"/>
  </si>
  <si>
    <t>　※有りの場合は以下をご記入ください。</t>
    <rPh sb="2" eb="3">
      <t>ア</t>
    </rPh>
    <rPh sb="5" eb="7">
      <t>バアイ</t>
    </rPh>
    <rPh sb="8" eb="10">
      <t>イカ</t>
    </rPh>
    <rPh sb="12" eb="14">
      <t>キニュウ</t>
    </rPh>
    <phoneticPr fontId="9"/>
  </si>
  <si>
    <t>②企業実習の時間数</t>
    <rPh sb="1" eb="3">
      <t>キギョウ</t>
    </rPh>
    <rPh sb="3" eb="5">
      <t>ジッシュウ</t>
    </rPh>
    <rPh sb="6" eb="9">
      <t>ジカンスウ</t>
    </rPh>
    <phoneticPr fontId="9"/>
  </si>
  <si>
    <t>時間</t>
    <rPh sb="0" eb="2">
      <t>ジカン</t>
    </rPh>
    <phoneticPr fontId="9"/>
  </si>
  <si>
    <t>③訓練時間総合計</t>
    <rPh sb="1" eb="3">
      <t>クンレン</t>
    </rPh>
    <rPh sb="3" eb="5">
      <t>ジカン</t>
    </rPh>
    <rPh sb="5" eb="8">
      <t>ソウゴウケイ</t>
    </rPh>
    <phoneticPr fontId="9"/>
  </si>
  <si>
    <t>④企業実習割合（②/③）</t>
    <rPh sb="1" eb="3">
      <t>キギョウ</t>
    </rPh>
    <rPh sb="3" eb="5">
      <t>ジッシュウ</t>
    </rPh>
    <rPh sb="5" eb="6">
      <t>ワ</t>
    </rPh>
    <rPh sb="6" eb="7">
      <t>ア</t>
    </rPh>
    <phoneticPr fontId="9"/>
  </si>
  <si>
    <t>％</t>
    <phoneticPr fontId="9"/>
  </si>
  <si>
    <t>２　質の向上に取り組んでいる等の運営体制</t>
    <phoneticPr fontId="9"/>
  </si>
  <si>
    <t>（１）就職支援責任者が、以下に該当する場合はチェックを入れてください。</t>
    <rPh sb="3" eb="5">
      <t>シュウショク</t>
    </rPh>
    <rPh sb="5" eb="7">
      <t>シエン</t>
    </rPh>
    <rPh sb="7" eb="9">
      <t>セキニン</t>
    </rPh>
    <rPh sb="9" eb="10">
      <t>シャ</t>
    </rPh>
    <phoneticPr fontId="9"/>
  </si>
  <si>
    <t>②企業実習時間数</t>
    <rPh sb="1" eb="3">
      <t>キギョウ</t>
    </rPh>
    <rPh sb="3" eb="5">
      <t>ジッシュウ</t>
    </rPh>
    <rPh sb="5" eb="8">
      <t>ジカンスウ</t>
    </rPh>
    <phoneticPr fontId="9"/>
  </si>
  <si>
    <t>訓練科名</t>
    <rPh sb="0" eb="3">
      <t>クンレンカ</t>
    </rPh>
    <rPh sb="3" eb="4">
      <t>メイ</t>
    </rPh>
    <phoneticPr fontId="9"/>
  </si>
  <si>
    <t>委託元</t>
    <rPh sb="0" eb="2">
      <t>イタク</t>
    </rPh>
    <rPh sb="2" eb="3">
      <t>モト</t>
    </rPh>
    <phoneticPr fontId="9"/>
  </si>
  <si>
    <t>契約日</t>
    <rPh sb="0" eb="3">
      <t>ケイヤクビ</t>
    </rPh>
    <phoneticPr fontId="9"/>
  </si>
  <si>
    <t>①</t>
    <phoneticPr fontId="9"/>
  </si>
  <si>
    <t>②</t>
    <phoneticPr fontId="9"/>
  </si>
  <si>
    <t>③</t>
    <phoneticPr fontId="9"/>
  </si>
  <si>
    <t>④</t>
    <phoneticPr fontId="9"/>
  </si>
  <si>
    <t>⑤</t>
    <phoneticPr fontId="9"/>
  </si>
  <si>
    <t>※　併せて契約書の写しを添付してください。</t>
    <rPh sb="2" eb="3">
      <t>アワ</t>
    </rPh>
    <rPh sb="5" eb="8">
      <t>ケイヤクショ</t>
    </rPh>
    <rPh sb="9" eb="10">
      <t>ウツ</t>
    </rPh>
    <rPh sb="12" eb="14">
      <t>テンプ</t>
    </rPh>
    <phoneticPr fontId="9"/>
  </si>
  <si>
    <t>※　適宜行を挿入してください。</t>
    <rPh sb="2" eb="4">
      <t>テキギ</t>
    </rPh>
    <rPh sb="4" eb="5">
      <t>ギョウ</t>
    </rPh>
    <rPh sb="6" eb="8">
      <t>ソウニュウ</t>
    </rPh>
    <phoneticPr fontId="9"/>
  </si>
  <si>
    <t>求職者支援法に基づく認定職業訓練に係る改善計画書</t>
    <rPh sb="0" eb="3">
      <t>キュウショクシャ</t>
    </rPh>
    <rPh sb="3" eb="5">
      <t>シエン</t>
    </rPh>
    <rPh sb="5" eb="6">
      <t>ホウ</t>
    </rPh>
    <rPh sb="7" eb="8">
      <t>モト</t>
    </rPh>
    <rPh sb="10" eb="12">
      <t>ニンテイ</t>
    </rPh>
    <phoneticPr fontId="9"/>
  </si>
  <si>
    <t>申請する訓練科名</t>
    <rPh sb="0" eb="2">
      <t>シンセイ</t>
    </rPh>
    <rPh sb="4" eb="7">
      <t>クンレンカ</t>
    </rPh>
    <rPh sb="7" eb="8">
      <t>メイ</t>
    </rPh>
    <phoneticPr fontId="9"/>
  </si>
  <si>
    <t>～</t>
    <phoneticPr fontId="9"/>
  </si>
  <si>
    <t>訓練科名</t>
  </si>
  <si>
    <t>訓練期間　</t>
  </si>
  <si>
    <t>訓練実施施設名　</t>
  </si>
  <si>
    <t>訓練実施施設所在地　</t>
  </si>
  <si>
    <t xml:space="preserve"> 改善するための取組</t>
    <rPh sb="1" eb="3">
      <t>カイゼン</t>
    </rPh>
    <rPh sb="8" eb="10">
      <t>トリクミ</t>
    </rPh>
    <phoneticPr fontId="9"/>
  </si>
  <si>
    <t>3の訓練科について就職率が低調となった要因</t>
    <rPh sb="2" eb="4">
      <t>クンレン</t>
    </rPh>
    <rPh sb="4" eb="5">
      <t>カ</t>
    </rPh>
    <rPh sb="9" eb="12">
      <t>シュウショクリツ</t>
    </rPh>
    <rPh sb="13" eb="15">
      <t>テイチョウ</t>
    </rPh>
    <rPh sb="19" eb="21">
      <t>ヨウイン</t>
    </rPh>
    <phoneticPr fontId="9"/>
  </si>
  <si>
    <t>(1)を踏まえた就職率の改善に向けた取組</t>
    <rPh sb="4" eb="5">
      <t>フ</t>
    </rPh>
    <rPh sb="8" eb="11">
      <t>シュウショクリツ</t>
    </rPh>
    <rPh sb="12" eb="14">
      <t>カイゼン</t>
    </rPh>
    <rPh sb="15" eb="16">
      <t>ム</t>
    </rPh>
    <rPh sb="18" eb="19">
      <t>ト</t>
    </rPh>
    <rPh sb="19" eb="20">
      <t>ク</t>
    </rPh>
    <phoneticPr fontId="9"/>
  </si>
  <si>
    <t>求職者支援訓練の認定申請に係る提出済み書類一覧</t>
    <rPh sb="0" eb="3">
      <t>キュウショクシャ</t>
    </rPh>
    <rPh sb="3" eb="5">
      <t>シエン</t>
    </rPh>
    <rPh sb="5" eb="7">
      <t>クンレン</t>
    </rPh>
    <rPh sb="8" eb="10">
      <t>ニンテイ</t>
    </rPh>
    <rPh sb="10" eb="12">
      <t>シンセイ</t>
    </rPh>
    <rPh sb="13" eb="14">
      <t>カカワ</t>
    </rPh>
    <rPh sb="15" eb="17">
      <t>テイシュツ</t>
    </rPh>
    <rPh sb="17" eb="18">
      <t>ズ</t>
    </rPh>
    <rPh sb="19" eb="21">
      <t>ショルイ</t>
    </rPh>
    <rPh sb="21" eb="23">
      <t>イチラン</t>
    </rPh>
    <phoneticPr fontId="9"/>
  </si>
  <si>
    <t>訓練実施機関番号：</t>
    <rPh sb="0" eb="2">
      <t>クンレン</t>
    </rPh>
    <rPh sb="2" eb="4">
      <t>ジッシ</t>
    </rPh>
    <rPh sb="4" eb="6">
      <t>キカン</t>
    </rPh>
    <rPh sb="6" eb="8">
      <t>バンゴウ</t>
    </rPh>
    <phoneticPr fontId="9"/>
  </si>
  <si>
    <t>訓練科名：</t>
    <rPh sb="0" eb="2">
      <t>クンレン</t>
    </rPh>
    <rPh sb="2" eb="4">
      <t>カメイ</t>
    </rPh>
    <phoneticPr fontId="9"/>
  </si>
  <si>
    <t>開講訓練科で提出</t>
    <rPh sb="0" eb="2">
      <t>カイコウ</t>
    </rPh>
    <rPh sb="2" eb="5">
      <t>クンレンカ</t>
    </rPh>
    <rPh sb="6" eb="8">
      <t>テイシュツ</t>
    </rPh>
    <phoneticPr fontId="9"/>
  </si>
  <si>
    <t>受理番号</t>
    <rPh sb="0" eb="2">
      <t>ジュリ</t>
    </rPh>
    <rPh sb="2" eb="4">
      <t>バンゴウ</t>
    </rPh>
    <phoneticPr fontId="9"/>
  </si>
  <si>
    <t>（１）訓練実施施設</t>
    <rPh sb="3" eb="5">
      <t>クンレン</t>
    </rPh>
    <rPh sb="5" eb="7">
      <t>ジッシ</t>
    </rPh>
    <rPh sb="7" eb="9">
      <t>シセツ</t>
    </rPh>
    <phoneticPr fontId="9"/>
  </si>
  <si>
    <t>訓練実施施設所在地</t>
    <rPh sb="0" eb="2">
      <t>クンレン</t>
    </rPh>
    <rPh sb="2" eb="4">
      <t>ジッシ</t>
    </rPh>
    <rPh sb="4" eb="6">
      <t>シセツ</t>
    </rPh>
    <rPh sb="6" eb="9">
      <t>ショザイチ</t>
    </rPh>
    <phoneticPr fontId="9"/>
  </si>
  <si>
    <t>提出済みの書類</t>
    <rPh sb="0" eb="2">
      <t>テイシュツ</t>
    </rPh>
    <rPh sb="2" eb="3">
      <t>ズ</t>
    </rPh>
    <rPh sb="5" eb="7">
      <t>ショルイ</t>
    </rPh>
    <phoneticPr fontId="9"/>
  </si>
  <si>
    <t>変更届出書等
提出あり</t>
    <rPh sb="0" eb="2">
      <t>ヘンコウ</t>
    </rPh>
    <rPh sb="2" eb="3">
      <t>トド</t>
    </rPh>
    <rPh sb="3" eb="5">
      <t>デショ</t>
    </rPh>
    <rPh sb="5" eb="6">
      <t>トウ</t>
    </rPh>
    <rPh sb="7" eb="9">
      <t>テイシュツ</t>
    </rPh>
    <phoneticPr fontId="9"/>
  </si>
  <si>
    <t>訓練実施場所を賃借により確保する場合の必要書類
（賃貸借契約書（写）、契約を更新していることが分かる覚書等）</t>
    <rPh sb="19" eb="21">
      <t>ヒツヨウ</t>
    </rPh>
    <rPh sb="21" eb="23">
      <t>ショルイ</t>
    </rPh>
    <rPh sb="25" eb="28">
      <t>チンタイシャク</t>
    </rPh>
    <rPh sb="28" eb="31">
      <t>ケイヤクショ</t>
    </rPh>
    <rPh sb="32" eb="33">
      <t>ウツ</t>
    </rPh>
    <rPh sb="35" eb="37">
      <t>ケイヤク</t>
    </rPh>
    <rPh sb="38" eb="40">
      <t>コウシン</t>
    </rPh>
    <rPh sb="47" eb="48">
      <t>ワ</t>
    </rPh>
    <rPh sb="50" eb="52">
      <t>オボエガキ</t>
    </rPh>
    <rPh sb="52" eb="53">
      <t>ナド</t>
    </rPh>
    <phoneticPr fontId="9"/>
  </si>
  <si>
    <t>賃貸借契約期間（更新している場合は更新した賃貸借期間）</t>
    <rPh sb="8" eb="10">
      <t>コウシン</t>
    </rPh>
    <rPh sb="14" eb="16">
      <t>バアイ</t>
    </rPh>
    <rPh sb="17" eb="19">
      <t>コウシン</t>
    </rPh>
    <rPh sb="21" eb="24">
      <t>チンタイシャク</t>
    </rPh>
    <rPh sb="24" eb="26">
      <t>キカン</t>
    </rPh>
    <phoneticPr fontId="9"/>
  </si>
  <si>
    <t>特に賃貸借契約を締結せずに、法人の代表取締役が個人として所有している建物を使用する場合など、建物の所有者と申請者が異なる場合の必要書類（訓練期間中に申請者が占有して使用できることが分かる書類）</t>
    <rPh sb="63" eb="65">
      <t>ヒツヨウ</t>
    </rPh>
    <rPh sb="65" eb="67">
      <t>ショルイ</t>
    </rPh>
    <phoneticPr fontId="9"/>
  </si>
  <si>
    <t>（２）事務室</t>
    <rPh sb="3" eb="6">
      <t>ジムシツ</t>
    </rPh>
    <phoneticPr fontId="9"/>
  </si>
  <si>
    <t>（１）の内容で確認できる
　　※　以下（２）について記載不要</t>
    <rPh sb="4" eb="6">
      <t>ナイヨウ</t>
    </rPh>
    <rPh sb="7" eb="9">
      <t>カクニン</t>
    </rPh>
    <rPh sb="17" eb="19">
      <t>イカ</t>
    </rPh>
    <rPh sb="26" eb="28">
      <t>キサイ</t>
    </rPh>
    <rPh sb="28" eb="30">
      <t>フヨウ</t>
    </rPh>
    <phoneticPr fontId="9"/>
  </si>
  <si>
    <t>（１）の内容では確認できない</t>
    <rPh sb="4" eb="6">
      <t>ナイヨウ</t>
    </rPh>
    <rPh sb="8" eb="10">
      <t>カクニン</t>
    </rPh>
    <phoneticPr fontId="9"/>
  </si>
  <si>
    <t>自ら所有する事務室を使用する場合の必要書類
（不動産登記簿謄本（写）等）</t>
    <rPh sb="6" eb="9">
      <t>ジムシツ</t>
    </rPh>
    <phoneticPr fontId="9"/>
  </si>
  <si>
    <t>事務室を賃借により確保する場合の必要書類
（賃貸借契約書（写）、契約を更新していることが分かる覚書等）</t>
    <rPh sb="0" eb="3">
      <t>ジムシツ</t>
    </rPh>
    <rPh sb="16" eb="18">
      <t>ヒツヨウ</t>
    </rPh>
    <rPh sb="18" eb="20">
      <t>ショルイ</t>
    </rPh>
    <rPh sb="22" eb="25">
      <t>チンタイシャク</t>
    </rPh>
    <rPh sb="25" eb="28">
      <t>ケイヤクショ</t>
    </rPh>
    <rPh sb="29" eb="30">
      <t>ウツ</t>
    </rPh>
    <rPh sb="32" eb="34">
      <t>ケイヤク</t>
    </rPh>
    <rPh sb="35" eb="37">
      <t>コウシン</t>
    </rPh>
    <rPh sb="44" eb="45">
      <t>ワ</t>
    </rPh>
    <rPh sb="47" eb="49">
      <t>オボエガキ</t>
    </rPh>
    <rPh sb="49" eb="50">
      <t>ナド</t>
    </rPh>
    <phoneticPr fontId="9"/>
  </si>
  <si>
    <t>法人の代表取締役が個人として所有している建物を使用する場合など、建物の所有者と申請者が異なる場合の必要書類（訓練期間中に申請者が占有して使用できることが分かる書類）</t>
    <rPh sb="49" eb="51">
      <t>ヒツヨウ</t>
    </rPh>
    <rPh sb="51" eb="53">
      <t>ショルイ</t>
    </rPh>
    <phoneticPr fontId="9"/>
  </si>
  <si>
    <t>保険会社</t>
    <rPh sb="0" eb="2">
      <t>ホケン</t>
    </rPh>
    <rPh sb="2" eb="4">
      <t>ガイシャ</t>
    </rPh>
    <phoneticPr fontId="9"/>
  </si>
  <si>
    <t>商品名</t>
    <rPh sb="0" eb="3">
      <t>ショウヒンメイ</t>
    </rPh>
    <phoneticPr fontId="9"/>
  </si>
  <si>
    <t>加入期間</t>
    <rPh sb="0" eb="2">
      <t>カニュウ</t>
    </rPh>
    <rPh sb="2" eb="4">
      <t>キカン</t>
    </rPh>
    <phoneticPr fontId="9"/>
  </si>
  <si>
    <t>法人登記簿謄本（写）（法人の場合）
個人事業の開廃業届出書（写）（個人の場合）</t>
    <rPh sb="0" eb="2">
      <t>ホウジン</t>
    </rPh>
    <rPh sb="2" eb="5">
      <t>トウキボ</t>
    </rPh>
    <rPh sb="5" eb="7">
      <t>トウホン</t>
    </rPh>
    <rPh sb="8" eb="9">
      <t>ウツ</t>
    </rPh>
    <rPh sb="11" eb="13">
      <t>ホウジン</t>
    </rPh>
    <rPh sb="14" eb="16">
      <t>バアイ</t>
    </rPh>
    <rPh sb="18" eb="20">
      <t>コジン</t>
    </rPh>
    <rPh sb="20" eb="22">
      <t>ジギョウ</t>
    </rPh>
    <rPh sb="23" eb="24">
      <t>ヒラキ</t>
    </rPh>
    <rPh sb="24" eb="26">
      <t>ハイギョウ</t>
    </rPh>
    <rPh sb="26" eb="29">
      <t>トドケデショ</t>
    </rPh>
    <rPh sb="30" eb="31">
      <t>シャ</t>
    </rPh>
    <rPh sb="33" eb="35">
      <t>コジン</t>
    </rPh>
    <rPh sb="36" eb="38">
      <t>バアイ</t>
    </rPh>
    <phoneticPr fontId="9"/>
  </si>
  <si>
    <t>代表者氏名・役員一覧</t>
    <rPh sb="0" eb="3">
      <t>ダイヒョウシャ</t>
    </rPh>
    <rPh sb="3" eb="5">
      <t>シメイ</t>
    </rPh>
    <rPh sb="6" eb="8">
      <t>ヤクイン</t>
    </rPh>
    <rPh sb="8" eb="10">
      <t>イチラン</t>
    </rPh>
    <phoneticPr fontId="9"/>
  </si>
  <si>
    <t>事業所の名称</t>
    <rPh sb="0" eb="3">
      <t>ジギョウショ</t>
    </rPh>
    <rPh sb="4" eb="6">
      <t>メイショウ</t>
    </rPh>
    <phoneticPr fontId="9"/>
  </si>
  <si>
    <t>雇用保険適用事業所番号
（4ケタ-6ケタ-1ケタ）</t>
    <rPh sb="0" eb="2">
      <t>コヨウ</t>
    </rPh>
    <rPh sb="2" eb="4">
      <t>ホケン</t>
    </rPh>
    <rPh sb="4" eb="6">
      <t>テキヨウ</t>
    </rPh>
    <rPh sb="6" eb="9">
      <t>ジギョウショ</t>
    </rPh>
    <rPh sb="9" eb="11">
      <t>バンゴウ</t>
    </rPh>
    <phoneticPr fontId="9"/>
  </si>
  <si>
    <t>雇用保険適用事業所設置届（写）
事業主事業所各種変更届の事業主控（写）</t>
    <rPh sb="13" eb="14">
      <t>ウツ</t>
    </rPh>
    <rPh sb="33" eb="34">
      <t>ウツ</t>
    </rPh>
    <phoneticPr fontId="9"/>
  </si>
  <si>
    <t>※　当該一覧を提出することで、今回認定申請を行う訓練科と同一年度に開講する訓練科の認定申請ですでに提出した内容については省略することができます。</t>
    <rPh sb="15" eb="17">
      <t>コンカイ</t>
    </rPh>
    <rPh sb="17" eb="19">
      <t>ニンテイ</t>
    </rPh>
    <rPh sb="19" eb="21">
      <t>シンセイ</t>
    </rPh>
    <rPh sb="22" eb="23">
      <t>オコナ</t>
    </rPh>
    <rPh sb="24" eb="27">
      <t>クンレンカ</t>
    </rPh>
    <rPh sb="28" eb="30">
      <t>ドウイツ</t>
    </rPh>
    <rPh sb="30" eb="32">
      <t>ネンド</t>
    </rPh>
    <rPh sb="33" eb="35">
      <t>カイコウ</t>
    </rPh>
    <rPh sb="37" eb="40">
      <t>クンレンカ</t>
    </rPh>
    <rPh sb="41" eb="43">
      <t>ニンテイ</t>
    </rPh>
    <rPh sb="43" eb="45">
      <t>シンセイ</t>
    </rPh>
    <phoneticPr fontId="9"/>
  </si>
  <si>
    <t>※　当該一覧の記入に誤りがあった場合には、認定申請書を受理した後、改めて書類の提出を求めることがあります。</t>
    <rPh sb="2" eb="4">
      <t>トウガイ</t>
    </rPh>
    <rPh sb="4" eb="6">
      <t>イチラン</t>
    </rPh>
    <rPh sb="7" eb="9">
      <t>キニュウ</t>
    </rPh>
    <rPh sb="10" eb="11">
      <t>アヤマ</t>
    </rPh>
    <rPh sb="16" eb="18">
      <t>バアイ</t>
    </rPh>
    <rPh sb="21" eb="23">
      <t>ニンテイ</t>
    </rPh>
    <rPh sb="23" eb="25">
      <t>シンセイ</t>
    </rPh>
    <rPh sb="25" eb="26">
      <t>ショ</t>
    </rPh>
    <rPh sb="27" eb="29">
      <t>ジュリ</t>
    </rPh>
    <rPh sb="31" eb="32">
      <t>ゴ</t>
    </rPh>
    <rPh sb="33" eb="34">
      <t>アラタ</t>
    </rPh>
    <rPh sb="36" eb="38">
      <t>ショルイ</t>
    </rPh>
    <rPh sb="39" eb="41">
      <t>テイシュツ</t>
    </rPh>
    <rPh sb="42" eb="43">
      <t>モト</t>
    </rPh>
    <phoneticPr fontId="9"/>
  </si>
  <si>
    <t>②新規の訓練分野への進出</t>
    <rPh sb="1" eb="3">
      <t>シンキ</t>
    </rPh>
    <rPh sb="4" eb="6">
      <t>クンレン</t>
    </rPh>
    <phoneticPr fontId="9"/>
  </si>
  <si>
    <t>（２）企業実習</t>
    <phoneticPr fontId="9"/>
  </si>
  <si>
    <t>訓練実施機関番号</t>
  </si>
  <si>
    <t>分類</t>
  </si>
  <si>
    <t>分野</t>
  </si>
  <si>
    <t>訓練期間月数</t>
  </si>
  <si>
    <t>訓練日数</t>
  </si>
  <si>
    <t>訓練総時間数</t>
  </si>
  <si>
    <t>訓練目標</t>
  </si>
  <si>
    <t>自己負担の額（教科書代）</t>
  </si>
  <si>
    <t>自己負担の額（その他）</t>
  </si>
  <si>
    <t>　　申請を行おうとする都道府県において、過去１年間に終了する委託訓練を受託した実績を有する場合は、
　以下の項目をご記入ください。</t>
    <rPh sb="2" eb="4">
      <t>シンセイ</t>
    </rPh>
    <rPh sb="5" eb="6">
      <t>オコナ</t>
    </rPh>
    <rPh sb="11" eb="15">
      <t>トドウフケン</t>
    </rPh>
    <rPh sb="20" eb="22">
      <t>カコ</t>
    </rPh>
    <rPh sb="23" eb="25">
      <t>ネンカン</t>
    </rPh>
    <rPh sb="26" eb="28">
      <t>シュウリョウ</t>
    </rPh>
    <rPh sb="30" eb="32">
      <t>イタク</t>
    </rPh>
    <rPh sb="32" eb="34">
      <t>クンレン</t>
    </rPh>
    <rPh sb="35" eb="37">
      <t>ジュタク</t>
    </rPh>
    <rPh sb="39" eb="41">
      <t>ジッセキ</t>
    </rPh>
    <rPh sb="42" eb="43">
      <t>ユウ</t>
    </rPh>
    <rPh sb="45" eb="47">
      <t>バアイ</t>
    </rPh>
    <rPh sb="51" eb="53">
      <t>イカ</t>
    </rPh>
    <rPh sb="54" eb="56">
      <t>コウモク</t>
    </rPh>
    <rPh sb="58" eb="59">
      <t>キ</t>
    </rPh>
    <rPh sb="59" eb="60">
      <t>イレル</t>
    </rPh>
    <phoneticPr fontId="9"/>
  </si>
  <si>
    <t>　申請を行おうとする都道府県において、他の訓練分野で実績枠での申請を行うことができる就職実績を有している場合で、就職実績を有していない訓練分野で申請する場合は、直近の就職実績を有する訓練科について以下の項目をご記入ください（加点されるのは①で求人ニーズ等があると判断された場合となること。）。</t>
    <rPh sb="80" eb="82">
      <t>チョッキン</t>
    </rPh>
    <rPh sb="83" eb="85">
      <t>シュウショク</t>
    </rPh>
    <rPh sb="85" eb="87">
      <t>ジッセキ</t>
    </rPh>
    <rPh sb="88" eb="89">
      <t>ユウ</t>
    </rPh>
    <rPh sb="91" eb="94">
      <t>クンレンカ</t>
    </rPh>
    <rPh sb="112" eb="114">
      <t>カテン</t>
    </rPh>
    <rPh sb="121" eb="123">
      <t>キュウジン</t>
    </rPh>
    <rPh sb="126" eb="127">
      <t>トウ</t>
    </rPh>
    <rPh sb="131" eb="133">
      <t>ハンダン</t>
    </rPh>
    <rPh sb="136" eb="138">
      <t>バアイ</t>
    </rPh>
    <phoneticPr fontId="9"/>
  </si>
  <si>
    <r>
      <t>申請する訓練科と同一の分野で過去に就職率が</t>
    </r>
    <r>
      <rPr>
        <b/>
        <u/>
        <sz val="12"/>
        <rFont val="ＭＳ 明朝"/>
        <family val="1"/>
        <charset val="128"/>
      </rPr>
      <t>基礎コースで30％</t>
    </r>
    <r>
      <rPr>
        <sz val="12"/>
        <rFont val="ＭＳ 明朝"/>
        <family val="1"/>
        <charset val="128"/>
      </rPr>
      <t>、</t>
    </r>
    <r>
      <rPr>
        <b/>
        <u/>
        <sz val="12"/>
        <rFont val="ＭＳ 明朝"/>
        <family val="1"/>
        <charset val="128"/>
      </rPr>
      <t>実践コースで35%</t>
    </r>
    <r>
      <rPr>
        <sz val="12"/>
        <rFont val="ＭＳ 明朝"/>
        <family val="1"/>
        <charset val="128"/>
      </rPr>
      <t>を下回った訓練科</t>
    </r>
    <rPh sb="0" eb="2">
      <t>シンセイ</t>
    </rPh>
    <rPh sb="4" eb="6">
      <t>クンレン</t>
    </rPh>
    <rPh sb="6" eb="7">
      <t>カ</t>
    </rPh>
    <rPh sb="8" eb="10">
      <t>ドウイツ</t>
    </rPh>
    <rPh sb="11" eb="13">
      <t>ブンヤ</t>
    </rPh>
    <rPh sb="14" eb="16">
      <t>カコ</t>
    </rPh>
    <rPh sb="17" eb="20">
      <t>シュウショクリツ</t>
    </rPh>
    <rPh sb="21" eb="23">
      <t>キソ</t>
    </rPh>
    <rPh sb="31" eb="33">
      <t>ジッセン</t>
    </rPh>
    <rPh sb="41" eb="43">
      <t>シタマワ</t>
    </rPh>
    <rPh sb="45" eb="48">
      <t>クンレンカ</t>
    </rPh>
    <phoneticPr fontId="9"/>
  </si>
  <si>
    <t>認定様式第３号</t>
    <phoneticPr fontId="9"/>
  </si>
  <si>
    <t>支部受理日</t>
    <rPh sb="0" eb="2">
      <t>シブ</t>
    </rPh>
    <rPh sb="2" eb="4">
      <t>ジュリ</t>
    </rPh>
    <rPh sb="3" eb="4">
      <t>リ</t>
    </rPh>
    <rPh sb="4" eb="5">
      <t>ヒ</t>
    </rPh>
    <phoneticPr fontId="9"/>
  </si>
  <si>
    <t>支部受理日</t>
    <rPh sb="2" eb="4">
      <t>ジュリ</t>
    </rPh>
    <rPh sb="3" eb="4">
      <t>リ</t>
    </rPh>
    <rPh sb="4" eb="5">
      <t>ヒ</t>
    </rPh>
    <phoneticPr fontId="9"/>
  </si>
  <si>
    <t>退校処分の取扱いに係る周知方法</t>
    <rPh sb="0" eb="2">
      <t>タイコウ</t>
    </rPh>
    <rPh sb="2" eb="4">
      <t>ショブン</t>
    </rPh>
    <phoneticPr fontId="9"/>
  </si>
  <si>
    <t>　　厚生労働省及び高齢・障害・求職者雇用支援機構において、情報開示する場合があります。</t>
    <rPh sb="7" eb="8">
      <t>オヨ</t>
    </rPh>
    <phoneticPr fontId="9"/>
  </si>
  <si>
    <t>災害補償制度の措置等に係る保険への加入</t>
    <rPh sb="7" eb="9">
      <t>ソチ</t>
    </rPh>
    <rPh sb="11" eb="12">
      <t>カカ</t>
    </rPh>
    <rPh sb="13" eb="15">
      <t>ホケン</t>
    </rPh>
    <rPh sb="17" eb="19">
      <t>カニュウ</t>
    </rPh>
    <phoneticPr fontId="9"/>
  </si>
  <si>
    <t>加入予定の保険に関するリーフレット等</t>
    <rPh sb="0" eb="2">
      <t>カニュウ</t>
    </rPh>
    <rPh sb="2" eb="4">
      <t>ヨテイ</t>
    </rPh>
    <rPh sb="5" eb="7">
      <t>ホケン</t>
    </rPh>
    <rPh sb="8" eb="9">
      <t>カン</t>
    </rPh>
    <rPh sb="17" eb="18">
      <t>トウ</t>
    </rPh>
    <phoneticPr fontId="9"/>
  </si>
  <si>
    <t>・受講オリエンテーション時に受講者に対して書面を配付して周知</t>
    <rPh sb="1" eb="3">
      <t>ジュコウ</t>
    </rPh>
    <rPh sb="14" eb="16">
      <t>ジュコウ</t>
    </rPh>
    <rPh sb="16" eb="17">
      <t>シャ</t>
    </rPh>
    <rPh sb="18" eb="19">
      <t>タイ</t>
    </rPh>
    <rPh sb="21" eb="23">
      <t>ショメン</t>
    </rPh>
    <rPh sb="24" eb="26">
      <t>ハイフ</t>
    </rPh>
    <rPh sb="28" eb="30">
      <t>シュウチ</t>
    </rPh>
    <phoneticPr fontId="9"/>
  </si>
  <si>
    <t>(2)</t>
  </si>
  <si>
    <t>(3)</t>
  </si>
  <si>
    <t>（申請者）</t>
    <phoneticPr fontId="9"/>
  </si>
  <si>
    <t>所在地</t>
    <phoneticPr fontId="9"/>
  </si>
  <si>
    <t>商号又は名称</t>
    <phoneticPr fontId="9"/>
  </si>
  <si>
    <t>付けで認定申請した職業訓練の実施等による特定求職者の就職の</t>
    <phoneticPr fontId="9"/>
  </si>
  <si>
    <t>支援に関する法律（求職者支援法）に基づく職業訓練について、下記のとおり誓約します。</t>
    <phoneticPr fontId="9"/>
  </si>
  <si>
    <t>　（１）提出する書類については事実と相違ないこと。</t>
    <phoneticPr fontId="9"/>
  </si>
  <si>
    <t>（注意事項）</t>
    <phoneticPr fontId="9"/>
  </si>
  <si>
    <t xml:space="preserve"> 認定職業訓練実施奨励金等について不正受給等を行った場合は、都道府県労働局により</t>
    <phoneticPr fontId="9"/>
  </si>
  <si>
    <t>　　奨励金の不支給・返還、不正の事実の公表等の措置が講じられ、事案によっては刑事告訴を</t>
    <phoneticPr fontId="9"/>
  </si>
  <si>
    <t>　　受けることがあります。</t>
    <phoneticPr fontId="9"/>
  </si>
  <si>
    <t xml:space="preserve"> 認定された訓練コースの実施に係る事項（「就職率」、「応募倍率」など）について、</t>
    <phoneticPr fontId="9"/>
  </si>
  <si>
    <t>３　公共職業訓練の実績</t>
    <rPh sb="2" eb="4">
      <t>コウキョウ</t>
    </rPh>
    <rPh sb="4" eb="6">
      <t>ショクギョウ</t>
    </rPh>
    <rPh sb="6" eb="8">
      <t>クンレン</t>
    </rPh>
    <rPh sb="9" eb="11">
      <t>ジッセキ</t>
    </rPh>
    <phoneticPr fontId="9"/>
  </si>
  <si>
    <r>
      <t>①地域における訓練科設定の背景・ねらい</t>
    </r>
    <r>
      <rPr>
        <sz val="9"/>
        <rFont val="ＭＳ ゴシック"/>
        <family val="3"/>
        <charset val="128"/>
      </rPr>
      <t>（求人ニーズの状況・就職の見込み、労働局・地方自治体の要請等）</t>
    </r>
    <r>
      <rPr>
        <sz val="10"/>
        <rFont val="ＭＳ ゴシック"/>
        <family val="3"/>
        <charset val="128"/>
      </rPr>
      <t xml:space="preserve">
　</t>
    </r>
    <r>
      <rPr>
        <sz val="9"/>
        <rFont val="ＭＳ ゴシック"/>
        <family val="3"/>
        <charset val="128"/>
      </rPr>
      <t>※　記載内容が確認できる書類を併せて提出してください。</t>
    </r>
    <rPh sb="1" eb="3">
      <t>チイキ</t>
    </rPh>
    <rPh sb="7" eb="10">
      <t>クンレンカ</t>
    </rPh>
    <rPh sb="10" eb="12">
      <t>セッテイ</t>
    </rPh>
    <rPh sb="13" eb="15">
      <t>ハイケイ</t>
    </rPh>
    <rPh sb="36" eb="39">
      <t>ロウドウキョク</t>
    </rPh>
    <rPh sb="40" eb="42">
      <t>チホウ</t>
    </rPh>
    <phoneticPr fontId="9"/>
  </si>
  <si>
    <r>
      <t>①　地域における訓練科設定の背景・ねらい</t>
    </r>
    <r>
      <rPr>
        <sz val="9"/>
        <rFont val="ＭＳ ゴシック"/>
        <family val="3"/>
        <charset val="128"/>
      </rPr>
      <t>（求人ニーズの状況・就職の見込み、労働局・地方自治体の要請等）</t>
    </r>
    <r>
      <rPr>
        <sz val="10"/>
        <rFont val="ＭＳ ゴシック"/>
        <family val="3"/>
        <charset val="128"/>
      </rPr>
      <t xml:space="preserve">
　</t>
    </r>
    <r>
      <rPr>
        <sz val="9"/>
        <rFont val="ＭＳ ゴシック"/>
        <family val="3"/>
        <charset val="128"/>
      </rPr>
      <t>※　記載内容が確認できる書類を併せて提出してください。</t>
    </r>
    <rPh sb="2" eb="4">
      <t>チイキ</t>
    </rPh>
    <rPh sb="8" eb="11">
      <t>クンレンカ</t>
    </rPh>
    <rPh sb="11" eb="13">
      <t>セッテイ</t>
    </rPh>
    <rPh sb="14" eb="16">
      <t>ハイケイ</t>
    </rPh>
    <rPh sb="37" eb="40">
      <t>ロウドウキョク</t>
    </rPh>
    <rPh sb="41" eb="43">
      <t>チホウ</t>
    </rPh>
    <phoneticPr fontId="9"/>
  </si>
  <si>
    <t>ジョブ・カード様式３－３－３（職業能力証明（訓練成果・実務成果）シート）</t>
    <rPh sb="7" eb="9">
      <t>ヨウシキ</t>
    </rPh>
    <rPh sb="15" eb="17">
      <t>ショクギョウ</t>
    </rPh>
    <rPh sb="17" eb="19">
      <t>ノウリョク</t>
    </rPh>
    <rPh sb="19" eb="21">
      <t>ショウメイ</t>
    </rPh>
    <rPh sb="22" eb="26">
      <t>クンレンセイカ</t>
    </rPh>
    <rPh sb="27" eb="29">
      <t>ジツム</t>
    </rPh>
    <rPh sb="29" eb="31">
      <t>セイカ</t>
    </rPh>
    <phoneticPr fontId="9"/>
  </si>
  <si>
    <t>すでに加入している。</t>
    <rPh sb="3" eb="5">
      <t>カニュウ</t>
    </rPh>
    <phoneticPr fontId="9"/>
  </si>
  <si>
    <t>※　ここで言う「過去１年間」とは、申請受付開始日から１年前の日が属する月の初日までの間を言います。</t>
    <rPh sb="5" eb="6">
      <t>イ</t>
    </rPh>
    <rPh sb="8" eb="10">
      <t>カコ</t>
    </rPh>
    <rPh sb="11" eb="13">
      <t>ネンカン</t>
    </rPh>
    <rPh sb="17" eb="19">
      <t>シンセイ</t>
    </rPh>
    <rPh sb="19" eb="21">
      <t>ウケツケ</t>
    </rPh>
    <rPh sb="21" eb="24">
      <t>カイシビ</t>
    </rPh>
    <rPh sb="27" eb="29">
      <t>ネンマエ</t>
    </rPh>
    <rPh sb="30" eb="31">
      <t>ヒ</t>
    </rPh>
    <rPh sb="32" eb="33">
      <t>ゾク</t>
    </rPh>
    <rPh sb="35" eb="36">
      <t>ツキ</t>
    </rPh>
    <rPh sb="37" eb="39">
      <t>ショニチ</t>
    </rPh>
    <rPh sb="42" eb="43">
      <t>アイダ</t>
    </rPh>
    <rPh sb="44" eb="45">
      <t>イ</t>
    </rPh>
    <phoneticPr fontId="9"/>
  </si>
  <si>
    <t>※5　訓練時間には、キャリアコンサルティング等の時間は含まれませんので、除いて記入してください。</t>
    <rPh sb="3" eb="5">
      <t>クンレン</t>
    </rPh>
    <rPh sb="5" eb="7">
      <t>ジカン</t>
    </rPh>
    <rPh sb="22" eb="23">
      <t>トウ</t>
    </rPh>
    <rPh sb="24" eb="26">
      <t>ジカン</t>
    </rPh>
    <rPh sb="27" eb="28">
      <t>フク</t>
    </rPh>
    <rPh sb="36" eb="37">
      <t>ノゾ</t>
    </rPh>
    <rPh sb="39" eb="41">
      <t>キニュウ</t>
    </rPh>
    <phoneticPr fontId="9"/>
  </si>
  <si>
    <t>キャリアコンサルティング実施予定表</t>
    <rPh sb="12" eb="14">
      <t>ジッシ</t>
    </rPh>
    <rPh sb="14" eb="16">
      <t>ヨテイ</t>
    </rPh>
    <rPh sb="16" eb="17">
      <t>ヒョウ</t>
    </rPh>
    <phoneticPr fontId="9"/>
  </si>
  <si>
    <t>１級又は２級キャリアコンサルティング技能士</t>
    <rPh sb="1" eb="2">
      <t>キュウ</t>
    </rPh>
    <rPh sb="2" eb="3">
      <t>マタ</t>
    </rPh>
    <rPh sb="5" eb="6">
      <t>キュウ</t>
    </rPh>
    <phoneticPr fontId="9"/>
  </si>
  <si>
    <t>キャリアコンサルティングを行う場所</t>
    <rPh sb="13" eb="14">
      <t>オコナ</t>
    </rPh>
    <rPh sb="15" eb="17">
      <t>バショ</t>
    </rPh>
    <phoneticPr fontId="9"/>
  </si>
  <si>
    <t>※介護職員養成研修等の指定通知書の写しを添付すること</t>
    <rPh sb="9" eb="10">
      <t>トウ</t>
    </rPh>
    <rPh sb="15" eb="16">
      <t>ショ</t>
    </rPh>
    <phoneticPr fontId="9"/>
  </si>
  <si>
    <t>６　法人番号</t>
    <rPh sb="2" eb="4">
      <t>ホウジン</t>
    </rPh>
    <rPh sb="4" eb="6">
      <t>バンゴウ</t>
    </rPh>
    <phoneticPr fontId="9"/>
  </si>
  <si>
    <t>２　訓練分野</t>
    <phoneticPr fontId="9"/>
  </si>
  <si>
    <t>訓練の種別</t>
    <rPh sb="0" eb="2">
      <t>クンレン</t>
    </rPh>
    <rPh sb="3" eb="5">
      <t>シュベツ</t>
    </rPh>
    <phoneticPr fontId="9"/>
  </si>
  <si>
    <t>面接</t>
  </si>
  <si>
    <t>時</t>
    <rPh sb="0" eb="1">
      <t>ジ</t>
    </rPh>
    <phoneticPr fontId="84"/>
  </si>
  <si>
    <t>分</t>
    <rPh sb="0" eb="1">
      <t>フン</t>
    </rPh>
    <phoneticPr fontId="84"/>
  </si>
  <si>
    <t>訓練定員</t>
    <rPh sb="0" eb="2">
      <t>クンレン</t>
    </rPh>
    <rPh sb="2" eb="4">
      <t>テイイン</t>
    </rPh>
    <phoneticPr fontId="84"/>
  </si>
  <si>
    <t>名</t>
    <rPh sb="0" eb="1">
      <t>メイ</t>
    </rPh>
    <phoneticPr fontId="84"/>
  </si>
  <si>
    <t>障害者</t>
  </si>
  <si>
    <t>名称 （</t>
    <rPh sb="0" eb="2">
      <t>メイショウ</t>
    </rPh>
    <phoneticPr fontId="9"/>
  </si>
  <si>
    <t>科目の内容</t>
    <rPh sb="0" eb="2">
      <t>カモク</t>
    </rPh>
    <rPh sb="3" eb="5">
      <t>ナイヨウ</t>
    </rPh>
    <phoneticPr fontId="84"/>
  </si>
  <si>
    <t>学科</t>
    <rPh sb="0" eb="2">
      <t>ガッカ</t>
    </rPh>
    <phoneticPr fontId="84"/>
  </si>
  <si>
    <t>実技</t>
    <rPh sb="0" eb="2">
      <t>ジツギ</t>
    </rPh>
    <phoneticPr fontId="84"/>
  </si>
  <si>
    <t>実施する</t>
  </si>
  <si>
    <t>職場見学、職場体験、職業人講話</t>
    <rPh sb="0" eb="2">
      <t>ショクバ</t>
    </rPh>
    <rPh sb="2" eb="4">
      <t>ケンガク</t>
    </rPh>
    <rPh sb="5" eb="7">
      <t>ショクバ</t>
    </rPh>
    <rPh sb="7" eb="9">
      <t>タイケン</t>
    </rPh>
    <rPh sb="10" eb="12">
      <t>ショクギョウ</t>
    </rPh>
    <rPh sb="12" eb="13">
      <t>ジン</t>
    </rPh>
    <rPh sb="13" eb="15">
      <t>コウワ</t>
    </rPh>
    <phoneticPr fontId="84"/>
  </si>
  <si>
    <t>企業実習</t>
    <rPh sb="0" eb="2">
      <t>キギョウ</t>
    </rPh>
    <rPh sb="2" eb="4">
      <t>ジッシュウ</t>
    </rPh>
    <phoneticPr fontId="84"/>
  </si>
  <si>
    <t>受講者の負担する費用</t>
    <rPh sb="0" eb="3">
      <t>ジュコウシャ</t>
    </rPh>
    <rPh sb="4" eb="6">
      <t>フタン</t>
    </rPh>
    <rPh sb="8" eb="10">
      <t>ヒヨウ</t>
    </rPh>
    <phoneticPr fontId="9"/>
  </si>
  <si>
    <t>その他 （</t>
    <rPh sb="2" eb="3">
      <t>タ</t>
    </rPh>
    <phoneticPr fontId="84"/>
  </si>
  <si>
    <t>備考 （</t>
    <rPh sb="0" eb="2">
      <t>ビコウ</t>
    </rPh>
    <phoneticPr fontId="84"/>
  </si>
  <si>
    <t>訓練形態（個別指導・補講を除く）</t>
    <rPh sb="0" eb="2">
      <t>クンレン</t>
    </rPh>
    <rPh sb="2" eb="4">
      <t>ケイタイ</t>
    </rPh>
    <rPh sb="5" eb="7">
      <t>コベツ</t>
    </rPh>
    <rPh sb="7" eb="9">
      <t>シドウ</t>
    </rPh>
    <rPh sb="10" eb="12">
      <t>ホコウ</t>
    </rPh>
    <rPh sb="13" eb="14">
      <t>ノゾ</t>
    </rPh>
    <phoneticPr fontId="9"/>
  </si>
  <si>
    <t>施設設備や教材等を有効に活用
した効果的な指導のための工夫</t>
    <rPh sb="0" eb="2">
      <t>シセツ</t>
    </rPh>
    <rPh sb="2" eb="4">
      <t>セツビ</t>
    </rPh>
    <rPh sb="5" eb="7">
      <t>キョウザイ</t>
    </rPh>
    <rPh sb="7" eb="8">
      <t>トウ</t>
    </rPh>
    <rPh sb="9" eb="11">
      <t>ユウコウ</t>
    </rPh>
    <rPh sb="12" eb="14">
      <t>カツヨウ</t>
    </rPh>
    <rPh sb="17" eb="20">
      <t>コウカテキ</t>
    </rPh>
    <rPh sb="21" eb="23">
      <t>シドウ</t>
    </rPh>
    <rPh sb="27" eb="29">
      <t>クフウ</t>
    </rPh>
    <phoneticPr fontId="9"/>
  </si>
  <si>
    <t>受講者ごとの特質及び習得状況
に応じた指導のための工夫</t>
    <rPh sb="0" eb="3">
      <t>ジュコウシャ</t>
    </rPh>
    <rPh sb="6" eb="8">
      <t>トクシツ</t>
    </rPh>
    <rPh sb="8" eb="9">
      <t>オヨ</t>
    </rPh>
    <rPh sb="10" eb="12">
      <t>シュウトク</t>
    </rPh>
    <rPh sb="12" eb="14">
      <t>ジョウキョウ</t>
    </rPh>
    <rPh sb="16" eb="17">
      <t>オウ</t>
    </rPh>
    <rPh sb="19" eb="21">
      <t>シドウ</t>
    </rPh>
    <rPh sb="25" eb="27">
      <t>クフウ</t>
    </rPh>
    <phoneticPr fontId="9"/>
  </si>
  <si>
    <t>※2　様式第6号の「日別計画表」を添付してください。</t>
    <rPh sb="3" eb="5">
      <t>テイヨウシキ</t>
    </rPh>
    <rPh sb="5" eb="6">
      <t>ダイ</t>
    </rPh>
    <rPh sb="7" eb="8">
      <t>ゴウ</t>
    </rPh>
    <rPh sb="10" eb="11">
      <t>ヒ</t>
    </rPh>
    <rPh sb="11" eb="12">
      <t>ベツ</t>
    </rPh>
    <rPh sb="12" eb="14">
      <t>ケイカク</t>
    </rPh>
    <rPh sb="14" eb="15">
      <t>ヒョウ</t>
    </rPh>
    <rPh sb="17" eb="19">
      <t>テンプ</t>
    </rPh>
    <phoneticPr fontId="9"/>
  </si>
  <si>
    <t>※3　訓練推奨者欄には、特に訓練を推奨する対象がある場合に、当てはまるもの全てのチェック欄（□）に✓を記入してください。</t>
    <rPh sb="3" eb="5">
      <t>クンレン</t>
    </rPh>
    <rPh sb="5" eb="7">
      <t>スイショウ</t>
    </rPh>
    <rPh sb="7" eb="8">
      <t>シャ</t>
    </rPh>
    <rPh sb="8" eb="9">
      <t>ラン</t>
    </rPh>
    <rPh sb="12" eb="13">
      <t>トク</t>
    </rPh>
    <rPh sb="14" eb="16">
      <t>クンレン</t>
    </rPh>
    <rPh sb="17" eb="19">
      <t>スイショウ</t>
    </rPh>
    <rPh sb="21" eb="23">
      <t>タイショウ</t>
    </rPh>
    <rPh sb="26" eb="28">
      <t>バアイ</t>
    </rPh>
    <rPh sb="30" eb="31">
      <t>ア</t>
    </rPh>
    <rPh sb="37" eb="38">
      <t>スベ</t>
    </rPh>
    <rPh sb="44" eb="45">
      <t>ラン</t>
    </rPh>
    <rPh sb="51" eb="53">
      <t>キニュウ</t>
    </rPh>
    <phoneticPr fontId="9"/>
  </si>
  <si>
    <t>訓練内容</t>
    <rPh sb="2" eb="4">
      <t>ナイヨウ</t>
    </rPh>
    <phoneticPr fontId="9"/>
  </si>
  <si>
    <t>※4　「職場体験」、「職業人講話」、「職場見学」については、それぞれの時間数が分かるように記入してください。</t>
    <rPh sb="4" eb="6">
      <t>ショクバ</t>
    </rPh>
    <rPh sb="6" eb="8">
      <t>タイケン</t>
    </rPh>
    <rPh sb="11" eb="13">
      <t>ショクギョウ</t>
    </rPh>
    <rPh sb="13" eb="14">
      <t>ジン</t>
    </rPh>
    <rPh sb="14" eb="16">
      <t>コウワ</t>
    </rPh>
    <rPh sb="19" eb="21">
      <t>ショクバ</t>
    </rPh>
    <rPh sb="21" eb="23">
      <t>ケンガク</t>
    </rPh>
    <rPh sb="35" eb="38">
      <t>ジカンスウ</t>
    </rPh>
    <rPh sb="39" eb="40">
      <t>ワ</t>
    </rPh>
    <rPh sb="45" eb="47">
      <t>キニュウ</t>
    </rPh>
    <phoneticPr fontId="9"/>
  </si>
  <si>
    <t>）</t>
    <phoneticPr fontId="9"/>
  </si>
  <si>
    <t>（</t>
    <phoneticPr fontId="9"/>
  </si>
  <si>
    <t>）</t>
    <phoneticPr fontId="9"/>
  </si>
  <si>
    <t>様式３－３－３　職業能力証明（訓練成果・実務成果）シート
（求職者支援訓練用）</t>
    <rPh sb="0" eb="2">
      <t>ヨウシキ</t>
    </rPh>
    <rPh sb="8" eb="10">
      <t>ショクギョウ</t>
    </rPh>
    <rPh sb="10" eb="12">
      <t>ノウリョク</t>
    </rPh>
    <rPh sb="12" eb="14">
      <t>ショウメイ</t>
    </rPh>
    <rPh sb="15" eb="17">
      <t>クンレン</t>
    </rPh>
    <rPh sb="17" eb="19">
      <t>セイカ</t>
    </rPh>
    <rPh sb="20" eb="22">
      <t>ジツム</t>
    </rPh>
    <rPh sb="22" eb="24">
      <t>セイカ</t>
    </rPh>
    <rPh sb="30" eb="37">
      <t>キュウショク</t>
    </rPh>
    <rPh sb="37" eb="38">
      <t>ヨウ</t>
    </rPh>
    <phoneticPr fontId="84"/>
  </si>
  <si>
    <t>訓練科名</t>
    <rPh sb="0" eb="2">
      <t>クンレン</t>
    </rPh>
    <rPh sb="2" eb="4">
      <t>カメイ</t>
    </rPh>
    <phoneticPr fontId="84"/>
  </si>
  <si>
    <t>教育訓練実施機関</t>
    <rPh sb="0" eb="2">
      <t>キョウイク</t>
    </rPh>
    <rPh sb="2" eb="4">
      <t>クンレン</t>
    </rPh>
    <rPh sb="4" eb="6">
      <t>ジッシ</t>
    </rPh>
    <rPh sb="6" eb="8">
      <t>キカン</t>
    </rPh>
    <phoneticPr fontId="84"/>
  </si>
  <si>
    <t>所在地</t>
    <rPh sb="0" eb="3">
      <t>ショザイチ</t>
    </rPh>
    <phoneticPr fontId="84"/>
  </si>
  <si>
    <t>就職支援責任者　氏名</t>
    <rPh sb="0" eb="2">
      <t>シュウショク</t>
    </rPh>
    <rPh sb="2" eb="4">
      <t>シエン</t>
    </rPh>
    <rPh sb="4" eb="7">
      <t>セキニンシャ</t>
    </rPh>
    <rPh sb="8" eb="10">
      <t>シメイ</t>
    </rPh>
    <phoneticPr fontId="84"/>
  </si>
  <si>
    <t>訓練実施施設の責任者　氏名</t>
    <rPh sb="0" eb="2">
      <t>クンレン</t>
    </rPh>
    <rPh sb="2" eb="4">
      <t>ジッシ</t>
    </rPh>
    <rPh sb="4" eb="6">
      <t>シセツ</t>
    </rPh>
    <rPh sb="7" eb="10">
      <t>セキニンシャ</t>
    </rPh>
    <rPh sb="11" eb="13">
      <t>シメイ</t>
    </rPh>
    <phoneticPr fontId="84"/>
  </si>
  <si>
    <t>Ⅰ　訓練期間・訓練目標</t>
    <rPh sb="2" eb="4">
      <t>クンレン</t>
    </rPh>
    <rPh sb="4" eb="6">
      <t>キカン</t>
    </rPh>
    <rPh sb="7" eb="9">
      <t>クンレン</t>
    </rPh>
    <rPh sb="9" eb="11">
      <t>モクヒョウ</t>
    </rPh>
    <phoneticPr fontId="84"/>
  </si>
  <si>
    <t>訓練期間</t>
    <rPh sb="0" eb="2">
      <t>クンレン</t>
    </rPh>
    <rPh sb="2" eb="4">
      <t>キカン</t>
    </rPh>
    <phoneticPr fontId="84"/>
  </si>
  <si>
    <t>訓練時間</t>
    <rPh sb="0" eb="2">
      <t>クンレン</t>
    </rPh>
    <rPh sb="2" eb="4">
      <t>ジカン</t>
    </rPh>
    <phoneticPr fontId="84"/>
  </si>
  <si>
    <t>訓練目標（仕上がり像）</t>
    <rPh sb="0" eb="2">
      <t>クンレン</t>
    </rPh>
    <rPh sb="2" eb="4">
      <t>モクヒョウ</t>
    </rPh>
    <rPh sb="5" eb="7">
      <t>シア</t>
    </rPh>
    <rPh sb="9" eb="10">
      <t>ゾウ</t>
    </rPh>
    <phoneticPr fontId="84"/>
  </si>
  <si>
    <t>（１）科目評価</t>
    <rPh sb="3" eb="5">
      <t>カモク</t>
    </rPh>
    <rPh sb="5" eb="7">
      <t>ヒョウカ</t>
    </rPh>
    <phoneticPr fontId="84"/>
  </si>
  <si>
    <t>評価</t>
    <rPh sb="0" eb="2">
      <t>ヒョウカ</t>
    </rPh>
    <phoneticPr fontId="84"/>
  </si>
  <si>
    <t>A</t>
    <phoneticPr fontId="84"/>
  </si>
  <si>
    <t>B</t>
    <phoneticPr fontId="84"/>
  </si>
  <si>
    <t>C</t>
    <phoneticPr fontId="84"/>
  </si>
  <si>
    <t>（総評・コメント）</t>
    <rPh sb="1" eb="3">
      <t>ソウヒョウ</t>
    </rPh>
    <phoneticPr fontId="84"/>
  </si>
  <si>
    <t>（特記事項）</t>
    <rPh sb="1" eb="3">
      <t>トッキ</t>
    </rPh>
    <rPh sb="3" eb="5">
      <t>ジコウ</t>
    </rPh>
    <phoneticPr fontId="84"/>
  </si>
  <si>
    <t>取得日</t>
    <rPh sb="0" eb="3">
      <t>シュトクビ</t>
    </rPh>
    <phoneticPr fontId="84"/>
  </si>
  <si>
    <t>雇用保険適用就職率</t>
    <rPh sb="0" eb="2">
      <t>コヨウ</t>
    </rPh>
    <rPh sb="2" eb="4">
      <t>ホケン</t>
    </rPh>
    <rPh sb="4" eb="6">
      <t>テキヨウ</t>
    </rPh>
    <rPh sb="6" eb="9">
      <t>シュウショクリツ</t>
    </rPh>
    <phoneticPr fontId="9"/>
  </si>
  <si>
    <t>　　　①職業スキル（学科・実技）</t>
    <rPh sb="4" eb="6">
      <t>ショクギョウ</t>
    </rPh>
    <rPh sb="10" eb="12">
      <t>ガッカ</t>
    </rPh>
    <rPh sb="13" eb="15">
      <t>ジツギ</t>
    </rPh>
    <phoneticPr fontId="9"/>
  </si>
  <si>
    <t>法人番号</t>
    <rPh sb="0" eb="2">
      <t>ホウジン</t>
    </rPh>
    <rPh sb="2" eb="4">
      <t>バンゴウ</t>
    </rPh>
    <phoneticPr fontId="9"/>
  </si>
  <si>
    <t>② 職場見学、職場体験、職業人講話　（6～36時間）</t>
    <phoneticPr fontId="9"/>
  </si>
  <si>
    <t>（注意事項）
　１　「コード」欄には、「知識、技能・技術に関する評価項目」の出典にコード又は職業能力評価基準のユニット番号等がある場合に記入してください。
　２　記入しきれないときは、適宜枠の数を増やす等により記入してください。
　３　本シートは、電子的方式、磁気的方式その他人の知覚によっては認識することができない方式で作られる記録であって、電子計算機による情報処理の用に供される
　　ものをもって作成することができます。</t>
    <rPh sb="1" eb="3">
      <t>チュウイ</t>
    </rPh>
    <rPh sb="3" eb="5">
      <t>ジコウ</t>
    </rPh>
    <phoneticPr fontId="84"/>
  </si>
  <si>
    <t>○</t>
  </si>
  <si>
    <t>訓練対象者の条件</t>
    <rPh sb="0" eb="2">
      <t>クンレン</t>
    </rPh>
    <rPh sb="2" eb="5">
      <t>タイショウシャ</t>
    </rPh>
    <rPh sb="6" eb="8">
      <t>ジョウケン</t>
    </rPh>
    <phoneticPr fontId="9"/>
  </si>
  <si>
    <t>株式会社○○○○</t>
    <rPh sb="0" eb="4">
      <t>カブシキガイシャ</t>
    </rPh>
    <phoneticPr fontId="9"/>
  </si>
  <si>
    <t>※各月において、ハローワーク来所日相当日として、1日、空白日を設けること（具体的な来所日は、認定時に機構が指定する）。</t>
    <rPh sb="1" eb="3">
      <t>カクツキ</t>
    </rPh>
    <rPh sb="14" eb="16">
      <t>ライショ</t>
    </rPh>
    <rPh sb="16" eb="17">
      <t>ビ</t>
    </rPh>
    <rPh sb="17" eb="19">
      <t>ソウトウ</t>
    </rPh>
    <rPh sb="19" eb="20">
      <t>ビ</t>
    </rPh>
    <rPh sb="25" eb="26">
      <t>ニチ</t>
    </rPh>
    <rPh sb="27" eb="29">
      <t>クウハク</t>
    </rPh>
    <rPh sb="29" eb="30">
      <t>ビ</t>
    </rPh>
    <rPh sb="31" eb="32">
      <t>モウ</t>
    </rPh>
    <rPh sb="37" eb="40">
      <t>グタイテキ</t>
    </rPh>
    <rPh sb="41" eb="43">
      <t>ライショ</t>
    </rPh>
    <rPh sb="43" eb="44">
      <t>ビ</t>
    </rPh>
    <rPh sb="46" eb="48">
      <t>ニンテイ</t>
    </rPh>
    <rPh sb="48" eb="49">
      <t>ジ</t>
    </rPh>
    <rPh sb="50" eb="52">
      <t>キコウ</t>
    </rPh>
    <rPh sb="53" eb="55">
      <t>シテイ</t>
    </rPh>
    <phoneticPr fontId="9"/>
  </si>
  <si>
    <t>ハローワーク来所予定表</t>
    <rPh sb="6" eb="8">
      <t>ライショ</t>
    </rPh>
    <rPh sb="8" eb="10">
      <t>ヨテイ</t>
    </rPh>
    <rPh sb="10" eb="11">
      <t>ヒョウ</t>
    </rPh>
    <phoneticPr fontId="9"/>
  </si>
  <si>
    <t>※ハローワーク来所日は、訓練時間に含まれません。</t>
    <rPh sb="7" eb="9">
      <t>ライショ</t>
    </rPh>
    <rPh sb="9" eb="10">
      <t>ビ</t>
    </rPh>
    <rPh sb="12" eb="14">
      <t>クンレン</t>
    </rPh>
    <rPh sb="14" eb="16">
      <t>ジカン</t>
    </rPh>
    <rPh sb="17" eb="18">
      <t>フク</t>
    </rPh>
    <phoneticPr fontId="9"/>
  </si>
  <si>
    <t>（</t>
    <phoneticPr fontId="9"/>
  </si>
  <si>
    <t>）</t>
    <phoneticPr fontId="9"/>
  </si>
  <si>
    <t>～</t>
    <phoneticPr fontId="9"/>
  </si>
  <si>
    <t>（１）地域の求人ニーズ等を踏まえた訓練内容</t>
    <phoneticPr fontId="9"/>
  </si>
  <si>
    <t>（２）企業実習</t>
    <phoneticPr fontId="9"/>
  </si>
  <si>
    <t>％</t>
    <phoneticPr fontId="9"/>
  </si>
  <si>
    <t>２　質の向上に取り組んでいる等の運営体制</t>
    <phoneticPr fontId="9"/>
  </si>
  <si>
    <t>（１）地域の求人ニーズ等を踏まえた訓練内容</t>
    <phoneticPr fontId="9"/>
  </si>
  <si>
    <t>％</t>
    <phoneticPr fontId="9"/>
  </si>
  <si>
    <t>（２）企業実習</t>
    <phoneticPr fontId="9"/>
  </si>
  <si>
    <t>２　質の向上に取り組んでいる等の運営体制</t>
    <phoneticPr fontId="9"/>
  </si>
  <si>
    <t>①</t>
    <phoneticPr fontId="9"/>
  </si>
  <si>
    <t>～</t>
    <phoneticPr fontId="9"/>
  </si>
  <si>
    <t>②</t>
    <phoneticPr fontId="9"/>
  </si>
  <si>
    <t>③</t>
    <phoneticPr fontId="9"/>
  </si>
  <si>
    <t>～</t>
    <phoneticPr fontId="9"/>
  </si>
  <si>
    <t>④</t>
    <phoneticPr fontId="9"/>
  </si>
  <si>
    <t>⑤</t>
    <phoneticPr fontId="9"/>
  </si>
  <si>
    <t>科目名</t>
    <phoneticPr fontId="84"/>
  </si>
  <si>
    <t>(1)</t>
    <phoneticPr fontId="84"/>
  </si>
  <si>
    <t>上記の者の訓練期間における当社としての職業能力についての評価は、以下のとおりです。</t>
    <phoneticPr fontId="84"/>
  </si>
  <si>
    <t>Ⅱ　知識、技能・技術に関する能力　　（「知識、技能・技術に関する評価項目」ごとに、該当する欄に○を記入）　　</t>
    <phoneticPr fontId="84"/>
  </si>
  <si>
    <t>A：到達水準を十分に上回った　B：到達水準に達した　C：到達水準に達しなかった 評価は、試験結果等に基づき記入されたものです）</t>
    <phoneticPr fontId="84"/>
  </si>
  <si>
    <t>知識、技能・技術に関する評価項目</t>
    <phoneticPr fontId="84"/>
  </si>
  <si>
    <t>コード</t>
    <phoneticPr fontId="84"/>
  </si>
  <si>
    <r>
      <rPr>
        <b/>
        <sz val="9"/>
        <rFont val="ＭＳ Ｐゴシック"/>
        <family val="3"/>
        <charset val="128"/>
      </rPr>
      <t>評価項目の引用元</t>
    </r>
    <r>
      <rPr>
        <sz val="8"/>
        <rFont val="ＭＳ Ｐゴシック"/>
        <family val="3"/>
        <charset val="128"/>
      </rPr>
      <t>（企業横断的な評価基準を活用した場合のみ）</t>
    </r>
    <phoneticPr fontId="84"/>
  </si>
  <si>
    <t>（２）訓練の受講を通じて取得した資格（任意）</t>
    <phoneticPr fontId="84"/>
  </si>
  <si>
    <r>
      <t>（３）訓練期間中又は訓練終了後に取得した資格（任意）</t>
    </r>
    <r>
      <rPr>
        <sz val="9"/>
        <rFont val="ＭＳ Ｐゴシック"/>
        <family val="3"/>
        <charset val="128"/>
      </rPr>
      <t>　</t>
    </r>
    <r>
      <rPr>
        <sz val="8"/>
        <rFont val="ＭＳ Ｐゴシック"/>
        <family val="3"/>
        <charset val="128"/>
      </rPr>
      <t>※訓練と密接に関わる資格のみを記入</t>
    </r>
    <phoneticPr fontId="84"/>
  </si>
  <si>
    <t>職業能力開発講習
※基礎コースのみ</t>
    <rPh sb="0" eb="2">
      <t>ショクギョウ</t>
    </rPh>
    <rPh sb="2" eb="4">
      <t>ノウリョク</t>
    </rPh>
    <rPh sb="4" eb="6">
      <t>カイハツ</t>
    </rPh>
    <rPh sb="6" eb="8">
      <t>コウシュウ</t>
    </rPh>
    <rPh sb="10" eb="12">
      <t>キソ</t>
    </rPh>
    <phoneticPr fontId="9"/>
  </si>
  <si>
    <t>託児サービス提供機関が要件に該当することを確認できる書類の添付</t>
    <rPh sb="0" eb="2">
      <t>タクジ</t>
    </rPh>
    <rPh sb="6" eb="8">
      <t>テイキョウ</t>
    </rPh>
    <rPh sb="8" eb="10">
      <t>キカン</t>
    </rPh>
    <rPh sb="11" eb="13">
      <t>ヨウケン</t>
    </rPh>
    <rPh sb="14" eb="16">
      <t>ガイトウ</t>
    </rPh>
    <rPh sb="21" eb="23">
      <t>カクニン</t>
    </rPh>
    <rPh sb="26" eb="28">
      <t>ショルイ</t>
    </rPh>
    <rPh sb="29" eb="31">
      <t>テンプ</t>
    </rPh>
    <phoneticPr fontId="9"/>
  </si>
  <si>
    <t>職業能力開発講習を委託して行う場合
（基礎コースを申請し、当該講習カリキュラムを外部委託する場合のみ記入）</t>
    <rPh sb="0" eb="2">
      <t>ショクギョウ</t>
    </rPh>
    <rPh sb="2" eb="4">
      <t>ノウリョク</t>
    </rPh>
    <rPh sb="4" eb="6">
      <t>カイハツ</t>
    </rPh>
    <rPh sb="6" eb="8">
      <t>コウシュウ</t>
    </rPh>
    <rPh sb="9" eb="11">
      <t>イタク</t>
    </rPh>
    <rPh sb="13" eb="14">
      <t>オコナ</t>
    </rPh>
    <rPh sb="15" eb="17">
      <t>バアイ</t>
    </rPh>
    <rPh sb="19" eb="21">
      <t>キソ</t>
    </rPh>
    <rPh sb="25" eb="27">
      <t>シンセイ</t>
    </rPh>
    <rPh sb="29" eb="31">
      <t>トウガイ</t>
    </rPh>
    <rPh sb="31" eb="33">
      <t>コウシュウ</t>
    </rPh>
    <rPh sb="40" eb="42">
      <t>ガイブ</t>
    </rPh>
    <rPh sb="42" eb="44">
      <t>イタク</t>
    </rPh>
    <rPh sb="46" eb="48">
      <t>バアイ</t>
    </rPh>
    <rPh sb="50" eb="52">
      <t>キニュウ</t>
    </rPh>
    <phoneticPr fontId="9"/>
  </si>
  <si>
    <t>00 基礎分野</t>
  </si>
  <si>
    <t>02 IT分野</t>
  </si>
  <si>
    <t>03 営業・販売・事務分野</t>
  </si>
  <si>
    <t>04 医療事務分野</t>
  </si>
  <si>
    <t>06 農業分野</t>
  </si>
  <si>
    <t>07 林業分野</t>
  </si>
  <si>
    <t>08 旅行・観光分野</t>
  </si>
  <si>
    <t>09 警備・保安分野</t>
  </si>
  <si>
    <t>10 クリエート（企画・創作）分野</t>
  </si>
  <si>
    <t>11 デザイン分野</t>
  </si>
  <si>
    <t>12 輸送サービス分野</t>
  </si>
  <si>
    <t>13 エコ分野</t>
  </si>
  <si>
    <t>14 調理分野</t>
  </si>
  <si>
    <t>15 電気関連分野</t>
  </si>
  <si>
    <t>16 機械関連分野</t>
  </si>
  <si>
    <t>17 金属関連分野</t>
  </si>
  <si>
    <t>18 建設関連分野</t>
  </si>
  <si>
    <t>19 理容・美容関連分野</t>
  </si>
  <si>
    <t>資格欄文字結合結果</t>
    <rPh sb="0" eb="2">
      <t>シカク</t>
    </rPh>
    <rPh sb="2" eb="3">
      <t>ラン</t>
    </rPh>
    <rPh sb="3" eb="5">
      <t>モジ</t>
    </rPh>
    <rPh sb="5" eb="7">
      <t>ケツゴウ</t>
    </rPh>
    <rPh sb="7" eb="9">
      <t>ケッカ</t>
    </rPh>
    <phoneticPr fontId="9"/>
  </si>
  <si>
    <t>コース情報登録内容</t>
    <rPh sb="3" eb="5">
      <t>ジョウホウ</t>
    </rPh>
    <rPh sb="5" eb="7">
      <t>トウロク</t>
    </rPh>
    <rPh sb="7" eb="9">
      <t>ナイヨウ</t>
    </rPh>
    <phoneticPr fontId="9"/>
  </si>
  <si>
    <t>画面ID</t>
  </si>
  <si>
    <t>バージョン</t>
  </si>
  <si>
    <t>申請年月日</t>
  </si>
  <si>
    <t>募集期間開始年月日</t>
  </si>
  <si>
    <t>募集期間終了年月日</t>
  </si>
  <si>
    <t>選考年月日</t>
  </si>
  <si>
    <t>選考結果通知年月日</t>
  </si>
  <si>
    <t>訓練期間開始年月日</t>
  </si>
  <si>
    <t>訓練期間終了年月日</t>
  </si>
  <si>
    <t>訓練時間開始-時</t>
  </si>
  <si>
    <t>訓練時間開始-分</t>
  </si>
  <si>
    <t>訓練時間終了-時</t>
  </si>
  <si>
    <t>訓練時間終了-分</t>
  </si>
  <si>
    <t>定員</t>
  </si>
  <si>
    <t>訓練対象者の条件</t>
  </si>
  <si>
    <t>訓練推奨者-新規学校卒業者</t>
  </si>
  <si>
    <t>訓練推奨者-ニート等の若者</t>
  </si>
  <si>
    <t>訓練推奨者-障害者</t>
  </si>
  <si>
    <t>訓練推奨者-母子家庭の母等</t>
  </si>
  <si>
    <t>訓練推奨者-被災者</t>
  </si>
  <si>
    <t>訓練推奨者-外国人</t>
  </si>
  <si>
    <t>訓練推奨者-その他</t>
  </si>
  <si>
    <t>訓練修了後に取得できる資格</t>
  </si>
  <si>
    <t>就職先の業種・職種</t>
  </si>
  <si>
    <t>訓練内容</t>
  </si>
  <si>
    <t>訓練手法-実技</t>
  </si>
  <si>
    <t>訓練手法-企業実習</t>
  </si>
  <si>
    <t>訓練手法-その他</t>
  </si>
  <si>
    <t>訓練手法-その他内容</t>
  </si>
  <si>
    <t>新規実績区分</t>
  </si>
  <si>
    <t>来所日</t>
    <rPh sb="0" eb="2">
      <t>ライショ</t>
    </rPh>
    <rPh sb="2" eb="3">
      <t>ビ</t>
    </rPh>
    <phoneticPr fontId="9"/>
  </si>
  <si>
    <t>株式会社Ｂ</t>
    <phoneticPr fontId="9"/>
  </si>
  <si>
    <t>株式会社Ｃ</t>
    <phoneticPr fontId="9"/>
  </si>
  <si>
    <t>株式会社Ｄ</t>
    <phoneticPr fontId="9"/>
  </si>
  <si>
    <t>株式会社以外の事業主</t>
    <phoneticPr fontId="9"/>
  </si>
  <si>
    <t>事業主団体等</t>
    <phoneticPr fontId="9"/>
  </si>
  <si>
    <t>専修学校・各種学校</t>
    <phoneticPr fontId="9"/>
  </si>
  <si>
    <t>大学等</t>
    <phoneticPr fontId="9"/>
  </si>
  <si>
    <t>一般公益社団法人等</t>
    <phoneticPr fontId="9"/>
  </si>
  <si>
    <t>社会福祉法人</t>
    <phoneticPr fontId="9"/>
  </si>
  <si>
    <t>職業訓練法人</t>
    <phoneticPr fontId="9"/>
  </si>
  <si>
    <t xml:space="preserve">ＮＰＯ法人  </t>
    <phoneticPr fontId="9"/>
  </si>
  <si>
    <t>その他（</t>
    <phoneticPr fontId="9"/>
  </si>
  <si>
    <t>　　）</t>
    <phoneticPr fontId="9"/>
  </si>
  <si>
    <r>
      <t>就職を想定する職業・職種</t>
    </r>
    <r>
      <rPr>
        <sz val="8"/>
        <rFont val="ＭＳ Ｐゴシック"/>
        <family val="3"/>
        <charset val="128"/>
      </rPr>
      <t/>
    </r>
    <rPh sb="0" eb="2">
      <t>シュウショク</t>
    </rPh>
    <rPh sb="3" eb="5">
      <t>ソウテイ</t>
    </rPh>
    <rPh sb="7" eb="9">
      <t>ショクギョウ</t>
    </rPh>
    <rPh sb="10" eb="12">
      <t>ショクシュ</t>
    </rPh>
    <phoneticPr fontId="9"/>
  </si>
  <si>
    <t>　　※2　　記入の対象となる求職者支援訓練の訓練科については、ホームーページに掲載している「求職者支援訓練の選定方法」をご確認下さい。</t>
    <rPh sb="6" eb="8">
      <t>キニュウ</t>
    </rPh>
    <rPh sb="9" eb="11">
      <t>タイショウ</t>
    </rPh>
    <rPh sb="14" eb="16">
      <t>キュウショク</t>
    </rPh>
    <rPh sb="16" eb="17">
      <t>シャ</t>
    </rPh>
    <rPh sb="17" eb="19">
      <t>シエン</t>
    </rPh>
    <rPh sb="19" eb="21">
      <t>クンレン</t>
    </rPh>
    <rPh sb="22" eb="24">
      <t>クンレン</t>
    </rPh>
    <rPh sb="24" eb="25">
      <t>カ</t>
    </rPh>
    <rPh sb="39" eb="41">
      <t>ケイサイ</t>
    </rPh>
    <rPh sb="46" eb="49">
      <t>キュウショクシャ</t>
    </rPh>
    <rPh sb="49" eb="51">
      <t>シエン</t>
    </rPh>
    <rPh sb="51" eb="53">
      <t>クンレン</t>
    </rPh>
    <rPh sb="54" eb="56">
      <t>センテイ</t>
    </rPh>
    <rPh sb="56" eb="58">
      <t>ホウホウ</t>
    </rPh>
    <rPh sb="61" eb="63">
      <t>カクニン</t>
    </rPh>
    <rPh sb="63" eb="64">
      <t>クダ</t>
    </rPh>
    <phoneticPr fontId="9"/>
  </si>
  <si>
    <t>　　※4　　電子データに入力する場合は、背景に色が付いているセルに入力して下さい。</t>
    <rPh sb="6" eb="8">
      <t>デンシ</t>
    </rPh>
    <rPh sb="12" eb="14">
      <t>ニュウリョク</t>
    </rPh>
    <rPh sb="16" eb="18">
      <t>バアイ</t>
    </rPh>
    <rPh sb="20" eb="22">
      <t>ハイケイ</t>
    </rPh>
    <rPh sb="23" eb="24">
      <t>イロ</t>
    </rPh>
    <rPh sb="25" eb="26">
      <t>ツ</t>
    </rPh>
    <rPh sb="33" eb="35">
      <t>ニュウリョク</t>
    </rPh>
    <rPh sb="37" eb="38">
      <t>クダ</t>
    </rPh>
    <phoneticPr fontId="9"/>
  </si>
  <si>
    <t>　　※6　　実績が不明な場合は、機構支部にお問い合わせ下さい。</t>
    <rPh sb="6" eb="8">
      <t>ジッセキ</t>
    </rPh>
    <rPh sb="9" eb="11">
      <t>フメイ</t>
    </rPh>
    <rPh sb="12" eb="14">
      <t>バアイ</t>
    </rPh>
    <rPh sb="16" eb="18">
      <t>キコウ</t>
    </rPh>
    <rPh sb="18" eb="20">
      <t>シブ</t>
    </rPh>
    <rPh sb="22" eb="23">
      <t>ト</t>
    </rPh>
    <rPh sb="24" eb="25">
      <t>ア</t>
    </rPh>
    <rPh sb="27" eb="28">
      <t>クダ</t>
    </rPh>
    <phoneticPr fontId="9"/>
  </si>
  <si>
    <t>１　申請内容は正しく記載してください。認定後、虚偽又は不正の申請を行ったことが判明した場合には、認定
　の取消しを行うことや、訓練終了後の奨励金を支払わないこと等、所要の措置を講ずることがあります。
２　３「訓練科名」は、訓練内容や訓練に係る職種が容易に分かるような名称を設定の上、記載してください。
３　４「訓練実施施設名」「所在地」には、実際に職業訓練を行う施設の名称及び所在地を記載してください。
４　５「訓練実施機関番号」には、過去に認定職業訓練を行った際、独立行政法人高齢・障害・求職者雇用支援機構
　から交付された番号を記載してください。
    なお、初めて申請を行う際には「初回」と記載してください。
５　６「法人番号」には、国税庁から法人番号指定通知書にて通知された法人番号（13桁）を記載してください。
６　※機構処理欄には、記載しないでください。</t>
    <rPh sb="2" eb="4">
      <t>シンセイ</t>
    </rPh>
    <rPh sb="4" eb="6">
      <t>ナイヨウ</t>
    </rPh>
    <rPh sb="7" eb="8">
      <t>タダ</t>
    </rPh>
    <rPh sb="10" eb="12">
      <t>キサイ</t>
    </rPh>
    <rPh sb="19" eb="22">
      <t>ニンテイゴ</t>
    </rPh>
    <rPh sb="23" eb="25">
      <t>キョギ</t>
    </rPh>
    <rPh sb="25" eb="26">
      <t>サ</t>
    </rPh>
    <rPh sb="27" eb="29">
      <t>フセイ</t>
    </rPh>
    <rPh sb="30" eb="32">
      <t>シンセイ</t>
    </rPh>
    <rPh sb="33" eb="34">
      <t>オコナ</t>
    </rPh>
    <rPh sb="39" eb="41">
      <t>ハンメイ</t>
    </rPh>
    <rPh sb="43" eb="45">
      <t>バアイ</t>
    </rPh>
    <rPh sb="48" eb="50">
      <t>ニンテイ</t>
    </rPh>
    <rPh sb="53" eb="55">
      <t>トリケシ</t>
    </rPh>
    <rPh sb="57" eb="58">
      <t>オコナ</t>
    </rPh>
    <rPh sb="63" eb="65">
      <t>クンレン</t>
    </rPh>
    <rPh sb="65" eb="68">
      <t>シュウリョウゴ</t>
    </rPh>
    <rPh sb="69" eb="72">
      <t>ショウレイキン</t>
    </rPh>
    <rPh sb="73" eb="75">
      <t>シハラ</t>
    </rPh>
    <rPh sb="80" eb="81">
      <t>トウ</t>
    </rPh>
    <rPh sb="82" eb="84">
      <t>ショヨウ</t>
    </rPh>
    <rPh sb="85" eb="87">
      <t>ソチ</t>
    </rPh>
    <rPh sb="88" eb="89">
      <t>コウ</t>
    </rPh>
    <rPh sb="239" eb="241">
      <t>コウレイ</t>
    </rPh>
    <rPh sb="242" eb="244">
      <t>ショウガイ</t>
    </rPh>
    <rPh sb="245" eb="248">
      <t>キュウショクシャ</t>
    </rPh>
    <rPh sb="248" eb="250">
      <t>コヨウ</t>
    </rPh>
    <rPh sb="250" eb="252">
      <t>シエン</t>
    </rPh>
    <rPh sb="252" eb="254">
      <t>キコウ</t>
    </rPh>
    <rPh sb="313" eb="315">
      <t>ホウジン</t>
    </rPh>
    <rPh sb="315" eb="317">
      <t>バンゴウ</t>
    </rPh>
    <rPh sb="321" eb="324">
      <t>コクゼイチョウ</t>
    </rPh>
    <rPh sb="326" eb="328">
      <t>ホウジン</t>
    </rPh>
    <rPh sb="328" eb="330">
      <t>バンゴウ</t>
    </rPh>
    <rPh sb="330" eb="332">
      <t>シテイ</t>
    </rPh>
    <rPh sb="332" eb="335">
      <t>ツウチショ</t>
    </rPh>
    <rPh sb="337" eb="339">
      <t>ツウチ</t>
    </rPh>
    <rPh sb="342" eb="344">
      <t>ホウジン</t>
    </rPh>
    <rPh sb="344" eb="346">
      <t>バンゴウ</t>
    </rPh>
    <rPh sb="349" eb="350">
      <t>ケタ</t>
    </rPh>
    <rPh sb="352" eb="354">
      <t>キサイ</t>
    </rPh>
    <phoneticPr fontId="9"/>
  </si>
  <si>
    <r>
      <t>　　※5　　⑫は、基礎コースの実績を入力する場合のみ使用してください。</t>
    </r>
    <r>
      <rPr>
        <sz val="12"/>
        <color rgb="FF0000FF"/>
        <rFont val="ＭＳ Ｐゴシック"/>
        <family val="3"/>
        <charset val="128"/>
      </rPr>
      <t/>
    </r>
    <rPh sb="9" eb="11">
      <t>キソ</t>
    </rPh>
    <rPh sb="15" eb="17">
      <t>ジッセキ</t>
    </rPh>
    <rPh sb="18" eb="20">
      <t>ニュウリョク</t>
    </rPh>
    <rPh sb="22" eb="24">
      <t>バアイ</t>
    </rPh>
    <rPh sb="26" eb="28">
      <t>シヨウ</t>
    </rPh>
    <phoneticPr fontId="9"/>
  </si>
  <si>
    <t>職場見学等</t>
    <rPh sb="0" eb="2">
      <t>ショクバ</t>
    </rPh>
    <rPh sb="2" eb="4">
      <t>ケンガク</t>
    </rPh>
    <rPh sb="4" eb="5">
      <t>トウ</t>
    </rPh>
    <phoneticPr fontId="84"/>
  </si>
  <si>
    <t xml:space="preserve">⑦
訓練期間
</t>
    <phoneticPr fontId="9"/>
  </si>
  <si>
    <t>⑧</t>
    <phoneticPr fontId="9"/>
  </si>
  <si>
    <t>⑨</t>
    <phoneticPr fontId="9"/>
  </si>
  <si>
    <t>⑪</t>
    <phoneticPr fontId="54"/>
  </si>
  <si>
    <t xml:space="preserve">
⑬
⑩及び⑪のうち、65歳以上の者（⑫を除く）</t>
    <rPh sb="6" eb="7">
      <t>オヨ</t>
    </rPh>
    <rPh sb="15" eb="16">
      <t>サイ</t>
    </rPh>
    <rPh sb="16" eb="18">
      <t>イジョウ</t>
    </rPh>
    <rPh sb="19" eb="20">
      <t>モノ</t>
    </rPh>
    <rPh sb="23" eb="24">
      <t>ノゾ</t>
    </rPh>
    <phoneticPr fontId="9"/>
  </si>
  <si>
    <t xml:space="preserve">
⑭
その他就職率適用就職者</t>
    <rPh sb="7" eb="8">
      <t>タ</t>
    </rPh>
    <rPh sb="8" eb="10">
      <t>シュウショク</t>
    </rPh>
    <rPh sb="10" eb="11">
      <t>リツ</t>
    </rPh>
    <rPh sb="11" eb="13">
      <t>テキヨウ</t>
    </rPh>
    <rPh sb="13" eb="16">
      <t>シュウショクシャ</t>
    </rPh>
    <phoneticPr fontId="9"/>
  </si>
  <si>
    <t xml:space="preserve">
⑮
雇用保険適用就職者</t>
    <rPh sb="5" eb="7">
      <t>コヨウ</t>
    </rPh>
    <rPh sb="7" eb="9">
      <t>ホケン</t>
    </rPh>
    <rPh sb="9" eb="11">
      <t>テキヨウ</t>
    </rPh>
    <rPh sb="11" eb="14">
      <t>シュウショクシャ</t>
    </rPh>
    <phoneticPr fontId="8"/>
  </si>
  <si>
    <t>実践コース</t>
    <phoneticPr fontId="9"/>
  </si>
  <si>
    <t>～</t>
    <phoneticPr fontId="9"/>
  </si>
  <si>
    <t>　　※3　　求職者支援訓練の就職率（⑰雇用保険適用就職率）の計算方法は、「⑮/（⑩+⑪-⑫-⑬）×100」です。</t>
    <rPh sb="6" eb="8">
      <t>キュウショク</t>
    </rPh>
    <rPh sb="8" eb="9">
      <t>シャ</t>
    </rPh>
    <rPh sb="9" eb="11">
      <t>シエン</t>
    </rPh>
    <rPh sb="11" eb="13">
      <t>クンレン</t>
    </rPh>
    <rPh sb="14" eb="16">
      <t>シュウショク</t>
    </rPh>
    <rPh sb="16" eb="17">
      <t>リツ</t>
    </rPh>
    <rPh sb="19" eb="21">
      <t>コヨウ</t>
    </rPh>
    <rPh sb="21" eb="23">
      <t>ホケン</t>
    </rPh>
    <rPh sb="23" eb="25">
      <t>テキヨウ</t>
    </rPh>
    <rPh sb="25" eb="28">
      <t>シュウショクリツ</t>
    </rPh>
    <rPh sb="30" eb="32">
      <t>ケイサン</t>
    </rPh>
    <rPh sb="32" eb="34">
      <t>ホウホウ</t>
    </rPh>
    <phoneticPr fontId="9"/>
  </si>
  <si>
    <t>　　※8　　⑯参考指標（その他就職率）は、訓練科の選定の際に主たる評価要素以外の評価要素として使用しますが、その計算方法は、「⑭/（⑩+⑪-⑫）×100」です。</t>
    <rPh sb="7" eb="9">
      <t>サンコウ</t>
    </rPh>
    <rPh sb="9" eb="11">
      <t>シヒョウ</t>
    </rPh>
    <rPh sb="14" eb="15">
      <t>タ</t>
    </rPh>
    <rPh sb="15" eb="18">
      <t>シュウショクリツ</t>
    </rPh>
    <rPh sb="21" eb="24">
      <t>クンレンカ</t>
    </rPh>
    <rPh sb="25" eb="27">
      <t>センテイ</t>
    </rPh>
    <rPh sb="28" eb="29">
      <t>サイ</t>
    </rPh>
    <rPh sb="30" eb="31">
      <t>シュ</t>
    </rPh>
    <rPh sb="33" eb="35">
      <t>ヒョウカ</t>
    </rPh>
    <rPh sb="35" eb="37">
      <t>ヨウソ</t>
    </rPh>
    <rPh sb="37" eb="39">
      <t>イガイ</t>
    </rPh>
    <rPh sb="40" eb="42">
      <t>ヒョウカ</t>
    </rPh>
    <rPh sb="42" eb="44">
      <t>ヨウソ</t>
    </rPh>
    <rPh sb="47" eb="49">
      <t>シヨウ</t>
    </rPh>
    <rPh sb="56" eb="58">
      <t>ケイサン</t>
    </rPh>
    <rPh sb="58" eb="60">
      <t>ホウホウ</t>
    </rPh>
    <phoneticPr fontId="9"/>
  </si>
  <si>
    <t>02　ＩＴ分野</t>
    <phoneticPr fontId="9"/>
  </si>
  <si>
    <t>03　営業・販売・事務分野</t>
    <phoneticPr fontId="9"/>
  </si>
  <si>
    <t>04　医療事務分野</t>
    <phoneticPr fontId="9"/>
  </si>
  <si>
    <t>06　農業分野</t>
    <phoneticPr fontId="9"/>
  </si>
  <si>
    <t>07　林業分野</t>
    <phoneticPr fontId="9"/>
  </si>
  <si>
    <t>09　警備・保安分野</t>
    <phoneticPr fontId="9"/>
  </si>
  <si>
    <t>10　クリエート（企画・創作）分野</t>
    <phoneticPr fontId="9"/>
  </si>
  <si>
    <t>11　デザイン分野</t>
    <phoneticPr fontId="9"/>
  </si>
  <si>
    <t>12　輸送サービス分野</t>
    <phoneticPr fontId="9"/>
  </si>
  <si>
    <t>13　エコ分野</t>
    <phoneticPr fontId="9"/>
  </si>
  <si>
    <t>14　調理分野</t>
    <phoneticPr fontId="9"/>
  </si>
  <si>
    <t>15　電気関連分野</t>
    <phoneticPr fontId="9"/>
  </si>
  <si>
    <t>16　機械関連分野</t>
    <phoneticPr fontId="9"/>
  </si>
  <si>
    <t>17　金属関連分野</t>
    <phoneticPr fontId="9"/>
  </si>
  <si>
    <t>18　建設関連分野</t>
    <phoneticPr fontId="9"/>
  </si>
  <si>
    <t>19　理容・美容関連分野</t>
    <phoneticPr fontId="9"/>
  </si>
  <si>
    <t>省略の有無</t>
    <rPh sb="0" eb="2">
      <t>ショウリャク</t>
    </rPh>
    <rPh sb="3" eb="5">
      <t>ウム</t>
    </rPh>
    <phoneticPr fontId="9"/>
  </si>
  <si>
    <t>講師氏名</t>
    <rPh sb="0" eb="2">
      <t>コウシ</t>
    </rPh>
    <rPh sb="2" eb="4">
      <t>シメイ</t>
    </rPh>
    <phoneticPr fontId="9"/>
  </si>
  <si>
    <t>登録番号</t>
    <rPh sb="0" eb="2">
      <t>トウロク</t>
    </rPh>
    <rPh sb="2" eb="4">
      <t>バンゴウ</t>
    </rPh>
    <phoneticPr fontId="9"/>
  </si>
  <si>
    <t>※　チェックした内容に該当することを証明する書類の写しを併せて提出してください。</t>
    <rPh sb="8" eb="10">
      <t>ナイヨウ</t>
    </rPh>
    <rPh sb="11" eb="13">
      <t>ガイトウ</t>
    </rPh>
    <rPh sb="18" eb="20">
      <t>ショウメイ</t>
    </rPh>
    <rPh sb="22" eb="24">
      <t>ショルイ</t>
    </rPh>
    <rPh sb="25" eb="26">
      <t>ウツ</t>
    </rPh>
    <rPh sb="28" eb="29">
      <t>アワ</t>
    </rPh>
    <rPh sb="31" eb="33">
      <t>テイシュツ</t>
    </rPh>
    <phoneticPr fontId="9"/>
  </si>
  <si>
    <t>※この計画書には、上記３に記載した訓練科の「求職者支援法に基づく職業訓練の認定通知書」(写)を添付してください。</t>
    <rPh sb="9" eb="11">
      <t>ジョウキ</t>
    </rPh>
    <rPh sb="13" eb="15">
      <t>キサイ</t>
    </rPh>
    <rPh sb="17" eb="20">
      <t>クンレンカ</t>
    </rPh>
    <rPh sb="22" eb="25">
      <t>キュウショクシャ</t>
    </rPh>
    <rPh sb="25" eb="27">
      <t>シエン</t>
    </rPh>
    <rPh sb="27" eb="28">
      <t>ホウ</t>
    </rPh>
    <rPh sb="29" eb="30">
      <t>モト</t>
    </rPh>
    <rPh sb="32" eb="34">
      <t>ショクギョウ</t>
    </rPh>
    <rPh sb="34" eb="36">
      <t>クンレン</t>
    </rPh>
    <rPh sb="37" eb="39">
      <t>ニンテイ</t>
    </rPh>
    <rPh sb="39" eb="42">
      <t>ツウチショ</t>
    </rPh>
    <phoneticPr fontId="9"/>
  </si>
  <si>
    <t>　（３）職業訓練の実施に関して必要な法令等に基づく手続きが適切に行われていること。</t>
    <phoneticPr fontId="9"/>
  </si>
  <si>
    <t>職場復帰支援コース
(※基礎コースのみ）</t>
    <rPh sb="0" eb="2">
      <t>ショクバ</t>
    </rPh>
    <rPh sb="2" eb="4">
      <t>フッキ</t>
    </rPh>
    <rPh sb="4" eb="6">
      <t>シエン</t>
    </rPh>
    <rPh sb="12" eb="14">
      <t>キソ</t>
    </rPh>
    <phoneticPr fontId="9"/>
  </si>
  <si>
    <t>変更届出書等
提出あり</t>
    <rPh sb="0" eb="2">
      <t>ヘンコウ</t>
    </rPh>
    <rPh sb="2" eb="5">
      <t>トドケデショ</t>
    </rPh>
    <rPh sb="5" eb="6">
      <t>ナド</t>
    </rPh>
    <rPh sb="7" eb="9">
      <t>テイシュツ</t>
    </rPh>
    <phoneticPr fontId="9"/>
  </si>
  <si>
    <t>日</t>
    <rPh sb="0" eb="1">
      <t>ヒ</t>
    </rPh>
    <phoneticPr fontId="9"/>
  </si>
  <si>
    <t>事務室の平面図</t>
    <rPh sb="0" eb="3">
      <t>ジムシツ</t>
    </rPh>
    <rPh sb="4" eb="7">
      <t>ヘイメンズ</t>
    </rPh>
    <phoneticPr fontId="9"/>
  </si>
  <si>
    <t>‐</t>
    <phoneticPr fontId="9"/>
  </si>
  <si>
    <t>時間
小計</t>
    <rPh sb="0" eb="2">
      <t>ジカン</t>
    </rPh>
    <rPh sb="3" eb="5">
      <t>ショウケイ</t>
    </rPh>
    <phoneticPr fontId="9"/>
  </si>
  <si>
    <t>認定様式第６号</t>
    <phoneticPr fontId="9"/>
  </si>
  <si>
    <t>訓練開始日</t>
    <rPh sb="0" eb="2">
      <t>クンレン</t>
    </rPh>
    <rPh sb="2" eb="4">
      <t>カイシ</t>
    </rPh>
    <rPh sb="4" eb="5">
      <t>ヒ</t>
    </rPh>
    <phoneticPr fontId="9"/>
  </si>
  <si>
    <t>訓練終了日</t>
    <rPh sb="0" eb="2">
      <t>クンレン</t>
    </rPh>
    <rPh sb="2" eb="4">
      <t>シュウリョウ</t>
    </rPh>
    <rPh sb="4" eb="5">
      <t>ヒ</t>
    </rPh>
    <phoneticPr fontId="9"/>
  </si>
  <si>
    <t>暦日数</t>
    <rPh sb="0" eb="1">
      <t>コヨミ</t>
    </rPh>
    <rPh sb="1" eb="3">
      <t>ニッスウ</t>
    </rPh>
    <phoneticPr fontId="9"/>
  </si>
  <si>
    <t>施設所在地・電話番号</t>
    <rPh sb="0" eb="2">
      <t>シセツ</t>
    </rPh>
    <rPh sb="2" eb="5">
      <t>ショザイチ</t>
    </rPh>
    <rPh sb="6" eb="8">
      <t>デンワ</t>
    </rPh>
    <rPh sb="8" eb="10">
      <t>バンゴウ</t>
    </rPh>
    <phoneticPr fontId="9"/>
  </si>
  <si>
    <t>最寄駅</t>
    <rPh sb="0" eb="2">
      <t>モヨ</t>
    </rPh>
    <rPh sb="2" eb="3">
      <t>エキ</t>
    </rPh>
    <phoneticPr fontId="9"/>
  </si>
  <si>
    <t>訓練内容及び受入体制</t>
    <rPh sb="0" eb="2">
      <t>クンレン</t>
    </rPh>
    <rPh sb="2" eb="4">
      <t>ナイヨウ</t>
    </rPh>
    <rPh sb="4" eb="5">
      <t>オヨ</t>
    </rPh>
    <rPh sb="6" eb="7">
      <t>ウ</t>
    </rPh>
    <rPh sb="7" eb="8">
      <t>イ</t>
    </rPh>
    <rPh sb="8" eb="10">
      <t>タイセイ</t>
    </rPh>
    <phoneticPr fontId="9"/>
  </si>
  <si>
    <t>管理責任者
氏名(役職)</t>
    <rPh sb="0" eb="2">
      <t>カンリ</t>
    </rPh>
    <rPh sb="2" eb="5">
      <t>セキニンシャ</t>
    </rPh>
    <rPh sb="6" eb="8">
      <t>シメイ</t>
    </rPh>
    <rPh sb="9" eb="11">
      <t>ヤクショク</t>
    </rPh>
    <phoneticPr fontId="9"/>
  </si>
  <si>
    <t>訓練評価者
氏名（役職）</t>
    <rPh sb="0" eb="2">
      <t>クンレン</t>
    </rPh>
    <rPh sb="2" eb="5">
      <t>ヒョウカシャ</t>
    </rPh>
    <rPh sb="6" eb="8">
      <t>シメイ</t>
    </rPh>
    <rPh sb="9" eb="11">
      <t>ヤクショク</t>
    </rPh>
    <phoneticPr fontId="9"/>
  </si>
  <si>
    <t>事務担当者
氏名(役職)</t>
    <rPh sb="0" eb="2">
      <t>ジム</t>
    </rPh>
    <rPh sb="2" eb="5">
      <t>タントウシャ</t>
    </rPh>
    <rPh sb="6" eb="8">
      <t>シメイ</t>
    </rPh>
    <rPh sb="9" eb="11">
      <t>ヤクショク</t>
    </rPh>
    <phoneticPr fontId="9"/>
  </si>
  <si>
    <t>受講者15人あたり1人以上（助手を含む。グループに分かれる場合にはグループごと）配置し、かつ実技の危険の程度・指導の難易度・受講者の特性に応じて、きめ細かい指導ができる講師の数である。</t>
    <rPh sb="0" eb="3">
      <t>ジュコウシャ</t>
    </rPh>
    <rPh sb="5" eb="6">
      <t>ヒト</t>
    </rPh>
    <rPh sb="10" eb="11">
      <t>ヒト</t>
    </rPh>
    <rPh sb="11" eb="13">
      <t>イジョウ</t>
    </rPh>
    <rPh sb="14" eb="16">
      <t>ジョシュ</t>
    </rPh>
    <rPh sb="17" eb="18">
      <t>フク</t>
    </rPh>
    <rPh sb="25" eb="26">
      <t>ワ</t>
    </rPh>
    <rPh sb="29" eb="31">
      <t>バアイ</t>
    </rPh>
    <rPh sb="40" eb="42">
      <t>ハイチ</t>
    </rPh>
    <rPh sb="46" eb="48">
      <t>ジツギ</t>
    </rPh>
    <rPh sb="49" eb="51">
      <t>キケン</t>
    </rPh>
    <rPh sb="52" eb="54">
      <t>テイド</t>
    </rPh>
    <rPh sb="55" eb="57">
      <t>シドウ</t>
    </rPh>
    <rPh sb="58" eb="61">
      <t>ナンイド</t>
    </rPh>
    <rPh sb="62" eb="65">
      <t>ジュコウシャ</t>
    </rPh>
    <rPh sb="66" eb="68">
      <t>トクセイ</t>
    </rPh>
    <rPh sb="69" eb="70">
      <t>オウ</t>
    </rPh>
    <rPh sb="75" eb="76">
      <t>コマ</t>
    </rPh>
    <rPh sb="78" eb="80">
      <t>シドウ</t>
    </rPh>
    <rPh sb="84" eb="86">
      <t>コウシ</t>
    </rPh>
    <rPh sb="87" eb="88">
      <t>カズ</t>
    </rPh>
    <phoneticPr fontId="9"/>
  </si>
  <si>
    <t>受入予定人数</t>
    <rPh sb="0" eb="1">
      <t>ウ</t>
    </rPh>
    <rPh sb="1" eb="2">
      <t>イ</t>
    </rPh>
    <rPh sb="2" eb="4">
      <t>ヨテイ</t>
    </rPh>
    <rPh sb="4" eb="6">
      <t>ニンズウ</t>
    </rPh>
    <phoneticPr fontId="9"/>
  </si>
  <si>
    <t>か月目</t>
    <rPh sb="1" eb="2">
      <t>ゲツ</t>
    </rPh>
    <rPh sb="2" eb="3">
      <t>メ</t>
    </rPh>
    <phoneticPr fontId="9"/>
  </si>
  <si>
    <t>No</t>
    <phoneticPr fontId="9"/>
  </si>
  <si>
    <t>TEL</t>
    <phoneticPr fontId="9"/>
  </si>
  <si>
    <t>訓練運営体制</t>
    <rPh sb="0" eb="2">
      <t>クンレン</t>
    </rPh>
    <rPh sb="2" eb="4">
      <t>ウンエイ</t>
    </rPh>
    <rPh sb="4" eb="6">
      <t>タイセイ</t>
    </rPh>
    <phoneticPr fontId="9"/>
  </si>
  <si>
    <t>のとおり</t>
    <phoneticPr fontId="9"/>
  </si>
  <si>
    <t>第１３の１号</t>
    <rPh sb="5" eb="6">
      <t>ゴウ</t>
    </rPh>
    <phoneticPr fontId="8"/>
  </si>
  <si>
    <t>第１４号</t>
    <rPh sb="0" eb="1">
      <t>ダイ</t>
    </rPh>
    <rPh sb="3" eb="4">
      <t>ゴウ</t>
    </rPh>
    <phoneticPr fontId="8"/>
  </si>
  <si>
    <t>第１５の１号</t>
    <rPh sb="0" eb="1">
      <t>ダイ</t>
    </rPh>
    <rPh sb="5" eb="6">
      <t>ゴウ</t>
    </rPh>
    <phoneticPr fontId="9"/>
  </si>
  <si>
    <t>第１５の２号</t>
    <rPh sb="0" eb="1">
      <t>ダイ</t>
    </rPh>
    <rPh sb="5" eb="6">
      <t>ゴウ</t>
    </rPh>
    <phoneticPr fontId="9"/>
  </si>
  <si>
    <t>第１７号</t>
    <rPh sb="0" eb="1">
      <t>ダイ</t>
    </rPh>
    <phoneticPr fontId="9"/>
  </si>
  <si>
    <r>
      <t>認定様式第</t>
    </r>
    <r>
      <rPr>
        <sz val="11"/>
        <rFont val="ＭＳ Ｐゴシック"/>
        <family val="3"/>
        <charset val="128"/>
      </rPr>
      <t>12号</t>
    </r>
    <phoneticPr fontId="9"/>
  </si>
  <si>
    <r>
      <t>認定様式第</t>
    </r>
    <r>
      <rPr>
        <sz val="9"/>
        <rFont val="ＭＳ Ｐゴシック"/>
        <family val="3"/>
        <charset val="128"/>
      </rPr>
      <t>13の１号</t>
    </r>
    <rPh sb="9" eb="10">
      <t>ゴウ</t>
    </rPh>
    <phoneticPr fontId="84"/>
  </si>
  <si>
    <t>認定様式第15の１号</t>
    <rPh sb="0" eb="2">
      <t>ニンテイ</t>
    </rPh>
    <rPh sb="2" eb="4">
      <t>ヨウシキ</t>
    </rPh>
    <rPh sb="4" eb="5">
      <t>ダイ</t>
    </rPh>
    <rPh sb="9" eb="10">
      <t>ゴウ</t>
    </rPh>
    <phoneticPr fontId="9"/>
  </si>
  <si>
    <t>認定様式第15の２号</t>
    <rPh sb="0" eb="2">
      <t>ニンテイ</t>
    </rPh>
    <rPh sb="2" eb="4">
      <t>ヨウシキ</t>
    </rPh>
    <rPh sb="4" eb="5">
      <t>ダイ</t>
    </rPh>
    <rPh sb="9" eb="10">
      <t>ゴウ</t>
    </rPh>
    <phoneticPr fontId="9"/>
  </si>
  <si>
    <r>
      <t>認定様式第</t>
    </r>
    <r>
      <rPr>
        <sz val="11"/>
        <rFont val="ＭＳ Ｐゴシック"/>
        <family val="3"/>
        <charset val="128"/>
      </rPr>
      <t>16の２号</t>
    </r>
    <rPh sb="0" eb="2">
      <t>ニンテイ</t>
    </rPh>
    <rPh sb="2" eb="4">
      <t>ヨウシキ</t>
    </rPh>
    <rPh sb="4" eb="5">
      <t>ダイ</t>
    </rPh>
    <rPh sb="9" eb="10">
      <t>ゴウ</t>
    </rPh>
    <phoneticPr fontId="9"/>
  </si>
  <si>
    <t>認定様式第17号</t>
    <rPh sb="0" eb="2">
      <t>ニンテイ</t>
    </rPh>
    <rPh sb="2" eb="4">
      <t>ヨウシキ</t>
    </rPh>
    <rPh sb="4" eb="5">
      <t>ダイ</t>
    </rPh>
    <rPh sb="7" eb="8">
      <t>ゴウ</t>
    </rPh>
    <phoneticPr fontId="9"/>
  </si>
  <si>
    <t>月/日</t>
    <rPh sb="0" eb="1">
      <t>ツキ</t>
    </rPh>
    <rPh sb="2" eb="3">
      <t>ヒ</t>
    </rPh>
    <phoneticPr fontId="9"/>
  </si>
  <si>
    <r>
      <t>代表者</t>
    </r>
    <r>
      <rPr>
        <sz val="11"/>
        <rFont val="ＭＳ Ｐゴシック"/>
        <family val="3"/>
        <charset val="128"/>
      </rPr>
      <t>役職名・氏名</t>
    </r>
    <rPh sb="0" eb="2">
      <t>ダイヒョウ</t>
    </rPh>
    <rPh sb="2" eb="3">
      <t>シャ</t>
    </rPh>
    <rPh sb="3" eb="6">
      <t>ヤクショクメイ</t>
    </rPh>
    <rPh sb="7" eb="9">
      <t>シメイ</t>
    </rPh>
    <phoneticPr fontId="9"/>
  </si>
  <si>
    <t>認定様式第５号</t>
    <phoneticPr fontId="9"/>
  </si>
  <si>
    <t>基礎コース</t>
    <phoneticPr fontId="9"/>
  </si>
  <si>
    <t>（</t>
    <phoneticPr fontId="84"/>
  </si>
  <si>
    <t>）</t>
    <phoneticPr fontId="84"/>
  </si>
  <si>
    <t>実践コース</t>
    <phoneticPr fontId="9"/>
  </si>
  <si>
    <t>※40文字以内で記入してください。</t>
    <phoneticPr fontId="9"/>
  </si>
  <si>
    <t>～</t>
    <phoneticPr fontId="9"/>
  </si>
  <si>
    <t>筆記試験</t>
    <phoneticPr fontId="9"/>
  </si>
  <si>
    <t>その他 （</t>
    <phoneticPr fontId="9"/>
  </si>
  <si>
    <t>か月 ）</t>
    <phoneticPr fontId="84"/>
  </si>
  <si>
    <t>（ 訓練日数</t>
    <phoneticPr fontId="9"/>
  </si>
  <si>
    <t>日 ）</t>
    <phoneticPr fontId="9"/>
  </si>
  <si>
    <r>
      <t xml:space="preserve">訓練推奨者
</t>
    </r>
    <r>
      <rPr>
        <sz val="6"/>
        <rFont val="ＭＳ Ｐゴシック"/>
        <family val="3"/>
        <charset val="128"/>
      </rPr>
      <t>(特定の者を想定する場合のみ)</t>
    </r>
    <phoneticPr fontId="9"/>
  </si>
  <si>
    <t>新規学校卒業者</t>
    <phoneticPr fontId="9"/>
  </si>
  <si>
    <t>ニート等の若者</t>
    <phoneticPr fontId="9"/>
  </si>
  <si>
    <t>母子家庭の母等</t>
    <phoneticPr fontId="9"/>
  </si>
  <si>
    <t>被災者</t>
    <phoneticPr fontId="9"/>
  </si>
  <si>
    <t>外国人</t>
    <phoneticPr fontId="9"/>
  </si>
  <si>
    <t>その他</t>
    <phoneticPr fontId="9"/>
  </si>
  <si>
    <t>）</t>
    <phoneticPr fontId="9"/>
  </si>
  <si>
    <t>） 認定機関 （</t>
    <phoneticPr fontId="9"/>
  </si>
  <si>
    <t>20 その他の分野</t>
    <phoneticPr fontId="9"/>
  </si>
  <si>
    <t>訓練概要</t>
    <phoneticPr fontId="9"/>
  </si>
  <si>
    <t>実施しない</t>
    <phoneticPr fontId="9"/>
  </si>
  <si>
    <t>※実施する場合、カリキュラムは別途作成し、総時間のみ記入してください。</t>
    <phoneticPr fontId="9"/>
  </si>
  <si>
    <t>訓練時間総合計</t>
    <phoneticPr fontId="84"/>
  </si>
  <si>
    <t>教科書代</t>
    <phoneticPr fontId="9"/>
  </si>
  <si>
    <t>指導方法</t>
    <phoneticPr fontId="9"/>
  </si>
  <si>
    <t>※1　企業実習を予定している場合は、様式第10～12号を作成のうえ提出してください。</t>
    <rPh sb="3" eb="5">
      <t>キギョウ</t>
    </rPh>
    <rPh sb="5" eb="7">
      <t>ジッシュウ</t>
    </rPh>
    <rPh sb="8" eb="10">
      <t>ヨテイ</t>
    </rPh>
    <rPh sb="14" eb="16">
      <t>バアイ</t>
    </rPh>
    <rPh sb="18" eb="20">
      <t>ヨウシキ</t>
    </rPh>
    <rPh sb="20" eb="21">
      <t>ダイ</t>
    </rPh>
    <rPh sb="26" eb="27">
      <t>ゴウ</t>
    </rPh>
    <rPh sb="28" eb="30">
      <t>サクセイ</t>
    </rPh>
    <rPh sb="33" eb="35">
      <t>テイシュツ</t>
    </rPh>
    <phoneticPr fontId="9"/>
  </si>
  <si>
    <t>時間合計</t>
    <rPh sb="0" eb="2">
      <t>ジカン</t>
    </rPh>
    <rPh sb="2" eb="4">
      <t>ゴウケイ</t>
    </rPh>
    <phoneticPr fontId="9"/>
  </si>
  <si>
    <r>
      <t>※上記については、受講者の費用負担が発生する全ての教科書</t>
    </r>
    <r>
      <rPr>
        <sz val="11"/>
        <rFont val="ＭＳ Ｐゴシック"/>
        <family val="3"/>
        <charset val="128"/>
      </rPr>
      <t>(企業実習で使用する教科書を含む)を記入してください。</t>
    </r>
    <rPh sb="1" eb="3">
      <t>ジョウキ</t>
    </rPh>
    <rPh sb="9" eb="11">
      <t>ジュコウ</t>
    </rPh>
    <rPh sb="11" eb="12">
      <t>シャ</t>
    </rPh>
    <rPh sb="13" eb="15">
      <t>ヒヨウ</t>
    </rPh>
    <rPh sb="15" eb="17">
      <t>フタン</t>
    </rPh>
    <rPh sb="18" eb="20">
      <t>ハッセイ</t>
    </rPh>
    <rPh sb="22" eb="23">
      <t>スベ</t>
    </rPh>
    <rPh sb="25" eb="28">
      <t>キョウカショ</t>
    </rPh>
    <rPh sb="26" eb="27">
      <t>カ</t>
    </rPh>
    <rPh sb="27" eb="28">
      <t>ショ</t>
    </rPh>
    <rPh sb="29" eb="31">
      <t>キギョウ</t>
    </rPh>
    <rPh sb="31" eb="33">
      <t>ジッシュウ</t>
    </rPh>
    <rPh sb="34" eb="36">
      <t>シヨウ</t>
    </rPh>
    <rPh sb="38" eb="41">
      <t>キョウカショ</t>
    </rPh>
    <rPh sb="42" eb="43">
      <t>フク</t>
    </rPh>
    <rPh sb="46" eb="48">
      <t>キニュウ</t>
    </rPh>
    <phoneticPr fontId="9"/>
  </si>
  <si>
    <r>
      <t>※上記については、教科書以外で受講者の費用負担が発生する全ての内容</t>
    </r>
    <r>
      <rPr>
        <sz val="11"/>
        <rFont val="ＭＳ Ｐゴシック"/>
        <family val="3"/>
        <charset val="128"/>
      </rPr>
      <t>（職場見学・職場体験・企業実習における交通費等を含む）を記入してください。</t>
    </r>
    <rPh sb="1" eb="3">
      <t>ジョウキ</t>
    </rPh>
    <rPh sb="9" eb="12">
      <t>キョウカショ</t>
    </rPh>
    <rPh sb="12" eb="14">
      <t>イガイ</t>
    </rPh>
    <rPh sb="15" eb="17">
      <t>ジュコウ</t>
    </rPh>
    <rPh sb="17" eb="18">
      <t>シャ</t>
    </rPh>
    <rPh sb="19" eb="21">
      <t>ヒヨウ</t>
    </rPh>
    <rPh sb="21" eb="23">
      <t>フタン</t>
    </rPh>
    <rPh sb="24" eb="26">
      <t>ハッセイ</t>
    </rPh>
    <rPh sb="28" eb="29">
      <t>スベ</t>
    </rPh>
    <rPh sb="31" eb="33">
      <t>ナイヨウ</t>
    </rPh>
    <rPh sb="34" eb="36">
      <t>ショクバ</t>
    </rPh>
    <rPh sb="36" eb="38">
      <t>ケンガク</t>
    </rPh>
    <rPh sb="39" eb="41">
      <t>ショクバ</t>
    </rPh>
    <rPh sb="41" eb="43">
      <t>タイケン</t>
    </rPh>
    <rPh sb="44" eb="46">
      <t>キギョウ</t>
    </rPh>
    <rPh sb="46" eb="48">
      <t>ジッシュウ</t>
    </rPh>
    <rPh sb="52" eb="56">
      <t>コウツウヒナド</t>
    </rPh>
    <rPh sb="57" eb="58">
      <t>フク</t>
    </rPh>
    <rPh sb="61" eb="63">
      <t>キニュウ</t>
    </rPh>
    <phoneticPr fontId="9"/>
  </si>
  <si>
    <r>
      <t>認定様式第</t>
    </r>
    <r>
      <rPr>
        <sz val="11"/>
        <rFont val="ＭＳ Ｐゴシック"/>
        <family val="3"/>
        <charset val="128"/>
      </rPr>
      <t>10号</t>
    </r>
    <phoneticPr fontId="9"/>
  </si>
  <si>
    <t>　　　  の内容を遵守すること。</t>
    <phoneticPr fontId="9"/>
  </si>
  <si>
    <t>認定様式第２号</t>
    <phoneticPr fontId="9"/>
  </si>
  <si>
    <t>　　　　年　　　　月　　　　日</t>
    <rPh sb="4" eb="5">
      <t>ネン</t>
    </rPh>
    <rPh sb="9" eb="10">
      <t>ツキ</t>
    </rPh>
    <rPh sb="14" eb="15">
      <t>ヒ</t>
    </rPh>
    <phoneticPr fontId="84"/>
  </si>
  <si>
    <t>　 　年 　　月 　　日</t>
    <rPh sb="3" eb="4">
      <t>ネン</t>
    </rPh>
    <rPh sb="7" eb="8">
      <t>ツキ</t>
    </rPh>
    <rPh sb="11" eb="12">
      <t>ヒ</t>
    </rPh>
    <phoneticPr fontId="84"/>
  </si>
  <si>
    <t xml:space="preserve">   　年 　　月 　　日</t>
    <rPh sb="4" eb="5">
      <t>ネン</t>
    </rPh>
    <rPh sb="8" eb="9">
      <t>ツキ</t>
    </rPh>
    <rPh sb="12" eb="13">
      <t>ヒ</t>
    </rPh>
    <phoneticPr fontId="84"/>
  </si>
  <si>
    <t>認定様式第7の1号（表面）</t>
    <rPh sb="10" eb="11">
      <t>オモテ</t>
    </rPh>
    <rPh sb="11" eb="12">
      <t>メン</t>
    </rPh>
    <phoneticPr fontId="9"/>
  </si>
  <si>
    <t>選定における加点要素確認表（実績枠）</t>
    <rPh sb="0" eb="2">
      <t>センテイ</t>
    </rPh>
    <rPh sb="6" eb="8">
      <t>カテン</t>
    </rPh>
    <rPh sb="8" eb="10">
      <t>ヨウソ</t>
    </rPh>
    <rPh sb="10" eb="13">
      <t>カクニンヒョウ</t>
    </rPh>
    <rPh sb="14" eb="16">
      <t>ジッセキ</t>
    </rPh>
    <rPh sb="16" eb="17">
      <t>ワク</t>
    </rPh>
    <phoneticPr fontId="9"/>
  </si>
  <si>
    <t>✔</t>
    <phoneticPr fontId="9"/>
  </si>
  <si>
    <t>証明書類</t>
    <rPh sb="0" eb="2">
      <t>ショウメイ</t>
    </rPh>
    <rPh sb="2" eb="4">
      <t>ショルイ</t>
    </rPh>
    <phoneticPr fontId="9"/>
  </si>
  <si>
    <t>資格・免許証</t>
    <rPh sb="0" eb="2">
      <t>シカク</t>
    </rPh>
    <rPh sb="3" eb="6">
      <t>メンキョショウ</t>
    </rPh>
    <phoneticPr fontId="9"/>
  </si>
  <si>
    <t>その他</t>
    <rPh sb="2" eb="3">
      <t>ホカ</t>
    </rPh>
    <phoneticPr fontId="9"/>
  </si>
  <si>
    <t>勤務
形態</t>
    <rPh sb="0" eb="2">
      <t>キンム</t>
    </rPh>
    <rPh sb="3" eb="5">
      <t>ケイタイ</t>
    </rPh>
    <phoneticPr fontId="9"/>
  </si>
  <si>
    <t>選定における加点要素確認表（新規参入枠）</t>
    <rPh sb="0" eb="2">
      <t>センテイ</t>
    </rPh>
    <rPh sb="6" eb="8">
      <t>カテン</t>
    </rPh>
    <rPh sb="8" eb="10">
      <t>ヨウソ</t>
    </rPh>
    <rPh sb="10" eb="13">
      <t>カクニンヒョウ</t>
    </rPh>
    <rPh sb="14" eb="16">
      <t>シンキ</t>
    </rPh>
    <rPh sb="16" eb="18">
      <t>サンニュウ</t>
    </rPh>
    <rPh sb="18" eb="19">
      <t>ワク</t>
    </rPh>
    <phoneticPr fontId="9"/>
  </si>
  <si>
    <t>認定様式第14号</t>
    <phoneticPr fontId="9"/>
  </si>
  <si>
    <t>　 　⑤　講師（助手を除く。）ごとの添付書類（職務経歴書、資格・免許証等の写し）も併せて提出してください。</t>
    <rPh sb="5" eb="7">
      <t>コウシ</t>
    </rPh>
    <rPh sb="8" eb="10">
      <t>ジョシュ</t>
    </rPh>
    <rPh sb="11" eb="12">
      <t>ノゾ</t>
    </rPh>
    <rPh sb="18" eb="20">
      <t>テンプ</t>
    </rPh>
    <rPh sb="20" eb="22">
      <t>ショルイ</t>
    </rPh>
    <rPh sb="23" eb="25">
      <t>ショクム</t>
    </rPh>
    <rPh sb="25" eb="28">
      <t>ケイレキショ</t>
    </rPh>
    <rPh sb="29" eb="31">
      <t>シカク</t>
    </rPh>
    <rPh sb="32" eb="35">
      <t>メンキョショウ</t>
    </rPh>
    <rPh sb="35" eb="36">
      <t>トウ</t>
    </rPh>
    <rPh sb="37" eb="38">
      <t>ウツ</t>
    </rPh>
    <rPh sb="41" eb="42">
      <t>アワ</t>
    </rPh>
    <rPh sb="44" eb="46">
      <t>テイシュツ</t>
    </rPh>
    <phoneticPr fontId="9"/>
  </si>
  <si>
    <t>最終行</t>
  </si>
  <si>
    <t>最終行</t>
    <rPh sb="0" eb="3">
      <t>サイシュウギョウ</t>
    </rPh>
    <phoneticPr fontId="9"/>
  </si>
  <si>
    <t>№</t>
    <phoneticPr fontId="9"/>
  </si>
  <si>
    <t>第２号</t>
    <phoneticPr fontId="9"/>
  </si>
  <si>
    <t>第３号</t>
    <phoneticPr fontId="9"/>
  </si>
  <si>
    <t>第４号</t>
    <phoneticPr fontId="9"/>
  </si>
  <si>
    <t>第５号</t>
    <phoneticPr fontId="9"/>
  </si>
  <si>
    <t>第６号</t>
    <phoneticPr fontId="9"/>
  </si>
  <si>
    <t>日別計画表</t>
    <phoneticPr fontId="9"/>
  </si>
  <si>
    <t>第８号</t>
    <phoneticPr fontId="9"/>
  </si>
  <si>
    <t>第９号</t>
    <phoneticPr fontId="9"/>
  </si>
  <si>
    <t>第１０号</t>
    <phoneticPr fontId="9"/>
  </si>
  <si>
    <t>第１２号</t>
    <phoneticPr fontId="9"/>
  </si>
  <si>
    <t>－</t>
    <phoneticPr fontId="9"/>
  </si>
  <si>
    <t>　１　訓練実施場所及び事務室が使用可能であることが確認できる書類</t>
    <rPh sb="3" eb="5">
      <t>クンレン</t>
    </rPh>
    <rPh sb="5" eb="7">
      <t>ジッシ</t>
    </rPh>
    <rPh sb="7" eb="9">
      <t>バショ</t>
    </rPh>
    <rPh sb="9" eb="10">
      <t>オヨ</t>
    </rPh>
    <rPh sb="11" eb="14">
      <t>ジムシツ</t>
    </rPh>
    <rPh sb="15" eb="17">
      <t>シヨウ</t>
    </rPh>
    <rPh sb="17" eb="19">
      <t>カノウ</t>
    </rPh>
    <rPh sb="25" eb="27">
      <t>カクニン</t>
    </rPh>
    <rPh sb="30" eb="32">
      <t>ショルイ</t>
    </rPh>
    <phoneticPr fontId="9"/>
  </si>
  <si>
    <t>～</t>
    <phoneticPr fontId="9"/>
  </si>
  <si>
    <t>　３　加入予定の保険に関するリーフレット等</t>
    <rPh sb="8" eb="10">
      <t>ホケン</t>
    </rPh>
    <phoneticPr fontId="9"/>
  </si>
  <si>
    <t>提出済みの書類</t>
    <phoneticPr fontId="9"/>
  </si>
  <si>
    <t>　４　事業実績を確認できる書類</t>
    <rPh sb="3" eb="5">
      <t>ジギョウ</t>
    </rPh>
    <rPh sb="5" eb="7">
      <t>ジッセキ</t>
    </rPh>
    <rPh sb="8" eb="10">
      <t>カクニン</t>
    </rPh>
    <rPh sb="13" eb="15">
      <t>ショルイ</t>
    </rPh>
    <phoneticPr fontId="9"/>
  </si>
  <si>
    <t>修了証書(写)、修了証明書(写)、受講証明書(写)</t>
    <rPh sb="0" eb="2">
      <t>シュウリョウ</t>
    </rPh>
    <rPh sb="2" eb="4">
      <t>ショウショ</t>
    </rPh>
    <rPh sb="5" eb="6">
      <t>ウツ</t>
    </rPh>
    <rPh sb="8" eb="10">
      <t>シュウリョウ</t>
    </rPh>
    <rPh sb="10" eb="13">
      <t>ショウメイショ</t>
    </rPh>
    <rPh sb="14" eb="15">
      <t>ウツ</t>
    </rPh>
    <rPh sb="17" eb="19">
      <t>ジュコウ</t>
    </rPh>
    <rPh sb="19" eb="22">
      <t>ショウメイショ</t>
    </rPh>
    <rPh sb="23" eb="24">
      <t>ウツ</t>
    </rPh>
    <phoneticPr fontId="9"/>
  </si>
  <si>
    <t>自ら所有する訓練実施場所を使用する場合の必要書類
（不動産登記簿謄本（写）等）</t>
    <phoneticPr fontId="9"/>
  </si>
  <si>
    <t>　（２）認定を受けようとする訓練科について、別に定める求職者支援法に基づく職業訓練の認定基準</t>
    <rPh sb="16" eb="17">
      <t>カ</t>
    </rPh>
    <rPh sb="22" eb="23">
      <t>ベツ</t>
    </rPh>
    <rPh sb="24" eb="25">
      <t>サダ</t>
    </rPh>
    <rPh sb="27" eb="29">
      <t>キュウショク</t>
    </rPh>
    <rPh sb="29" eb="30">
      <t>シャ</t>
    </rPh>
    <rPh sb="30" eb="32">
      <t>シエン</t>
    </rPh>
    <rPh sb="32" eb="33">
      <t>ホウ</t>
    </rPh>
    <rPh sb="34" eb="35">
      <t>モト</t>
    </rPh>
    <rPh sb="37" eb="39">
      <t>ショクギョウ</t>
    </rPh>
    <rPh sb="39" eb="41">
      <t>クンレン</t>
    </rPh>
    <phoneticPr fontId="9"/>
  </si>
  <si>
    <t>　　認定様式第７の１号「講師一覧」にて確認</t>
    <rPh sb="2" eb="4">
      <t>ニンテイ</t>
    </rPh>
    <rPh sb="4" eb="6">
      <t>ヨウシキ</t>
    </rPh>
    <rPh sb="6" eb="7">
      <t>ダイ</t>
    </rPh>
    <rPh sb="10" eb="11">
      <t>ゴウ</t>
    </rPh>
    <rPh sb="12" eb="14">
      <t>コウシ</t>
    </rPh>
    <rPh sb="14" eb="16">
      <t>イチラン</t>
    </rPh>
    <rPh sb="19" eb="21">
      <t>カクニン</t>
    </rPh>
    <phoneticPr fontId="9"/>
  </si>
  <si>
    <t>訓練期間中に次の①から⑩の就職支援を行うこと＜①～⑥は必須＞　実施する項目の実施時期に○をつけてください。</t>
    <rPh sb="0" eb="2">
      <t>クンレン</t>
    </rPh>
    <rPh sb="2" eb="4">
      <t>キカン</t>
    </rPh>
    <rPh sb="4" eb="5">
      <t>ナカ</t>
    </rPh>
    <rPh sb="6" eb="7">
      <t>ツギ</t>
    </rPh>
    <rPh sb="31" eb="33">
      <t>ジッシ</t>
    </rPh>
    <rPh sb="38" eb="40">
      <t>ジッシ</t>
    </rPh>
    <rPh sb="40" eb="42">
      <t>ジキ</t>
    </rPh>
    <phoneticPr fontId="9"/>
  </si>
  <si>
    <t>　職業訓練の実施等による特定求職者の就職の支援に関する法律施行規則第1条の規定により、下
記のとおり職業訓練の認定を申請します。</t>
    <rPh sb="1" eb="3">
      <t>ショクギョウ</t>
    </rPh>
    <rPh sb="3" eb="5">
      <t>クンレン</t>
    </rPh>
    <rPh sb="6" eb="8">
      <t>ジッシ</t>
    </rPh>
    <rPh sb="8" eb="9">
      <t>トウ</t>
    </rPh>
    <rPh sb="12" eb="14">
      <t>トクテイ</t>
    </rPh>
    <rPh sb="14" eb="16">
      <t>キュウショク</t>
    </rPh>
    <rPh sb="16" eb="17">
      <t>シャ</t>
    </rPh>
    <rPh sb="18" eb="20">
      <t>シュウショク</t>
    </rPh>
    <rPh sb="21" eb="23">
      <t>シエン</t>
    </rPh>
    <rPh sb="24" eb="25">
      <t>カン</t>
    </rPh>
    <rPh sb="27" eb="29">
      <t>ホウリツ</t>
    </rPh>
    <rPh sb="29" eb="31">
      <t>シコウ</t>
    </rPh>
    <rPh sb="31" eb="33">
      <t>キソク</t>
    </rPh>
    <rPh sb="33" eb="34">
      <t>ダイ</t>
    </rPh>
    <rPh sb="35" eb="36">
      <t>ジョウ</t>
    </rPh>
    <rPh sb="37" eb="39">
      <t>キテイ</t>
    </rPh>
    <rPh sb="43" eb="44">
      <t>シタ</t>
    </rPh>
    <rPh sb="45" eb="46">
      <t>キ</t>
    </rPh>
    <rPh sb="50" eb="52">
      <t>ショクギョウ</t>
    </rPh>
    <rPh sb="52" eb="54">
      <t>クンレン</t>
    </rPh>
    <rPh sb="55" eb="57">
      <t>ニンテイ</t>
    </rPh>
    <phoneticPr fontId="9"/>
  </si>
  <si>
    <t>講　師　一　覧</t>
    <phoneticPr fontId="9"/>
  </si>
  <si>
    <t>Ｎｏ</t>
    <phoneticPr fontId="9"/>
  </si>
  <si>
    <t>受理番号</t>
    <phoneticPr fontId="9"/>
  </si>
  <si>
    <t>注) ①　「勤務形態」の欄は、訓練実施機関の雇用保険の被保険者となっている者を｢常勤」、それ以外の者を「非常勤」としてください。</t>
    <rPh sb="6" eb="8">
      <t>キンム</t>
    </rPh>
    <rPh sb="8" eb="10">
      <t>ケイタイ</t>
    </rPh>
    <rPh sb="12" eb="13">
      <t>ラン</t>
    </rPh>
    <rPh sb="15" eb="17">
      <t>クンレン</t>
    </rPh>
    <rPh sb="17" eb="19">
      <t>ジッシ</t>
    </rPh>
    <rPh sb="19" eb="21">
      <t>キカン</t>
    </rPh>
    <phoneticPr fontId="9"/>
  </si>
  <si>
    <t>　　 ②  「担当科目」の欄には、担当する科目名を全て記入してください。なお、提出する際は、認定様式第５号「訓練カリキュラム」の訓練内容に記載した科目を全て網羅して</t>
    <rPh sb="7" eb="9">
      <t>タントウ</t>
    </rPh>
    <rPh sb="9" eb="10">
      <t>カ</t>
    </rPh>
    <rPh sb="10" eb="11">
      <t>モク</t>
    </rPh>
    <rPh sb="13" eb="14">
      <t>ラン</t>
    </rPh>
    <rPh sb="17" eb="19">
      <t>タントウ</t>
    </rPh>
    <rPh sb="21" eb="23">
      <t>カモク</t>
    </rPh>
    <rPh sb="23" eb="24">
      <t>メイ</t>
    </rPh>
    <rPh sb="25" eb="26">
      <t>スベ</t>
    </rPh>
    <rPh sb="27" eb="29">
      <t>キニュウ</t>
    </rPh>
    <rPh sb="39" eb="41">
      <t>テイシュツ</t>
    </rPh>
    <rPh sb="43" eb="44">
      <t>サイ</t>
    </rPh>
    <rPh sb="46" eb="48">
      <t>ニンテイ</t>
    </rPh>
    <rPh sb="48" eb="50">
      <t>ヨウシキ</t>
    </rPh>
    <rPh sb="50" eb="51">
      <t>ダイ</t>
    </rPh>
    <rPh sb="52" eb="53">
      <t>ゴウ</t>
    </rPh>
    <rPh sb="54" eb="56">
      <t>クンレン</t>
    </rPh>
    <phoneticPr fontId="9"/>
  </si>
  <si>
    <t xml:space="preserve">       いることを確認してください。</t>
    <phoneticPr fontId="9"/>
  </si>
  <si>
    <t>　　　※　記入した類型に該当することを証明する職務経歴書、資格・免許証等の写しを併せて提出してください。</t>
    <phoneticPr fontId="9"/>
  </si>
  <si>
    <t>　　　　　　なお、講師が職務経歴書を作成していない場合や職務経歴書の記載内容だけでは「求職者支援訓練の講師として認められる類型」に適合することが確認できない</t>
    <phoneticPr fontId="9"/>
  </si>
  <si>
    <t>　　　　　場合には「講師の経歴等確認書（認定様式第７の３号）」を提出してください。　</t>
    <phoneticPr fontId="9"/>
  </si>
  <si>
    <t>　　 ④　実技にあっては、受講者15人を超えるときは講師を２人以上配置する必要がありますが、２人目以降の講師の代わりに助手を配置することが出来ます。</t>
    <rPh sb="5" eb="7">
      <t>ジツギ</t>
    </rPh>
    <rPh sb="55" eb="56">
      <t>カ</t>
    </rPh>
    <rPh sb="59" eb="61">
      <t>ジョシュ</t>
    </rPh>
    <rPh sb="62" eb="64">
      <t>ハイチ</t>
    </rPh>
    <rPh sb="69" eb="71">
      <t>デキ</t>
    </rPh>
    <phoneticPr fontId="9"/>
  </si>
  <si>
    <t>　　　　　　　　   　(注意事項)</t>
    <phoneticPr fontId="9"/>
  </si>
  <si>
    <t>　　　　　　　　　　   申請書等に虚偽の記載を行い又は偽りの証明を行うことにより、求職者支援訓練の認定を受けた場合は、労働局による認定取消等の可能性があります。</t>
    <rPh sb="66" eb="68">
      <t>ニンテイ</t>
    </rPh>
    <rPh sb="68" eb="69">
      <t>ト</t>
    </rPh>
    <rPh sb="69" eb="70">
      <t>ケ</t>
    </rPh>
    <rPh sb="70" eb="71">
      <t>ナド</t>
    </rPh>
    <rPh sb="72" eb="75">
      <t>カノウセイ</t>
    </rPh>
    <phoneticPr fontId="9"/>
  </si>
  <si>
    <t>　　　　   　　   　    なお、認定取消等となった場合、当該取消の日から起算して５年間又は永久に、当該都道府県又は全国において求職者支援訓練の認定を受けることが</t>
    <phoneticPr fontId="9"/>
  </si>
  <si>
    <t>　　　　　　　　　　　できませんのでご留意ください。</t>
    <phoneticPr fontId="9"/>
  </si>
  <si>
    <t>訓練実施機関属性の分かる資料（他の添付書類で判別できない場合に限る）</t>
    <rPh sb="0" eb="2">
      <t>クンレン</t>
    </rPh>
    <rPh sb="2" eb="4">
      <t>ジッシ</t>
    </rPh>
    <rPh sb="4" eb="6">
      <t>キカン</t>
    </rPh>
    <rPh sb="6" eb="8">
      <t>ゾクセイ</t>
    </rPh>
    <rPh sb="9" eb="10">
      <t>ワ</t>
    </rPh>
    <rPh sb="12" eb="14">
      <t>シリョウ</t>
    </rPh>
    <phoneticPr fontId="9"/>
  </si>
  <si>
    <t>FBB1G0202</t>
    <phoneticPr fontId="9"/>
  </si>
  <si>
    <t>訓練実施会場名</t>
    <rPh sb="0" eb="1">
      <t>クンレン</t>
    </rPh>
    <rPh sb="3" eb="5">
      <t>カイジョウ</t>
    </rPh>
    <rPh sb="5" eb="6">
      <t>メイ</t>
    </rPh>
    <phoneticPr fontId="9"/>
  </si>
  <si>
    <t>訓練実施会場郵便番号</t>
    <rPh sb="0" eb="2">
      <t>クンレン</t>
    </rPh>
    <rPh sb="4" eb="6">
      <t>カイジョウ</t>
    </rPh>
    <phoneticPr fontId="9"/>
  </si>
  <si>
    <t>訓練実施会場所在地１</t>
    <phoneticPr fontId="9"/>
  </si>
  <si>
    <t>訓練実施会場所在地２</t>
    <phoneticPr fontId="9"/>
  </si>
  <si>
    <t>担当者氏名</t>
    <rPh sb="0" eb="3">
      <t>タントウシャ</t>
    </rPh>
    <phoneticPr fontId="9"/>
  </si>
  <si>
    <t>担当者連絡先電話番号１</t>
    <rPh sb="0" eb="3">
      <t>タントウシャ</t>
    </rPh>
    <phoneticPr fontId="9"/>
  </si>
  <si>
    <t>担当者連絡先電話番号２</t>
    <phoneticPr fontId="9"/>
  </si>
  <si>
    <t>担当者連絡先電話番号３</t>
    <phoneticPr fontId="9"/>
  </si>
  <si>
    <t>担当者連絡先メールアドレス</t>
    <phoneticPr fontId="9"/>
  </si>
  <si>
    <t>05 介護・医療・福祉分野</t>
    <phoneticPr fontId="9"/>
  </si>
  <si>
    <t>４　訓練実施会場</t>
    <phoneticPr fontId="9"/>
  </si>
  <si>
    <t xml:space="preserve">
⑫
うち
実践コース又は公共職業訓練を受講中又は受講決定した者
※基礎コースのみ</t>
    <rPh sb="6" eb="8">
      <t>ジッセン</t>
    </rPh>
    <rPh sb="11" eb="12">
      <t>マタ</t>
    </rPh>
    <rPh sb="13" eb="15">
      <t>コウキョウ</t>
    </rPh>
    <rPh sb="15" eb="17">
      <t>ショクギョウ</t>
    </rPh>
    <rPh sb="17" eb="19">
      <t>クンレン</t>
    </rPh>
    <rPh sb="20" eb="23">
      <t>ジュコウチュウ</t>
    </rPh>
    <rPh sb="23" eb="24">
      <t>マタ</t>
    </rPh>
    <rPh sb="25" eb="27">
      <t>ジュコウ</t>
    </rPh>
    <rPh sb="27" eb="29">
      <t>ケッテイ</t>
    </rPh>
    <rPh sb="31" eb="32">
      <t>モノ</t>
    </rPh>
    <rPh sb="34" eb="36">
      <t>キソ</t>
    </rPh>
    <phoneticPr fontId="9"/>
  </si>
  <si>
    <t>訓練実施施設名</t>
    <rPh sb="0" eb="6">
      <t>クンレンジッシシセツ</t>
    </rPh>
    <rPh sb="6" eb="7">
      <t>メイ</t>
    </rPh>
    <phoneticPr fontId="9"/>
  </si>
  <si>
    <t>訓練コース番号</t>
    <rPh sb="0" eb="2">
      <t>クンレン</t>
    </rPh>
    <rPh sb="5" eb="7">
      <t>バンゴウ</t>
    </rPh>
    <phoneticPr fontId="84"/>
  </si>
  <si>
    <t>05 介護・医療・福祉分野</t>
    <phoneticPr fontId="9"/>
  </si>
  <si>
    <t>・いずれもサポート対象になっているものである</t>
    <phoneticPr fontId="9"/>
  </si>
  <si>
    <t>・サポート対象より古いものがある
　（訓練で必要がある場合は任意様式でその理由書を添付すること　）</t>
    <phoneticPr fontId="9"/>
  </si>
  <si>
    <t>④
訓練の種別
※リストから
選択すること。</t>
    <rPh sb="2" eb="4">
      <t>クンレン</t>
    </rPh>
    <rPh sb="5" eb="7">
      <t>シュベツ</t>
    </rPh>
    <rPh sb="16" eb="18">
      <t>センタク</t>
    </rPh>
    <phoneticPr fontId="54"/>
  </si>
  <si>
    <t>訓練科名(訓練コース番号)</t>
    <rPh sb="0" eb="3">
      <t>クンレンカ</t>
    </rPh>
    <rPh sb="3" eb="4">
      <t>メイ</t>
    </rPh>
    <rPh sb="5" eb="7">
      <t>クンレン</t>
    </rPh>
    <rPh sb="10" eb="12">
      <t>バンゴウ</t>
    </rPh>
    <phoneticPr fontId="9"/>
  </si>
  <si>
    <r>
      <t xml:space="preserve">認定番号
</t>
    </r>
    <r>
      <rPr>
        <sz val="11"/>
        <rFont val="ＭＳ 明朝"/>
        <family val="1"/>
        <charset val="128"/>
      </rPr>
      <t>（訓練コース番号）</t>
    </r>
    <rPh sb="0" eb="2">
      <t>ニンテイ</t>
    </rPh>
    <rPh sb="2" eb="4">
      <t>バンゴウ</t>
    </rPh>
    <rPh sb="6" eb="8">
      <t>クンレン</t>
    </rPh>
    <rPh sb="11" eb="13">
      <t>バンゴウ</t>
    </rPh>
    <phoneticPr fontId="9"/>
  </si>
  <si>
    <t>訓練実施機関名：</t>
    <phoneticPr fontId="9"/>
  </si>
  <si>
    <r>
      <t>（１）就職支援責任者</t>
    </r>
    <r>
      <rPr>
        <sz val="12"/>
        <rFont val="ＭＳ ゴシック"/>
        <family val="3"/>
        <charset val="128"/>
      </rPr>
      <t>の配置</t>
    </r>
    <rPh sb="3" eb="5">
      <t>シュウショク</t>
    </rPh>
    <rPh sb="5" eb="7">
      <t>シエン</t>
    </rPh>
    <rPh sb="11" eb="13">
      <t>ハイチ</t>
    </rPh>
    <phoneticPr fontId="9"/>
  </si>
  <si>
    <t>✔</t>
  </si>
  <si>
    <t>以下に掲げる要件を保有し、業務を行う就職支援責任者を配置していること。＜必須＞</t>
    <phoneticPr fontId="9"/>
  </si>
  <si>
    <r>
      <t>　　就職支援責任者氏名</t>
    </r>
    <r>
      <rPr>
        <sz val="12"/>
        <rFont val="ＭＳ ゴシック"/>
        <family val="3"/>
        <charset val="128"/>
      </rPr>
      <t>：</t>
    </r>
    <rPh sb="9" eb="11">
      <t>シメイ</t>
    </rPh>
    <phoneticPr fontId="9"/>
  </si>
  <si>
    <t>：</t>
    <phoneticPr fontId="9"/>
  </si>
  <si>
    <t>（２）キャリアコンサルティング担当者の配置</t>
    <rPh sb="15" eb="18">
      <t>タントウシャ</t>
    </rPh>
    <rPh sb="19" eb="21">
      <t>ハイチ</t>
    </rPh>
    <phoneticPr fontId="9"/>
  </si>
  <si>
    <t>キャリアコンサルティングを行う者として、業務を行うキャリアコンサルティング担当者を配置している。</t>
    <rPh sb="37" eb="40">
      <t>タントウシャ</t>
    </rPh>
    <phoneticPr fontId="9"/>
  </si>
  <si>
    <t>　キャリアコンサルティング担当者氏名：</t>
    <rPh sb="13" eb="16">
      <t>タントウシャ</t>
    </rPh>
    <rPh sb="16" eb="18">
      <t>シメイ</t>
    </rPh>
    <phoneticPr fontId="9"/>
  </si>
  <si>
    <t>訓練期間中に少なくとも３回以上（訓練を受ける期間が３か月に満たない場合は、１か月に少なくとも１回以上）ジョブ・カードを活用したキャリアコンサルティングを行うこと。＜必須＞※　実施時期を様式6号日別計画表に記載してください。</t>
    <rPh sb="16" eb="18">
      <t>クンレン</t>
    </rPh>
    <rPh sb="19" eb="20">
      <t>ウ</t>
    </rPh>
    <rPh sb="22" eb="24">
      <t>キカン</t>
    </rPh>
    <rPh sb="27" eb="28">
      <t>ツキ</t>
    </rPh>
    <rPh sb="33" eb="35">
      <t>バアイ</t>
    </rPh>
    <rPh sb="39" eb="40">
      <t>ツキ</t>
    </rPh>
    <rPh sb="41" eb="42">
      <t>スク</t>
    </rPh>
    <rPh sb="47" eb="48">
      <t>カイ</t>
    </rPh>
    <rPh sb="48" eb="50">
      <t>イジョウ</t>
    </rPh>
    <rPh sb="59" eb="61">
      <t>カツヨウ</t>
    </rPh>
    <phoneticPr fontId="9"/>
  </si>
  <si>
    <t>公共職業安定所への来所日前に、訪問指導を行うこと。＜必須＞※　来所日は、認定様式６号日別計画表のとおり</t>
    <phoneticPr fontId="9"/>
  </si>
  <si>
    <t>　</t>
    <phoneticPr fontId="9"/>
  </si>
  <si>
    <t>②求人情報の提供</t>
    <phoneticPr fontId="9"/>
  </si>
  <si>
    <t>③履歴書の作成に係る指導</t>
    <phoneticPr fontId="9"/>
  </si>
  <si>
    <t>④公共職業安定所が行う就職説明会の周知</t>
    <phoneticPr fontId="9"/>
  </si>
  <si>
    <t>⑦職場見学等の機会提供</t>
    <phoneticPr fontId="9"/>
  </si>
  <si>
    <t>⑧地域の雇用情勢等に関する就職講話</t>
    <phoneticPr fontId="9"/>
  </si>
  <si>
    <t>⑨キャリアコンサルタントを招へいした個別相談</t>
    <phoneticPr fontId="9"/>
  </si>
  <si>
    <t>⑩職業紹介（無料職業紹介又は有料職業紹介事業の許可を受けている場合に限る。）</t>
    <phoneticPr fontId="9"/>
  </si>
  <si>
    <t>令和</t>
    <rPh sb="0" eb="2">
      <t>レイワ</t>
    </rPh>
    <phoneticPr fontId="9"/>
  </si>
  <si>
    <t>(氏名）</t>
    <phoneticPr fontId="9"/>
  </si>
  <si>
    <t>認定様式第９号</t>
    <phoneticPr fontId="9"/>
  </si>
  <si>
    <t>【就職支援等の内容】</t>
    <phoneticPr fontId="9"/>
  </si>
  <si>
    <r>
      <t>過去１年間に、</t>
    </r>
    <r>
      <rPr>
        <sz val="10"/>
        <rFont val="ＭＳ ゴシック"/>
        <family val="3"/>
        <charset val="128"/>
      </rPr>
      <t>「民間教育訓練機関における職業訓練サービスの質の向上のための自己診断表」を作成して検証等を行っている。</t>
    </r>
    <rPh sb="0" eb="2">
      <t>カコ</t>
    </rPh>
    <rPh sb="3" eb="5">
      <t>ネンカン</t>
    </rPh>
    <rPh sb="8" eb="10">
      <t>ミンカン</t>
    </rPh>
    <rPh sb="10" eb="12">
      <t>キョウイク</t>
    </rPh>
    <rPh sb="12" eb="14">
      <t>クンレン</t>
    </rPh>
    <rPh sb="14" eb="16">
      <t>キカン</t>
    </rPh>
    <rPh sb="20" eb="22">
      <t>ショクギョウ</t>
    </rPh>
    <rPh sb="22" eb="24">
      <t>クンレン</t>
    </rPh>
    <rPh sb="29" eb="30">
      <t>シツ</t>
    </rPh>
    <rPh sb="31" eb="33">
      <t>コウジョウ</t>
    </rPh>
    <rPh sb="37" eb="39">
      <t>ジコ</t>
    </rPh>
    <rPh sb="39" eb="41">
      <t>シンダン</t>
    </rPh>
    <rPh sb="41" eb="42">
      <t>オモテ</t>
    </rPh>
    <rPh sb="44" eb="46">
      <t>サクセイ</t>
    </rPh>
    <rPh sb="48" eb="50">
      <t>ケンショウ</t>
    </rPh>
    <rPh sb="50" eb="51">
      <t>トウ</t>
    </rPh>
    <rPh sb="52" eb="53">
      <t>オコナ</t>
    </rPh>
    <phoneticPr fontId="9"/>
  </si>
  <si>
    <r>
      <t>過去１年間に</t>
    </r>
    <r>
      <rPr>
        <sz val="10"/>
        <rFont val="ＭＳ ゴシック"/>
        <family val="3"/>
        <charset val="128"/>
      </rPr>
      <t>「民間教育訓練機関における職業訓練サービスの質の向上のための自己診断表」を作成して検証等を行っている。</t>
    </r>
    <rPh sb="0" eb="2">
      <t>カコ</t>
    </rPh>
    <rPh sb="3" eb="5">
      <t>ネンカン</t>
    </rPh>
    <rPh sb="7" eb="9">
      <t>ミンカン</t>
    </rPh>
    <rPh sb="9" eb="11">
      <t>キョウイク</t>
    </rPh>
    <rPh sb="11" eb="13">
      <t>クンレン</t>
    </rPh>
    <rPh sb="13" eb="15">
      <t>キカン</t>
    </rPh>
    <rPh sb="19" eb="21">
      <t>ショクギョウ</t>
    </rPh>
    <rPh sb="21" eb="23">
      <t>クンレン</t>
    </rPh>
    <rPh sb="28" eb="29">
      <t>シツ</t>
    </rPh>
    <rPh sb="30" eb="32">
      <t>コウジョウ</t>
    </rPh>
    <rPh sb="36" eb="38">
      <t>ジコ</t>
    </rPh>
    <rPh sb="38" eb="40">
      <t>シンダン</t>
    </rPh>
    <rPh sb="40" eb="41">
      <t>オモテ</t>
    </rPh>
    <rPh sb="43" eb="45">
      <t>サクセイ</t>
    </rPh>
    <rPh sb="47" eb="49">
      <t>ケンショウ</t>
    </rPh>
    <rPh sb="49" eb="50">
      <t>トウ</t>
    </rPh>
    <rPh sb="51" eb="52">
      <t>オコナ</t>
    </rPh>
    <phoneticPr fontId="9"/>
  </si>
  <si>
    <t>・委託業務の実施に係る関係書類を整備し、委託元及び機構からの照会等に対応できる</t>
    <rPh sb="1" eb="3">
      <t>イタク</t>
    </rPh>
    <rPh sb="3" eb="5">
      <t>ギョウム</t>
    </rPh>
    <rPh sb="6" eb="8">
      <t>ジッシ</t>
    </rPh>
    <rPh sb="9" eb="10">
      <t>カカ</t>
    </rPh>
    <rPh sb="11" eb="13">
      <t>カンケイ</t>
    </rPh>
    <rPh sb="13" eb="15">
      <t>ショルイ</t>
    </rPh>
    <rPh sb="16" eb="18">
      <t>セイビ</t>
    </rPh>
    <rPh sb="20" eb="22">
      <t>イタク</t>
    </rPh>
    <rPh sb="22" eb="23">
      <t>モト</t>
    </rPh>
    <rPh sb="23" eb="24">
      <t>オヨ</t>
    </rPh>
    <rPh sb="25" eb="27">
      <t>キコウ</t>
    </rPh>
    <rPh sb="30" eb="32">
      <t>ショウカイ</t>
    </rPh>
    <rPh sb="32" eb="33">
      <t>トウ</t>
    </rPh>
    <rPh sb="34" eb="36">
      <t>タイオウ</t>
    </rPh>
    <phoneticPr fontId="9"/>
  </si>
  <si>
    <t>・委託先への指導が適正かつ効果的に実施できる</t>
    <rPh sb="1" eb="3">
      <t>イタク</t>
    </rPh>
    <phoneticPr fontId="9"/>
  </si>
  <si>
    <t>・委託先が、労働基準法及び労働安全衛生法等の規定に準ずる取扱いをしていることを確認している</t>
    <rPh sb="1" eb="3">
      <t>イタク</t>
    </rPh>
    <rPh sb="13" eb="15">
      <t>ロウドウ</t>
    </rPh>
    <rPh sb="15" eb="17">
      <t>アンゼン</t>
    </rPh>
    <rPh sb="17" eb="20">
      <t>エイセイホウ</t>
    </rPh>
    <rPh sb="20" eb="21">
      <t>ナド</t>
    </rPh>
    <phoneticPr fontId="9"/>
  </si>
  <si>
    <t>・委託先に、講師、訓練評価者、管理責任者を１名以上確保している（それぞれは兼務可）</t>
    <rPh sb="1" eb="4">
      <t>イタクサキ</t>
    </rPh>
    <rPh sb="6" eb="8">
      <t>コウシ</t>
    </rPh>
    <phoneticPr fontId="9"/>
  </si>
  <si>
    <t>・職業能力開発講習の教科の一部又は全部を委託する機関を確保している（詳細は様式第１8号）</t>
    <rPh sb="1" eb="3">
      <t>ショクギョウ</t>
    </rPh>
    <rPh sb="3" eb="5">
      <t>ノウリョク</t>
    </rPh>
    <rPh sb="5" eb="7">
      <t>カイハツ</t>
    </rPh>
    <rPh sb="7" eb="9">
      <t>コウシュウ</t>
    </rPh>
    <rPh sb="10" eb="12">
      <t>キョウカ</t>
    </rPh>
    <rPh sb="13" eb="15">
      <t>イチブ</t>
    </rPh>
    <rPh sb="15" eb="16">
      <t>マタ</t>
    </rPh>
    <rPh sb="17" eb="19">
      <t>ゼンブ</t>
    </rPh>
    <rPh sb="20" eb="22">
      <t>イタク</t>
    </rPh>
    <rPh sb="24" eb="26">
      <t>キカン</t>
    </rPh>
    <rPh sb="27" eb="29">
      <t>カクホ</t>
    </rPh>
    <rPh sb="34" eb="36">
      <t>ショウサイ</t>
    </rPh>
    <rPh sb="37" eb="39">
      <t>ヨウシキ</t>
    </rPh>
    <rPh sb="39" eb="40">
      <t>ダイ</t>
    </rPh>
    <rPh sb="42" eb="43">
      <t>ゴウ</t>
    </rPh>
    <phoneticPr fontId="9"/>
  </si>
  <si>
    <t>・実習が行われる事業所の事業主及び従業員が、認定基準の欠格要件に該当しないことを確認している</t>
    <rPh sb="22" eb="24">
      <t>ニンテイ</t>
    </rPh>
    <rPh sb="24" eb="26">
      <t>キジュン</t>
    </rPh>
    <phoneticPr fontId="9"/>
  </si>
  <si>
    <t>・企業実習先が、労働基準法及び労働安全衛生法等の規定に準ずる取扱いをしていることを確認している</t>
    <rPh sb="15" eb="17">
      <t>ロウドウ</t>
    </rPh>
    <rPh sb="17" eb="19">
      <t>アンゼン</t>
    </rPh>
    <rPh sb="19" eb="21">
      <t>エイセイ</t>
    </rPh>
    <rPh sb="21" eb="22">
      <t>ホウ</t>
    </rPh>
    <rPh sb="22" eb="23">
      <t>トウ</t>
    </rPh>
    <phoneticPr fontId="9"/>
  </si>
  <si>
    <t>・安全衛生に関する知識・技術の習得を目的としたカリキュラムを含んでいる</t>
    <phoneticPr fontId="9"/>
  </si>
  <si>
    <t>・企業実習先に、実習指導者、訓練評価者、管理責任者を１名以上確保している（それぞれは兼務可）</t>
    <phoneticPr fontId="9"/>
  </si>
  <si>
    <t>・訓練実施事業所の就業規則に基づく所定労働時間内に行われている</t>
    <phoneticPr fontId="9"/>
  </si>
  <si>
    <t>・実際に生産活動や営業活動を行っている事業所における、雇用関係に入らずに行う実習形式による実践的な訓練内容である</t>
    <phoneticPr fontId="9"/>
  </si>
  <si>
    <t>・定員分の企業実習先を確保している（詳細は様式第１０号）</t>
    <phoneticPr fontId="9"/>
  </si>
  <si>
    <t>・【サービスガイドライン研修受講】あり
修了証書（写）、修了証明書（写）又は受講証明書（写）を添付
（講師又は事務担当者の場合は、申請者と直接雇用関係であることがわかる書類を添付）</t>
    <rPh sb="12" eb="14">
      <t>ケンシュウ</t>
    </rPh>
    <rPh sb="14" eb="16">
      <t>ジュコウ</t>
    </rPh>
    <rPh sb="20" eb="22">
      <t>シュウリョウ</t>
    </rPh>
    <phoneticPr fontId="9"/>
  </si>
  <si>
    <t>・加入する又はすでに加入している（訓練期間中に加入期間が終了する場合には更新する）
　※加入する又はすでに加入している保険の内容確認書及びそれに関するリーフレット等を添付</t>
    <rPh sb="5" eb="6">
      <t>マタ</t>
    </rPh>
    <rPh sb="10" eb="12">
      <t>カニュウ</t>
    </rPh>
    <rPh sb="17" eb="19">
      <t>クンレン</t>
    </rPh>
    <rPh sb="19" eb="21">
      <t>キカン</t>
    </rPh>
    <rPh sb="21" eb="22">
      <t>チュウ</t>
    </rPh>
    <rPh sb="23" eb="25">
      <t>カニュウ</t>
    </rPh>
    <rPh sb="25" eb="27">
      <t>キカン</t>
    </rPh>
    <rPh sb="28" eb="30">
      <t>シュウリョウ</t>
    </rPh>
    <rPh sb="32" eb="34">
      <t>バアイ</t>
    </rPh>
    <rPh sb="36" eb="38">
      <t>コウシン</t>
    </rPh>
    <rPh sb="59" eb="61">
      <t>ホケン</t>
    </rPh>
    <phoneticPr fontId="9"/>
  </si>
  <si>
    <t>実技（パソコンを使用する科目を含む）</t>
    <rPh sb="0" eb="2">
      <t>ジツギ</t>
    </rPh>
    <phoneticPr fontId="9"/>
  </si>
  <si>
    <t>・　研修を実施する事業所の所在する都道府県等で研修の指定申請手続きを済ませている</t>
    <rPh sb="21" eb="22">
      <t>トウ</t>
    </rPh>
    <phoneticPr fontId="9"/>
  </si>
  <si>
    <t>・事務、休憩エリアは含まない</t>
    <rPh sb="1" eb="3">
      <t>ジム</t>
    </rPh>
    <rPh sb="4" eb="6">
      <t>キュウケイ</t>
    </rPh>
    <rPh sb="10" eb="11">
      <t>フク</t>
    </rPh>
    <phoneticPr fontId="9"/>
  </si>
  <si>
    <t>・使用許諾契約なし</t>
    <phoneticPr fontId="9"/>
  </si>
  <si>
    <t>オンライン</t>
    <phoneticPr fontId="9"/>
  </si>
  <si>
    <t>オンライン計</t>
    <rPh sb="5" eb="6">
      <t>ケイ</t>
    </rPh>
    <phoneticPr fontId="9"/>
  </si>
  <si>
    <t>・テレビ会議システム等を使用し、講師と訓練生が映像・音声により互いにやりとりを行う等の同時かつ双方向に行われるものである</t>
    <phoneticPr fontId="9"/>
  </si>
  <si>
    <t>6か月目　オンライン計</t>
    <rPh sb="2" eb="3">
      <t>ゲツ</t>
    </rPh>
    <rPh sb="3" eb="4">
      <t>メ</t>
    </rPh>
    <rPh sb="10" eb="11">
      <t>ケイ</t>
    </rPh>
    <phoneticPr fontId="9"/>
  </si>
  <si>
    <t>５か月目　オンライン計</t>
    <rPh sb="2" eb="3">
      <t>ゲツ</t>
    </rPh>
    <rPh sb="3" eb="4">
      <t>メ</t>
    </rPh>
    <rPh sb="10" eb="11">
      <t>ケイ</t>
    </rPh>
    <phoneticPr fontId="9"/>
  </si>
  <si>
    <t>４か月目　オンライン計</t>
    <rPh sb="2" eb="3">
      <t>ゲツ</t>
    </rPh>
    <rPh sb="3" eb="4">
      <t>メ</t>
    </rPh>
    <rPh sb="10" eb="11">
      <t>ケイ</t>
    </rPh>
    <phoneticPr fontId="9"/>
  </si>
  <si>
    <t>３か月目　オンライン計</t>
    <rPh sb="2" eb="3">
      <t>ゲツ</t>
    </rPh>
    <rPh sb="3" eb="4">
      <t>メ</t>
    </rPh>
    <rPh sb="10" eb="11">
      <t>ケイ</t>
    </rPh>
    <phoneticPr fontId="9"/>
  </si>
  <si>
    <t>２か月目　オンライン計</t>
    <rPh sb="2" eb="3">
      <t>ゲツ</t>
    </rPh>
    <rPh sb="3" eb="4">
      <t>メ</t>
    </rPh>
    <rPh sb="10" eb="11">
      <t>ケイ</t>
    </rPh>
    <phoneticPr fontId="9"/>
  </si>
  <si>
    <t>１か月目　オンライン計</t>
    <rPh sb="2" eb="3">
      <t>ゲツ</t>
    </rPh>
    <rPh sb="3" eb="4">
      <t>メ</t>
    </rPh>
    <rPh sb="10" eb="11">
      <t>ケイ</t>
    </rPh>
    <phoneticPr fontId="9"/>
  </si>
  <si>
    <t>提出日：</t>
    <rPh sb="0" eb="3">
      <t>テイシュツビ</t>
    </rPh>
    <phoneticPr fontId="8"/>
  </si>
  <si>
    <t>■訓練実施機関名</t>
    <rPh sb="1" eb="3">
      <t>クンレン</t>
    </rPh>
    <rPh sb="3" eb="5">
      <t>ジッシ</t>
    </rPh>
    <rPh sb="5" eb="7">
      <t>キカン</t>
    </rPh>
    <rPh sb="7" eb="8">
      <t>メイ</t>
    </rPh>
    <phoneticPr fontId="9"/>
  </si>
  <si>
    <t>■訓練科名</t>
    <rPh sb="1" eb="3">
      <t>クンレン</t>
    </rPh>
    <rPh sb="3" eb="5">
      <t>カメイ</t>
    </rPh>
    <phoneticPr fontId="9"/>
  </si>
  <si>
    <t>事業所名</t>
    <rPh sb="0" eb="3">
      <t>ジギョウショ</t>
    </rPh>
    <rPh sb="3" eb="4">
      <t>メイ</t>
    </rPh>
    <phoneticPr fontId="9"/>
  </si>
  <si>
    <t>所在地</t>
    <rPh sb="0" eb="3">
      <t>ショザイチ</t>
    </rPh>
    <phoneticPr fontId="8"/>
  </si>
  <si>
    <t>連絡先</t>
    <rPh sb="0" eb="3">
      <t>レンラクサキ</t>
    </rPh>
    <phoneticPr fontId="8"/>
  </si>
  <si>
    <t>実施予定日</t>
    <rPh sb="0" eb="2">
      <t>ジッシ</t>
    </rPh>
    <rPh sb="2" eb="4">
      <t>ヨテイ</t>
    </rPh>
    <rPh sb="4" eb="5">
      <t>ビ</t>
    </rPh>
    <phoneticPr fontId="8"/>
  </si>
  <si>
    <t>職場見学、職場体験、
企業実習の別</t>
    <rPh sb="0" eb="2">
      <t>ショクバ</t>
    </rPh>
    <rPh sb="2" eb="4">
      <t>ケンガク</t>
    </rPh>
    <rPh sb="5" eb="7">
      <t>ショクバ</t>
    </rPh>
    <rPh sb="7" eb="9">
      <t>タイケン</t>
    </rPh>
    <rPh sb="11" eb="13">
      <t>キギョウ</t>
    </rPh>
    <rPh sb="13" eb="15">
      <t>ジッシュウ</t>
    </rPh>
    <rPh sb="16" eb="17">
      <t>ベツ</t>
    </rPh>
    <phoneticPr fontId="8"/>
  </si>
  <si>
    <t>受入予定人数</t>
    <rPh sb="0" eb="2">
      <t>ウケイレ</t>
    </rPh>
    <rPh sb="2" eb="4">
      <t>ヨテイ</t>
    </rPh>
    <rPh sb="4" eb="6">
      <t>ニンズウ</t>
    </rPh>
    <phoneticPr fontId="8"/>
  </si>
  <si>
    <t>備考</t>
    <rPh sb="0" eb="2">
      <t>ビコウ</t>
    </rPh>
    <phoneticPr fontId="8"/>
  </si>
  <si>
    <t>機構処理欄</t>
    <rPh sb="0" eb="2">
      <t>キコウ</t>
    </rPh>
    <rPh sb="2" eb="4">
      <t>ショリ</t>
    </rPh>
    <rPh sb="4" eb="5">
      <t>ラン</t>
    </rPh>
    <phoneticPr fontId="9"/>
  </si>
  <si>
    <t>施設名：</t>
    <rPh sb="0" eb="2">
      <t>シセツ</t>
    </rPh>
    <rPh sb="2" eb="3">
      <t>メイ</t>
    </rPh>
    <phoneticPr fontId="9"/>
  </si>
  <si>
    <t>受理日：</t>
    <rPh sb="0" eb="2">
      <t>ジュリ</t>
    </rPh>
    <rPh sb="2" eb="3">
      <t>ビ</t>
    </rPh>
    <phoneticPr fontId="9"/>
  </si>
  <si>
    <t>認定申請書受理番号：</t>
    <rPh sb="0" eb="2">
      <t>ニンテイ</t>
    </rPh>
    <rPh sb="2" eb="5">
      <t>シンセイショ</t>
    </rPh>
    <rPh sb="5" eb="7">
      <t>ジュリ</t>
    </rPh>
    <rPh sb="7" eb="9">
      <t>バンゴウ</t>
    </rPh>
    <phoneticPr fontId="9"/>
  </si>
  <si>
    <t>　※就職支援責任者がキャリアコンサルティングを行う場合は、就職支援責任者の氏名及び登録番号を記入、添付書類を提出してください。</t>
    <rPh sb="2" eb="4">
      <t>シュウショク</t>
    </rPh>
    <rPh sb="4" eb="9">
      <t>シエンセキニンシャ</t>
    </rPh>
    <rPh sb="23" eb="24">
      <t>オコナ</t>
    </rPh>
    <rPh sb="25" eb="27">
      <t>バアイ</t>
    </rPh>
    <rPh sb="29" eb="31">
      <t>シュウショク</t>
    </rPh>
    <rPh sb="31" eb="36">
      <t>シエンセキニンシャ</t>
    </rPh>
    <rPh sb="37" eb="39">
      <t>シメイ</t>
    </rPh>
    <rPh sb="39" eb="40">
      <t>オヨ</t>
    </rPh>
    <rPh sb="41" eb="43">
      <t>トウロク</t>
    </rPh>
    <rPh sb="43" eb="45">
      <t>バンゴウ</t>
    </rPh>
    <rPh sb="46" eb="48">
      <t>キニュウ</t>
    </rPh>
    <rPh sb="49" eb="51">
      <t>テンプ</t>
    </rPh>
    <rPh sb="51" eb="53">
      <t>ショルイ</t>
    </rPh>
    <rPh sb="54" eb="56">
      <t>テイシュツ</t>
    </rPh>
    <phoneticPr fontId="9"/>
  </si>
  <si>
    <t>（３）就職支援等の実施（実施する支援の□の該当箇所にチェックをしてください。）</t>
    <phoneticPr fontId="9"/>
  </si>
  <si>
    <t>職場見学等実施計画書</t>
    <rPh sb="0" eb="2">
      <t>ショクバ</t>
    </rPh>
    <rPh sb="2" eb="4">
      <t>ケンガク</t>
    </rPh>
    <rPh sb="4" eb="5">
      <t>トウ</t>
    </rPh>
    <rPh sb="5" eb="7">
      <t>ジッシ</t>
    </rPh>
    <rPh sb="7" eb="10">
      <t>ケイカクショ</t>
    </rPh>
    <phoneticPr fontId="8"/>
  </si>
  <si>
    <t>全ての受講者を一堂に集め、講師が直接指導する</t>
    <phoneticPr fontId="9"/>
  </si>
  <si>
    <t>・その他（　</t>
    <phoneticPr fontId="9"/>
  </si>
  <si>
    <t>）時間</t>
    <phoneticPr fontId="9"/>
  </si>
  <si>
    <t>使用許諾契約</t>
    <phoneticPr fontId="9"/>
  </si>
  <si>
    <t>・あり（教室・実習室とは完全に分離されている）</t>
    <phoneticPr fontId="9"/>
  </si>
  <si>
    <t>・加入しない</t>
    <phoneticPr fontId="9"/>
  </si>
  <si>
    <t>・企業実習先への指導が適正かつ効果的に実施できる</t>
    <phoneticPr fontId="9"/>
  </si>
  <si>
    <t>・委託先の事業主及び従業員が、認定基準の欠格要件に該当しないことを確認している</t>
    <phoneticPr fontId="9"/>
  </si>
  <si>
    <t>・あり（無償貸与）</t>
    <rPh sb="4" eb="6">
      <t>ムショウ</t>
    </rPh>
    <rPh sb="6" eb="8">
      <t>タイヨ</t>
    </rPh>
    <phoneticPr fontId="9"/>
  </si>
  <si>
    <t>・あり（有償貸与）</t>
    <rPh sb="4" eb="6">
      <t>ユウショウ</t>
    </rPh>
    <rPh sb="6" eb="8">
      <t>タイヨ</t>
    </rPh>
    <phoneticPr fontId="9"/>
  </si>
  <si>
    <t>※「あり」とする場合は、希望者全員に対して貸与可能とする必要があること。</t>
    <rPh sb="8" eb="10">
      <t>バアイ</t>
    </rPh>
    <rPh sb="12" eb="14">
      <t>キボウ</t>
    </rPh>
    <rPh sb="14" eb="15">
      <t>シャ</t>
    </rPh>
    <rPh sb="15" eb="17">
      <t>ゼンイン</t>
    </rPh>
    <rPh sb="18" eb="19">
      <t>タイ</t>
    </rPh>
    <rPh sb="21" eb="23">
      <t>タイヨ</t>
    </rPh>
    <rPh sb="23" eb="25">
      <t>カノウ</t>
    </rPh>
    <rPh sb="28" eb="30">
      <t>ヒツヨウ</t>
    </rPh>
    <phoneticPr fontId="9"/>
  </si>
  <si>
    <t>・無償貸与する機器等</t>
    <rPh sb="1" eb="3">
      <t>ムショウ</t>
    </rPh>
    <rPh sb="3" eb="5">
      <t>タイヨ</t>
    </rPh>
    <rPh sb="7" eb="9">
      <t>キキ</t>
    </rPh>
    <rPh sb="9" eb="10">
      <t>トウ</t>
    </rPh>
    <phoneticPr fontId="9"/>
  </si>
  <si>
    <t>・有償貸与する機器等</t>
    <rPh sb="1" eb="3">
      <t>ユウショウ</t>
    </rPh>
    <rPh sb="3" eb="5">
      <t>タイヨ</t>
    </rPh>
    <rPh sb="7" eb="9">
      <t>キキ</t>
    </rPh>
    <rPh sb="9" eb="10">
      <t>トウ</t>
    </rPh>
    <phoneticPr fontId="9"/>
  </si>
  <si>
    <t>・授業開始前にオンラインの接続テストを行う</t>
    <phoneticPr fontId="9"/>
  </si>
  <si>
    <t>体制等の整備</t>
    <rPh sb="0" eb="2">
      <t>タイセイ</t>
    </rPh>
    <rPh sb="2" eb="3">
      <t>トウ</t>
    </rPh>
    <rPh sb="4" eb="6">
      <t>セイビ</t>
    </rPh>
    <phoneticPr fontId="9"/>
  </si>
  <si>
    <t>オンラインによっても指導する（当該日通所可能・混在型）</t>
    <rPh sb="10" eb="12">
      <t>シドウ</t>
    </rPh>
    <rPh sb="15" eb="17">
      <t>トウガイ</t>
    </rPh>
    <rPh sb="17" eb="18">
      <t>ビ</t>
    </rPh>
    <rPh sb="18" eb="20">
      <t>ツウショ</t>
    </rPh>
    <rPh sb="20" eb="22">
      <t>カノウ</t>
    </rPh>
    <rPh sb="23" eb="26">
      <t>コンザイガタ</t>
    </rPh>
    <phoneticPr fontId="9"/>
  </si>
  <si>
    <t>オンラインによっても指導する（当該日通所不可・単独型）</t>
    <rPh sb="10" eb="12">
      <t>シドウ</t>
    </rPh>
    <rPh sb="15" eb="17">
      <t>トウガイ</t>
    </rPh>
    <rPh sb="17" eb="18">
      <t>ビ</t>
    </rPh>
    <rPh sb="18" eb="20">
      <t>ツウショ</t>
    </rPh>
    <rPh sb="20" eb="22">
      <t>フカ</t>
    </rPh>
    <rPh sb="23" eb="26">
      <t>タンドクガタ</t>
    </rPh>
    <phoneticPr fontId="9"/>
  </si>
  <si>
    <t>ソフトウェア</t>
    <phoneticPr fontId="9"/>
  </si>
  <si>
    <t>・使用許諾契約あり</t>
    <phoneticPr fontId="9"/>
  </si>
  <si>
    <t>通信機器　モバイルルータ等、その他（　　　　　　　　　　）</t>
    <rPh sb="0" eb="2">
      <t>ツウシン</t>
    </rPh>
    <rPh sb="2" eb="4">
      <t>キキ</t>
    </rPh>
    <rPh sb="12" eb="13">
      <t>トウ</t>
    </rPh>
    <rPh sb="16" eb="17">
      <t>タ</t>
    </rPh>
    <phoneticPr fontId="9"/>
  </si>
  <si>
    <t>訓練用機器　パソコン、タブレット、その他（　　　　　　　　　）</t>
    <rPh sb="0" eb="3">
      <t>クンレンヨウ</t>
    </rPh>
    <rPh sb="3" eb="5">
      <t>キキ</t>
    </rPh>
    <rPh sb="19" eb="20">
      <t>タ</t>
    </rPh>
    <phoneticPr fontId="9"/>
  </si>
  <si>
    <t>インターネット接続環境</t>
    <rPh sb="7" eb="9">
      <t>セツゾク</t>
    </rPh>
    <rPh sb="9" eb="11">
      <t>カンキョウ</t>
    </rPh>
    <phoneticPr fontId="9"/>
  </si>
  <si>
    <t>（様式A-51）</t>
    <rPh sb="1" eb="3">
      <t>ヨウシキ</t>
    </rPh>
    <phoneticPr fontId="9"/>
  </si>
  <si>
    <t>■訓練実施機関番号</t>
    <phoneticPr fontId="8"/>
  </si>
  <si>
    <t>No.</t>
    <phoneticPr fontId="8"/>
  </si>
  <si>
    <t>サービス種類</t>
    <rPh sb="4" eb="6">
      <t>シュルイ</t>
    </rPh>
    <phoneticPr fontId="9"/>
  </si>
  <si>
    <t>A</t>
    <phoneticPr fontId="8"/>
  </si>
  <si>
    <t>B</t>
    <phoneticPr fontId="8"/>
  </si>
  <si>
    <t>C</t>
    <phoneticPr fontId="8"/>
  </si>
  <si>
    <t>D</t>
    <phoneticPr fontId="8"/>
  </si>
  <si>
    <t>E</t>
    <phoneticPr fontId="8"/>
  </si>
  <si>
    <t>F</t>
    <phoneticPr fontId="8"/>
  </si>
  <si>
    <t>担当者（署名）：</t>
    <rPh sb="0" eb="3">
      <t>タントウシャ</t>
    </rPh>
    <rPh sb="4" eb="6">
      <t>ショメイ</t>
    </rPh>
    <phoneticPr fontId="9"/>
  </si>
  <si>
    <t>訓練時間の標準時間</t>
    <phoneticPr fontId="9"/>
  </si>
  <si>
    <t>実践コース；カリキュラムに次の内容を含んでいる</t>
    <phoneticPr fontId="9"/>
  </si>
  <si>
    <t>1か月目</t>
    <phoneticPr fontId="9"/>
  </si>
  <si>
    <t>２か月目</t>
    <phoneticPr fontId="9"/>
  </si>
  <si>
    <t>３か月目</t>
    <phoneticPr fontId="9"/>
  </si>
  <si>
    <t>４か月目</t>
    <phoneticPr fontId="9"/>
  </si>
  <si>
    <t>５か月目</t>
    <phoneticPr fontId="9"/>
  </si>
  <si>
    <t>６か月目</t>
    <phoneticPr fontId="9"/>
  </si>
  <si>
    <t>・プリンタを使用しない</t>
    <rPh sb="6" eb="8">
      <t>シヨウ</t>
    </rPh>
    <phoneticPr fontId="9"/>
  </si>
  <si>
    <t>・プリンタを使用する場合</t>
    <rPh sb="6" eb="8">
      <t>シヨウ</t>
    </rPh>
    <rPh sb="10" eb="12">
      <t>バアイ</t>
    </rPh>
    <phoneticPr fontId="9"/>
  </si>
  <si>
    <t>（様式A-9）</t>
    <phoneticPr fontId="9"/>
  </si>
  <si>
    <t>必須（実績枠で参入する機関）</t>
    <rPh sb="0" eb="2">
      <t>ヒッス</t>
    </rPh>
    <rPh sb="3" eb="5">
      <t>ジッセキ</t>
    </rPh>
    <rPh sb="5" eb="6">
      <t>ワク</t>
    </rPh>
    <rPh sb="7" eb="9">
      <t>サンニュウ</t>
    </rPh>
    <rPh sb="11" eb="13">
      <t>キカン</t>
    </rPh>
    <phoneticPr fontId="8"/>
  </si>
  <si>
    <t>必須（新規枠で参入する機関）</t>
    <rPh sb="0" eb="2">
      <t>ヒッス</t>
    </rPh>
    <rPh sb="3" eb="5">
      <t>シンキ</t>
    </rPh>
    <rPh sb="5" eb="6">
      <t>ワク</t>
    </rPh>
    <rPh sb="7" eb="9">
      <t>サンニュウ</t>
    </rPh>
    <rPh sb="11" eb="13">
      <t>キカン</t>
    </rPh>
    <phoneticPr fontId="8"/>
  </si>
  <si>
    <t>提出要否</t>
    <rPh sb="0" eb="2">
      <t>テイシュツ</t>
    </rPh>
    <rPh sb="2" eb="4">
      <t>ヨウヒ</t>
    </rPh>
    <phoneticPr fontId="9"/>
  </si>
  <si>
    <r>
      <t>誓約書</t>
    </r>
    <r>
      <rPr>
        <strike/>
        <sz val="9"/>
        <color rgb="FF0000FF"/>
        <rFont val="ＭＳ Ｐ明朝"/>
        <family val="1"/>
        <charset val="128"/>
      </rPr>
      <t/>
    </r>
    <phoneticPr fontId="9"/>
  </si>
  <si>
    <t>必須</t>
    <rPh sb="0" eb="2">
      <t>ヒッス</t>
    </rPh>
    <phoneticPr fontId="8"/>
  </si>
  <si>
    <t>※　《省》と記載した書類は、同一年度に開講する訓練科で、すでに1度提出した内容であれば、様式第１7号を提出することにより提出を省略することができます。</t>
    <phoneticPr fontId="9"/>
  </si>
  <si>
    <t>※　網掛けしている様式については、「必須」の提出書類ではありません。</t>
    <rPh sb="2" eb="4">
      <t>アミカ</t>
    </rPh>
    <rPh sb="9" eb="11">
      <t>ヨウシキ</t>
    </rPh>
    <rPh sb="18" eb="20">
      <t>ヒッス</t>
    </rPh>
    <rPh sb="22" eb="24">
      <t>テイシュツ</t>
    </rPh>
    <rPh sb="24" eb="26">
      <t>ショルイ</t>
    </rPh>
    <phoneticPr fontId="9"/>
  </si>
  <si>
    <t>（３）公的職業訓練に関する職業訓練サービスガイドライン適合事業所認定を取得している場合はチェッ
　　クを入れてください。</t>
    <phoneticPr fontId="9"/>
  </si>
  <si>
    <t>（２）職業訓練サービスガイドライン研修受講者が以下の取り組みを行っている場合はチェックを入れてください。</t>
    <phoneticPr fontId="9"/>
  </si>
  <si>
    <t>（３）公的職業訓練に関する職業訓練サービスガイドライン適合事業所認定を取得している場合はチェックを入れて
　　ください。</t>
    <phoneticPr fontId="9"/>
  </si>
  <si>
    <t>（３）公的職業訓練に関する職業訓練サービスガイドライン適合事業所認定を取得している場合はチェックを入れて
　　ください。</t>
    <phoneticPr fontId="9"/>
  </si>
  <si>
    <t>職業訓練サービスガイドライン研修の受講（訓練施設責任者、就職支援責任者、講師又は事務担当者のいずれか）またはISO29993及びISO21001の取得等ガイドライン研修と同程度以上の民間教育訓練機関の質保証・向上の取組を行っている</t>
    <rPh sb="17" eb="19">
      <t>ジュコウ</t>
    </rPh>
    <phoneticPr fontId="9"/>
  </si>
  <si>
    <t>・【ISO29993及びISO21001取得】あり
審査登録証（写）を添付</t>
    <rPh sb="20" eb="22">
      <t>シュトク</t>
    </rPh>
    <rPh sb="35" eb="37">
      <t>テンプ</t>
    </rPh>
    <phoneticPr fontId="9"/>
  </si>
  <si>
    <t>オンライン機器を使用して訓練を行う場合</t>
    <rPh sb="15" eb="16">
      <t>オコナ</t>
    </rPh>
    <rPh sb="17" eb="19">
      <t>バアイ</t>
    </rPh>
    <phoneticPr fontId="9"/>
  </si>
  <si>
    <r>
      <t>職業訓練サービスガイドライン適合事業所認定</t>
    </r>
    <r>
      <rPr>
        <sz val="10"/>
        <rFont val="ＭＳ ゴシック"/>
        <family val="3"/>
        <charset val="128"/>
      </rPr>
      <t>を取得している。</t>
    </r>
    <phoneticPr fontId="9"/>
  </si>
  <si>
    <t>（２）職業訓練サービスガイドライン研修受講者が以下の取り組みを行っている場合はチェックを入れて
　　ください。</t>
    <phoneticPr fontId="9"/>
  </si>
  <si>
    <t>（２）職業訓練サービスガイドライン研修受講者が以下の取り組みを行っている場合はチェックを入れて
　　ください。</t>
    <phoneticPr fontId="9"/>
  </si>
  <si>
    <t>（３）公的職業訓練に関する職業訓練サービスガイドライン適合事業所認定を取得している場合はチェッ
　　クを入れてください。</t>
    <phoneticPr fontId="9"/>
  </si>
  <si>
    <t>ISO29993及びISO21001の審査登録証(写)</t>
    <phoneticPr fontId="9"/>
  </si>
  <si>
    <t>職業能力開発促進法（昭和44年法律第64号）第30条の３に規定するキャリアコンサルタント</t>
    <phoneticPr fontId="9"/>
  </si>
  <si>
    <t>05　介護・医療・福祉分野</t>
    <rPh sb="6" eb="8">
      <t>イリョウ</t>
    </rPh>
    <phoneticPr fontId="9"/>
  </si>
  <si>
    <t>5-27-ｘｘ-ｘｘ-ｘｘ-ｘｘｘｘ</t>
    <phoneticPr fontId="9"/>
  </si>
  <si>
    <t>「企業実習促進奨励金」の支給を希望する場合に「○」を記入</t>
    <phoneticPr fontId="9"/>
  </si>
  <si>
    <t>認定様式第５号添付書類２</t>
  </si>
  <si>
    <t>（様式A-54）</t>
    <rPh sb="1" eb="3">
      <t>ヨウシキ</t>
    </rPh>
    <phoneticPr fontId="9"/>
  </si>
  <si>
    <t>企業実習実施計画書</t>
    <rPh sb="0" eb="2">
      <t>キギョウ</t>
    </rPh>
    <rPh sb="2" eb="4">
      <t>ジッシュウ</t>
    </rPh>
    <rPh sb="4" eb="6">
      <t>ジッシ</t>
    </rPh>
    <rPh sb="6" eb="9">
      <t>ケイカクショ</t>
    </rPh>
    <phoneticPr fontId="8"/>
  </si>
  <si>
    <t>企業実習先の事業所名</t>
    <rPh sb="0" eb="2">
      <t>キギョウ</t>
    </rPh>
    <rPh sb="2" eb="4">
      <t>ジッシュウ</t>
    </rPh>
    <rPh sb="4" eb="5">
      <t>サキ</t>
    </rPh>
    <rPh sb="6" eb="9">
      <t>ジギョウショ</t>
    </rPh>
    <rPh sb="9" eb="10">
      <t>メイ</t>
    </rPh>
    <phoneticPr fontId="9"/>
  </si>
  <si>
    <t>実施予定日</t>
    <rPh sb="0" eb="2">
      <t>ジッシ</t>
    </rPh>
    <phoneticPr fontId="8"/>
  </si>
  <si>
    <t>実施予定日数</t>
    <rPh sb="4" eb="6">
      <t>ニッスウ</t>
    </rPh>
    <phoneticPr fontId="8"/>
  </si>
  <si>
    <t>（※）・本計画書は、実習促進奨励金の支給を希望する場合に作成してください。なお、実習促進奨励金の支給を受けるためには、本計画書の提出だけではなく、要件を満たす訓練を実施する必要があります。
　　　・本計画書提出時点で調整中の事項については、「未定」と記載して差し支えありません。ただし、「実施予定日」については日別計画表又は推奨訓練日程計画表に記載された日程を記載してください。
　　　・その他特記すべき事項がある場合は「備考」に記載してください。</t>
    <rPh sb="4" eb="5">
      <t>ホン</t>
    </rPh>
    <rPh sb="5" eb="8">
      <t>ケイカクショ</t>
    </rPh>
    <rPh sb="10" eb="12">
      <t>ジッシュウ</t>
    </rPh>
    <rPh sb="12" eb="14">
      <t>ソクシン</t>
    </rPh>
    <rPh sb="14" eb="17">
      <t>ショウレイキン</t>
    </rPh>
    <rPh sb="18" eb="20">
      <t>シキュウ</t>
    </rPh>
    <rPh sb="40" eb="42">
      <t>ジッシュウ</t>
    </rPh>
    <rPh sb="42" eb="44">
      <t>ソクシン</t>
    </rPh>
    <rPh sb="44" eb="47">
      <t>ショウレイキン</t>
    </rPh>
    <rPh sb="48" eb="50">
      <t>シキュウ</t>
    </rPh>
    <rPh sb="99" eb="100">
      <t>ホン</t>
    </rPh>
    <rPh sb="100" eb="103">
      <t>ケイカクショ</t>
    </rPh>
    <rPh sb="103" eb="105">
      <t>テイシュツ</t>
    </rPh>
    <rPh sb="105" eb="107">
      <t>ジテン</t>
    </rPh>
    <rPh sb="121" eb="123">
      <t>ミテイ</t>
    </rPh>
    <rPh sb="125" eb="127">
      <t>キサイ</t>
    </rPh>
    <rPh sb="129" eb="130">
      <t>サ</t>
    </rPh>
    <rPh sb="131" eb="132">
      <t>ツカ</t>
    </rPh>
    <rPh sb="144" eb="146">
      <t>ジッシ</t>
    </rPh>
    <rPh sb="160" eb="161">
      <t>マタ</t>
    </rPh>
    <rPh sb="162" eb="164">
      <t>スイショウ</t>
    </rPh>
    <rPh sb="164" eb="166">
      <t>クンレン</t>
    </rPh>
    <rPh sb="166" eb="168">
      <t>ニッテイ</t>
    </rPh>
    <rPh sb="168" eb="170">
      <t>ケイカク</t>
    </rPh>
    <rPh sb="170" eb="171">
      <t>ヒョウ</t>
    </rPh>
    <rPh sb="172" eb="174">
      <t>キサイ</t>
    </rPh>
    <rPh sb="177" eb="179">
      <t>ニッテイ</t>
    </rPh>
    <rPh sb="180" eb="182">
      <t>キサイ</t>
    </rPh>
    <rPh sb="196" eb="197">
      <t>タ</t>
    </rPh>
    <rPh sb="197" eb="199">
      <t>トッキ</t>
    </rPh>
    <rPh sb="202" eb="204">
      <t>ジコウ</t>
    </rPh>
    <rPh sb="207" eb="209">
      <t>バアイ</t>
    </rPh>
    <rPh sb="211" eb="213">
      <t>ビコウ</t>
    </rPh>
    <rPh sb="215" eb="217">
      <t>キサイ</t>
    </rPh>
    <phoneticPr fontId="8"/>
  </si>
  <si>
    <t>（2022.12）</t>
    <phoneticPr fontId="8"/>
  </si>
  <si>
    <t>認定様式第５号添付書類１</t>
  </si>
  <si>
    <t>　　②　業務
　　　イ　過去の受講者に対する就職支援実績、公共職業安定所が作成した受講者の就職支援計画等を踏まえ、受講者に対する就職支援を企画、立案すること。
　　　ロ　受講者に対するキャリアコンサルティング、訓練の修了判定、ジョブ・カードの作成支援、就職支援必須事項が適切に実施されるよう管理し、確保すること。
　　　ハ　就職支援に関して、公共職業安定所その他職業紹介機関、事業主団体等との連携を確保すること。
　　　ニ　訓練修了者及び就職理由退校者の就職状況を把握、管理すること。</t>
    <rPh sb="4" eb="6">
      <t>ギョウム</t>
    </rPh>
    <rPh sb="12" eb="14">
      <t>カコ</t>
    </rPh>
    <rPh sb="15" eb="18">
      <t>ジュコウシャ</t>
    </rPh>
    <rPh sb="19" eb="20">
      <t>タイ</t>
    </rPh>
    <rPh sb="22" eb="24">
      <t>シュウショク</t>
    </rPh>
    <rPh sb="24" eb="26">
      <t>シエン</t>
    </rPh>
    <rPh sb="26" eb="28">
      <t>ジッセキ</t>
    </rPh>
    <rPh sb="29" eb="31">
      <t>コウキョウ</t>
    </rPh>
    <rPh sb="31" eb="33">
      <t>ショクギョウ</t>
    </rPh>
    <rPh sb="33" eb="35">
      <t>アンテイ</t>
    </rPh>
    <rPh sb="35" eb="36">
      <t>ショ</t>
    </rPh>
    <rPh sb="37" eb="39">
      <t>サクセイ</t>
    </rPh>
    <rPh sb="41" eb="44">
      <t>ジュコウシャ</t>
    </rPh>
    <rPh sb="45" eb="47">
      <t>シュウショク</t>
    </rPh>
    <rPh sb="47" eb="49">
      <t>シエン</t>
    </rPh>
    <rPh sb="49" eb="51">
      <t>ケイカク</t>
    </rPh>
    <rPh sb="51" eb="52">
      <t>トウ</t>
    </rPh>
    <rPh sb="53" eb="54">
      <t>フ</t>
    </rPh>
    <rPh sb="57" eb="60">
      <t>ジュコウシャ</t>
    </rPh>
    <rPh sb="61" eb="62">
      <t>タイ</t>
    </rPh>
    <rPh sb="64" eb="66">
      <t>シュウショク</t>
    </rPh>
    <rPh sb="66" eb="68">
      <t>シエン</t>
    </rPh>
    <rPh sb="69" eb="71">
      <t>キカク</t>
    </rPh>
    <rPh sb="72" eb="74">
      <t>リツアン</t>
    </rPh>
    <rPh sb="85" eb="88">
      <t>ジュコウシャ</t>
    </rPh>
    <rPh sb="89" eb="90">
      <t>タイ</t>
    </rPh>
    <rPh sb="105" eb="107">
      <t>クンレン</t>
    </rPh>
    <rPh sb="108" eb="110">
      <t>シュウリョウ</t>
    </rPh>
    <rPh sb="110" eb="112">
      <t>ハンテイ</t>
    </rPh>
    <rPh sb="121" eb="123">
      <t>サクセイ</t>
    </rPh>
    <rPh sb="123" eb="125">
      <t>シエン</t>
    </rPh>
    <rPh sb="126" eb="128">
      <t>シュウショク</t>
    </rPh>
    <rPh sb="128" eb="130">
      <t>シエン</t>
    </rPh>
    <rPh sb="130" eb="132">
      <t>ヒッス</t>
    </rPh>
    <rPh sb="132" eb="134">
      <t>ジコウ</t>
    </rPh>
    <rPh sb="135" eb="137">
      <t>テキセツ</t>
    </rPh>
    <rPh sb="138" eb="140">
      <t>ジッシ</t>
    </rPh>
    <rPh sb="145" eb="147">
      <t>カンリ</t>
    </rPh>
    <rPh sb="149" eb="151">
      <t>カクホ</t>
    </rPh>
    <rPh sb="162" eb="164">
      <t>シュウショク</t>
    </rPh>
    <rPh sb="164" eb="166">
      <t>シエン</t>
    </rPh>
    <rPh sb="167" eb="168">
      <t>カン</t>
    </rPh>
    <rPh sb="171" eb="173">
      <t>コウキョウ</t>
    </rPh>
    <rPh sb="173" eb="175">
      <t>ショクギョウ</t>
    </rPh>
    <rPh sb="175" eb="178">
      <t>アンテイショ</t>
    </rPh>
    <rPh sb="180" eb="181">
      <t>タ</t>
    </rPh>
    <rPh sb="181" eb="183">
      <t>ショクギョウ</t>
    </rPh>
    <rPh sb="183" eb="185">
      <t>ショウカイ</t>
    </rPh>
    <rPh sb="185" eb="187">
      <t>キカン</t>
    </rPh>
    <rPh sb="188" eb="191">
      <t>ジギョウヌシ</t>
    </rPh>
    <rPh sb="191" eb="193">
      <t>ダンタイ</t>
    </rPh>
    <rPh sb="193" eb="194">
      <t>トウ</t>
    </rPh>
    <rPh sb="196" eb="198">
      <t>レンケイ</t>
    </rPh>
    <rPh sb="199" eb="201">
      <t>カクホ</t>
    </rPh>
    <rPh sb="212" eb="214">
      <t>クンレン</t>
    </rPh>
    <rPh sb="214" eb="217">
      <t>シュウリョウシャ</t>
    </rPh>
    <rPh sb="217" eb="218">
      <t>オヨ</t>
    </rPh>
    <rPh sb="219" eb="221">
      <t>シュウショク</t>
    </rPh>
    <rPh sb="221" eb="223">
      <t>リユウ</t>
    </rPh>
    <rPh sb="223" eb="225">
      <t>タイコウ</t>
    </rPh>
    <rPh sb="225" eb="226">
      <t>シャ</t>
    </rPh>
    <rPh sb="227" eb="229">
      <t>シュウショク</t>
    </rPh>
    <rPh sb="229" eb="231">
      <t>ジョウキョウ</t>
    </rPh>
    <rPh sb="232" eb="234">
      <t>ハアク</t>
    </rPh>
    <rPh sb="235" eb="237">
      <t>カンリ</t>
    </rPh>
    <phoneticPr fontId="9"/>
  </si>
  <si>
    <t>求職者支援訓練　認定申請書等提出書類一覧【実践コース申請用】</t>
    <rPh sb="0" eb="2">
      <t>キュウショク</t>
    </rPh>
    <rPh sb="2" eb="3">
      <t>シャ</t>
    </rPh>
    <rPh sb="3" eb="5">
      <t>シエン</t>
    </rPh>
    <rPh sb="5" eb="7">
      <t>クンレン</t>
    </rPh>
    <rPh sb="8" eb="10">
      <t>ニンテイ</t>
    </rPh>
    <rPh sb="10" eb="14">
      <t>シンセイショトウ</t>
    </rPh>
    <rPh sb="14" eb="16">
      <t>テイシュツ</t>
    </rPh>
    <rPh sb="16" eb="18">
      <t>ショルイ</t>
    </rPh>
    <rPh sb="18" eb="20">
      <t>イチラン</t>
    </rPh>
    <rPh sb="21" eb="23">
      <t>ジッセン</t>
    </rPh>
    <rPh sb="26" eb="28">
      <t>シンセイ</t>
    </rPh>
    <rPh sb="28" eb="29">
      <t>ヨウ</t>
    </rPh>
    <phoneticPr fontId="9"/>
  </si>
  <si>
    <t>形態</t>
    <rPh sb="0" eb="2">
      <t>ケイタイ</t>
    </rPh>
    <phoneticPr fontId="9"/>
  </si>
  <si>
    <t>訓練実施施設並びに受講者の一部又は全部がオンライン機器を使用（混在型）</t>
    <rPh sb="0" eb="2">
      <t>クンレン</t>
    </rPh>
    <rPh sb="2" eb="4">
      <t>ジッシ</t>
    </rPh>
    <rPh sb="4" eb="6">
      <t>シセツ</t>
    </rPh>
    <rPh sb="6" eb="7">
      <t>ナラ</t>
    </rPh>
    <rPh sb="9" eb="12">
      <t>ジュコウシャ</t>
    </rPh>
    <rPh sb="13" eb="15">
      <t>イチブ</t>
    </rPh>
    <rPh sb="15" eb="16">
      <t>マタ</t>
    </rPh>
    <rPh sb="17" eb="19">
      <t>ゼンブ</t>
    </rPh>
    <rPh sb="31" eb="34">
      <t>コンザイガタ</t>
    </rPh>
    <phoneticPr fontId="9"/>
  </si>
  <si>
    <t>訓練実施施設並びに受講者の全部がオンライン機器を使用（単独型）</t>
    <rPh sb="0" eb="2">
      <t>クンレン</t>
    </rPh>
    <rPh sb="2" eb="4">
      <t>ジッシ</t>
    </rPh>
    <rPh sb="4" eb="6">
      <t>シセツ</t>
    </rPh>
    <rPh sb="6" eb="7">
      <t>ナラ</t>
    </rPh>
    <rPh sb="9" eb="12">
      <t>ジュコウシャ</t>
    </rPh>
    <rPh sb="13" eb="15">
      <t>ゼンブ</t>
    </rPh>
    <rPh sb="27" eb="29">
      <t>タンドク</t>
    </rPh>
    <rPh sb="29" eb="30">
      <t>ガタ</t>
    </rPh>
    <phoneticPr fontId="9"/>
  </si>
  <si>
    <t>訓練実施施設のみオンライン機器を使用（受講者全員通所）</t>
    <rPh sb="0" eb="2">
      <t>クンレン</t>
    </rPh>
    <rPh sb="2" eb="4">
      <t>ジッシ</t>
    </rPh>
    <rPh sb="4" eb="6">
      <t>シセツ</t>
    </rPh>
    <rPh sb="19" eb="22">
      <t>ジュコウシャ</t>
    </rPh>
    <rPh sb="22" eb="24">
      <t>ゼンイン</t>
    </rPh>
    <rPh sb="24" eb="26">
      <t>ツウショ</t>
    </rPh>
    <phoneticPr fontId="9"/>
  </si>
  <si>
    <t>「職場見学等促進奨励金」の支給を希望する場合に「○」を記入</t>
    <phoneticPr fontId="9"/>
  </si>
  <si>
    <t>カテゴリー</t>
  </si>
  <si>
    <t>サブカテゴリー</t>
  </si>
  <si>
    <t>スキル項目</t>
    <rPh sb="3" eb="5">
      <t>コウモク</t>
    </rPh>
    <phoneticPr fontId="118"/>
  </si>
  <si>
    <t>学習項目例</t>
    <rPh sb="0" eb="2">
      <t>ガクシュウ</t>
    </rPh>
    <rPh sb="2" eb="5">
      <t>コウモクレイ</t>
    </rPh>
    <phoneticPr fontId="118"/>
  </si>
  <si>
    <t>訓練カリキュラムのチェック（✔)</t>
    <phoneticPr fontId="118"/>
  </si>
  <si>
    <t>A　ビジネス変革</t>
    <rPh sb="6" eb="8">
      <t>ヘンカク</t>
    </rPh>
    <phoneticPr fontId="118"/>
  </si>
  <si>
    <t>戦略・マネジメント・システム</t>
    <phoneticPr fontId="118"/>
  </si>
  <si>
    <t>ビジネス戦略策定・実行</t>
  </si>
  <si>
    <t>エコシステム＆アライアンス（必要なケイパビリティを持つ他社・個人の探索、M&amp;A、投資、契約）、リスクマネジメント（知的財産権等の権利保護、コンプライアンス、ビジネス倫理）、ポートフォリオマネジメント、持続可能性</t>
    <rPh sb="14" eb="16">
      <t>ヒツヨウ</t>
    </rPh>
    <rPh sb="25" eb="26">
      <t>モ</t>
    </rPh>
    <rPh sb="27" eb="29">
      <t>タシャ</t>
    </rPh>
    <rPh sb="30" eb="32">
      <t>コジン</t>
    </rPh>
    <rPh sb="33" eb="35">
      <t>タンサク</t>
    </rPh>
    <rPh sb="40" eb="42">
      <t>トウシ</t>
    </rPh>
    <rPh sb="43" eb="45">
      <t>ケイヤク</t>
    </rPh>
    <phoneticPr fontId="118"/>
  </si>
  <si>
    <t>プロダクトマネジメント</t>
  </si>
  <si>
    <t>プロダクトマネジメント、プロダクトビジョンの定義・共有・進化、プロダクト開発チームリーダー、プロダクト観点でのビジネス・UX・テクノロジーの統合、プロダクトファミリの管理、経営・財務・法務・マーケティング・顧客サポート・営業等のステークホルダー管理</t>
    <phoneticPr fontId="118"/>
  </si>
  <si>
    <t>変革マネジメント</t>
  </si>
  <si>
    <t>組織体制、組織文化・風土、各種制度、人材、業務プロセス、ステークホルダーマネジメント</t>
    <phoneticPr fontId="118"/>
  </si>
  <si>
    <t>システムズエンジニアリング</t>
  </si>
  <si>
    <t>システム、ライフサイクル、プロセス、システムライフサイクルプロセスにおける具体的な活動（要求分析、アーキテクティング、実装、インテグレーション、テスト、運用、保守、廃棄）</t>
    <phoneticPr fontId="118"/>
  </si>
  <si>
    <t>エンタープライズアーキクチャ</t>
  </si>
  <si>
    <t>ビジネスアーキテクチャ、事業を管理するための仕組み（ERP、PLM、CRM、SCM　等）、データアーキテクチャ、データガバナンス、ITシステムアーキテクチャ</t>
    <phoneticPr fontId="118"/>
  </si>
  <si>
    <t>プロジェクトマネジメント</t>
  </si>
  <si>
    <t>PMBOK®第7版、テーラリング、アジャイル/ウォーターフォール、調達マネジメント</t>
    <phoneticPr fontId="118"/>
  </si>
  <si>
    <t>ビジネスモデル・プロセス</t>
  </si>
  <si>
    <t>ビジネス調査</t>
  </si>
  <si>
    <t>調査の設計、ビジネスフレームワーク（PEST、3C、5Forces、SWOT、STP、4P、バリューチェーン　等）、ビジネス・業務とデジタル技術の関連性</t>
    <phoneticPr fontId="118"/>
  </si>
  <si>
    <t>ビジネスモデル設計</t>
    <rPh sb="7" eb="9">
      <t>セッケイ</t>
    </rPh>
    <phoneticPr fontId="118"/>
  </si>
  <si>
    <t>ビジネスモデルキャンバス、収益モデル（売り切り、サービスの付加、サブスク　等）</t>
    <phoneticPr fontId="118"/>
  </si>
  <si>
    <t>ビジネスアナリシス</t>
  </si>
  <si>
    <t>製品やサービスの提供に必要な活動の可視化に関するフレームワーク（サービスブループリント、バリューチェーン分析、業務プロセス分析、ステークホルダーマップ、サービス生態系マップ）、要求定義（ビジネスプロセス関連図、業務フロー図　等）</t>
    <phoneticPr fontId="118"/>
  </si>
  <si>
    <t>検証（ビジネス視点）</t>
  </si>
  <si>
    <t>バリュープロポジションを踏まえた検証アプローチの設計、実施、モニタリングのためのKPI設定</t>
    <phoneticPr fontId="118"/>
  </si>
  <si>
    <t>マーケティング</t>
  </si>
  <si>
    <t>顧客開発、ベネフィットと差別化、Webマーケティング、SEO、SNSマーケティング、カスタマーサポート、AI活用マーケティング</t>
    <phoneticPr fontId="118"/>
  </si>
  <si>
    <t>ブランディング</t>
  </si>
  <si>
    <t>ブランドプロポジション・ブランドアイデンティティ</t>
    <phoneticPr fontId="118"/>
  </si>
  <si>
    <t>デザイン</t>
  </si>
  <si>
    <t>顧客・ユーザー理解</t>
  </si>
  <si>
    <t>インタビュー設計、ワークショップ設計、ユーザー調査（A/Bテスト、カードソーティング、日記調査、フォーカスグループ　等）、市場・競合調査（定量・定性）、調査結果分析、参加型デザイン、ペルソナとジャーニーマップ</t>
    <phoneticPr fontId="118"/>
  </si>
  <si>
    <t>価値発見・定義</t>
  </si>
  <si>
    <t>価値発見におけるフレームワーク（サービスブループリント、アサンプションマトリクス　等）、アイデエーションのための手法（ブレインストーミング、KJ法、シナリオ法、ペーパープロトタイピング）、バリュープロポジション、製品・サービスの方針（コンセプト）策定</t>
    <phoneticPr fontId="118"/>
  </si>
  <si>
    <t>設計</t>
  </si>
  <si>
    <t>プロトタイピング、情報設計、コンテンツ設計、アクセシビリティ・ユーザビリティ設計、UI設計（ワイヤーフレーム、モックアップ、オブジェクト指向/タスク指向　等）、デザインシステム（サイズ、フォント、コンポーネント、カラー　等）、人の行動原理や心理学を基にしたデザイン、でき上がった製品・サービスの倫理的観点からのチェック</t>
    <phoneticPr fontId="118"/>
  </si>
  <si>
    <t>検証（顧客・ユーザー視点）</t>
  </si>
  <si>
    <t>コンセプトテスト、ユーザビリティ評価の計画と実施</t>
    <phoneticPr fontId="118"/>
  </si>
  <si>
    <t>その他デザイン技術</t>
  </si>
  <si>
    <t>ブランディングの方針（コンセプト）策定（ムードボード、ブランド方針　等）、グラフィックデザイン、3Dデザイン、イラスト等の制作、編集、コンテンツ企画、映像制作、UXライティング、写真・アート等のディレクション</t>
    <phoneticPr fontId="118"/>
  </si>
  <si>
    <t>B　データ活用</t>
    <phoneticPr fontId="118"/>
  </si>
  <si>
    <t>データ・AIの戦略的活用</t>
  </si>
  <si>
    <t>データ理解・活用</t>
  </si>
  <si>
    <t>データ理解（データ理解、意味合いの抽出、洞察）、データの理解・検証（統計情報への正しい理解、データ確認、俯瞰・メタ思考、データ理解、データ粒度）</t>
    <phoneticPr fontId="118"/>
  </si>
  <si>
    <t>データ・AI活用戦略</t>
  </si>
  <si>
    <t>着想・デザイン（着想、デザイン、AI活用検討、開示・非開示の決定）、課題の定義（KPI、スコーピング、価値の見積り）</t>
    <phoneticPr fontId="118"/>
  </si>
  <si>
    <t>データ・AI活用業務の設計・事業実装・ 評価</t>
  </si>
  <si>
    <t>アプローチ設計（データ入手、AI-ready、アプローチ設計、分析アプローチ設計）、分析評価（評価、業務へのフィードバック）、事業への実装（実装、評価・改善の仕組み）、プロジェクトマネジメント（プロジェクト発足、プロジェクト計画、運用、横展開、方針転換、完了、リソースマネジメント、リスクマネジメント）、AIシステム運用（ソース管理、AutoML、MLOps、AIOps）</t>
    <phoneticPr fontId="118"/>
  </si>
  <si>
    <t>AI・データサイエンス</t>
  </si>
  <si>
    <t>数理統計・多変量解析・データ可視化</t>
    <phoneticPr fontId="118"/>
  </si>
  <si>
    <t>基礎数学 （統計数理基礎、線形代数基礎、微分・積分基礎、集合論基礎）、予測 （回帰・分類、評価）、推定・検定、グルーピング（グルーピング、異常検知）、性質・関係性の把握（性質・関係性の把握、グラフィカルモデル、因果推論）、サンプリング、データ加工（データクレンジング、データ加工、特徴量エンジニアリング）、意味合いの抽出・洞察、データ可視化（方向性定義、軸出し、データ加工、表現・実装技法、意味抽出）、時系列分析、パターン発見、シミュレーション・データ同化、最適化</t>
    <phoneticPr fontId="118"/>
  </si>
  <si>
    <t>機械学習・深層学習</t>
  </si>
  <si>
    <t>機械学習、深層学習、強化学習、自然言語処理、画像認識、映像認識、音声認識</t>
    <phoneticPr fontId="118"/>
  </si>
  <si>
    <t>データエンジニアリング</t>
    <phoneticPr fontId="118"/>
  </si>
  <si>
    <t>データ活用基盤設計</t>
  </si>
  <si>
    <t>環境構築（システム企画、システム設計、アーキテクチャ設計）、データ収集（クライアント技術、通信技術、データ抽出、データ収集、データ統合）、データ構造（基礎知識、要件定義、テーブル定義、テーブル設計）</t>
    <phoneticPr fontId="118"/>
  </si>
  <si>
    <t>データ活用基盤実装・運用</t>
  </si>
  <si>
    <t>C　テクノロジー</t>
    <phoneticPr fontId="118"/>
  </si>
  <si>
    <t>ソフトウェア開発</t>
  </si>
  <si>
    <t>コンピュータサイエンス</t>
  </si>
  <si>
    <t>ソフトウェアエンジニアリング、最適化、データ構造、アルゴリズム、計算理論</t>
    <phoneticPr fontId="118"/>
  </si>
  <si>
    <t>チーム開発</t>
  </si>
  <si>
    <t>ソフトウェア設計手法</t>
  </si>
  <si>
    <t>要求定義手法、ドメイン駆動設計、ソフトウェア設計原則（SOLID）、クリーンアーキテクチャ、デザインパターン、非機能要件定義、</t>
    <phoneticPr fontId="118"/>
  </si>
  <si>
    <t>ソフトウェア開発プロセス</t>
  </si>
  <si>
    <t>ソフトウェア開発マネジメント（CCPM、アジャイル開発手法、ソフトウェア見積り）、TDD（テスト駆動開発）、ソフトウェア品質管理、OSSライセンス管理</t>
    <phoneticPr fontId="118"/>
  </si>
  <si>
    <t>Webアプリケーション基本技術</t>
  </si>
  <si>
    <t>HTML/CSS、JavaScript、REST、WebSocket、SPA、CMS</t>
    <phoneticPr fontId="118"/>
  </si>
  <si>
    <t>フロントエンドシステム開発</t>
  </si>
  <si>
    <t>UI設計、レスポンシブデザイン、モックアップ開発、フロントエンドフレームワーク、PWA、検索最適化/SEO</t>
    <phoneticPr fontId="118"/>
  </si>
  <si>
    <t>バックエンドシステム開発</t>
  </si>
  <si>
    <t>データベース設計、オブジェクトストレージ、NoSQL、バックエンドフレームワーク、キャッシュ、負荷分散、認証認可</t>
    <phoneticPr fontId="118"/>
  </si>
  <si>
    <t>クラウドインフラ活用</t>
    <phoneticPr fontId="118"/>
  </si>
  <si>
    <t>クラウド基盤（PaaS/IaaS）、マイクロサービス、サーバレス、コンテナ技術、IaC、CDN</t>
    <phoneticPr fontId="118"/>
  </si>
  <si>
    <t>SREプロセス</t>
  </si>
  <si>
    <t>オブザーバビリティ、オープンテレメトリ、four keys、カオスエンジニアリング、CI/CD &amp; DevOps</t>
    <phoneticPr fontId="118"/>
  </si>
  <si>
    <t>サービス活用</t>
  </si>
  <si>
    <t>API管理、データ連携（iPaaS、ETL、EAI）、RPA、ローコード/ノーコード</t>
    <phoneticPr fontId="118"/>
  </si>
  <si>
    <t>デジタルテクノロジー</t>
  </si>
  <si>
    <t>フィジカルコンピューティング</t>
  </si>
  <si>
    <t>エッジコンピューティング、IoTクラウド、LPWA、IoTセンサー、ウェアラブル、ロボティクス、ドローン、SBC（Arduino、RaspberryPi　等）、IoTゲートウェイ、認識技術（画像、音声　等）、3Dセンシング、3Dプリンタ、位置測位</t>
    <phoneticPr fontId="118"/>
  </si>
  <si>
    <t>その他先端技術</t>
    <rPh sb="2" eb="3">
      <t>タ</t>
    </rPh>
    <rPh sb="3" eb="5">
      <t>センタン</t>
    </rPh>
    <rPh sb="5" eb="7">
      <t>ギジュツ</t>
    </rPh>
    <phoneticPr fontId="118"/>
  </si>
  <si>
    <t>※以下に挙げる先端技術を例として必要に応じて学習
WebAssembly、HTTP/3、ブロックチェーン基盤、秘密計算、Trusted Web、量子コンピューティング、HITL:Human-in-the-Loop</t>
    <phoneticPr fontId="118"/>
  </si>
  <si>
    <t>テクノロジートレンド</t>
    <phoneticPr fontId="118"/>
  </si>
  <si>
    <t>※以下に挙げる先端技術を例として必要に応じて学習
メタバース、スマートコントラクト、デジタル通貨、インフォマティクス（マテリアル分野、バイオ分野、計測分野　等）、GX（カーボントレーシング　等）</t>
    <phoneticPr fontId="118"/>
  </si>
  <si>
    <t>D セキュリティ</t>
    <phoneticPr fontId="118"/>
  </si>
  <si>
    <t>セキュリティマネジメント</t>
  </si>
  <si>
    <t>セキュリティ体制構築・運営</t>
    <phoneticPr fontId="118"/>
  </si>
  <si>
    <t>セキュリティ対応組織（セキュリティ統括機能、SOC、xSIRT等）との連携手順、サービスや機器のセキュリティ対策に関する組織内の役割と責任の明確化、組織におけるセキュリティカルチャーの醸成方法</t>
    <phoneticPr fontId="118"/>
  </si>
  <si>
    <t>セキュリティマネジメント</t>
    <phoneticPr fontId="118"/>
  </si>
  <si>
    <t>セキュリティ関連法制度、ポリシー、規程、マニュアル等の整備、脅威インテリジェンスの活用を含むリスクの認知、リスクアセスメント手法、セキュリティ要件定義、機能要件としてのセキュリティ機能、認証方式の種類・特徴と選定方法、情報資産管理、構成管理、セキュリティ教育・トレーニングと資格・認証制度、情報セキュリティ監査の手法</t>
    <phoneticPr fontId="118"/>
  </si>
  <si>
    <t>インシデント対応と事業継続</t>
    <phoneticPr fontId="118"/>
  </si>
  <si>
    <t>デジタル利活用における事業継続、事業継続計画の整備と訓練、インシデント対応と危機管理の連携手順、日常及び緊急時の情報共有とコミュニケーション</t>
    <phoneticPr fontId="118"/>
  </si>
  <si>
    <t>プライバシー保護</t>
  </si>
  <si>
    <t>プライバシー保護関連の法制度、ビジネス内容を踏まえたプライバシー保護に関するマネジメントシステムの検討、PIA（プライバシー影響評価）の概要と手順、データの取扱におけるプライバシー関連リスクと対策</t>
    <phoneticPr fontId="118"/>
  </si>
  <si>
    <t>セキュリティ技術</t>
  </si>
  <si>
    <t>セキュア設計・開発・構築</t>
    <phoneticPr fontId="118"/>
  </si>
  <si>
    <t>セキュアシステム設計の概要と実践方法、DevSecOpsの考え方と実践方法、セキュリティ要件及びセキュリティ機能の実現・実装、IT/OT/IoTデバイスにおけるセキュリティ対策、クラウドサービス及びネットワーク機器のセキュリティ機能の概要と設定、脆弱性の概念と対策・診断方法</t>
    <phoneticPr fontId="118"/>
  </si>
  <si>
    <t>セキュリティ運用・保守・監視</t>
    <phoneticPr fontId="118"/>
  </si>
  <si>
    <t>脅威情報や脆弱性情報の活用、モニタリングの方法と観測データの活用、運用・監視業務へのAI応用、インシデント時の影響調査、トリアージ方法、デジタルフォレンジックサービスの活用</t>
    <phoneticPr fontId="118"/>
  </si>
  <si>
    <t>ＤＸ推進スキル標準対応チェックシート</t>
    <phoneticPr fontId="118"/>
  </si>
  <si>
    <t>（認定様式第５号添付書類３）</t>
    <phoneticPr fontId="118"/>
  </si>
  <si>
    <t>データ蓄積（DWH、分散技術、クラウド、リアルタイム処理、キャッシュ技術、データ蓄積技術、検索技術）、データ加工（フィルタリング処理、ソート処理、結合処理、前処理、マッピング処理、サンプリング処理、集計処理、変換・演算処理）、データ共有（データ出力、データ展開、データ連携）、プログラミング（基礎プログラミング、拡張プログラミング、アルゴリズム、分析プログラム、SQL）</t>
    <phoneticPr fontId="118"/>
  </si>
  <si>
    <t>（2023.04）</t>
    <phoneticPr fontId="8"/>
  </si>
  <si>
    <t>Git/Gitワークフロー、チームビルディング、リーダブルコード、テクニカルライティング</t>
    <phoneticPr fontId="118"/>
  </si>
  <si>
    <t>（※）・本計画書は、職場見学等促進奨励金の特例措置の適用を希望する場合に作成してください。なお、特例措置の適用を受けるためには、本計画書の提出だけではなく、
　　　　要件を満たす訓練を実施する必要があります。
　　　・「サービス種類」は、介護保険法又は障害者の日常生活及び社会生活を総合的に支援するための法律の規定に基づくサービスの種類を記載してください。
　　　・本計画書提出時点で調整中の事項については、「未定」と記載して差し支えありません。ただし、「実施予定日」については日別計画表に記載した日程を記載してください。
　　　・その他特記すべき事項がある場合は「備考」に記載してください。</t>
    <rPh sb="4" eb="5">
      <t>ホン</t>
    </rPh>
    <rPh sb="5" eb="8">
      <t>ケイカクショ</t>
    </rPh>
    <rPh sb="183" eb="184">
      <t>ホン</t>
    </rPh>
    <rPh sb="184" eb="187">
      <t>ケイカクショ</t>
    </rPh>
    <rPh sb="187" eb="189">
      <t>テイシュツ</t>
    </rPh>
    <rPh sb="189" eb="191">
      <t>ジテン</t>
    </rPh>
    <rPh sb="205" eb="207">
      <t>ミテイ</t>
    </rPh>
    <rPh sb="209" eb="211">
      <t>キサイ</t>
    </rPh>
    <rPh sb="213" eb="214">
      <t>サ</t>
    </rPh>
    <rPh sb="215" eb="216">
      <t>ツカ</t>
    </rPh>
    <rPh sb="228" eb="230">
      <t>ジッシ</t>
    </rPh>
    <rPh sb="245" eb="247">
      <t>キサイ</t>
    </rPh>
    <rPh sb="249" eb="251">
      <t>ニッテイ</t>
    </rPh>
    <rPh sb="252" eb="254">
      <t>キサイ</t>
    </rPh>
    <rPh sb="268" eb="269">
      <t>タ</t>
    </rPh>
    <rPh sb="269" eb="271">
      <t>トッキ</t>
    </rPh>
    <rPh sb="274" eb="276">
      <t>ジコウ</t>
    </rPh>
    <rPh sb="279" eb="281">
      <t>バアイ</t>
    </rPh>
    <rPh sb="283" eb="285">
      <t>ビコウ</t>
    </rPh>
    <rPh sb="287" eb="289">
      <t>キサイ</t>
    </rPh>
    <phoneticPr fontId="8"/>
  </si>
  <si>
    <t>講ずる措置</t>
    <rPh sb="0" eb="1">
      <t>コウ</t>
    </rPh>
    <rPh sb="3" eb="5">
      <t>ソチ</t>
    </rPh>
    <phoneticPr fontId="9"/>
  </si>
  <si>
    <t>・サポート対象となっているものである</t>
    <rPh sb="5" eb="7">
      <t>タイショウ</t>
    </rPh>
    <phoneticPr fontId="9"/>
  </si>
  <si>
    <t>・受講時に受講者本人であることをＷＥＢカメラ、個人認証ＩＤ及びパスワードの入力、メール、電話等により確認するものである
（※オンライン訓練コースを実施する訓練コースのみ記載してください。）</t>
    <phoneticPr fontId="9"/>
  </si>
  <si>
    <t>受講者へのパソコン、モバイルルーター等の貸与
（※オンライン訓練コースを実施する訓練コースのみ記載してください。）</t>
    <rPh sb="0" eb="3">
      <t>ジュコウシャ</t>
    </rPh>
    <rPh sb="18" eb="19">
      <t>トウ</t>
    </rPh>
    <rPh sb="20" eb="22">
      <t>タイヨ</t>
    </rPh>
    <phoneticPr fontId="9"/>
  </si>
  <si>
    <t>・オンライン訓練を開始する段階で、導入研修（オンライン接続等の方法の説明を含む）を実施する
（※オンライン訓練コースを実施する訓練コースのみ記載してください。）</t>
    <phoneticPr fontId="9"/>
  </si>
  <si>
    <r>
      <t>教育事業実績（</t>
    </r>
    <r>
      <rPr>
        <sz val="12"/>
        <color theme="1"/>
        <rFont val="ＭＳ Ｐゴシック"/>
        <family val="3"/>
        <charset val="128"/>
      </rPr>
      <t>事業実績）</t>
    </r>
    <rPh sb="7" eb="9">
      <t>ジギョウ</t>
    </rPh>
    <rPh sb="9" eb="11">
      <t>ジッセキ</t>
    </rPh>
    <phoneticPr fontId="9"/>
  </si>
  <si>
    <r>
      <t>実技に使用する主要な設備</t>
    </r>
    <r>
      <rPr>
        <sz val="11"/>
        <color theme="1"/>
        <rFont val="ＭＳ Ｐゴシック"/>
        <family val="3"/>
        <charset val="128"/>
      </rPr>
      <t>・備品・機器　
（パソコン関係以外）</t>
    </r>
    <rPh sb="0" eb="2">
      <t>ジツギ</t>
    </rPh>
    <rPh sb="3" eb="5">
      <t>シヨウ</t>
    </rPh>
    <rPh sb="7" eb="9">
      <t>シュヨウ</t>
    </rPh>
    <rPh sb="10" eb="12">
      <t>セツビ</t>
    </rPh>
    <rPh sb="16" eb="18">
      <t>キキ</t>
    </rPh>
    <phoneticPr fontId="9"/>
  </si>
  <si>
    <r>
      <t>机、いす、</t>
    </r>
    <r>
      <rPr>
        <sz val="12"/>
        <color theme="1"/>
        <rFont val="ＭＳ Ｐゴシック"/>
        <family val="3"/>
        <charset val="128"/>
      </rPr>
      <t>ホワイトボード等</t>
    </r>
    <rPh sb="0" eb="1">
      <t>ツクエ</t>
    </rPh>
    <rPh sb="12" eb="13">
      <t>トウ</t>
    </rPh>
    <phoneticPr fontId="9"/>
  </si>
  <si>
    <t>）台　（定員分の台数が必要）</t>
    <phoneticPr fontId="9"/>
  </si>
  <si>
    <t>・必要な措置を講じている</t>
    <phoneticPr fontId="9"/>
  </si>
  <si>
    <t>・必要な措置を講じていない</t>
    <rPh sb="1" eb="3">
      <t>ヒツヨウ</t>
    </rPh>
    <rPh sb="4" eb="6">
      <t>ソチ</t>
    </rPh>
    <rPh sb="7" eb="8">
      <t>コウ</t>
    </rPh>
    <phoneticPr fontId="9"/>
  </si>
  <si>
    <t>・サポート対象より古いものがある
（訓練で必要がある場合は任意様式でその理由書を添付すること　）</t>
    <phoneticPr fontId="9"/>
  </si>
  <si>
    <t>　③　ＤＸ推進スキル標準対応の訓練における基本奨励金の特例措置（DSS特例）の適用に係る希望の有無（適用を希望する場合のみ「○」を記入）</t>
  </si>
  <si>
    <t>キャリアコンサルタント登録証(写)又はキャリアコンサルティング技能検定合格証書又は合格通知書(写)又は職業訓練指導員免許証（写）</t>
    <rPh sb="15" eb="16">
      <t>ウツ</t>
    </rPh>
    <rPh sb="17" eb="18">
      <t>マタ</t>
    </rPh>
    <phoneticPr fontId="9"/>
  </si>
  <si>
    <t>（添付書類：キャリアコンサルタント登録証（写）又はキャリアコンサルティング技能士（1級又は2級）の合格証書又は合格通知書（写）又は職業訓練指導員免許証（写））</t>
    <rPh sb="1" eb="3">
      <t>テンプ</t>
    </rPh>
    <rPh sb="3" eb="5">
      <t>ショルイ</t>
    </rPh>
    <rPh sb="17" eb="20">
      <t>トウロクショウ</t>
    </rPh>
    <rPh sb="21" eb="22">
      <t>ウツ</t>
    </rPh>
    <rPh sb="23" eb="24">
      <t>マタ</t>
    </rPh>
    <rPh sb="61" eb="62">
      <t>ウツ</t>
    </rPh>
    <phoneticPr fontId="9"/>
  </si>
  <si>
    <t>　　　③　就職支援責任者となる者
　　　能開法第30条の３に規定するキャリアコンサルタント又はキャリアコンサルティング技能士（1級又は2級）又は能開法第28条第１項に規定する職業訓練指導員免
　　　許を保有する者であることが望ましい。</t>
    <phoneticPr fontId="9"/>
  </si>
  <si>
    <t>　　　（添付書類　：　雇用保険被保険者資格取得等確認通知書（事業主通知用）（写）（雇用保険の被保険者でない場合は、「労働条件通知書」等の直接雇用して
　　　　　　　　　　いることが分かる書類）、通所を伴わない訓練コースを実施する場合は、 就職支援責任者が適切に就職支援を行うことを示す資料（就職支援責
　　　　　　　　　　任者の勤務予定表及び就職支援のフローがわかる書類又は訓練期間中の就職支援スケジュール 等）
　　　　※　就職支援責任者については、申請者と直接の雇用関係（代表者及び役員も可）にあることが必要です。直接の雇用関係にある場合、チェック欄（□）に
　　　　　✔を記入してください。チェック欄に記入がない場合は、説明を求める場合があります。</t>
    <phoneticPr fontId="9"/>
  </si>
  <si>
    <t>認定様式第７の３号</t>
    <phoneticPr fontId="9"/>
  </si>
  <si>
    <t>資格名称</t>
    <rPh sb="0" eb="2">
      <t>シカク</t>
    </rPh>
    <rPh sb="2" eb="4">
      <t>メイショウ</t>
    </rPh>
    <phoneticPr fontId="9"/>
  </si>
  <si>
    <t>担当する科目</t>
    <rPh sb="0" eb="2">
      <t>タントウ</t>
    </rPh>
    <rPh sb="4" eb="6">
      <t>カモク</t>
    </rPh>
    <phoneticPr fontId="9"/>
  </si>
  <si>
    <t>求職者支援法に基づく認定職業訓練に係る改善計画書
【添付書類】
・　改善計画の対象となった訓練科の「求職者支援法に基づく職業訓練の認定通知書」（写）</t>
    <rPh sb="0" eb="2">
      <t>キュウショク</t>
    </rPh>
    <rPh sb="2" eb="3">
      <t>シャ</t>
    </rPh>
    <rPh sb="3" eb="5">
      <t>シエン</t>
    </rPh>
    <rPh sb="5" eb="6">
      <t>ホウ</t>
    </rPh>
    <rPh sb="7" eb="8">
      <t>モト</t>
    </rPh>
    <rPh sb="10" eb="12">
      <t>ニンテイ</t>
    </rPh>
    <rPh sb="12" eb="14">
      <t>ショクギョウ</t>
    </rPh>
    <rPh sb="14" eb="16">
      <t>クンレン</t>
    </rPh>
    <rPh sb="17" eb="18">
      <t>カカ</t>
    </rPh>
    <rPh sb="19" eb="21">
      <t>カイゼン</t>
    </rPh>
    <rPh sb="21" eb="24">
      <t>ケイカクショ</t>
    </rPh>
    <rPh sb="45" eb="48">
      <t>クンレンカ</t>
    </rPh>
    <phoneticPr fontId="9"/>
  </si>
  <si>
    <r>
      <t>・インターネット環境について、通信速度が訓練実施にあたり十分なものである（目安として上り・下りともに</t>
    </r>
    <r>
      <rPr>
        <sz val="12"/>
        <color rgb="FFFF0000"/>
        <rFont val="ＭＳ Ｐゴシック"/>
        <family val="3"/>
        <charset val="128"/>
      </rPr>
      <t>10</t>
    </r>
    <r>
      <rPr>
        <sz val="12"/>
        <color theme="1"/>
        <rFont val="ＭＳ Ｐゴシック"/>
        <family val="3"/>
        <charset val="128"/>
      </rPr>
      <t>Mbps以上）</t>
    </r>
    <rPh sb="20" eb="22">
      <t>クンレン</t>
    </rPh>
    <rPh sb="22" eb="24">
      <t>ジッシ</t>
    </rPh>
    <rPh sb="28" eb="30">
      <t>ジュウブン</t>
    </rPh>
    <rPh sb="37" eb="39">
      <t>メヤス</t>
    </rPh>
    <rPh sb="42" eb="43">
      <t>アガ</t>
    </rPh>
    <phoneticPr fontId="9"/>
  </si>
  <si>
    <t>・訓練中に通信障害等によりオンライン接続が遮断された場合に受講者に迅速に連絡をとれる方法が確保されており、接続の復旧に向けたアドバイス等を的確に行える体制が整備されている</t>
    <phoneticPr fontId="9"/>
  </si>
  <si>
    <t>デジタルリテラシーを含むカリキュラムチェックシート</t>
  </si>
  <si>
    <t>デジタルリテラシーを含むカリキュラムの例</t>
  </si>
  <si>
    <t>ﾁｪｯｸ欄（☑）</t>
  </si>
  <si>
    <t>□</t>
  </si>
  <si>
    <t xml:space="preserve">・その他【項目　　　　】
</t>
    <phoneticPr fontId="9"/>
  </si>
  <si>
    <t>※　【項目】の番号は別表のDXリテラシー標準のどの項目に該当するか示しています。
※　実際のデジタル機器の操作だけではなく、操作方法、活用方法の説明等もデジタルリテラシーに含みます。</t>
    <phoneticPr fontId="9"/>
  </si>
  <si>
    <t>託児サービス付き訓練として申請している。</t>
    <rPh sb="0" eb="2">
      <t>タクジ</t>
    </rPh>
    <rPh sb="6" eb="7">
      <t>ツ</t>
    </rPh>
    <rPh sb="8" eb="10">
      <t>クンレン</t>
    </rPh>
    <rPh sb="13" eb="15">
      <t>シンセイ</t>
    </rPh>
    <phoneticPr fontId="9"/>
  </si>
  <si>
    <t>　①　IT分野の訓練における基本奨励金の特例措置（IT特例）の適用に係る希望の有無（適用を希望する場合のみ「○」を記入）</t>
    <rPh sb="27" eb="29">
      <t>トクレイ</t>
    </rPh>
    <phoneticPr fontId="10"/>
  </si>
  <si>
    <t>　②　WEBデザインの訓練における基本奨励金の特例措置（WEB特例）の適用に係る希望の有無（適用を希望する場合のみ「○」を記入）</t>
    <phoneticPr fontId="9"/>
  </si>
  <si>
    <t>デジタルリテラシーを含む科目名</t>
    <rPh sb="10" eb="11">
      <t>フク</t>
    </rPh>
    <rPh sb="12" eb="14">
      <t>カモク</t>
    </rPh>
    <rPh sb="14" eb="15">
      <t>メイ</t>
    </rPh>
    <phoneticPr fontId="9"/>
  </si>
  <si>
    <t>・就職先業界の社会課題とデータやデジタルによる解決【項目１】</t>
    <phoneticPr fontId="9"/>
  </si>
  <si>
    <t>介護・美容・飲食・病院・流通等のデジタル活用による効率化の事例の紹介等</t>
    <phoneticPr fontId="9"/>
  </si>
  <si>
    <t>・就職先業界の顧客・ユーザーの行動変化と変化への対応【項目２】</t>
    <phoneticPr fontId="9"/>
  </si>
  <si>
    <t>効果的なSNS広報の事例、データ・デジタル技術を活用した顧客・ユーザー行動の分析の紹介等</t>
    <phoneticPr fontId="9"/>
  </si>
  <si>
    <t>・就職先業界の顧客・ユーザーを取り巻くデジタルサービス【項目２】</t>
    <phoneticPr fontId="9"/>
  </si>
  <si>
    <t>eコマース、デリバリーサービス等の事例の紹介等</t>
    <phoneticPr fontId="9"/>
  </si>
  <si>
    <t>・就職先業界のデジタル技術の活用による競争環境変化の具体的事例【項目３】</t>
    <phoneticPr fontId="9"/>
  </si>
  <si>
    <t>小売・流通業界・観光業界等の事例の紹介等</t>
    <phoneticPr fontId="9"/>
  </si>
  <si>
    <t>・就職先で想定されるインターネットサービスの活用【項目11】</t>
    <phoneticPr fontId="9"/>
  </si>
  <si>
    <t>ZOOM、Teams等の代表的なWEB会議用ソフト、グループウェアの利用方法・紹介等</t>
    <phoneticPr fontId="9"/>
  </si>
  <si>
    <t>・就職先で想定されるデータ・デジタル技術の活用事例【項目12】</t>
    <phoneticPr fontId="9"/>
  </si>
  <si>
    <t>・就職先で想定される日常業務に関するパソコン等のツールの利用方法【項目13】</t>
    <phoneticPr fontId="9"/>
  </si>
  <si>
    <t>オフィスソフトの操作（就職先での報告書やリーフレット等の作成で使用が想定される文字のサイズやフォントを変更した文書作成、就職先での資料作成、データ管理等で使用が想定される基本的な関数、表作成などのレベルのものに限る）等</t>
    <phoneticPr fontId="9"/>
  </si>
  <si>
    <t>・就職先で想定されるツール利用方法【項目13】</t>
    <phoneticPr fontId="9"/>
  </si>
  <si>
    <t>・就職先で想定される情報セキュリティ関係【項目14】</t>
    <phoneticPr fontId="9"/>
  </si>
  <si>
    <t>デジタルデータに係る情報セキュリティの重要性、情報セキュリティ事故の原因、個人がとるべきセキュリティ対策等</t>
    <phoneticPr fontId="9"/>
  </si>
  <si>
    <t>・就職先で想定されるインターネット、SNS等を利用する際の注意点【項目15】</t>
    <phoneticPr fontId="9"/>
  </si>
  <si>
    <t>投稿内容、ネットエチケット等の注意点</t>
    <phoneticPr fontId="9"/>
  </si>
  <si>
    <t>・就職先業界のデジタルデータを扱う際の法令遵守【項目16】</t>
    <phoneticPr fontId="9"/>
  </si>
  <si>
    <t>顧客等のデジタルデータを扱う際の個人情報保護法、画像等のデジタルデータを扱う際の著作権などのルール等</t>
    <phoneticPr fontId="9"/>
  </si>
  <si>
    <t>下記の「デジタルリテラシーを含むカリキュラム例」の中から、就職先業界で必要なカリキュラムを検討の上、訓練コースの中で実施するものに、チェック欄にチェック（☑）を入れ、該当する内容を含む科目名を記載してください。
下記の中に該当するものがない場合は、その他の欄に別表を参考に検討したカリキュラム内容とDXリテラシー標準の該当項目の番号を記載してください。複数の欄にチェックしていただいても差し支えありません。</t>
    <rPh sb="130" eb="132">
      <t>ベッピョウ</t>
    </rPh>
    <phoneticPr fontId="9"/>
  </si>
  <si>
    <t>託児サービスコース</t>
    <rPh sb="0" eb="2">
      <t>タクジ</t>
    </rPh>
    <phoneticPr fontId="9"/>
  </si>
  <si>
    <t>３　託児サービス付き訓練</t>
    <rPh sb="2" eb="4">
      <t>タクジ</t>
    </rPh>
    <rPh sb="8" eb="9">
      <t>ツ</t>
    </rPh>
    <rPh sb="10" eb="12">
      <t>クンレン</t>
    </rPh>
    <phoneticPr fontId="9"/>
  </si>
  <si>
    <t>（１）託児サービス支援付き訓練としての設定している場合はチェックを入れてください。</t>
    <phoneticPr fontId="9"/>
  </si>
  <si>
    <t>４　託児サービス付き訓練</t>
    <rPh sb="2" eb="4">
      <t>タクジ</t>
    </rPh>
    <rPh sb="8" eb="9">
      <t>ツ</t>
    </rPh>
    <rPh sb="10" eb="12">
      <t>クンレン</t>
    </rPh>
    <phoneticPr fontId="9"/>
  </si>
  <si>
    <t>※６　「オンライン計」については、算定対象訓練のうちオンラインで実施する訓練時間を記載してください。</t>
    <rPh sb="9" eb="10">
      <t>ケイ</t>
    </rPh>
    <rPh sb="17" eb="19">
      <t>サンテイ</t>
    </rPh>
    <rPh sb="19" eb="21">
      <t>タイショウ</t>
    </rPh>
    <rPh sb="21" eb="23">
      <t>クンレン</t>
    </rPh>
    <rPh sb="32" eb="34">
      <t>ジッシ</t>
    </rPh>
    <rPh sb="36" eb="38">
      <t>クンレン</t>
    </rPh>
    <rPh sb="38" eb="40">
      <t>ジカン</t>
    </rPh>
    <rPh sb="41" eb="43">
      <t>キサイ</t>
    </rPh>
    <phoneticPr fontId="9"/>
  </si>
  <si>
    <t>　　　　講師の代わりに配置する助手については、「助手」の欄に✔印を記入してください。</t>
    <rPh sb="4" eb="6">
      <t>コウシ</t>
    </rPh>
    <rPh sb="7" eb="8">
      <t>カ</t>
    </rPh>
    <rPh sb="11" eb="13">
      <t>ハイチ</t>
    </rPh>
    <rPh sb="15" eb="17">
      <t>ジョシュ</t>
    </rPh>
    <rPh sb="24" eb="26">
      <t>ジョシュ</t>
    </rPh>
    <rPh sb="28" eb="29">
      <t>ラン</t>
    </rPh>
    <rPh sb="31" eb="32">
      <t>シルシ</t>
    </rPh>
    <rPh sb="33" eb="35">
      <t>キニュウ</t>
    </rPh>
    <phoneticPr fontId="9"/>
  </si>
  <si>
    <t>　１　担当する科目の訓練内容に関する資格</t>
    <rPh sb="3" eb="5">
      <t>タントウ</t>
    </rPh>
    <rPh sb="7" eb="9">
      <t>カモク</t>
    </rPh>
    <rPh sb="10" eb="12">
      <t>クンレン</t>
    </rPh>
    <rPh sb="12" eb="14">
      <t>ナイヨウ</t>
    </rPh>
    <rPh sb="15" eb="16">
      <t>カン</t>
    </rPh>
    <rPh sb="18" eb="20">
      <t>シカク</t>
    </rPh>
    <phoneticPr fontId="9"/>
  </si>
  <si>
    <r>
      <t>※　　この様式は講師ご本人が</t>
    </r>
    <r>
      <rPr>
        <sz val="11"/>
        <color theme="1"/>
        <rFont val="ＭＳ Ｐゴシック"/>
        <family val="3"/>
        <charset val="128"/>
      </rPr>
      <t>記入してください。</t>
    </r>
    <rPh sb="5" eb="7">
      <t>ヨウシキ</t>
    </rPh>
    <rPh sb="8" eb="10">
      <t>コウシ</t>
    </rPh>
    <rPh sb="11" eb="13">
      <t>ホンニン</t>
    </rPh>
    <rPh sb="14" eb="16">
      <t>キニュウ</t>
    </rPh>
    <phoneticPr fontId="9"/>
  </si>
  <si>
    <t>（上記のほか、下記のいずれかに該当する場合はチェックしてください）
1　貴機関が本分野の認定職業訓練を他の都道府県内で実施したことがあるが、本申請により認定職業訓練（本申請により、総訓練時間に対する通所割合が20％以下のｅラーニングコースを申請しようとする場合を除く）を行おうとする都道府県内において初めて実施する場合
2　貴機関が本申請により認定職業訓練を行おうとする都道府県内（本申請により、総訓練時間に対する通所割合が20％以下のｅラーニングコースを申請しようとする場合にあっては、全国）において、すでに本分野について求職者支援訓練等を実施しているが、雇用保険適用就職率の適用日が申請受付開始日の1年前の日が属する月の初日から申請受付開始日までの期間に該当しない場合</t>
    <rPh sb="7" eb="9">
      <t>カキ</t>
    </rPh>
    <rPh sb="15" eb="17">
      <t>ガイトウ</t>
    </rPh>
    <rPh sb="19" eb="21">
      <t>バアイ</t>
    </rPh>
    <phoneticPr fontId="9"/>
  </si>
  <si>
    <t>・サポート対象より古いものがある
　（訓練で必要がある場合は任意様式でその理由書を添付すること　）</t>
    <rPh sb="5" eb="7">
      <t>タイショウ</t>
    </rPh>
    <phoneticPr fontId="9"/>
  </si>
  <si>
    <t>・使用しない</t>
    <rPh sb="1" eb="3">
      <t>シヨウ</t>
    </rPh>
    <phoneticPr fontId="9"/>
  </si>
  <si>
    <r>
      <t xml:space="preserve">短時間訓練コース
</t>
    </r>
    <r>
      <rPr>
        <sz val="8"/>
        <rFont val="ＭＳ Ｐゴシック"/>
        <family val="3"/>
        <charset val="128"/>
        <scheme val="minor"/>
      </rPr>
      <t>(月80時間以上100時間未満)</t>
    </r>
    <rPh sb="0" eb="3">
      <t>タンジカン</t>
    </rPh>
    <rPh sb="3" eb="5">
      <t>クンレン</t>
    </rPh>
    <rPh sb="10" eb="11">
      <t>ツキ</t>
    </rPh>
    <rPh sb="13" eb="15">
      <t>ジカン</t>
    </rPh>
    <rPh sb="15" eb="17">
      <t>イジョウ</t>
    </rPh>
    <rPh sb="20" eb="22">
      <t>ジカン</t>
    </rPh>
    <rPh sb="22" eb="24">
      <t>ミマン</t>
    </rPh>
    <phoneticPr fontId="9"/>
  </si>
  <si>
    <r>
      <t>上記</t>
    </r>
    <r>
      <rPr>
        <u/>
        <sz val="12"/>
        <rFont val="ＭＳ ゴシック"/>
        <family val="3"/>
        <charset val="128"/>
      </rPr>
      <t>就職支援責任者</t>
    </r>
    <r>
      <rPr>
        <sz val="12"/>
        <rFont val="ＭＳ ゴシック"/>
        <family val="3"/>
        <charset val="128"/>
      </rPr>
      <t>は、申請者と直接の雇用関係（代表者及び役員も可）にあること。※原則として、就職支援責任者の変更はできません。</t>
    </r>
    <phoneticPr fontId="9"/>
  </si>
  <si>
    <r>
      <rPr>
        <sz val="10.5"/>
        <color theme="1"/>
        <rFont val="ＭＳ ゴシック"/>
        <family val="3"/>
        <charset val="128"/>
      </rPr>
      <t>責任者の雇用保険被保険者資格取得等確認通知書(事業主通知用)(写)</t>
    </r>
    <r>
      <rPr>
        <sz val="11"/>
        <color theme="1"/>
        <rFont val="ＭＳ ゴシック"/>
        <family val="3"/>
        <charset val="128"/>
      </rPr>
      <t xml:space="preserve">
（雇用保険の被保険者ではない場合は、｢労働条件通知書｣等の直接雇用していることが分かる書類）</t>
    </r>
    <rPh sb="0" eb="3">
      <t>セキニンシャ</t>
    </rPh>
    <phoneticPr fontId="9"/>
  </si>
  <si>
    <r>
      <rPr>
        <sz val="10.5"/>
        <color theme="1"/>
        <rFont val="ＭＳ ゴシック"/>
        <family val="3"/>
        <charset val="128"/>
      </rPr>
      <t>苦情を処理する者の雇用保険被保険者資格取得等確認通知書(事業主通知用)(写)</t>
    </r>
    <r>
      <rPr>
        <sz val="11"/>
        <color theme="1"/>
        <rFont val="ＭＳ ゴシック"/>
        <family val="3"/>
        <charset val="128"/>
      </rPr>
      <t xml:space="preserve">
（雇用保険の被保険者ではない場合は、｢労働条件通知書｣等の直接雇用していることが分かる書類）</t>
    </r>
    <rPh sb="0" eb="2">
      <t>クジョウ</t>
    </rPh>
    <rPh sb="3" eb="5">
      <t>ショリ</t>
    </rPh>
    <rPh sb="7" eb="8">
      <t>シャ</t>
    </rPh>
    <phoneticPr fontId="9"/>
  </si>
  <si>
    <r>
      <rPr>
        <sz val="10.5"/>
        <color theme="1"/>
        <rFont val="ＭＳ ゴシック"/>
        <family val="3"/>
        <charset val="128"/>
      </rPr>
      <t>雇用保険被保険者資格取得等確認通知書(事業主通知用)(写)</t>
    </r>
    <r>
      <rPr>
        <sz val="11"/>
        <color theme="1"/>
        <rFont val="ＭＳ ゴシック"/>
        <family val="3"/>
        <charset val="128"/>
      </rPr>
      <t xml:space="preserve">
（雇用保険の被保険者ではない場合は、｢労働条件通知書｣等の直接雇用していることが分かる書類）</t>
    </r>
    <phoneticPr fontId="9"/>
  </si>
  <si>
    <t>　　　　配置することでも差し支えありません（助手のみ配置（２人）することは認められないこと）。</t>
    <phoneticPr fontId="9"/>
  </si>
  <si>
    <t>名　称</t>
    <rPh sb="0" eb="1">
      <t>メイ</t>
    </rPh>
    <rPh sb="2" eb="3">
      <t>ショウ</t>
    </rPh>
    <phoneticPr fontId="84"/>
  </si>
  <si>
    <r>
      <t>訓練実施機関・施設の概要
【添付書類】
・　法人登記簿謄本（写）（法人の場合）、個人事業の開廃業届出書（写）（個人の場合）等、事業実績を確認できるもの</t>
    </r>
    <r>
      <rPr>
        <b/>
        <sz val="20"/>
        <color theme="1"/>
        <rFont val="ＭＳ Ｐゴシック"/>
        <family val="3"/>
        <charset val="128"/>
      </rPr>
      <t xml:space="preserve">《省》
</t>
    </r>
    <r>
      <rPr>
        <sz val="20"/>
        <color theme="1"/>
        <rFont val="ＭＳ Ｐゴシック"/>
        <family val="3"/>
        <charset val="128"/>
      </rPr>
      <t>・　訓練を開始しようとする日から遡って3年間において、申請する訓練科と同程度の訓練期間及び訓練時間の職業訓練を適切に行った実績を示す資料（パンフレット、カリキュラム等）又は求職者支援訓練認定書（写）及び就職実績
・　技能講習の内容を含む訓練科を適切に行った実績が確認できる書類
・　代表者氏名・役員一覧（フリガナ・生年月日・性別が分かるもの）</t>
    </r>
    <r>
      <rPr>
        <b/>
        <sz val="20"/>
        <color theme="1"/>
        <rFont val="ＭＳ Ｐゴシック"/>
        <family val="3"/>
        <charset val="128"/>
      </rPr>
      <t>《省》</t>
    </r>
    <r>
      <rPr>
        <sz val="20"/>
        <color theme="1"/>
        <rFont val="ＭＳ Ｐゴシック"/>
        <family val="3"/>
        <charset val="128"/>
      </rPr>
      <t xml:space="preserve">
・　雇用保険適用事業所設置届又は事業主事業所各種変更届の事業主控（写）（雇用保険が適用されない事業所については不要）</t>
    </r>
    <r>
      <rPr>
        <b/>
        <sz val="20"/>
        <color theme="1"/>
        <rFont val="ＭＳ Ｐゴシック"/>
        <family val="3"/>
        <charset val="128"/>
      </rPr>
      <t>《省》</t>
    </r>
    <r>
      <rPr>
        <sz val="20"/>
        <color theme="1"/>
        <rFont val="ＭＳ Ｐゴシック"/>
        <family val="3"/>
        <charset val="128"/>
      </rPr>
      <t xml:space="preserve">
・　訓練実施機関属性の分かる資料（上記の添付書類で判別できない場合に限る）</t>
    </r>
    <r>
      <rPr>
        <b/>
        <sz val="20"/>
        <color theme="1"/>
        <rFont val="ＭＳ Ｐゴシック"/>
        <family val="3"/>
        <charset val="128"/>
      </rPr>
      <t>《省》</t>
    </r>
    <r>
      <rPr>
        <sz val="20"/>
        <color theme="1"/>
        <rFont val="ＭＳ Ｐゴシック"/>
        <family val="3"/>
        <charset val="128"/>
      </rPr>
      <t xml:space="preserve">
・　責任者及び苦情を処理する者の雇用保険被保険者資格取得等確認通知書（事業主通知用）（写）（雇用保険の被保険者でない場合は、「労働条件通知書」等の直接雇用していることが分かる書類）</t>
    </r>
    <r>
      <rPr>
        <b/>
        <sz val="20"/>
        <color theme="1"/>
        <rFont val="ＭＳ Ｐゴシック"/>
        <family val="3"/>
        <charset val="128"/>
      </rPr>
      <t>《省》</t>
    </r>
    <rPh sb="61" eb="62">
      <t>トウ</t>
    </rPh>
    <rPh sb="63" eb="65">
      <t>ジギョウ</t>
    </rPh>
    <rPh sb="65" eb="67">
      <t>ジッセキ</t>
    </rPh>
    <rPh sb="68" eb="70">
      <t>カクニン</t>
    </rPh>
    <rPh sb="114" eb="117">
      <t>ドウテイド</t>
    </rPh>
    <rPh sb="118" eb="120">
      <t>クンレン</t>
    </rPh>
    <rPh sb="120" eb="122">
      <t>キカン</t>
    </rPh>
    <rPh sb="122" eb="123">
      <t>オヨ</t>
    </rPh>
    <rPh sb="124" eb="126">
      <t>クンレン</t>
    </rPh>
    <rPh sb="126" eb="128">
      <t>ジカン</t>
    </rPh>
    <rPh sb="165" eb="168">
      <t>キュウショクシャ</t>
    </rPh>
    <rPh sb="168" eb="170">
      <t>シエン</t>
    </rPh>
    <rPh sb="170" eb="172">
      <t>クンレン</t>
    </rPh>
    <rPh sb="172" eb="175">
      <t>ニンテイショ</t>
    </rPh>
    <rPh sb="176" eb="177">
      <t>ウツ</t>
    </rPh>
    <rPh sb="178" eb="179">
      <t>オヨ</t>
    </rPh>
    <rPh sb="180" eb="182">
      <t>シュウショク</t>
    </rPh>
    <rPh sb="182" eb="184">
      <t>ジッセキ</t>
    </rPh>
    <rPh sb="220" eb="222">
      <t>ダイヒョウ</t>
    </rPh>
    <rPh sb="241" eb="243">
      <t>セイベツ</t>
    </rPh>
    <rPh sb="268" eb="269">
      <t>マタ</t>
    </rPh>
    <rPh sb="270" eb="273">
      <t>ジギョウヌシ</t>
    </rPh>
    <rPh sb="273" eb="276">
      <t>ジギョウショ</t>
    </rPh>
    <rPh sb="276" eb="278">
      <t>カクシュ</t>
    </rPh>
    <rPh sb="278" eb="280">
      <t>ヘンコウ</t>
    </rPh>
    <rPh sb="280" eb="281">
      <t>トド</t>
    </rPh>
    <rPh sb="282" eb="285">
      <t>ジギョウヌシ</t>
    </rPh>
    <rPh sb="285" eb="286">
      <t>ヒカ</t>
    </rPh>
    <rPh sb="287" eb="288">
      <t>ウツ</t>
    </rPh>
    <rPh sb="290" eb="292">
      <t>コヨウ</t>
    </rPh>
    <rPh sb="292" eb="294">
      <t>ホケン</t>
    </rPh>
    <rPh sb="295" eb="297">
      <t>テキヨウ</t>
    </rPh>
    <rPh sb="301" eb="304">
      <t>ジギョウショ</t>
    </rPh>
    <rPh sb="309" eb="311">
      <t>フヨウ</t>
    </rPh>
    <rPh sb="392" eb="395">
      <t>ジギョウヌシ</t>
    </rPh>
    <rPh sb="395" eb="398">
      <t>ツウチヨウ</t>
    </rPh>
    <rPh sb="400" eb="401">
      <t>ウツ</t>
    </rPh>
    <phoneticPr fontId="9"/>
  </si>
  <si>
    <r>
      <t>講師一覧
【添付書類】　</t>
    </r>
    <r>
      <rPr>
        <b/>
        <sz val="20"/>
        <color theme="1"/>
        <rFont val="ＭＳ Ｐゴシック"/>
        <family val="3"/>
        <charset val="128"/>
      </rPr>
      <t>《省》</t>
    </r>
    <r>
      <rPr>
        <sz val="20"/>
        <color theme="1"/>
        <rFont val="ＭＳ Ｐゴシック"/>
        <family val="3"/>
        <charset val="128"/>
      </rPr>
      <t xml:space="preserve">
・　職務経歴書（写）など講師を担当する者の経歴等がわかる書類（作成していない場合等は認定様式第７の３号「講師の経歴等確認書」）
・　資格・免許（写）等（職業訓練指導員免許、職業訓練指導員講習（48時間講習）を含む。）</t>
    </r>
    <rPh sb="0" eb="2">
      <t>コウシ</t>
    </rPh>
    <rPh sb="2" eb="4">
      <t>イチラン</t>
    </rPh>
    <phoneticPr fontId="9"/>
  </si>
  <si>
    <r>
      <rPr>
        <b/>
        <sz val="20"/>
        <color theme="1"/>
        <rFont val="ＭＳ Ｐゴシック"/>
        <family val="3"/>
        <charset val="128"/>
      </rPr>
      <t>該当機関のみ</t>
    </r>
    <r>
      <rPr>
        <sz val="20"/>
        <color theme="1"/>
        <rFont val="ＭＳ Ｐゴシック"/>
        <family val="3"/>
        <charset val="128"/>
      </rPr>
      <t xml:space="preserve">
→</t>
    </r>
    <r>
      <rPr>
        <u/>
        <sz val="20"/>
        <color theme="1"/>
        <rFont val="ＭＳ Ｐゴシック"/>
        <family val="3"/>
        <charset val="128"/>
      </rPr>
      <t>訓練カリキュラムとして「企業実習」を設定する場合のみ必要となる様式です。</t>
    </r>
    <rPh sb="0" eb="2">
      <t>ガイトウ</t>
    </rPh>
    <rPh sb="2" eb="4">
      <t>キカン</t>
    </rPh>
    <phoneticPr fontId="8"/>
  </si>
  <si>
    <r>
      <rPr>
        <b/>
        <sz val="20"/>
        <color theme="1"/>
        <rFont val="ＭＳ Ｐゴシック"/>
        <family val="3"/>
        <charset val="128"/>
      </rPr>
      <t>該当機関のみ</t>
    </r>
    <r>
      <rPr>
        <sz val="20"/>
        <color theme="1"/>
        <rFont val="ＭＳ Ｐゴシック"/>
        <family val="3"/>
        <charset val="128"/>
      </rPr>
      <t xml:space="preserve">
→</t>
    </r>
    <r>
      <rPr>
        <u/>
        <sz val="20"/>
        <color theme="1"/>
        <rFont val="ＭＳ Ｐゴシック"/>
        <family val="3"/>
        <charset val="128"/>
      </rPr>
      <t>選定における加点要素として使用するため、申請日から遡って、過去1年間に求職者支援訓練を実施したことがある場合のみ必要となる様式です。</t>
    </r>
    <rPh sb="0" eb="2">
      <t>ガイトウ</t>
    </rPh>
    <rPh sb="2" eb="4">
      <t>キカン</t>
    </rPh>
    <rPh sb="15" eb="17">
      <t>カテン</t>
    </rPh>
    <rPh sb="17" eb="19">
      <t>ヨウソ</t>
    </rPh>
    <rPh sb="22" eb="24">
      <t>シヨウ</t>
    </rPh>
    <rPh sb="29" eb="31">
      <t>シンセイ</t>
    </rPh>
    <phoneticPr fontId="8"/>
  </si>
  <si>
    <r>
      <rPr>
        <b/>
        <sz val="20"/>
        <color theme="1"/>
        <rFont val="ＭＳ Ｐゴシック"/>
        <family val="3"/>
        <charset val="128"/>
      </rPr>
      <t>該当機関のみ</t>
    </r>
    <r>
      <rPr>
        <sz val="20"/>
        <color theme="1"/>
        <rFont val="ＭＳ Ｐゴシック"/>
        <family val="3"/>
        <charset val="128"/>
      </rPr>
      <t xml:space="preserve">
→</t>
    </r>
    <r>
      <rPr>
        <u/>
        <sz val="20"/>
        <color theme="1"/>
        <rFont val="ＭＳ Ｐゴシック"/>
        <family val="3"/>
        <charset val="128"/>
      </rPr>
      <t>同一年度に開講する訓練科で、すでに1度提出した内容であれば《省》と記載した書類の提出を省略することができます。《省》と記載した書類の提出を省略する場合のみ必要となる様式です。</t>
    </r>
    <rPh sb="0" eb="2">
      <t>ガイトウ</t>
    </rPh>
    <rPh sb="2" eb="4">
      <t>キカン</t>
    </rPh>
    <phoneticPr fontId="8"/>
  </si>
  <si>
    <t>　（４）やむを得ず訓練を途中で中止した場合であっても、受講者保護等の観点から、訓練中止後に必
　　　　要な対応（職業訓練受講給付金支給申請書（様式B-6）の受講証明等）が可能な体制を確保して
　　　　いること。</t>
    <phoneticPr fontId="9"/>
  </si>
  <si>
    <t>過去１年間に実施した求職者支援訓練の就職状況
・申請しようとする機構支部から、過去１年間において通知された直近３科分の「就職率確定通知書（様式A-10）」（写）
※「就職率確定通知書（様式A-10）」が通知された訓練科の訓練形態（通所・通信（同時双方向型）・ｅラーニング）は問わないこと。</t>
    <rPh sb="0" eb="2">
      <t>カコ</t>
    </rPh>
    <rPh sb="3" eb="5">
      <t>ネンカン</t>
    </rPh>
    <rPh sb="6" eb="8">
      <t>ジッシ</t>
    </rPh>
    <rPh sb="10" eb="12">
      <t>キュウショク</t>
    </rPh>
    <rPh sb="12" eb="13">
      <t>シャ</t>
    </rPh>
    <rPh sb="13" eb="15">
      <t>シエン</t>
    </rPh>
    <rPh sb="15" eb="17">
      <t>クンレン</t>
    </rPh>
    <rPh sb="18" eb="20">
      <t>シュウショク</t>
    </rPh>
    <rPh sb="20" eb="22">
      <t>ジョウキョウ</t>
    </rPh>
    <rPh sb="24" eb="26">
      <t>シンセイ</t>
    </rPh>
    <rPh sb="32" eb="34">
      <t>キコウ</t>
    </rPh>
    <rPh sb="34" eb="36">
      <t>シブ</t>
    </rPh>
    <rPh sb="53" eb="55">
      <t>チョッキン</t>
    </rPh>
    <rPh sb="56" eb="57">
      <t>カ</t>
    </rPh>
    <rPh sb="57" eb="58">
      <t>ブン</t>
    </rPh>
    <phoneticPr fontId="9"/>
  </si>
  <si>
    <t>・受講者15人あたり1人以上（助手を含む）
※実技については、実技の危険の程度・指導の難易度・受講者の特性に応じて、きめ細かい指導ができる講師の数である
※デジタル系訓練コース（ＩＴ分野の訓練コース、又はデザイン分野のうちＷＥＢデザインの訓練コース）は、受講者２０人までは１人、２０人を超えるときは２人以上配置することでも差し支えないこと。</t>
    <rPh sb="82" eb="83">
      <t>ケイ</t>
    </rPh>
    <rPh sb="83" eb="85">
      <t>クンレン</t>
    </rPh>
    <rPh sb="94" eb="96">
      <t>クンレン</t>
    </rPh>
    <phoneticPr fontId="9"/>
  </si>
  <si>
    <t>・使用する
※訓練内容に関連しない動画（広告含む）を訓練時間中に流さない。
※外部動画サイト（不特定多数の者が自由に見ることができる無料の動画サイト等）を使用しない。
※視聴覚教材（映像教材）の配信中であっても、受講者からの質疑等に対応するため、講師と受講者間で質疑応答が行える環境を整えている。</t>
    <rPh sb="1" eb="3">
      <t>シヨウ</t>
    </rPh>
    <phoneticPr fontId="9"/>
  </si>
  <si>
    <t>　　　 　 ただし、デジタル系訓練コース（ＩＴ分野の訓練コース、又はデザイン分野のうちＷＥＢデザインの訓練コース）は、受講者２０人までは１人、２０人を超えるときは２人以上</t>
    <rPh sb="14" eb="15">
      <t>ケイ</t>
    </rPh>
    <rPh sb="15" eb="17">
      <t>クンレン</t>
    </rPh>
    <rPh sb="26" eb="28">
      <t>クンレン</t>
    </rPh>
    <phoneticPr fontId="9"/>
  </si>
  <si>
    <t>　　※7　　⑧受講者は、⑨中退者と⑪修了者の合計と同じ値になります。ただし、拡大対象者が受講していた場合については、⑪修了者欄からは除かれるため、この限りではありません。</t>
    <rPh sb="7" eb="10">
      <t>ジュコウシャ</t>
    </rPh>
    <rPh sb="13" eb="16">
      <t>チュウタイシャ</t>
    </rPh>
    <rPh sb="18" eb="21">
      <t>シュウリョウシャ</t>
    </rPh>
    <rPh sb="22" eb="24">
      <t>ゴウケイ</t>
    </rPh>
    <rPh sb="25" eb="26">
      <t>オナ</t>
    </rPh>
    <rPh sb="27" eb="28">
      <t>アタイ</t>
    </rPh>
    <rPh sb="44" eb="46">
      <t>ジュコウ</t>
    </rPh>
    <phoneticPr fontId="9"/>
  </si>
  <si>
    <t>　　※9　　⑬は、平成28年4月1日以降に開講した訓練科の実績を入力する場合のみ記入してください。</t>
    <rPh sb="9" eb="11">
      <t>ヘイセイ</t>
    </rPh>
    <rPh sb="13" eb="14">
      <t>ネン</t>
    </rPh>
    <rPh sb="15" eb="16">
      <t>ガツ</t>
    </rPh>
    <rPh sb="17" eb="18">
      <t>ニチ</t>
    </rPh>
    <rPh sb="18" eb="20">
      <t>イコウ</t>
    </rPh>
    <rPh sb="21" eb="23">
      <t>カイコウ</t>
    </rPh>
    <rPh sb="25" eb="28">
      <t>クンレンカ</t>
    </rPh>
    <rPh sb="29" eb="31">
      <t>ジッセキ</t>
    </rPh>
    <rPh sb="32" eb="34">
      <t>ニュウリョク</t>
    </rPh>
    <rPh sb="36" eb="38">
      <t>バアイ</t>
    </rPh>
    <rPh sb="40" eb="42">
      <t>キニュウ</t>
    </rPh>
    <phoneticPr fontId="16"/>
  </si>
  <si>
    <t>　　※10　⑮は、平成28年3月31日以前に開講した訓練科の実績を入力する場合は、訓練終了日において65歳以上の者は除外されません。</t>
    <rPh sb="9" eb="11">
      <t>ヘイセイ</t>
    </rPh>
    <rPh sb="13" eb="14">
      <t>ネン</t>
    </rPh>
    <rPh sb="15" eb="16">
      <t>ガツ</t>
    </rPh>
    <rPh sb="18" eb="19">
      <t>ニチ</t>
    </rPh>
    <rPh sb="19" eb="21">
      <t>イゼン</t>
    </rPh>
    <rPh sb="22" eb="24">
      <t>カイコウ</t>
    </rPh>
    <rPh sb="26" eb="28">
      <t>クンレン</t>
    </rPh>
    <rPh sb="28" eb="29">
      <t>カ</t>
    </rPh>
    <rPh sb="30" eb="32">
      <t>ジッセキ</t>
    </rPh>
    <rPh sb="33" eb="35">
      <t>ニュウリョク</t>
    </rPh>
    <rPh sb="37" eb="39">
      <t>バアイ</t>
    </rPh>
    <rPh sb="41" eb="43">
      <t>クンレン</t>
    </rPh>
    <rPh sb="43" eb="45">
      <t>シュウリョウ</t>
    </rPh>
    <rPh sb="45" eb="46">
      <t>ビ</t>
    </rPh>
    <rPh sb="52" eb="53">
      <t>サイ</t>
    </rPh>
    <rPh sb="53" eb="55">
      <t>イジョウ</t>
    </rPh>
    <rPh sb="56" eb="57">
      <t>モノ</t>
    </rPh>
    <rPh sb="58" eb="60">
      <t>ジョガイ</t>
    </rPh>
    <phoneticPr fontId="16"/>
  </si>
  <si>
    <t>安全衛生</t>
    <rPh sb="0" eb="2">
      <t>アンゼン</t>
    </rPh>
    <rPh sb="2" eb="4">
      <t>エイセイ</t>
    </rPh>
    <phoneticPr fontId="9"/>
  </si>
  <si>
    <t>　　訓練期間２か月以上６か月以下、訓練時間１か月当たり８０時間以上、１日当たり原則３時間以上６時間以下</t>
    <phoneticPr fontId="9"/>
  </si>
  <si>
    <t>訓練カリキュラム
【添付書類】
・　職場見学等実施計画書　※職場見学等促進奨励金の特例措置の適用を受けようとする場合に限る
・　企業実習実施計画書   　※実習奨励金の特例措置の適用を受けようとする場合に限る
・　ＤＸ推進スキル標準対応チェックシート　
　※デジタル系訓練コース（ＩＴ分野の訓練コース、又はデザイン分野のうちＷＥＢデザインの訓練コース）の認定申請を行う場合に限る
・　デジタルリテラシーを含むカリキュラムチェックシート</t>
    <rPh sb="0" eb="2">
      <t>クンレン</t>
    </rPh>
    <rPh sb="133" eb="134">
      <t>ケイ</t>
    </rPh>
    <rPh sb="134" eb="136">
      <t>クンレン</t>
    </rPh>
    <rPh sb="145" eb="147">
      <t>クンレン</t>
    </rPh>
    <rPh sb="157" eb="159">
      <t>ブンヤ</t>
    </rPh>
    <rPh sb="170" eb="172">
      <t>クンレン</t>
    </rPh>
    <phoneticPr fontId="9"/>
  </si>
  <si>
    <t>就職支援</t>
    <rPh sb="0" eb="2">
      <t>シュウショク</t>
    </rPh>
    <rPh sb="2" eb="4">
      <t>シエン</t>
    </rPh>
    <phoneticPr fontId="9"/>
  </si>
  <si>
    <t>【職業人講話】</t>
  </si>
  <si>
    <r>
      <t>企業実習先一覧</t>
    </r>
    <r>
      <rPr>
        <sz val="20"/>
        <color rgb="FFFF0000"/>
        <rFont val="ＭＳ Ｐゴシック"/>
        <family val="3"/>
        <charset val="128"/>
      </rPr>
      <t/>
    </r>
    <phoneticPr fontId="9"/>
  </si>
  <si>
    <r>
      <t>　５</t>
    </r>
    <r>
      <rPr>
        <b/>
        <sz val="14"/>
        <color theme="1"/>
        <rFont val="ＭＳ ゴシック"/>
        <family val="3"/>
        <charset val="128"/>
      </rPr>
      <t>　代表者氏名・役員一覧</t>
    </r>
    <rPh sb="3" eb="6">
      <t>ダイヒョウシャ</t>
    </rPh>
    <rPh sb="6" eb="8">
      <t>シメイ</t>
    </rPh>
    <rPh sb="9" eb="11">
      <t>ヤクイン</t>
    </rPh>
    <rPh sb="11" eb="13">
      <t>イチラン</t>
    </rPh>
    <phoneticPr fontId="9"/>
  </si>
  <si>
    <t>　６　雇用保険適用事業所設置届又は事業主事業所各種変更届の事業主控</t>
    <rPh sb="3" eb="5">
      <t>コヨウ</t>
    </rPh>
    <rPh sb="5" eb="7">
      <t>ホケン</t>
    </rPh>
    <rPh sb="7" eb="9">
      <t>テキヨウ</t>
    </rPh>
    <rPh sb="9" eb="12">
      <t>ジギョウショ</t>
    </rPh>
    <rPh sb="12" eb="14">
      <t>セッチ</t>
    </rPh>
    <rPh sb="14" eb="15">
      <t>トドケ</t>
    </rPh>
    <rPh sb="15" eb="16">
      <t>マタ</t>
    </rPh>
    <rPh sb="17" eb="20">
      <t>ジギョウヌシ</t>
    </rPh>
    <rPh sb="20" eb="23">
      <t>ジギョウショ</t>
    </rPh>
    <rPh sb="23" eb="25">
      <t>カクシュ</t>
    </rPh>
    <rPh sb="25" eb="28">
      <t>ヘンコウトドケ</t>
    </rPh>
    <rPh sb="29" eb="32">
      <t>ジギョウヌシ</t>
    </rPh>
    <rPh sb="32" eb="33">
      <t>ヒカエ</t>
    </rPh>
    <phoneticPr fontId="9"/>
  </si>
  <si>
    <r>
      <t>　７</t>
    </r>
    <r>
      <rPr>
        <b/>
        <sz val="14"/>
        <color theme="1"/>
        <rFont val="ＭＳ ゴシック"/>
        <family val="3"/>
        <charset val="128"/>
      </rPr>
      <t xml:space="preserve">  訓練実施機関属性の分かる資料（他の添付書類で判別できない場合に限る）</t>
    </r>
    <rPh sb="4" eb="6">
      <t>クンレン</t>
    </rPh>
    <rPh sb="6" eb="8">
      <t>ジッシ</t>
    </rPh>
    <rPh sb="8" eb="10">
      <t>キカン</t>
    </rPh>
    <rPh sb="10" eb="12">
      <t>ゾクセイ</t>
    </rPh>
    <rPh sb="13" eb="14">
      <t>ワ</t>
    </rPh>
    <rPh sb="16" eb="18">
      <t>シリョウ</t>
    </rPh>
    <rPh sb="19" eb="20">
      <t>タ</t>
    </rPh>
    <rPh sb="21" eb="23">
      <t>テンプ</t>
    </rPh>
    <rPh sb="23" eb="25">
      <t>ショルイ</t>
    </rPh>
    <rPh sb="26" eb="28">
      <t>ハンベツ</t>
    </rPh>
    <rPh sb="32" eb="34">
      <t>バアイ</t>
    </rPh>
    <rPh sb="35" eb="36">
      <t>カギ</t>
    </rPh>
    <phoneticPr fontId="9"/>
  </si>
  <si>
    <r>
      <t>　８</t>
    </r>
    <r>
      <rPr>
        <b/>
        <sz val="14"/>
        <color theme="1"/>
        <rFont val="ＭＳ ゴシック"/>
        <family val="3"/>
        <charset val="128"/>
      </rPr>
      <t>　責任者及び苦情を処理する者を直接雇用していることが分かる書類</t>
    </r>
    <rPh sb="3" eb="6">
      <t>セキニンシャ</t>
    </rPh>
    <rPh sb="6" eb="7">
      <t>オヨ</t>
    </rPh>
    <rPh sb="8" eb="10">
      <t>クジョウ</t>
    </rPh>
    <rPh sb="11" eb="13">
      <t>ショリ</t>
    </rPh>
    <rPh sb="15" eb="16">
      <t>モノ</t>
    </rPh>
    <rPh sb="17" eb="19">
      <t>チョクセツ</t>
    </rPh>
    <rPh sb="19" eb="21">
      <t>コヨウ</t>
    </rPh>
    <rPh sb="28" eb="29">
      <t>ワ</t>
    </rPh>
    <rPh sb="31" eb="33">
      <t>ショルイ</t>
    </rPh>
    <phoneticPr fontId="9"/>
  </si>
  <si>
    <r>
      <t>　９</t>
    </r>
    <r>
      <rPr>
        <b/>
        <sz val="14"/>
        <color theme="1"/>
        <rFont val="ＭＳ ゴシック"/>
        <family val="3"/>
        <charset val="128"/>
      </rPr>
      <t>　講師の類型に該当することを証明する書類</t>
    </r>
    <rPh sb="3" eb="5">
      <t>コウシ</t>
    </rPh>
    <rPh sb="6" eb="8">
      <t>ルイケイ</t>
    </rPh>
    <rPh sb="9" eb="11">
      <t>ガイトウ</t>
    </rPh>
    <rPh sb="16" eb="18">
      <t>ショウメイ</t>
    </rPh>
    <rPh sb="20" eb="22">
      <t>ショルイ</t>
    </rPh>
    <phoneticPr fontId="9"/>
  </si>
  <si>
    <r>
      <t>　１０</t>
    </r>
    <r>
      <rPr>
        <b/>
        <sz val="14"/>
        <color theme="1"/>
        <rFont val="ＭＳ ゴシック"/>
        <family val="3"/>
        <charset val="128"/>
      </rPr>
      <t>　キャリアコンサルティング担当者の要件が確認できる書類</t>
    </r>
    <phoneticPr fontId="9"/>
  </si>
  <si>
    <r>
      <t>　１１</t>
    </r>
    <r>
      <rPr>
        <b/>
        <sz val="14"/>
        <color theme="1"/>
        <rFont val="ＭＳ ゴシック"/>
        <family val="3"/>
        <charset val="128"/>
      </rPr>
      <t>　就職支援責任者を直接雇用していることが分かる書類</t>
    </r>
    <rPh sb="4" eb="6">
      <t>シュウショク</t>
    </rPh>
    <rPh sb="6" eb="8">
      <t>シエン</t>
    </rPh>
    <rPh sb="8" eb="11">
      <t>セキニンシャ</t>
    </rPh>
    <rPh sb="12" eb="14">
      <t>チョクセツ</t>
    </rPh>
    <rPh sb="14" eb="16">
      <t>コヨウ</t>
    </rPh>
    <rPh sb="23" eb="24">
      <t>ワ</t>
    </rPh>
    <rPh sb="26" eb="28">
      <t>ショルイ</t>
    </rPh>
    <phoneticPr fontId="9"/>
  </si>
  <si>
    <r>
      <t>　１２</t>
    </r>
    <r>
      <rPr>
        <b/>
        <sz val="14"/>
        <color theme="1"/>
        <rFont val="ＭＳ ゴシック"/>
        <family val="3"/>
        <charset val="128"/>
      </rPr>
      <t>　オリエンテーション時に告知する事項の内容</t>
    </r>
    <rPh sb="13" eb="14">
      <t>ジ</t>
    </rPh>
    <rPh sb="15" eb="17">
      <t>コクチ</t>
    </rPh>
    <rPh sb="19" eb="21">
      <t>ジコウ</t>
    </rPh>
    <rPh sb="22" eb="24">
      <t>ナイヨウ</t>
    </rPh>
    <phoneticPr fontId="9"/>
  </si>
  <si>
    <r>
      <t>　１３</t>
    </r>
    <r>
      <rPr>
        <b/>
        <sz val="14"/>
        <color theme="1"/>
        <rFont val="ＭＳ ゴシック"/>
        <family val="3"/>
        <charset val="128"/>
      </rPr>
      <t>　ISO29993及びISO21001の審査登録証</t>
    </r>
    <rPh sb="23" eb="25">
      <t>シンサ</t>
    </rPh>
    <rPh sb="25" eb="28">
      <t>トウロクショウ</t>
    </rPh>
    <phoneticPr fontId="9"/>
  </si>
  <si>
    <r>
      <t>　１４</t>
    </r>
    <r>
      <rPr>
        <b/>
        <sz val="14"/>
        <color theme="1"/>
        <rFont val="ＭＳ ゴシック"/>
        <family val="3"/>
        <charset val="128"/>
      </rPr>
      <t>　職業訓練サービスガイドライン研修修了証書等</t>
    </r>
    <rPh sb="18" eb="20">
      <t>ケンシュウ</t>
    </rPh>
    <rPh sb="20" eb="22">
      <t>シュウリョウ</t>
    </rPh>
    <rPh sb="22" eb="24">
      <t>ショウショ</t>
    </rPh>
    <rPh sb="24" eb="25">
      <t>トウ</t>
    </rPh>
    <phoneticPr fontId="9"/>
  </si>
  <si>
    <r>
      <t>　１５</t>
    </r>
    <r>
      <rPr>
        <b/>
        <sz val="14"/>
        <color theme="1"/>
        <rFont val="ＭＳ ゴシック"/>
        <family val="3"/>
        <charset val="128"/>
      </rPr>
      <t>　職業訓練サービスガイドライン研修受講者（講師又は事務担当者の場合）を直接雇用していることが分かる書類</t>
    </r>
    <rPh sb="4" eb="6">
      <t>ショクギョウ</t>
    </rPh>
    <rPh sb="6" eb="8">
      <t>クンレン</t>
    </rPh>
    <rPh sb="18" eb="20">
      <t>ケンシュウ</t>
    </rPh>
    <rPh sb="20" eb="23">
      <t>ジュコウシャ</t>
    </rPh>
    <rPh sb="24" eb="26">
      <t>コウシ</t>
    </rPh>
    <rPh sb="26" eb="27">
      <t>マタ</t>
    </rPh>
    <rPh sb="28" eb="30">
      <t>ジム</t>
    </rPh>
    <rPh sb="30" eb="33">
      <t>タントウシャ</t>
    </rPh>
    <rPh sb="34" eb="36">
      <t>バアイ</t>
    </rPh>
    <rPh sb="38" eb="40">
      <t>チョクセツ</t>
    </rPh>
    <rPh sb="40" eb="42">
      <t>コヨウ</t>
    </rPh>
    <rPh sb="49" eb="50">
      <t>ワ</t>
    </rPh>
    <rPh sb="52" eb="54">
      <t>ショルイ</t>
    </rPh>
    <phoneticPr fontId="9"/>
  </si>
  <si>
    <t>・就職先で想定されるハードウェア、ソフトウェアの活用【項目10】</t>
    <phoneticPr fontId="9"/>
  </si>
  <si>
    <t>認定様式第５号添付書類４</t>
  </si>
  <si>
    <t>スマートフォン、タブレット等のハードウェア、JavaやPython等の代表的なプログラミング言語の特徴・利用方法等</t>
    <rPh sb="33" eb="34">
      <t>ナド</t>
    </rPh>
    <rPh sb="35" eb="38">
      <t>ダイヒョウテキ</t>
    </rPh>
    <rPh sb="46" eb="48">
      <t>ゲンゴ</t>
    </rPh>
    <rPh sb="49" eb="51">
      <t>トクチョウ</t>
    </rPh>
    <rPh sb="52" eb="54">
      <t>リヨウ</t>
    </rPh>
    <rPh sb="54" eb="56">
      <t>ホウホウ</t>
    </rPh>
    <phoneticPr fontId="9"/>
  </si>
  <si>
    <t>POSシステム、キャッシュレス決済、モバイルPOSレジ、電子カルテ、介護ソフト、施工管理や勤怠管理のICT化導入、生成ＡＩの活用事例の紹介等</t>
    <phoneticPr fontId="9"/>
  </si>
  <si>
    <t>　【表】DXリテラシー標準の項目の一覧</t>
    <rPh sb="2" eb="3">
      <t>ヒョウ</t>
    </rPh>
    <rPh sb="11" eb="13">
      <t>ヒョウジュン</t>
    </rPh>
    <rPh sb="17" eb="19">
      <t>イチラン</t>
    </rPh>
    <phoneticPr fontId="118"/>
  </si>
  <si>
    <t>認定様式第５号添付書類４　別表</t>
    <rPh sb="0" eb="2">
      <t>ニンテイ</t>
    </rPh>
    <rPh sb="2" eb="4">
      <t>ヨウシキ</t>
    </rPh>
    <rPh sb="4" eb="5">
      <t>ダイ</t>
    </rPh>
    <rPh sb="6" eb="7">
      <t>ゴウ</t>
    </rPh>
    <rPh sb="7" eb="9">
      <t>テンプ</t>
    </rPh>
    <rPh sb="9" eb="11">
      <t>ショルイ</t>
    </rPh>
    <rPh sb="13" eb="15">
      <t>ベッピョウ</t>
    </rPh>
    <phoneticPr fontId="9"/>
  </si>
  <si>
    <t>項目</t>
    <rPh sb="0" eb="2">
      <t>コウモク</t>
    </rPh>
    <phoneticPr fontId="118"/>
  </si>
  <si>
    <t>項目番号</t>
    <rPh sb="0" eb="2">
      <t>コウモク</t>
    </rPh>
    <rPh sb="2" eb="4">
      <t>バンゴウ</t>
    </rPh>
    <phoneticPr fontId="118"/>
  </si>
  <si>
    <t>行動例/学習項目例（概要）</t>
    <rPh sb="0" eb="2">
      <t>コウドウ</t>
    </rPh>
    <rPh sb="2" eb="3">
      <t>レイ</t>
    </rPh>
    <rPh sb="4" eb="6">
      <t>ガクシュウ</t>
    </rPh>
    <rPh sb="6" eb="8">
      <t>コウモク</t>
    </rPh>
    <rPh sb="8" eb="9">
      <t>レイ</t>
    </rPh>
    <rPh sb="10" eb="12">
      <t>ガイヨウ</t>
    </rPh>
    <phoneticPr fontId="118"/>
  </si>
  <si>
    <t>行動例/学習項目例（詳細）</t>
    <rPh sb="0" eb="2">
      <t>コウドウ</t>
    </rPh>
    <rPh sb="2" eb="3">
      <t>レイ</t>
    </rPh>
    <rPh sb="4" eb="6">
      <t>ガクシュウ</t>
    </rPh>
    <rPh sb="6" eb="8">
      <t>コウモク</t>
    </rPh>
    <rPh sb="8" eb="9">
      <t>レイ</t>
    </rPh>
    <rPh sb="10" eb="12">
      <t>ショウサイ</t>
    </rPh>
    <phoneticPr fontId="118"/>
  </si>
  <si>
    <t>Why</t>
    <phoneticPr fontId="118"/>
  </si>
  <si>
    <t>ー</t>
    <phoneticPr fontId="118"/>
  </si>
  <si>
    <t>社会の変化</t>
    <phoneticPr fontId="118"/>
  </si>
  <si>
    <t>メガトレンド・社会課題とデジタルによる解決</t>
    <phoneticPr fontId="118"/>
  </si>
  <si>
    <t>サステナビリティ：SDGs、持続可能な開発。経済：交通渋滞、物流のキャパシティ。人口動態：人口減少・高齢化。地球環境：脱炭素社会、気候変動、水資源・食糧需給、自然災害・感染症対策。エネルギー：エネルギー供給の持続可能性。人材育成・教育：教育格差、リカレント教育・リスキリング。労働市場：仕事の需給や流動性に関する質的・量的変化。</t>
    <phoneticPr fontId="118"/>
  </si>
  <si>
    <t>日本と海外におけるDXの取組みの差</t>
    <phoneticPr fontId="118"/>
  </si>
  <si>
    <t>日本と海外におけるDXの取組みの差。</t>
    <phoneticPr fontId="118"/>
  </si>
  <si>
    <t>社会・産業の変化に関するキーワード</t>
    <phoneticPr fontId="118"/>
  </si>
  <si>
    <t>第4次産業革命。Society5.0で実現される社会。データ駆動型社会。</t>
    <phoneticPr fontId="118"/>
  </si>
  <si>
    <t>顧客価値の変化</t>
    <phoneticPr fontId="118"/>
  </si>
  <si>
    <t>顧客・ユーザーの行動変化と変化への対応</t>
    <phoneticPr fontId="118"/>
  </si>
  <si>
    <t>購買行動の変化。変化に対応した広告手法：レコメンド、SEO、リスティング広告、インフルエンサー、OMO（Online Merges with Offline）、LBM（Location Based Marketing）。データ・デジタル技術を活用した顧客・ユーザー行動の分析事例。</t>
    <phoneticPr fontId="118"/>
  </si>
  <si>
    <t>顧客・ユーザーを取り巻くデジタルサービス</t>
    <phoneticPr fontId="118"/>
  </si>
  <si>
    <t>eコマース。動画・音楽配信。タクシー配車アプリ。デリバリーサービス。電子書籍。インターネットバンキング。</t>
    <phoneticPr fontId="118"/>
  </si>
  <si>
    <t>競争環境の変化</t>
    <phoneticPr fontId="118"/>
  </si>
  <si>
    <t>デジタル技術の活用による競争環境変化の具体的事例</t>
    <phoneticPr fontId="118"/>
  </si>
  <si>
    <t>出版業・書籍流通業における環境変化（電子媒体のシェア上昇、インターネットにおける情報入手）。古書・中古品売買市場における環境変化（CtoCプラットフォームの登場）。レンタルビデオ・CDショップ市場における環境変化（動画配信・音楽配信サービスの登場）。旅行業（旅行代理店）における環境変化（個人が海外・国内を問わず宿泊先・ツアーの予約が容易に行えるサービスの登場）。音楽配信サービスにおける環境変化（曲・アルバム単位での購入から定額制サービスへ）。</t>
    <phoneticPr fontId="118"/>
  </si>
  <si>
    <t>What</t>
    <phoneticPr fontId="118"/>
  </si>
  <si>
    <t>データ</t>
    <phoneticPr fontId="118"/>
  </si>
  <si>
    <t>社会におけるデータ</t>
    <phoneticPr fontId="118"/>
  </si>
  <si>
    <t>データの種類</t>
    <phoneticPr fontId="118"/>
  </si>
  <si>
    <t>取得方法による分類：行動ログデータ、機械の稼働ログデータ、実験データ、調査データ、生体データ。取得主体による分類：１次データ、２次データ。データそのものの属性による分類：構造化データ、非構造化データ（文字・画像・音声　等）、メタデータ。</t>
    <phoneticPr fontId="118"/>
  </si>
  <si>
    <t>社会におけるデータ活用</t>
    <phoneticPr fontId="118"/>
  </si>
  <si>
    <t>ビッグデータとアノテーション。オープンデータ。</t>
    <phoneticPr fontId="118"/>
  </si>
  <si>
    <t>データを読む・説明する</t>
    <phoneticPr fontId="118"/>
  </si>
  <si>
    <t>データの分析手法（基礎的な確率・統計の知識）</t>
    <phoneticPr fontId="118"/>
  </si>
  <si>
    <t>質的変数・量的変数。データの分布（ヒストグラム）と代表値（平均値・中央値・最頻値）。データのばらつき（分散・標準偏差・偏差値）。相関関係と因果関係。データの種類（名義尺度、順序尺度、間隔尺度、比率尺度）。</t>
    <phoneticPr fontId="118"/>
  </si>
  <si>
    <t>データを読む</t>
    <rPh sb="4" eb="5">
      <t>ヨ</t>
    </rPh>
    <phoneticPr fontId="118"/>
  </si>
  <si>
    <t>データや事象の重複に気づく。条件をそろえた比較。誇張表現を見抜く。集計ミス・記載ミスの特定。</t>
    <phoneticPr fontId="118"/>
  </si>
  <si>
    <t>データを説明する</t>
    <phoneticPr fontId="118"/>
  </si>
  <si>
    <t>データの可視化（棒グラフ・折線グラフ・散布図・ヒートマップなどの作成）。分析結果の言語化。</t>
    <phoneticPr fontId="118"/>
  </si>
  <si>
    <t>データを扱う</t>
    <phoneticPr fontId="118"/>
  </si>
  <si>
    <t>データの入力</t>
    <phoneticPr fontId="118"/>
  </si>
  <si>
    <t>機械判読可能なデータの作成・表記方法（参考：総務省　機械判読可能なデータの表記方法の統一ルール）。</t>
    <phoneticPr fontId="118"/>
  </si>
  <si>
    <t>データの抽出・加工</t>
    <phoneticPr fontId="118"/>
  </si>
  <si>
    <t>データの抽出、データクレンジング（外れ値、異常値）、フィルタリング・ソート、結合、マッピング、サンプリング、集計・変換・演算。</t>
    <phoneticPr fontId="118"/>
  </si>
  <si>
    <t>データの出力</t>
    <phoneticPr fontId="118"/>
  </si>
  <si>
    <t>データのダウンロードと保存、ファイル形式。</t>
    <phoneticPr fontId="118"/>
  </si>
  <si>
    <t>データベース</t>
    <phoneticPr fontId="118"/>
  </si>
  <si>
    <t>データベース管理システム。データベースの種類：リレーショナルデータベース、キーバリュー形式。データベースの構造：テーブル、レコード、フィールド。データベースの設計：データの正規化の概要、ER図。</t>
    <phoneticPr fontId="118"/>
  </si>
  <si>
    <t>データによって判断する</t>
    <phoneticPr fontId="118"/>
  </si>
  <si>
    <t>データドリブンな判断プロセス</t>
    <phoneticPr fontId="118"/>
  </si>
  <si>
    <t>仮説構築。仮説の修正。一次情報を用いたデータの検証。データの信頼性の判断・明示（中身に誤りや偏りがないか、量が十分にあるか、出所や更新日が明確か、組織のルールに基づいて取り扱われているデータか等）。分析結果に基づいた意思決定。</t>
    <phoneticPr fontId="118"/>
  </si>
  <si>
    <t>分析アプローチ設計</t>
    <phoneticPr fontId="118"/>
  </si>
  <si>
    <t>必要なデータの確保。分析対象の構造把握。業務分析手法。データ・分析手法・可視化の方法の設計。</t>
    <phoneticPr fontId="118"/>
  </si>
  <si>
    <t>モニタリングの手法</t>
    <phoneticPr fontId="118"/>
  </si>
  <si>
    <t>モニタリングの手法。</t>
    <phoneticPr fontId="118"/>
  </si>
  <si>
    <t>デジタル技術</t>
    <phoneticPr fontId="118"/>
  </si>
  <si>
    <t>AI</t>
    <phoneticPr fontId="118"/>
  </si>
  <si>
    <t>AIの歴史</t>
    <phoneticPr fontId="118"/>
  </si>
  <si>
    <t>AIの定義。AIブームの変遷。過去のAIブームにおいて中心となった研究・技術（探索・推論　等）。</t>
    <phoneticPr fontId="118"/>
  </si>
  <si>
    <t>AIを作るために必要な手法・技術</t>
    <phoneticPr fontId="118"/>
  </si>
  <si>
    <t>機械学習の具体的手法：教師あり学習、教師なし学習、強化学習 等。深層学習の概要：ニューラルネットワーク、事前学習、ファインチューニング 等。AIプロジェクトの進め方 等</t>
    <phoneticPr fontId="118"/>
  </si>
  <si>
    <t>人間中心のAI社会原則</t>
    <phoneticPr fontId="118"/>
  </si>
  <si>
    <t>人間中心のAI社会原則、ELSI（Ethical, Legal and Social Issues）等</t>
    <phoneticPr fontId="118"/>
  </si>
  <si>
    <t>AIの得意分野・限界</t>
    <phoneticPr fontId="118"/>
  </si>
  <si>
    <t>強いAIと弱いAI 等。</t>
    <phoneticPr fontId="118"/>
  </si>
  <si>
    <t>AIに関する最新の技術動向</t>
    <phoneticPr fontId="118"/>
  </si>
  <si>
    <t>生成AI　等。</t>
    <phoneticPr fontId="118"/>
  </si>
  <si>
    <t>クラウド</t>
    <phoneticPr fontId="118"/>
  </si>
  <si>
    <t>クラウドの仕組み</t>
    <phoneticPr fontId="118"/>
  </si>
  <si>
    <t>オンプレミスとクラウドの違い。パブリッククラウドとプライベートクラウド。クラウドサービスにおけるセキュリティ対策。</t>
    <phoneticPr fontId="118"/>
  </si>
  <si>
    <t>クラウドサービスの提供形態</t>
    <phoneticPr fontId="118"/>
  </si>
  <si>
    <t>SaaS（Software as a Service）。IaaS（Infrastructure as a Service）。PaaS（Platform as a Service）。</t>
    <phoneticPr fontId="118"/>
  </si>
  <si>
    <t>クラウドに関する最新の技術動向</t>
    <phoneticPr fontId="118"/>
  </si>
  <si>
    <t>クラウドに関する最新の技術動向。</t>
    <phoneticPr fontId="118"/>
  </si>
  <si>
    <t>ハードウェア・ソフトウェア</t>
    <phoneticPr fontId="118"/>
  </si>
  <si>
    <t>ハードウェア</t>
    <phoneticPr fontId="118"/>
  </si>
  <si>
    <t>ハードウェアの構成要素：プロセッサ、メモリ、ストレージ、入出力機器。コンピュータ・入出力機器の種類：PC、サーバー、汎用機、スマートフォン、タブレット、ウェアラブル端末、スマートスピーカー、センサー、デジタルサイネージ、ドローン。</t>
    <phoneticPr fontId="118"/>
  </si>
  <si>
    <t>ソフトウェア</t>
    <phoneticPr fontId="118"/>
  </si>
  <si>
    <t>ソフトウェアの構成要素：OS、ミドルウェア、アプリケーション。オープンソースソフトウェア。プログラミング的思考：アルゴリズムの基本的な考え方、プログラミング言語の特徴。</t>
    <phoneticPr fontId="118"/>
  </si>
  <si>
    <t>企業における開発・運用</t>
    <phoneticPr fontId="118"/>
  </si>
  <si>
    <t>プロジェクトマネジメントの概要。サービスマネジメントの概要。</t>
    <phoneticPr fontId="118"/>
  </si>
  <si>
    <t>ハードウェア・ソフトウェアに関する最新の技術動向</t>
    <phoneticPr fontId="118"/>
  </si>
  <si>
    <t>ハードウェア・ソフトウェアに関する最新の技術動向。</t>
    <phoneticPr fontId="118"/>
  </si>
  <si>
    <t>ネットワーク</t>
    <phoneticPr fontId="118"/>
  </si>
  <si>
    <t>ネットワーク・インターネットの仕組み</t>
    <phoneticPr fontId="118"/>
  </si>
  <si>
    <t>ネットワーク方式（LAN・WAN）。接続装置（ハブ・ルーター）。通信プロトコル。IPアドレス。ドメイン。無線通信（Wi-Fi 等）。</t>
    <phoneticPr fontId="118"/>
  </si>
  <si>
    <t>インターネットサービス</t>
    <phoneticPr fontId="118"/>
  </si>
  <si>
    <t>電子メール。5G（モバイル）。リモート会議等のコミュニケーションサービス。ネット決済等の金融サービス。</t>
    <phoneticPr fontId="118"/>
  </si>
  <si>
    <t>ネットワークに関する最新の技術動向</t>
    <phoneticPr fontId="118"/>
  </si>
  <si>
    <t>ネットワークに関する最新の技術動向。</t>
    <phoneticPr fontId="118"/>
  </si>
  <si>
    <t>How</t>
    <phoneticPr fontId="118"/>
  </si>
  <si>
    <t>活用事例・利用方法</t>
    <phoneticPr fontId="118"/>
  </si>
  <si>
    <t>データ・デジタル技術の活用事例</t>
    <phoneticPr fontId="118"/>
  </si>
  <si>
    <t>事業活動におけるデータ・デジタル技術の活用事例</t>
    <phoneticPr fontId="118"/>
  </si>
  <si>
    <t>サービス：配膳ロボット導入、顧客情報を用いた購買傾向の分析。販売：バーチャル試着サービス、無人コンビニエンスストア。マーケティング：購買履歴に合わせたリコメンド機能、ビッグデータを用いたリスティング広告。製造：製造データの蓄積・分析（スマートファクトリー）、部品在庫の自動管理・調達。研究開発：研究業務のリモート化、研究データ基盤システムの構築。調達：電子契約システムの導入、サプライチェーン情報の一元化。物流：ブロックチェーンを用いた生産情報のトラッキング、顧客情報を用いた再配達の予防。</t>
    <phoneticPr fontId="118"/>
  </si>
  <si>
    <t>生成AIの活用事例</t>
    <phoneticPr fontId="118"/>
  </si>
  <si>
    <t>業務全般における文章作成・要約、情報収集、課題抽出、アイデア出しへの大規模言語モデルの利用等。顧客体験の改善、ビジネス変革等。</t>
    <phoneticPr fontId="118"/>
  </si>
  <si>
    <t>ツール利用</t>
    <phoneticPr fontId="118"/>
  </si>
  <si>
    <t>日常業務に関するツールの利用方法</t>
    <phoneticPr fontId="118"/>
  </si>
  <si>
    <t>コミュニケーションツール：メール、チャット、プロジェクト管理。オフィスツール：文字のサイズ・フォント変更、基本的な関数、表の作成、便利なショートカット。検索エンジン：検索のコツ。</t>
    <phoneticPr fontId="118"/>
  </si>
  <si>
    <t>生成AIの利用方法</t>
    <phoneticPr fontId="118"/>
  </si>
  <si>
    <t>画像生成ツール、文章生成ツール、音声生成ツール等の概要。指示（プロンプト）の手法。</t>
    <phoneticPr fontId="118"/>
  </si>
  <si>
    <t>自動化・効率化に関するデジタルツールの利用方法</t>
    <phoneticPr fontId="118"/>
  </si>
  <si>
    <t>ノーコード・ローコードツールの基礎知識。RPA、AutoMLなどの自動化・内製化ツールの概要。</t>
    <phoneticPr fontId="118"/>
  </si>
  <si>
    <t>留意点</t>
    <phoneticPr fontId="118"/>
  </si>
  <si>
    <t>セキュリティ</t>
    <phoneticPr fontId="118"/>
  </si>
  <si>
    <t>セキュリティの3要素</t>
    <phoneticPr fontId="118"/>
  </si>
  <si>
    <t>機密性。完全性。可用性。</t>
    <phoneticPr fontId="118"/>
  </si>
  <si>
    <t>セキュリティ技術</t>
    <phoneticPr fontId="118"/>
  </si>
  <si>
    <t>暗号。ワンタイムパスワード。ブロックチェーン。生体認証。</t>
    <phoneticPr fontId="118"/>
  </si>
  <si>
    <t>情報セキュリティマネジメントシステム（ISMS）</t>
    <phoneticPr fontId="118"/>
  </si>
  <si>
    <t>情報セキュリティマネジメントシステム（ISMS）。</t>
    <phoneticPr fontId="118"/>
  </si>
  <si>
    <t>個人がとるべきセキュリティ対策</t>
    <phoneticPr fontId="118"/>
  </si>
  <si>
    <t>IDやパスワードの管理。アクセス権の設定。覗き見防止。添付ファイル付きメールへの警戒。社外メールアドレスへの警戒。</t>
    <phoneticPr fontId="118"/>
  </si>
  <si>
    <t>モラル</t>
    <phoneticPr fontId="118"/>
  </si>
  <si>
    <t>ネット被害・SNS・生成AI等のトラブルの事例・対策</t>
    <phoneticPr fontId="118"/>
  </si>
  <si>
    <t>写真の位置情報による住所の流出。アカウントの乗っ取り。炎上。名誉棄損判決。SNSやAIツール、検索等の入力データによる情報漏洩。生成AIなどの学習データ利用。</t>
    <phoneticPr fontId="118"/>
  </si>
  <si>
    <t>データ利用における禁止事項や留意事項</t>
    <phoneticPr fontId="118"/>
  </si>
  <si>
    <t>結果の捏造。実験データの盗用。恣意的な結果の抽出。ELSI（Ethical, Legal, and Social Issues）。</t>
    <phoneticPr fontId="118"/>
  </si>
  <si>
    <t>コンプライアンス</t>
    <phoneticPr fontId="118"/>
  </si>
  <si>
    <t>個人情報の定義と個人情報に関する法律・留意事項</t>
    <phoneticPr fontId="118"/>
  </si>
  <si>
    <t>個人情報保護法。個人情報の取り扱いルール。業界団体等の示すプライバシー関連ガイドライン。</t>
    <phoneticPr fontId="118"/>
  </si>
  <si>
    <t>知的財産権が保護する対象</t>
    <phoneticPr fontId="118"/>
  </si>
  <si>
    <t>著作権、特許権、実用新案権、意匠権、商標権。不正競争防止法。</t>
    <phoneticPr fontId="118"/>
  </si>
  <si>
    <t>諸外国におけるデータ規制の内容</t>
    <phoneticPr fontId="118"/>
  </si>
  <si>
    <t>GDPR。CCPA。その他産業データの保護規制。</t>
    <phoneticPr fontId="118"/>
  </si>
  <si>
    <t>サービス利用規約を踏まえたデータの利用範囲</t>
    <phoneticPr fontId="118"/>
  </si>
  <si>
    <t>サービス提供側における入力データの管理/利用方法の確認。社内や組織における利用ルールの確認。</t>
    <phoneticPr fontId="118"/>
  </si>
  <si>
    <t>（備考）</t>
    <rPh sb="1" eb="3">
      <t>ビコウ</t>
    </rPh>
    <phoneticPr fontId="118"/>
  </si>
  <si>
    <t>注　１　訓練実施機関は、DXリテラシー標準を適宜参照しつつ、実施する職業訓練のカリキュラム等から習得を目指すスキル項目を確認し、含まれるものに、チェック欄に「✔」を入れ提出すること。</t>
    <rPh sb="45" eb="46">
      <t>トウ</t>
    </rPh>
    <phoneticPr fontId="118"/>
  </si>
  <si>
    <t>　　２　訓練カリキュラムにスキル項目に関連する訓練項目があれば、訓練実施機関の判断により学習項目を追加して差し支えないこと。</t>
    <phoneticPr fontId="118"/>
  </si>
  <si>
    <t>第１６の２号</t>
    <rPh sb="5" eb="6">
      <t>ゴウ</t>
    </rPh>
    <phoneticPr fontId="9"/>
  </si>
  <si>
    <r>
      <rPr>
        <b/>
        <sz val="20"/>
        <color theme="1"/>
        <rFont val="ＭＳ Ｐゴシック"/>
        <family val="3"/>
        <charset val="128"/>
      </rPr>
      <t>該当機関のみ</t>
    </r>
    <r>
      <rPr>
        <sz val="20"/>
        <color theme="1"/>
        <rFont val="ＭＳ Ｐゴシック"/>
        <family val="3"/>
        <charset val="128"/>
      </rPr>
      <t xml:space="preserve">
→</t>
    </r>
    <r>
      <rPr>
        <u/>
        <sz val="20"/>
        <color theme="1"/>
        <rFont val="ＭＳ Ｐゴシック"/>
        <family val="3"/>
        <charset val="128"/>
      </rPr>
      <t>講師が職務経歴書を作成していない場合や職務経歴書の記載内容だけでは「申請の留意事項」別紙９の講師要件（類型1～5）に適合することが確認できない場合のみ必要となる様式です。</t>
    </r>
    <rPh sb="0" eb="2">
      <t>ガイトウ</t>
    </rPh>
    <rPh sb="2" eb="4">
      <t>キカン</t>
    </rPh>
    <phoneticPr fontId="8"/>
  </si>
  <si>
    <r>
      <t>オリエンテーション時に告知する事項の内容</t>
    </r>
    <r>
      <rPr>
        <b/>
        <sz val="20"/>
        <color theme="1"/>
        <rFont val="ＭＳ Ｐゴシック"/>
        <family val="3"/>
        <charset val="128"/>
      </rPr>
      <t>《省》</t>
    </r>
    <rPh sb="9" eb="10">
      <t>ジ</t>
    </rPh>
    <rPh sb="11" eb="13">
      <t>コクチ</t>
    </rPh>
    <rPh sb="15" eb="17">
      <t>ジコウ</t>
    </rPh>
    <rPh sb="18" eb="20">
      <t>ナイヨウ</t>
    </rPh>
    <phoneticPr fontId="9"/>
  </si>
  <si>
    <r>
      <rPr>
        <b/>
        <sz val="20"/>
        <color theme="1"/>
        <rFont val="ＭＳ Ｐゴシック"/>
        <family val="3"/>
        <charset val="128"/>
      </rPr>
      <t>該当機関のみ</t>
    </r>
    <r>
      <rPr>
        <sz val="20"/>
        <color theme="1"/>
        <rFont val="ＭＳ Ｐゴシック"/>
        <family val="3"/>
        <charset val="128"/>
      </rPr>
      <t xml:space="preserve">
→</t>
    </r>
    <r>
      <rPr>
        <u/>
        <sz val="20"/>
        <color theme="1"/>
        <rFont val="ＭＳ Ｐゴシック"/>
        <family val="3"/>
        <charset val="128"/>
      </rPr>
      <t>過去に実施した求職者支援訓練の「雇用保険適用就職率」が基準を下回った場合のみ必要となる様式です。詳しくは「申請の留意事項」の第6の1「（7）過去に実施した求職者支援訓練の就職率」をご確認ください。</t>
    </r>
    <rPh sb="0" eb="2">
      <t>ガイトウ</t>
    </rPh>
    <rPh sb="2" eb="4">
      <t>キカン</t>
    </rPh>
    <rPh sb="71" eb="72">
      <t>ダイ</t>
    </rPh>
    <phoneticPr fontId="8"/>
  </si>
  <si>
    <t>会計ソフト、医療事務システム、CADシステム、CMSなどの利用方法・紹介等</t>
    <phoneticPr fontId="9"/>
  </si>
  <si>
    <r>
      <t xml:space="preserve">
⑯
参考指標（その他就職率）
</t>
    </r>
    <r>
      <rPr>
        <sz val="6"/>
        <color theme="1"/>
        <rFont val="ＭＳ Ｐゴシック"/>
        <family val="3"/>
        <charset val="128"/>
      </rPr>
      <t>（自動計算）</t>
    </r>
    <rPh sb="5" eb="7">
      <t>サンコウ</t>
    </rPh>
    <rPh sb="7" eb="9">
      <t>シヒョウ</t>
    </rPh>
    <rPh sb="12" eb="13">
      <t>タ</t>
    </rPh>
    <rPh sb="13" eb="16">
      <t>シュウショクリツ</t>
    </rPh>
    <rPh sb="19" eb="21">
      <t>ジドウ</t>
    </rPh>
    <rPh sb="21" eb="23">
      <t>ケイサン</t>
    </rPh>
    <phoneticPr fontId="9"/>
  </si>
  <si>
    <r>
      <t xml:space="preserve">
⑰
雇用保険適用
就職率
</t>
    </r>
    <r>
      <rPr>
        <sz val="6"/>
        <color theme="1"/>
        <rFont val="ＭＳ Ｐゴシック"/>
        <family val="3"/>
        <charset val="128"/>
      </rPr>
      <t xml:space="preserve">（自動計算）
</t>
    </r>
    <rPh sb="5" eb="7">
      <t>コヨウ</t>
    </rPh>
    <rPh sb="7" eb="9">
      <t>ホケン</t>
    </rPh>
    <rPh sb="9" eb="11">
      <t>テキヨウ</t>
    </rPh>
    <rPh sb="12" eb="14">
      <t>シュウショク</t>
    </rPh>
    <rPh sb="14" eb="15">
      <t>リツ</t>
    </rPh>
    <rPh sb="17" eb="19">
      <t>ジドウ</t>
    </rPh>
    <rPh sb="19" eb="21">
      <t>ケイサン</t>
    </rPh>
    <phoneticPr fontId="9"/>
  </si>
  <si>
    <r>
      <t>注）※1　　この様式に記入する実績は、</t>
    </r>
    <r>
      <rPr>
        <u/>
        <sz val="12"/>
        <color theme="1"/>
        <rFont val="ＭＳ Ｐゴシック"/>
        <family val="3"/>
        <charset val="128"/>
      </rPr>
      <t>訓練科の選定</t>
    </r>
    <r>
      <rPr>
        <sz val="12"/>
        <color theme="1"/>
        <rFont val="ＭＳ Ｐゴシック"/>
        <family val="3"/>
        <charset val="128"/>
      </rPr>
      <t>に使用します。</t>
    </r>
    <rPh sb="0" eb="1">
      <t>チュウ</t>
    </rPh>
    <rPh sb="8" eb="10">
      <t>ヨウシキ</t>
    </rPh>
    <rPh sb="11" eb="13">
      <t>キニュウ</t>
    </rPh>
    <rPh sb="15" eb="17">
      <t>ジッセキ</t>
    </rPh>
    <rPh sb="19" eb="22">
      <t>クンレンカ</t>
    </rPh>
    <rPh sb="23" eb="25">
      <t>センテイ</t>
    </rPh>
    <rPh sb="26" eb="28">
      <t>シヨウ</t>
    </rPh>
    <phoneticPr fontId="9"/>
  </si>
  <si>
    <t>※この計画書は、上記３に記載した訓練科の次に申請しようとする都道府県支部に必ずご提出いただくようお願いいたします。</t>
    <rPh sb="8" eb="10">
      <t>ジョウキ</t>
    </rPh>
    <rPh sb="12" eb="14">
      <t>キサイ</t>
    </rPh>
    <rPh sb="16" eb="19">
      <t>クンレンカ</t>
    </rPh>
    <rPh sb="20" eb="21">
      <t>ツギ</t>
    </rPh>
    <rPh sb="22" eb="24">
      <t>シンセイ</t>
    </rPh>
    <rPh sb="30" eb="34">
      <t>トドウフケン</t>
    </rPh>
    <rPh sb="34" eb="36">
      <t>シブ</t>
    </rPh>
    <rPh sb="37" eb="38">
      <t>カナラ</t>
    </rPh>
    <rPh sb="40" eb="42">
      <t>テイシュツ</t>
    </rPh>
    <rPh sb="49" eb="50">
      <t>ネガ</t>
    </rPh>
    <phoneticPr fontId="9"/>
  </si>
  <si>
    <r>
      <rPr>
        <sz val="12"/>
        <color rgb="FFFF0000"/>
        <rFont val="ＭＳ 明朝"/>
        <family val="1"/>
        <charset val="128"/>
      </rPr>
      <t>(</t>
    </r>
    <r>
      <rPr>
        <sz val="12"/>
        <color theme="1"/>
        <rFont val="ＭＳ 明朝"/>
        <family val="1"/>
        <charset val="128"/>
      </rPr>
      <t>2</t>
    </r>
    <r>
      <rPr>
        <sz val="12"/>
        <color rgb="FFFF0000"/>
        <rFont val="ＭＳ 明朝"/>
        <family val="1"/>
        <charset val="128"/>
      </rPr>
      <t>)</t>
    </r>
    <phoneticPr fontId="9"/>
  </si>
  <si>
    <t>訓練分野　</t>
    <phoneticPr fontId="9"/>
  </si>
  <si>
    <r>
      <t>②点検項目に　※印のついている項目は、</t>
    </r>
    <r>
      <rPr>
        <sz val="12"/>
        <color theme="1"/>
        <rFont val="ＭＳ Ｐゴシック"/>
        <family val="3"/>
        <charset val="128"/>
      </rPr>
      <t>訓練カリキュラムにパソコンを使用する内容が含まれる場合に記入してください。</t>
    </r>
    <rPh sb="1" eb="3">
      <t>テンケン</t>
    </rPh>
    <rPh sb="3" eb="5">
      <t>コウモク</t>
    </rPh>
    <rPh sb="8" eb="9">
      <t>ジルシ</t>
    </rPh>
    <rPh sb="15" eb="17">
      <t>コウモク</t>
    </rPh>
    <rPh sb="19" eb="21">
      <t>クンレン</t>
    </rPh>
    <rPh sb="33" eb="35">
      <t>シヨウ</t>
    </rPh>
    <rPh sb="37" eb="39">
      <t>ナイヨウ</t>
    </rPh>
    <rPh sb="40" eb="41">
      <t>フク</t>
    </rPh>
    <rPh sb="44" eb="46">
      <t>バアイ</t>
    </rPh>
    <rPh sb="47" eb="49">
      <t>キニュウ</t>
    </rPh>
    <phoneticPr fontId="9"/>
  </si>
  <si>
    <t>常勤</t>
  </si>
  <si>
    <t>《省》</t>
  </si>
  <si>
    <t>非常勤</t>
  </si>
  <si>
    <t>生年月日</t>
    <rPh sb="0" eb="4">
      <t>セイネンガッピ</t>
    </rPh>
    <phoneticPr fontId="9"/>
  </si>
  <si>
    <t>S</t>
  </si>
  <si>
    <t>担当する科目</t>
  </si>
  <si>
    <t xml:space="preserve">令和 </t>
  </si>
  <si>
    <t xml:space="preserve">平成 </t>
  </si>
  <si>
    <t>～</t>
  </si>
  <si>
    <t>令和７年７月１５日現在</t>
    <phoneticPr fontId="9"/>
  </si>
  <si>
    <t>所属（部署名）</t>
    <rPh sb="0" eb="2">
      <t>ショゾク</t>
    </rPh>
    <rPh sb="3" eb="5">
      <t>ブショ</t>
    </rPh>
    <rPh sb="5" eb="6">
      <t>メイ</t>
    </rPh>
    <phoneticPr fontId="9"/>
  </si>
  <si>
    <t>職務経歴書(認定様式第7の3号含む)</t>
    <rPh sb="0" eb="2">
      <t>ショクム</t>
    </rPh>
    <rPh sb="2" eb="5">
      <t>ケイレキショ</t>
    </rPh>
    <rPh sb="6" eb="8">
      <t>ニンテイ</t>
    </rPh>
    <rPh sb="8" eb="10">
      <t>ヨウシキ</t>
    </rPh>
    <rPh sb="10" eb="11">
      <t>ダイ</t>
    </rPh>
    <rPh sb="14" eb="15">
      <t>ゴウ</t>
    </rPh>
    <rPh sb="15" eb="16">
      <t>フク</t>
    </rPh>
    <phoneticPr fontId="9"/>
  </si>
  <si>
    <t>　２　訓練実施施設(教室・実習室)及び事務室の平面図</t>
    <rPh sb="3" eb="5">
      <t>クンレン</t>
    </rPh>
    <rPh sb="5" eb="9">
      <t>ジッシシセツ</t>
    </rPh>
    <rPh sb="10" eb="12">
      <t>キョウシツ</t>
    </rPh>
    <rPh sb="13" eb="16">
      <t>ジッシュウシツ</t>
    </rPh>
    <rPh sb="17" eb="18">
      <t>オヨ</t>
    </rPh>
    <rPh sb="19" eb="22">
      <t>ジムシツ</t>
    </rPh>
    <rPh sb="23" eb="26">
      <t>ヘイメンズ</t>
    </rPh>
    <phoneticPr fontId="9"/>
  </si>
  <si>
    <t>個人情報保護の体制がとれている。
《個人情報を漏えいする恐れがある場合として、認められない例》
・実施状況確認時の会話等が外部に聞こえてしまう。
・教室や事務室が視覚的に外部と仕切られていない（カーテン等がなく、部屋の外から中が見えてしまう。）。
・事務室を訓練実施機関以外の者が使用する。
・事務室（書類保管場所）の入り口が施錠できず、かつ、個人情報を保管する書庫等の施錠ができない又は容易に持ち出せる。
・訓練実施施設が使用するインターネット回線が、不特定多数が利用する公衆無線LAN（Free Wi-Fi等）である。</t>
    <phoneticPr fontId="9"/>
  </si>
  <si>
    <t>講師を担当する者は｢求職者支援訓練(企業実習)の講師として認められる類型」に該当する者であること。</t>
    <rPh sb="0" eb="2">
      <t>コウシ</t>
    </rPh>
    <rPh sb="3" eb="5">
      <t>タントウ</t>
    </rPh>
    <rPh sb="7" eb="8">
      <t>モノ</t>
    </rPh>
    <rPh sb="10" eb="13">
      <t>キュウショクシャ</t>
    </rPh>
    <rPh sb="13" eb="15">
      <t>シエン</t>
    </rPh>
    <rPh sb="15" eb="17">
      <t>クンレン</t>
    </rPh>
    <rPh sb="18" eb="20">
      <t>キギョウ</t>
    </rPh>
    <rPh sb="20" eb="22">
      <t>ジッシュウ</t>
    </rPh>
    <rPh sb="24" eb="26">
      <t>コウシ</t>
    </rPh>
    <rPh sb="29" eb="30">
      <t>ミト</t>
    </rPh>
    <rPh sb="34" eb="36">
      <t>ルイケイ</t>
    </rPh>
    <rPh sb="38" eb="40">
      <t>ガイトウ</t>
    </rPh>
    <rPh sb="42" eb="43">
      <t>モノ</t>
    </rPh>
    <phoneticPr fontId="9"/>
  </si>
  <si>
    <r>
      <t>　　 ③　「類型」の欄には、</t>
    </r>
    <r>
      <rPr>
        <sz val="12"/>
        <color rgb="FFFF0000"/>
        <rFont val="ＭＳ Ｐゴシック"/>
        <family val="3"/>
        <charset val="128"/>
      </rPr>
      <t>「求職者支援訓練の認定申請書を提出するに当たっての留意事項」の別紙９「求職者支援訓練を担当する講師が満たすべき認定基準について」</t>
    </r>
    <r>
      <rPr>
        <sz val="12"/>
        <color theme="1"/>
        <rFont val="ＭＳ Ｐゴシック"/>
        <family val="3"/>
        <charset val="128"/>
      </rPr>
      <t>の</t>
    </r>
    <rPh sb="6" eb="8">
      <t>ルイケイ</t>
    </rPh>
    <rPh sb="10" eb="11">
      <t>ラン</t>
    </rPh>
    <phoneticPr fontId="9"/>
  </si>
  <si>
    <t>「求職者支援訓練の講師として認められる類型」のうち該当する番号を記入してください。</t>
    <phoneticPr fontId="9"/>
  </si>
  <si>
    <r>
      <t>　　　　　（具体的には、</t>
    </r>
    <r>
      <rPr>
        <sz val="12"/>
        <color rgb="FFFF0000"/>
        <rFont val="ＭＳ Ｐゴシック"/>
        <family val="3"/>
        <charset val="128"/>
      </rPr>
      <t>上記</t>
    </r>
    <r>
      <rPr>
        <sz val="12"/>
        <color theme="1"/>
        <rFont val="ＭＳ Ｐゴシック"/>
        <family val="3"/>
        <charset val="128"/>
      </rPr>
      <t>の「</t>
    </r>
    <r>
      <rPr>
        <sz val="12"/>
        <color rgb="FFFF0000"/>
        <rFont val="ＭＳ Ｐゴシック"/>
        <family val="3"/>
        <charset val="128"/>
      </rPr>
      <t>求職者支援訓練の</t>
    </r>
    <r>
      <rPr>
        <sz val="12"/>
        <color theme="1"/>
        <rFont val="ＭＳ Ｐゴシック"/>
        <family val="3"/>
        <charset val="128"/>
      </rPr>
      <t>講師として認められる類型」のいずれかに適合することが必要です。）</t>
    </r>
    <rPh sb="12" eb="14">
      <t>ジョウキ</t>
    </rPh>
    <phoneticPr fontId="9"/>
  </si>
  <si>
    <r>
      <t>　　　　　　（「</t>
    </r>
    <r>
      <rPr>
        <sz val="12"/>
        <color rgb="FFFF0000"/>
        <rFont val="ＭＳ Ｐゴシック"/>
        <family val="3"/>
        <charset val="128"/>
      </rPr>
      <t>求職者支援訓練の</t>
    </r>
    <r>
      <rPr>
        <sz val="12"/>
        <color theme="1"/>
        <rFont val="ＭＳ Ｐゴシック"/>
        <family val="3"/>
        <charset val="128"/>
      </rPr>
      <t>講師として認められる類型」に該当すると判断した職務経歴書上の記載箇所に下線を引いてください。）</t>
    </r>
    <phoneticPr fontId="9"/>
  </si>
  <si>
    <t>いずれかに適合することが必要です。）</t>
    <phoneticPr fontId="9"/>
  </si>
  <si>
    <t>　（具体的には、「求職者支援訓練の認定申請書を提出するに当たっての留意事項」の別紙９「求職者支援訓練を担当する講師が満たすべき認定基準について」の「求職者支援訓練の講師として認められる類型」の</t>
    <phoneticPr fontId="9"/>
  </si>
  <si>
    <r>
      <t>各種就職支援等の実施
【添付書類】
・　キャリアコンサルティング担当者（キャリアコンサルタント又はキャリアコンサルティング技能士（1級又は2級）又は職業訓練指導員免許を保有する者）の要件が確認できる書類（キャリアコンサルタント登録証（写）又はキャリアコンサルティング技能士（1級又は2級）の合格証書又は合格通知書（写）又は職業訓練指導員免許証（写））</t>
    </r>
    <r>
      <rPr>
        <b/>
        <sz val="20"/>
        <rFont val="ＭＳ Ｐゴシック"/>
        <family val="3"/>
        <charset val="128"/>
      </rPr>
      <t>《省》</t>
    </r>
    <r>
      <rPr>
        <sz val="20"/>
        <rFont val="ＭＳ Ｐゴシック"/>
        <family val="3"/>
        <charset val="128"/>
      </rPr>
      <t xml:space="preserve">
・　就職支援責任者の雇用保険被保険者資格取得等確認通知書（事業主通知用）（写）（雇用保険の被保険者でない場合は、「労働条件通知書」等の直接雇用していることが分かる書類）</t>
    </r>
    <r>
      <rPr>
        <b/>
        <sz val="20"/>
        <rFont val="ＭＳ Ｐゴシック"/>
        <family val="3"/>
        <charset val="128"/>
      </rPr>
      <t xml:space="preserve">《省》
</t>
    </r>
    <r>
      <rPr>
        <sz val="20"/>
        <rFont val="ＭＳ Ｐゴシック"/>
        <family val="3"/>
        <charset val="128"/>
      </rPr>
      <t>・ 就職支援責任者が適切に就職支援を行うことを示す資料（就職支援責任者の勤務予定表及び就職支援のフローがわかる書類又は訓練期間中の就職支援スケジュール 等）</t>
    </r>
    <rPh sb="32" eb="34">
      <t>タントウ</t>
    </rPh>
    <rPh sb="91" eb="93">
      <t>ヨウケン</t>
    </rPh>
    <rPh sb="94" eb="96">
      <t>カクニン</t>
    </rPh>
    <rPh sb="99" eb="101">
      <t>ショルイ</t>
    </rPh>
    <rPh sb="117" eb="118">
      <t>ウツ</t>
    </rPh>
    <rPh sb="159" eb="160">
      <t>マタ</t>
    </rPh>
    <rPh sb="161" eb="163">
      <t>ショクギョウ</t>
    </rPh>
    <rPh sb="163" eb="165">
      <t>クンレン</t>
    </rPh>
    <rPh sb="165" eb="168">
      <t>シドウイン</t>
    </rPh>
    <rPh sb="168" eb="171">
      <t>メンキョショウ</t>
    </rPh>
    <rPh sb="172" eb="173">
      <t>ウツ</t>
    </rPh>
    <phoneticPr fontId="9"/>
  </si>
  <si>
    <r>
      <t>選定における加点要素確認表（実績枠）
【添付書類】
・　地域の求人ニーズ等を踏まえた訓練内容であることがわかる書類
・　就職支援責任者が取得していた場合に加点となる資格等の確認ができる書類（キャリアコンサルタント登録証、キャリアコンサルティング技能検定合格証書又は合格通知書（写）等）
・　民間教育訓練機関における職業訓練サービスの質の向上のための自己診断表（写）</t>
    </r>
    <r>
      <rPr>
        <b/>
        <sz val="20"/>
        <rFont val="ＭＳ Ｐゴシック"/>
        <family val="3"/>
        <charset val="128"/>
      </rPr>
      <t xml:space="preserve">
</t>
    </r>
    <r>
      <rPr>
        <sz val="20"/>
        <rFont val="ＭＳ Ｐゴシック"/>
        <family val="3"/>
        <charset val="128"/>
      </rPr>
      <t>・　職業訓練サービスガイドライン適合事業所認定の認定書（写）</t>
    </r>
    <r>
      <rPr>
        <b/>
        <sz val="20"/>
        <rFont val="ＭＳ Ｐゴシック"/>
        <family val="3"/>
        <charset val="128"/>
      </rPr>
      <t xml:space="preserve">
</t>
    </r>
    <r>
      <rPr>
        <sz val="20"/>
        <rFont val="ＭＳ Ｐゴシック"/>
        <family val="3"/>
        <charset val="128"/>
      </rPr>
      <t>・託児サービス提供機関が基準に該当しているか確認できる書類及び託児サービス提供機関における受入れ可能な児童の人数が確認できる書類（任意様式）</t>
    </r>
    <rPh sb="68" eb="70">
      <t>シュトク</t>
    </rPh>
    <rPh sb="74" eb="76">
      <t>バアイ</t>
    </rPh>
    <rPh sb="77" eb="79">
      <t>カテン</t>
    </rPh>
    <rPh sb="82" eb="84">
      <t>シカク</t>
    </rPh>
    <rPh sb="84" eb="85">
      <t>トウ</t>
    </rPh>
    <rPh sb="86" eb="88">
      <t>カクニン</t>
    </rPh>
    <rPh sb="92" eb="94">
      <t>ショルイ</t>
    </rPh>
    <rPh sb="106" eb="109">
      <t>トウロクショウ</t>
    </rPh>
    <rPh sb="207" eb="210">
      <t>ニンテイショ</t>
    </rPh>
    <rPh sb="211" eb="212">
      <t>ウツ</t>
    </rPh>
    <phoneticPr fontId="9"/>
  </si>
  <si>
    <r>
      <t>選定における加点要素確認表（新規参入枠）
【添付書類】
・　地域の求人ニーズ等を踏まえた訓練内容であることがわかる書類
・　就職支援責任者が取得していた場合に加点となる資格等の確認ができる書類（キャリアコンサルタント登録証、キャリアコンサルティング技能検定合格証書又は合格通知書（写）等）
・　民間教育訓練機関における職業訓練サービスの質の向上のための自己診断表（写）
・　委託訓練契約書（写）等
・　職業訓練サービスガイドライン適合事業所認定の認定書（写）</t>
    </r>
    <r>
      <rPr>
        <b/>
        <sz val="20"/>
        <rFont val="ＭＳ Ｐゴシック"/>
        <family val="3"/>
        <charset val="128"/>
      </rPr>
      <t xml:space="preserve">
・</t>
    </r>
    <r>
      <rPr>
        <sz val="20"/>
        <rFont val="ＭＳ Ｐゴシック"/>
        <family val="3"/>
        <charset val="128"/>
      </rPr>
      <t>託児サービス提供機関が基準に該当しているか確認できる書類及び託児サービス提供機関における受入れ可能な児童の人数が確認できる書類（任意様式）</t>
    </r>
    <rPh sb="14" eb="16">
      <t>シンキ</t>
    </rPh>
    <rPh sb="16" eb="18">
      <t>サンニュウ</t>
    </rPh>
    <rPh sb="18" eb="19">
      <t>ワク</t>
    </rPh>
    <rPh sb="30" eb="32">
      <t>チイキ</t>
    </rPh>
    <rPh sb="33" eb="35">
      <t>キュウジン</t>
    </rPh>
    <rPh sb="38" eb="39">
      <t>トウ</t>
    </rPh>
    <rPh sb="40" eb="41">
      <t>フ</t>
    </rPh>
    <rPh sb="44" eb="46">
      <t>クンレン</t>
    </rPh>
    <rPh sb="46" eb="48">
      <t>ナイヨウ</t>
    </rPh>
    <rPh sb="57" eb="59">
      <t>ショルイ</t>
    </rPh>
    <rPh sb="131" eb="132">
      <t>ショ</t>
    </rPh>
    <rPh sb="187" eb="189">
      <t>イタク</t>
    </rPh>
    <rPh sb="189" eb="191">
      <t>クンレン</t>
    </rPh>
    <rPh sb="191" eb="194">
      <t>ケイヤクショ</t>
    </rPh>
    <rPh sb="195" eb="196">
      <t>ウツ</t>
    </rPh>
    <rPh sb="197" eb="198">
      <t>ナド</t>
    </rPh>
    <phoneticPr fontId="9"/>
  </si>
  <si>
    <t>・日々の訓練時間外に最低１時間以上、質疑応答ができる講師の支援体制がある
※　通所時間数が20％未満のオンライン訓練を申請する場合で、通所での受講者がいないオンライン訓練実施日については、訓練時間外に質疑応答ができる講師の支援体制及びメール等による質疑応答体制を整えることでも差し支えないこと。</t>
    <rPh sb="67" eb="69">
      <t>ツウショ</t>
    </rPh>
    <rPh sb="71" eb="74">
      <t>ジュコウシャ</t>
    </rPh>
    <rPh sb="138" eb="139">
      <t>サ</t>
    </rPh>
    <rPh sb="140" eb="141">
      <t>ツカ</t>
    </rPh>
    <phoneticPr fontId="9"/>
  </si>
  <si>
    <t>就職支援責任者の業務等は次のとおりであること。
　　①配置
　　　訓練実施日数のうち50％の日数は、全日、就職支援責任者を務める訓練実施施設で業務を遂行すること（他業務と兼務することは差し支えない）。
（添付書類：就職支援責任者が適切に就職支援を行うことを示す資料（就職支援責任者の勤務予定表及び就職支援のフローがわかる書類又は訓練期間中の就職支援スケジュール　等）</t>
    <rPh sb="0" eb="2">
      <t>シュウショク</t>
    </rPh>
    <rPh sb="2" eb="7">
      <t>シエンセキニンシャ</t>
    </rPh>
    <rPh sb="8" eb="10">
      <t>ギョウム</t>
    </rPh>
    <rPh sb="10" eb="11">
      <t>トウ</t>
    </rPh>
    <rPh sb="12" eb="13">
      <t>ツギ</t>
    </rPh>
    <rPh sb="27" eb="29">
      <t>ハイチ</t>
    </rPh>
    <rPh sb="33" eb="35">
      <t>クンレン</t>
    </rPh>
    <rPh sb="35" eb="37">
      <t>ジッシ</t>
    </rPh>
    <rPh sb="37" eb="39">
      <t>ニッスウ</t>
    </rPh>
    <rPh sb="46" eb="48">
      <t>ニッスウ</t>
    </rPh>
    <rPh sb="50" eb="52">
      <t>ゼンニチ</t>
    </rPh>
    <rPh sb="53" eb="55">
      <t>シュウショク</t>
    </rPh>
    <rPh sb="55" eb="60">
      <t>シエンセキニンシャ</t>
    </rPh>
    <rPh sb="61" eb="62">
      <t>ツト</t>
    </rPh>
    <rPh sb="64" eb="66">
      <t>クンレン</t>
    </rPh>
    <rPh sb="66" eb="68">
      <t>ジッシ</t>
    </rPh>
    <rPh sb="68" eb="70">
      <t>シセツ</t>
    </rPh>
    <rPh sb="71" eb="73">
      <t>ギョウム</t>
    </rPh>
    <rPh sb="74" eb="76">
      <t>スイコウ</t>
    </rPh>
    <rPh sb="81" eb="82">
      <t>タ</t>
    </rPh>
    <rPh sb="82" eb="84">
      <t>ギョウム</t>
    </rPh>
    <rPh sb="85" eb="87">
      <t>ケンム</t>
    </rPh>
    <rPh sb="92" eb="93">
      <t>サ</t>
    </rPh>
    <rPh sb="94" eb="95">
      <t>ツカ</t>
    </rPh>
    <rPh sb="103" eb="107">
      <t>テンプショルイ</t>
    </rPh>
    <phoneticPr fontId="9"/>
  </si>
  <si>
    <t>(1)</t>
    <phoneticPr fontId="9"/>
  </si>
  <si>
    <t>(2)</t>
    <phoneticPr fontId="9"/>
  </si>
  <si>
    <t>訓練コース</t>
    <phoneticPr fontId="9"/>
  </si>
  <si>
    <t>(3)</t>
    <phoneticPr fontId="9"/>
  </si>
  <si>
    <t>(4)</t>
    <phoneticPr fontId="9"/>
  </si>
  <si>
    <t>(5)</t>
    <phoneticPr fontId="9"/>
  </si>
  <si>
    <t>(6)</t>
    <phoneticPr fontId="9"/>
  </si>
  <si>
    <t>(7)</t>
    <phoneticPr fontId="9"/>
  </si>
  <si>
    <t>所属（企業名）</t>
    <rPh sb="0" eb="1">
      <t>ショ</t>
    </rPh>
    <rPh sb="1" eb="2">
      <t>ゾク</t>
    </rPh>
    <rPh sb="3" eb="5">
      <t>キギョウ</t>
    </rPh>
    <rPh sb="5" eb="6">
      <t>メイ</t>
    </rPh>
    <phoneticPr fontId="9"/>
  </si>
  <si>
    <t>訓練受講者氏名</t>
    <rPh sb="0" eb="2">
      <t>クンレン</t>
    </rPh>
    <rPh sb="2" eb="4">
      <t>ジュコウ</t>
    </rPh>
    <rPh sb="4" eb="5">
      <t>シャ</t>
    </rPh>
    <rPh sb="5" eb="7">
      <t>シメイ</t>
    </rPh>
    <phoneticPr fontId="84"/>
  </si>
  <si>
    <r>
      <t>※　　フリーランス・個人事業主等、企業に所属していない場合は、受託元の会社名を記入してください。</t>
    </r>
    <r>
      <rPr>
        <sz val="11"/>
        <color rgb="FFFF3332"/>
        <rFont val="ＭＳ Ｐゴシック"/>
        <family val="3"/>
        <charset val="128"/>
        <scheme val="major"/>
      </rPr>
      <t>（部署名欄は「なし」と記入してください。）　</t>
    </r>
    <rPh sb="52" eb="53">
      <t>ラン</t>
    </rPh>
    <rPh sb="55" eb="56">
      <t>ショメイ</t>
    </rPh>
    <rPh sb="59" eb="61">
      <t>キニュウ</t>
    </rPh>
    <phoneticPr fontId="9"/>
  </si>
  <si>
    <t>※　　１つの証明書類で実務経験・指導（等）業務の経験を満たしていることが確認できない場合は、複数種類の書類の提出をお願いする場合があります。</t>
    <phoneticPr fontId="9"/>
  </si>
  <si>
    <t>なし</t>
    <phoneticPr fontId="9"/>
  </si>
  <si>
    <r>
      <t>実施体制等確認表
【添付書類】
・　不動産登記簿謄本（写）（訓練実施場所及び事務室を所有する場合）、賃貸借契約書（写）（訓練実施場所及び事務室を賃借する場合）等、施設が使用可能であることが確認できるもの</t>
    </r>
    <r>
      <rPr>
        <b/>
        <sz val="20"/>
        <rFont val="ＭＳ Ｐゴシック"/>
        <family val="3"/>
        <charset val="128"/>
      </rPr>
      <t>《省》</t>
    </r>
    <r>
      <rPr>
        <sz val="20"/>
        <rFont val="ＭＳ Ｐゴシック"/>
        <family val="3"/>
        <charset val="128"/>
      </rPr>
      <t xml:space="preserve">
・　訓練実施施設（教室・実習室）及び事務室の平面図</t>
    </r>
    <r>
      <rPr>
        <b/>
        <sz val="20"/>
        <rFont val="ＭＳ Ｐゴシック"/>
        <family val="3"/>
        <charset val="128"/>
      </rPr>
      <t>《省》</t>
    </r>
    <r>
      <rPr>
        <sz val="20"/>
        <rFont val="ＭＳ Ｐゴシック"/>
        <family val="3"/>
        <charset val="128"/>
      </rPr>
      <t xml:space="preserve">
・　介護職員養成研修等の指定通知書（写）（介護職員養成研修を求職者支援訓練として実施する場合）
・　加入する予定である災害補償制度等に関するリーフレット等</t>
    </r>
    <r>
      <rPr>
        <b/>
        <sz val="20"/>
        <rFont val="ＭＳ Ｐゴシック"/>
        <family val="3"/>
        <charset val="128"/>
      </rPr>
      <t xml:space="preserve">《省》
</t>
    </r>
    <r>
      <rPr>
        <sz val="20"/>
        <rFont val="ＭＳ Ｐゴシック"/>
        <family val="3"/>
        <charset val="128"/>
      </rPr>
      <t>・　託児サービス提供機関の要件に該当することを確認できる資料
・　職業訓練サービスガイドライン研修の修了証書（写）、修了証明書（写）又は受講証明書（写）、(受講者が講師又は事務担当者の場合は、申請者と直接雇用関係であることがわかる書類）</t>
    </r>
    <r>
      <rPr>
        <b/>
        <sz val="20"/>
        <rFont val="ＭＳ Ｐゴシック"/>
        <family val="3"/>
        <charset val="128"/>
      </rPr>
      <t xml:space="preserve">《省》
</t>
    </r>
    <r>
      <rPr>
        <sz val="20"/>
        <rFont val="ＭＳ Ｐゴシック"/>
        <family val="3"/>
        <charset val="128"/>
      </rPr>
      <t>・　ISO29993及びISO21001の審査登録証（写）</t>
    </r>
    <r>
      <rPr>
        <b/>
        <sz val="20"/>
        <rFont val="ＭＳ Ｐゴシック"/>
        <family val="3"/>
        <charset val="128"/>
      </rPr>
      <t>《省》</t>
    </r>
    <rPh sb="40" eb="41">
      <t>シツ</t>
    </rPh>
    <rPh sb="70" eb="71">
      <t>シツ</t>
    </rPh>
    <rPh sb="121" eb="122">
      <t>オヨ</t>
    </rPh>
    <rPh sb="152" eb="153">
      <t>ウツ</t>
    </rPh>
    <rPh sb="188" eb="190">
      <t>ヨテイ</t>
    </rPh>
    <rPh sb="217" eb="219">
      <t>タクジ</t>
    </rPh>
    <rPh sb="223" eb="225">
      <t>テイキョウ</t>
    </rPh>
    <rPh sb="225" eb="227">
      <t>キカン</t>
    </rPh>
    <rPh sb="228" eb="230">
      <t>ヨウケン</t>
    </rPh>
    <rPh sb="231" eb="233">
      <t>ガイトウ</t>
    </rPh>
    <rPh sb="238" eb="240">
      <t>カクニン</t>
    </rPh>
    <rPh sb="243" eb="245">
      <t>シリョウ</t>
    </rPh>
    <phoneticPr fontId="9"/>
  </si>
  <si>
    <r>
      <t>講師を担当する者の経歴等がわかる書類（認定様式第７の３号「講師の経歴等確認書」、職務経歴書（写）　等）</t>
    </r>
    <r>
      <rPr>
        <b/>
        <sz val="20"/>
        <rFont val="ＭＳ Ｐゴシック"/>
        <family val="3"/>
        <charset val="128"/>
      </rPr>
      <t>《省》</t>
    </r>
    <r>
      <rPr>
        <sz val="20"/>
        <rFont val="ＭＳ Ｐゴシック"/>
        <family val="3"/>
        <charset val="128"/>
      </rPr>
      <t xml:space="preserve">
【添付書類】
・　職務経歴書（写）や講師の経歴等確認書（認定様式第７の３号）等に記載されている実務経験・指導（等）業務</t>
    </r>
    <r>
      <rPr>
        <sz val="20"/>
        <color rgb="FFFF0000"/>
        <rFont val="ＭＳ Ｐゴシック"/>
        <family val="3"/>
        <charset val="128"/>
      </rPr>
      <t>の</t>
    </r>
    <r>
      <rPr>
        <sz val="20"/>
        <rFont val="ＭＳ Ｐゴシック"/>
        <family val="3"/>
        <charset val="128"/>
      </rPr>
      <t>経験の内容及び年数を証明する書類（写）</t>
    </r>
    <r>
      <rPr>
        <b/>
        <sz val="20"/>
        <rFont val="ＭＳ Ｐゴシック"/>
        <family val="3"/>
        <charset val="128"/>
      </rPr>
      <t>《省》</t>
    </r>
    <r>
      <rPr>
        <sz val="20"/>
        <rFont val="ＭＳ Ｐゴシック"/>
        <family val="3"/>
        <charset val="128"/>
      </rPr>
      <t xml:space="preserve">
※ 講師要件を満たすことが確認できる年数分必要。
※ 実務経験・指導（等）業務</t>
    </r>
    <r>
      <rPr>
        <sz val="20"/>
        <color rgb="FFFF0000"/>
        <rFont val="ＭＳ Ｐゴシック"/>
        <family val="3"/>
        <charset val="128"/>
      </rPr>
      <t>の</t>
    </r>
    <r>
      <rPr>
        <sz val="20"/>
        <rFont val="ＭＳ Ｐゴシック"/>
        <family val="3"/>
        <charset val="128"/>
      </rPr>
      <t>経験の内容及び年数の確認に影響しない個人情報については黒塗り等して提出すること。
（証明書類の例）
労働契約書、労働条件通知書、職務証明書、在職証明書等の勤務先からの証明書類、請負契約書　 等</t>
    </r>
    <rPh sb="132" eb="133">
      <t>ウツ</t>
    </rPh>
    <rPh sb="266" eb="271">
      <t>ウケオイケイヤクショ</t>
    </rPh>
    <phoneticPr fontId="8"/>
  </si>
  <si>
    <t>第７の３号
又は
任意様式</t>
    <rPh sb="0" eb="1">
      <t>ダイ</t>
    </rPh>
    <rPh sb="4" eb="5">
      <t>ゴウ</t>
    </rPh>
    <phoneticPr fontId="8"/>
  </si>
  <si>
    <r>
      <t>　　　※　求職者支援訓練の講師を担当する講師については、認定基準４</t>
    </r>
    <r>
      <rPr>
        <sz val="12"/>
        <color rgb="FFFF0000"/>
        <rFont val="ＭＳ Ｐゴシック"/>
        <family val="3"/>
        <charset val="128"/>
      </rPr>
      <t>の</t>
    </r>
    <r>
      <rPr>
        <sz val="12"/>
        <color theme="1"/>
        <rFont val="ＭＳ Ｐゴシック"/>
        <family val="3"/>
        <charset val="128"/>
      </rPr>
      <t>（１１）「講師」の要件に適合する必要があります。</t>
    </r>
    <rPh sb="20" eb="22">
      <t>コウシ</t>
    </rPh>
    <phoneticPr fontId="9"/>
  </si>
  <si>
    <t>実務経験・指導（等）業務の経験を
証明する書類</t>
    <phoneticPr fontId="9"/>
  </si>
  <si>
    <t>※　求職者支援訓練（企業実習）の講師を担当する者については、認定基準４の（１１）「講師」の要件に適合する必要があります。</t>
    <rPh sb="2" eb="7">
      <t>キュウショクシャシエン</t>
    </rPh>
    <rPh sb="7" eb="9">
      <t>クンレン</t>
    </rPh>
    <rPh sb="10" eb="14">
      <t>キギョウジッシュウ</t>
    </rPh>
    <rPh sb="16" eb="18">
      <t>コウシ</t>
    </rPh>
    <rPh sb="19" eb="21">
      <t>タントウ</t>
    </rPh>
    <rPh sb="23" eb="24">
      <t>シャ</t>
    </rPh>
    <phoneticPr fontId="9"/>
  </si>
  <si>
    <r>
      <t>講師の類型に該当することを証明する書類
・職務経歴書（写）等
・経歴等確認書（認定様式第７の３号）
・資格、免許（写）
・実務経験・指導(等)業務</t>
    </r>
    <r>
      <rPr>
        <sz val="11"/>
        <color rgb="FFFF0000"/>
        <rFont val="ＭＳ ゴシック"/>
        <family val="3"/>
        <charset val="128"/>
      </rPr>
      <t>の</t>
    </r>
    <r>
      <rPr>
        <sz val="11"/>
        <rFont val="ＭＳ ゴシック"/>
        <family val="3"/>
        <charset val="128"/>
      </rPr>
      <t>経験を証明する書類（写）</t>
    </r>
    <phoneticPr fontId="9"/>
  </si>
  <si>
    <t>視聴覚教材（映像教材）の使用</t>
    <phoneticPr fontId="9"/>
  </si>
  <si>
    <t>アイチケンナゴヤシサンカクサンカクサンカク1-2-3</t>
    <phoneticPr fontId="9"/>
  </si>
  <si>
    <t>460-0000</t>
    <phoneticPr fontId="9"/>
  </si>
  <si>
    <t>愛知県名古屋市△区△△1-2-3</t>
    <phoneticPr fontId="9"/>
  </si>
  <si>
    <t>カブシキガイシャ○○○○</t>
    <phoneticPr fontId="9"/>
  </si>
  <si>
    <t>ダイヒョウトリシマリヤク□□□□</t>
    <phoneticPr fontId="9"/>
  </si>
  <si>
    <t>代表取締役　□□　□□</t>
    <rPh sb="0" eb="2">
      <t>ダイヒョウ</t>
    </rPh>
    <rPh sb="2" eb="5">
      <t>トリシマリヤク</t>
    </rPh>
    <phoneticPr fontId="9"/>
  </si>
  <si>
    <t>ＯＡ事務科</t>
    <rPh sb="0" eb="5">
      <t>ラチジムカ</t>
    </rPh>
    <phoneticPr fontId="9"/>
  </si>
  <si>
    <t>伏見ビジネス専門スクール</t>
    <rPh sb="0" eb="2">
      <t>フシミ</t>
    </rPh>
    <rPh sb="6" eb="8">
      <t>センモン</t>
    </rPh>
    <phoneticPr fontId="9"/>
  </si>
  <si>
    <t>460-0003</t>
    <phoneticPr fontId="9"/>
  </si>
  <si>
    <t>愛知県名古屋市中区錦1-10-1</t>
    <rPh sb="0" eb="3">
      <t>アイチケン</t>
    </rPh>
    <rPh sb="3" eb="7">
      <t>ナゴヤシ</t>
    </rPh>
    <rPh sb="7" eb="9">
      <t>ナカク</t>
    </rPh>
    <rPh sb="9" eb="10">
      <t>ニシキ</t>
    </rPh>
    <phoneticPr fontId="8"/>
  </si>
  <si>
    <t>NIテラス伏見4階</t>
    <rPh sb="5" eb="7">
      <t>フシミ</t>
    </rPh>
    <rPh sb="8" eb="9">
      <t>カイ</t>
    </rPh>
    <phoneticPr fontId="8"/>
  </si>
  <si>
    <t>求職　支援</t>
    <rPh sb="0" eb="2">
      <t>キュウショク</t>
    </rPh>
    <rPh sb="3" eb="5">
      <t>シエン</t>
    </rPh>
    <phoneticPr fontId="11"/>
  </si>
  <si>
    <t>Windows 11</t>
  </si>
  <si>
    <t>Microsoft Word 2024</t>
  </si>
  <si>
    <t>Microsoft Excel 2024</t>
  </si>
  <si>
    <t>Microsoft PowerPoint2024</t>
  </si>
  <si>
    <t>✔</t>
    <phoneticPr fontId="9"/>
  </si>
  <si>
    <t>事務局長　　□□　□□</t>
    <rPh sb="0" eb="2">
      <t>ジム</t>
    </rPh>
    <rPh sb="2" eb="4">
      <t>キョクチョウ</t>
    </rPh>
    <phoneticPr fontId="9"/>
  </si>
  <si>
    <t>052-221-8754</t>
    <phoneticPr fontId="9"/>
  </si>
  <si>
    <t>地下鉄□□駅</t>
    <rPh sb="0" eb="3">
      <t>チカテツ</t>
    </rPh>
    <rPh sb="5" eb="6">
      <t>エキ</t>
    </rPh>
    <phoneticPr fontId="8"/>
  </si>
  <si>
    <t>ＯＡ事務科
（5-06-23-002-03-0000）</t>
    <rPh sb="2" eb="4">
      <t>ジム</t>
    </rPh>
    <rPh sb="4" eb="5">
      <t>カ</t>
    </rPh>
    <phoneticPr fontId="13"/>
  </si>
  <si>
    <t>企業の総務部門において上司の指示を受けながら多様なビジネス文書・帳票の作成やWebページ更新に対応できる。</t>
    <rPh sb="0" eb="2">
      <t>キギョウ</t>
    </rPh>
    <rPh sb="3" eb="5">
      <t>ソウム</t>
    </rPh>
    <rPh sb="5" eb="7">
      <t>ブモン</t>
    </rPh>
    <rPh sb="11" eb="13">
      <t>ジョウシ</t>
    </rPh>
    <rPh sb="14" eb="16">
      <t>シジ</t>
    </rPh>
    <rPh sb="17" eb="18">
      <t>ウ</t>
    </rPh>
    <rPh sb="22" eb="24">
      <t>タヨウ</t>
    </rPh>
    <rPh sb="29" eb="31">
      <t>ブンショ</t>
    </rPh>
    <rPh sb="32" eb="34">
      <t>チョウヒョウ</t>
    </rPh>
    <rPh sb="35" eb="37">
      <t>サクセイ</t>
    </rPh>
    <rPh sb="44" eb="46">
      <t>コウシン</t>
    </rPh>
    <rPh sb="47" eb="49">
      <t>タイオウ</t>
    </rPh>
    <phoneticPr fontId="9"/>
  </si>
  <si>
    <t>○○　○○</t>
    <phoneticPr fontId="9"/>
  </si>
  <si>
    <t>事務局長</t>
    <rPh sb="0" eb="2">
      <t>ジム</t>
    </rPh>
    <rPh sb="2" eb="4">
      <t>キョクチョウ</t>
    </rPh>
    <phoneticPr fontId="9"/>
  </si>
  <si>
    <t>052-222-0000</t>
    <phoneticPr fontId="9"/>
  </si>
  <si>
    <t>□□　□□</t>
    <phoneticPr fontId="9"/>
  </si>
  <si>
    <t>△△　△△</t>
    <phoneticPr fontId="9"/>
  </si>
  <si>
    <t>052-222-0000</t>
  </si>
  <si>
    <t>◇◇　◇◇</t>
    <phoneticPr fontId="9"/>
  </si>
  <si>
    <t>同一建物　○階</t>
    <rPh sb="0" eb="2">
      <t>ドウイツ</t>
    </rPh>
    <rPh sb="2" eb="4">
      <t>タテモノ</t>
    </rPh>
    <rPh sb="6" eb="7">
      <t>カイ</t>
    </rPh>
    <phoneticPr fontId="9"/>
  </si>
  <si>
    <t>0000@0000000.com</t>
    <phoneticPr fontId="9"/>
  </si>
  <si>
    <t>1111@1111111.com</t>
    <phoneticPr fontId="9"/>
  </si>
  <si>
    <t>1111@1111111.com</t>
  </si>
  <si>
    <t>3333@3333333.com</t>
    <phoneticPr fontId="9"/>
  </si>
  <si>
    <t>特になし</t>
    <rPh sb="0" eb="1">
      <t>トク</t>
    </rPh>
    <phoneticPr fontId="9"/>
  </si>
  <si>
    <t>企業の総務部門において上司等の指示を受けながら多様なビジネス文書等・帳票の作成やＷｅｂページ更新に対応できる。</t>
    <rPh sb="0" eb="2">
      <t>キギョウ</t>
    </rPh>
    <rPh sb="3" eb="5">
      <t>ソウム</t>
    </rPh>
    <rPh sb="5" eb="7">
      <t>ブモン</t>
    </rPh>
    <rPh sb="11" eb="13">
      <t>ジョウシ</t>
    </rPh>
    <rPh sb="13" eb="14">
      <t>トウ</t>
    </rPh>
    <rPh sb="15" eb="17">
      <t>シジ</t>
    </rPh>
    <rPh sb="18" eb="19">
      <t>ウ</t>
    </rPh>
    <rPh sb="23" eb="25">
      <t>タヨウ</t>
    </rPh>
    <rPh sb="30" eb="32">
      <t>ブンショ</t>
    </rPh>
    <rPh sb="32" eb="33">
      <t>トウ</t>
    </rPh>
    <rPh sb="34" eb="36">
      <t>チョウヒョウ</t>
    </rPh>
    <rPh sb="37" eb="39">
      <t>サクセイ</t>
    </rPh>
    <rPh sb="46" eb="48">
      <t>コウシン</t>
    </rPh>
    <rPh sb="49" eb="51">
      <t>タイオウ</t>
    </rPh>
    <phoneticPr fontId="9"/>
  </si>
  <si>
    <t>コンピュータサービス技能評価試験　ワープロ部門　３級</t>
    <rPh sb="25" eb="26">
      <t>キュウ</t>
    </rPh>
    <phoneticPr fontId="9"/>
  </si>
  <si>
    <t>コンピュータサービス技能評価試験　表計算部門　３級</t>
    <rPh sb="17" eb="20">
      <t>ヒョウケイサン</t>
    </rPh>
    <rPh sb="24" eb="25">
      <t>キュウ</t>
    </rPh>
    <phoneticPr fontId="9"/>
  </si>
  <si>
    <t>中央職業能力開発協会</t>
    <rPh sb="0" eb="2">
      <t>チュウオウ</t>
    </rPh>
    <rPh sb="2" eb="4">
      <t>ショクギョウ</t>
    </rPh>
    <rPh sb="4" eb="6">
      <t>ノウリョク</t>
    </rPh>
    <rPh sb="6" eb="8">
      <t>カイハツ</t>
    </rPh>
    <rPh sb="8" eb="10">
      <t>キョウカイ</t>
    </rPh>
    <phoneticPr fontId="9"/>
  </si>
  <si>
    <t>文書作成・表計算・プレゼンテーション・データベース・ＷＥＢ制作ソフトの操作方法や、文書・帳票・プレゼン資料の作成、Ｗｅｂページの更新に関する知識及び技能・技術を習得する。</t>
    <rPh sb="0" eb="2">
      <t>ブンショ</t>
    </rPh>
    <rPh sb="2" eb="4">
      <t>サクセイ</t>
    </rPh>
    <rPh sb="5" eb="8">
      <t>ヒョウケイサン</t>
    </rPh>
    <rPh sb="29" eb="31">
      <t>セイサク</t>
    </rPh>
    <rPh sb="35" eb="37">
      <t>ソウサ</t>
    </rPh>
    <rPh sb="37" eb="39">
      <t>ホウホウ</t>
    </rPh>
    <rPh sb="41" eb="43">
      <t>ブンショ</t>
    </rPh>
    <rPh sb="44" eb="46">
      <t>チョウヒョウ</t>
    </rPh>
    <rPh sb="51" eb="53">
      <t>シリョウ</t>
    </rPh>
    <rPh sb="54" eb="56">
      <t>サクセイ</t>
    </rPh>
    <rPh sb="64" eb="66">
      <t>コウシン</t>
    </rPh>
    <rPh sb="67" eb="68">
      <t>カン</t>
    </rPh>
    <rPh sb="70" eb="72">
      <t>チシキ</t>
    </rPh>
    <rPh sb="72" eb="73">
      <t>オヨ</t>
    </rPh>
    <rPh sb="74" eb="76">
      <t>ギノウ</t>
    </rPh>
    <rPh sb="77" eb="79">
      <t>ギジュツ</t>
    </rPh>
    <rPh sb="80" eb="82">
      <t>シュウトク</t>
    </rPh>
    <phoneticPr fontId="9"/>
  </si>
  <si>
    <t>OSの基本操作、キーボード入力操作、アプリケーションインストール、ファイルの設定、クライアントのネットワーク設定、インターネットを利用した情報収集、電子メールによる情報交換、ウィルス対策</t>
  </si>
  <si>
    <t>文書の書式設定、表の作成、文字の書式設定、段落の書式設定、その他の書式設定、印刷形式の設定、ファイル操作・管理、オブジェクトの活用、文書の校正　（使用ソフト：○○）</t>
  </si>
  <si>
    <t>文書作成実習</t>
  </si>
  <si>
    <t>ビジネス文書・資料の作成（送付状、会議資料）</t>
  </si>
  <si>
    <t>表計算ソフト操作実習</t>
  </si>
  <si>
    <t>ワークシートへの入力、ワークシートの設定、ワークシートの編集、ページレイアウトの設定、ブック管理、リストデータ操作、グラフ作成、マクロ作成　（使用ソフト：△△）</t>
  </si>
  <si>
    <t>表計算データ処理実習</t>
  </si>
  <si>
    <t>文書・帳票類の作成（請求書、業務報告書）　</t>
  </si>
  <si>
    <t>プレゼンテーションソフト操作実習</t>
  </si>
  <si>
    <t>ページの設定、編集の操作、書式の設定、デザイン（図形、効果文字）、スライドショーの設定と実行　（使用ソフト：□□）</t>
  </si>
  <si>
    <t>プレゼン資料作成実習</t>
  </si>
  <si>
    <t>プレゼンテーション資料の作成</t>
  </si>
  <si>
    <t>テーブルの作成、リレーションシップの設定、クエリの作成と活用、フォームの作成、印刷物の作成　（使用ソフト：××）</t>
  </si>
  <si>
    <t>データベース作成実習</t>
  </si>
  <si>
    <t>データベース（顧客台帳）の作成</t>
  </si>
  <si>
    <t>データの暗号化、セキュリティパッチの適用、パケットフィルタリング、不正侵入検知、ウィルス対策</t>
  </si>
  <si>
    <t>ソフトウェア間の連携活用実習</t>
  </si>
  <si>
    <t>オブジェクトの貼付け・リンク設定、インポート・エクスポート、差込み印刷、宛名・ラベル印刷</t>
  </si>
  <si>
    <t>Web素材作成基礎実習</t>
  </si>
  <si>
    <t>文字・画像等の変更・作成、アニメーション制作ソフトの基本操作、簡易的なアニメーションの制作</t>
  </si>
  <si>
    <t>HTMLコーディング基礎実習</t>
  </si>
  <si>
    <t>エディターソフトの基本操作、HTMLコーディング、Web制作用ソフトの基本操作、プリントの操作、スキャニングの操作、メディアデータの管理</t>
  </si>
  <si>
    <t>Webページ更新実習</t>
  </si>
  <si>
    <t>商用Ｗｅｂページ掲載情報の更新（画像、文字情報）、簡易なＷｅｂページの制作</t>
  </si>
  <si>
    <t>履歴書等の作成指導、面接指導</t>
    <rPh sb="0" eb="3">
      <t>リレキショ</t>
    </rPh>
    <rPh sb="3" eb="4">
      <t>ナド</t>
    </rPh>
    <rPh sb="5" eb="7">
      <t>サクセイ</t>
    </rPh>
    <rPh sb="7" eb="9">
      <t>シドウ</t>
    </rPh>
    <rPh sb="10" eb="12">
      <t>メンセツ</t>
    </rPh>
    <rPh sb="12" eb="14">
      <t>シドウ</t>
    </rPh>
    <phoneticPr fontId="9"/>
  </si>
  <si>
    <t>安全衛生の必要性、情報機器作業の留意点（適した作業環境、点検・清掃・改善措置の方法）</t>
  </si>
  <si>
    <t>ビジネス文書の種類、構造、作成の留意点</t>
  </si>
  <si>
    <t>ビジネス帳票の主な種類、作成の留意点</t>
  </si>
  <si>
    <t>プレゼン資料知識</t>
  </si>
  <si>
    <t>プレゼンテーション資料の構成、効果的な演出方法</t>
  </si>
  <si>
    <t>ビジネスデータベース知識</t>
  </si>
  <si>
    <t>ビジネスデータベースの主な種類、作成の主な留意点</t>
  </si>
  <si>
    <t>情報セキュリティ知識</t>
  </si>
  <si>
    <t>情報セキュリティの重要性、情報セキュリティ事故の原因、注意すべき場面と求められる行動、ネチケット</t>
  </si>
  <si>
    <t>Webサイト更新知識</t>
  </si>
  <si>
    <t>インターネットの仕組み、セキュリティ対策、知的所有権、Ｗｅｂデザイン、色彩論</t>
  </si>
  <si>
    <t>①「会社の組織・働くことの意義」㈱○○2Ｈ、 ②「ＯＡ事務員の役割」㈱○○2Ｈ、 ③「ＯＡ活用の高まり」㈱○○2Ｈ</t>
    <phoneticPr fontId="9"/>
  </si>
  <si>
    <t>【訓練概要の末尾に記載するキーワード一覧】</t>
    <phoneticPr fontId="9"/>
  </si>
  <si>
    <t>訓練種別</t>
    <phoneticPr fontId="9"/>
  </si>
  <si>
    <t>訓練概要欄の末尾に入力する検索キーワード</t>
    <phoneticPr fontId="9"/>
  </si>
  <si>
    <t>通信の方法による訓練(同時双方向型)</t>
    <phoneticPr fontId="9"/>
  </si>
  <si>
    <t>末尾に【オンライン対応コース（PC 貸出あり（有料or 無料）、モバイルルータ貸出あり（有料ｏｒ無料））、オンライン割合●％】と入力</t>
    <phoneticPr fontId="9"/>
  </si>
  <si>
    <t>１か月当たりの訓練時間が80 時間以上100 時間未満の場合</t>
    <phoneticPr fontId="9"/>
  </si>
  <si>
    <t>末尾に【短時間】と入力</t>
    <phoneticPr fontId="9"/>
  </si>
  <si>
    <t>「介護分野及び障害福祉分野の訓練における特例措置」の適用を受ける訓練コース</t>
    <phoneticPr fontId="9"/>
  </si>
  <si>
    <t>末尾に【職場見学等推進】と入力</t>
    <phoneticPr fontId="9"/>
  </si>
  <si>
    <t>「ＩＴ分野の訓練における特例措置」の適用を受ける訓練コース</t>
    <phoneticPr fontId="9"/>
  </si>
  <si>
    <t>末尾に【ＩＴ資格】と入力</t>
    <phoneticPr fontId="9"/>
  </si>
  <si>
    <t>「デザイン分野（ＷＥＢデザインの訓練コース）における特例措置」の適用を受ける訓練コース</t>
    <phoneticPr fontId="9"/>
  </si>
  <si>
    <t>末尾に【ＷＥＢデザイン資格】と入力</t>
    <phoneticPr fontId="9"/>
  </si>
  <si>
    <t>「デジタル系訓練コースにおける特例措置（実習促進奨励金）」の適用を受ける訓練コース</t>
    <phoneticPr fontId="9"/>
  </si>
  <si>
    <t>末尾に【企業実習促進】と入力</t>
    <phoneticPr fontId="9"/>
  </si>
  <si>
    <t>「ＤＸ推進スキル標準」に対応した訓練コース</t>
    <phoneticPr fontId="9"/>
  </si>
  <si>
    <t>末尾に【ＤＳＳ対応】と入力</t>
    <phoneticPr fontId="9"/>
  </si>
  <si>
    <t>受講者のパソコン操作のレベル・熟練度に合わせた講義の進行を心掛ける。初心者にはゆっくり取り組める時間配分にし、上級者にはその間別の課題に取り組んでいただき待ち時間を作らないようにする。</t>
    <rPh sb="0" eb="3">
      <t>ジュコウシャ</t>
    </rPh>
    <rPh sb="8" eb="10">
      <t>ソウサ</t>
    </rPh>
    <rPh sb="15" eb="18">
      <t>ジュクレンド</t>
    </rPh>
    <rPh sb="19" eb="20">
      <t>ア</t>
    </rPh>
    <rPh sb="23" eb="25">
      <t>コウギ</t>
    </rPh>
    <rPh sb="26" eb="28">
      <t>シンコウ</t>
    </rPh>
    <rPh sb="29" eb="31">
      <t>ココロガ</t>
    </rPh>
    <rPh sb="34" eb="37">
      <t>ショシンシャ</t>
    </rPh>
    <rPh sb="43" eb="44">
      <t>ト</t>
    </rPh>
    <rPh sb="45" eb="46">
      <t>ク</t>
    </rPh>
    <rPh sb="48" eb="50">
      <t>ジカン</t>
    </rPh>
    <rPh sb="50" eb="52">
      <t>ハイブン</t>
    </rPh>
    <rPh sb="55" eb="58">
      <t>ジョウキュウシャ</t>
    </rPh>
    <rPh sb="62" eb="63">
      <t>カン</t>
    </rPh>
    <rPh sb="63" eb="64">
      <t>ベツ</t>
    </rPh>
    <rPh sb="65" eb="67">
      <t>カダイ</t>
    </rPh>
    <rPh sb="68" eb="69">
      <t>ト</t>
    </rPh>
    <rPh sb="70" eb="71">
      <t>ク</t>
    </rPh>
    <rPh sb="77" eb="78">
      <t>マ</t>
    </rPh>
    <rPh sb="79" eb="81">
      <t>ジカン</t>
    </rPh>
    <rPh sb="82" eb="83">
      <t>ツク</t>
    </rPh>
    <phoneticPr fontId="11"/>
  </si>
  <si>
    <t>市販の教材には記載がない詳細部分や参考事例については自作の補足資料を用いて説明する。専門用語や最新のトレンド、特に重要な部分などは解説集を配付する。</t>
    <rPh sb="0" eb="2">
      <t>シハン</t>
    </rPh>
    <rPh sb="3" eb="5">
      <t>キョウザイ</t>
    </rPh>
    <rPh sb="7" eb="9">
      <t>キサイ</t>
    </rPh>
    <rPh sb="12" eb="14">
      <t>ショウサイ</t>
    </rPh>
    <rPh sb="14" eb="16">
      <t>ブブン</t>
    </rPh>
    <rPh sb="17" eb="19">
      <t>サンコウ</t>
    </rPh>
    <rPh sb="19" eb="21">
      <t>ジレイ</t>
    </rPh>
    <rPh sb="26" eb="28">
      <t>ジサク</t>
    </rPh>
    <rPh sb="29" eb="31">
      <t>ホソク</t>
    </rPh>
    <rPh sb="31" eb="33">
      <t>シリョウ</t>
    </rPh>
    <rPh sb="34" eb="35">
      <t>モチ</t>
    </rPh>
    <rPh sb="37" eb="39">
      <t>セツメイ</t>
    </rPh>
    <rPh sb="42" eb="44">
      <t>センモン</t>
    </rPh>
    <rPh sb="44" eb="46">
      <t>ヨウゴ</t>
    </rPh>
    <rPh sb="47" eb="49">
      <t>サイシン</t>
    </rPh>
    <rPh sb="55" eb="56">
      <t>トク</t>
    </rPh>
    <rPh sb="57" eb="59">
      <t>ジュウヨウ</t>
    </rPh>
    <rPh sb="60" eb="62">
      <t>ブブン</t>
    </rPh>
    <rPh sb="65" eb="67">
      <t>カイセツ</t>
    </rPh>
    <rPh sb="67" eb="68">
      <t>シュウ</t>
    </rPh>
    <rPh sb="69" eb="71">
      <t>ハイフ</t>
    </rPh>
    <phoneticPr fontId="11"/>
  </si>
  <si>
    <t>1234</t>
    <phoneticPr fontId="9"/>
  </si>
  <si>
    <t>567890</t>
    <phoneticPr fontId="9"/>
  </si>
  <si>
    <t>1</t>
    <phoneticPr fontId="9"/>
  </si>
  <si>
    <t>JR□□駅</t>
    <rPh sb="4" eb="5">
      <t>エキ</t>
    </rPh>
    <phoneticPr fontId="9"/>
  </si>
  <si>
    <t>052-111-111</t>
    <phoneticPr fontId="9"/>
  </si>
  <si>
    <t>平成</t>
  </si>
  <si>
    <t>訪問介護</t>
    <rPh sb="0" eb="2">
      <t>ホウモン</t>
    </rPh>
    <rPh sb="2" eb="4">
      <t>カイゴ</t>
    </rPh>
    <phoneticPr fontId="11"/>
  </si>
  <si>
    <t>社会福祉法人○○
○○の里</t>
  </si>
  <si>
    <t>愛知県〇〇市1-2-3</t>
    <rPh sb="0" eb="2">
      <t>アイチ</t>
    </rPh>
    <rPh sb="2" eb="3">
      <t>ケン</t>
    </rPh>
    <rPh sb="5" eb="6">
      <t>シ</t>
    </rPh>
    <phoneticPr fontId="11"/>
  </si>
  <si>
    <t>000-000-0000</t>
  </si>
  <si>
    <t>○月〇～□月□日</t>
    <rPh sb="1" eb="2">
      <t>ツキ</t>
    </rPh>
    <rPh sb="5" eb="6">
      <t>ツキ</t>
    </rPh>
    <rPh sb="7" eb="8">
      <t>ニチ</t>
    </rPh>
    <phoneticPr fontId="11"/>
  </si>
  <si>
    <t>企業実習</t>
    <rPh sb="0" eb="4">
      <t>キギョウジッシュウ</t>
    </rPh>
    <phoneticPr fontId="11"/>
  </si>
  <si>
    <t>5人</t>
    <rPh sb="1" eb="2">
      <t>ニン</t>
    </rPh>
    <phoneticPr fontId="11"/>
  </si>
  <si>
    <t>通所介護</t>
    <rPh sb="0" eb="2">
      <t>ツウショ</t>
    </rPh>
    <rPh sb="2" eb="4">
      <t>カイゴ</t>
    </rPh>
    <phoneticPr fontId="11"/>
  </si>
  <si>
    <t xml:space="preserve">社会福祉法人○○
○○苑 </t>
  </si>
  <si>
    <t>4人</t>
    <rPh sb="1" eb="2">
      <t>ニン</t>
    </rPh>
    <phoneticPr fontId="11"/>
  </si>
  <si>
    <t>介護老人福祉施設</t>
    <rPh sb="0" eb="2">
      <t>カイゴ</t>
    </rPh>
    <rPh sb="2" eb="4">
      <t>ロウジン</t>
    </rPh>
    <rPh sb="4" eb="6">
      <t>フクシ</t>
    </rPh>
    <rPh sb="6" eb="8">
      <t>シセツ</t>
    </rPh>
    <phoneticPr fontId="11"/>
  </si>
  <si>
    <t>医療法人○○
○○デイサービスセンター</t>
  </si>
  <si>
    <t>未定</t>
    <rPh sb="0" eb="2">
      <t>ミテイ</t>
    </rPh>
    <phoneticPr fontId="11"/>
  </si>
  <si>
    <t>生活介護</t>
    <rPh sb="0" eb="2">
      <t>セイカツ</t>
    </rPh>
    <rPh sb="2" eb="4">
      <t>カイゴ</t>
    </rPh>
    <phoneticPr fontId="11"/>
  </si>
  <si>
    <t>医療法人○○
ヘルパーステーション
○○</t>
  </si>
  <si>
    <t>△月△日</t>
    <rPh sb="1" eb="2">
      <t>ツキ</t>
    </rPh>
    <rPh sb="3" eb="4">
      <t>ニチ</t>
    </rPh>
    <phoneticPr fontId="11"/>
  </si>
  <si>
    <t>職場見学</t>
  </si>
  <si>
    <t>6人</t>
    <rPh sb="1" eb="2">
      <t>ニン</t>
    </rPh>
    <phoneticPr fontId="11"/>
  </si>
  <si>
    <t>実施日及び受入人数については変
更の可能性あり。</t>
    <phoneticPr fontId="9"/>
  </si>
  <si>
    <t>就労移行支援</t>
    <rPh sb="0" eb="2">
      <t>シュウロウ</t>
    </rPh>
    <rPh sb="2" eb="4">
      <t>イコウ</t>
    </rPh>
    <rPh sb="4" eb="6">
      <t>シエン</t>
    </rPh>
    <phoneticPr fontId="11"/>
  </si>
  <si>
    <t>社会福祉法人〇〇グループホーム〇〇</t>
    <rPh sb="0" eb="2">
      <t>シャカイ</t>
    </rPh>
    <rPh sb="2" eb="4">
      <t>フクシ</t>
    </rPh>
    <rPh sb="4" eb="6">
      <t>ホウジン</t>
    </rPh>
    <phoneticPr fontId="11"/>
  </si>
  <si>
    <t>（株）○○通信</t>
    <rPh sb="0" eb="3">
      <t>カブ</t>
    </rPh>
    <rPh sb="5" eb="7">
      <t>ツウシン</t>
    </rPh>
    <phoneticPr fontId="11"/>
  </si>
  <si>
    <t>愛知県名古屋市中区1-2-3　□□ビル○階</t>
    <rPh sb="0" eb="2">
      <t>アイチ</t>
    </rPh>
    <rPh sb="2" eb="3">
      <t>ケン</t>
    </rPh>
    <rPh sb="3" eb="7">
      <t>ナゴヤシ</t>
    </rPh>
    <rPh sb="7" eb="9">
      <t>ナカク</t>
    </rPh>
    <rPh sb="20" eb="21">
      <t>カイ</t>
    </rPh>
    <phoneticPr fontId="11"/>
  </si>
  <si>
    <t>○月△日～○月□日
○月◎日～○月▽日</t>
    <rPh sb="1" eb="2">
      <t>ツキ</t>
    </rPh>
    <rPh sb="3" eb="4">
      <t>ニチ</t>
    </rPh>
    <rPh sb="6" eb="7">
      <t>ツキ</t>
    </rPh>
    <rPh sb="8" eb="9">
      <t>ニチ</t>
    </rPh>
    <rPh sb="11" eb="12">
      <t>ツキ</t>
    </rPh>
    <rPh sb="13" eb="14">
      <t>ニチ</t>
    </rPh>
    <rPh sb="16" eb="17">
      <t>ツキ</t>
    </rPh>
    <rPh sb="18" eb="19">
      <t>ニチ</t>
    </rPh>
    <phoneticPr fontId="11"/>
  </si>
  <si>
    <t>8日</t>
    <rPh sb="1" eb="2">
      <t>ニチ</t>
    </rPh>
    <phoneticPr fontId="9"/>
  </si>
  <si>
    <t>□□ソリューション（株）</t>
    <rPh sb="9" eb="12">
      <t>カブ</t>
    </rPh>
    <phoneticPr fontId="11"/>
  </si>
  <si>
    <t>愛知県名古屋市中村区4-5-6　△△ビル□階</t>
    <rPh sb="0" eb="2">
      <t>アイチ</t>
    </rPh>
    <rPh sb="2" eb="3">
      <t>ケン</t>
    </rPh>
    <rPh sb="3" eb="7">
      <t>ナゴヤシ</t>
    </rPh>
    <rPh sb="7" eb="9">
      <t>ナカムラ</t>
    </rPh>
    <rPh sb="9" eb="10">
      <t>ク</t>
    </rPh>
    <rPh sb="21" eb="22">
      <t>カイ</t>
    </rPh>
    <phoneticPr fontId="11"/>
  </si>
  <si>
    <t>未定</t>
    <rPh sb="0" eb="2">
      <t>ミテイ</t>
    </rPh>
    <phoneticPr fontId="9"/>
  </si>
  <si>
    <t>△△商事（株）</t>
    <rPh sb="2" eb="4">
      <t>ショウジ</t>
    </rPh>
    <rPh sb="4" eb="7">
      <t>カブ</t>
    </rPh>
    <phoneticPr fontId="11"/>
  </si>
  <si>
    <t>愛知県名古屋市中区11-1　○○ビル△階</t>
    <rPh sb="0" eb="2">
      <t>アイチ</t>
    </rPh>
    <rPh sb="2" eb="3">
      <t>ケン</t>
    </rPh>
    <rPh sb="3" eb="7">
      <t>ナゴヤシ</t>
    </rPh>
    <rPh sb="7" eb="9">
      <t>ナカク</t>
    </rPh>
    <rPh sb="19" eb="20">
      <t>カイ</t>
    </rPh>
    <phoneticPr fontId="11"/>
  </si>
  <si>
    <t>実施予定日及び受入人数については変更の可能性あり。</t>
    <rPh sb="0" eb="2">
      <t>ジッシ</t>
    </rPh>
    <rPh sb="2" eb="4">
      <t>ヨテイ</t>
    </rPh>
    <rPh sb="4" eb="5">
      <t>ビ</t>
    </rPh>
    <rPh sb="5" eb="6">
      <t>オヨ</t>
    </rPh>
    <rPh sb="7" eb="9">
      <t>ウケイレ</t>
    </rPh>
    <rPh sb="9" eb="11">
      <t>ニンズウ</t>
    </rPh>
    <rPh sb="16" eb="18">
      <t>ヘンコウ</t>
    </rPh>
    <rPh sb="19" eb="22">
      <t>カノウセイ</t>
    </rPh>
    <phoneticPr fontId="11"/>
  </si>
  <si>
    <t>☑</t>
    <phoneticPr fontId="9"/>
  </si>
  <si>
    <t>ワープロソフト操作実習</t>
    <phoneticPr fontId="9"/>
  </si>
  <si>
    <t>パソコン基本操作実習</t>
    <phoneticPr fontId="9"/>
  </si>
  <si>
    <t>文書作成実習</t>
    <phoneticPr fontId="9"/>
  </si>
  <si>
    <t>表計算ソフト操作実習</t>
    <phoneticPr fontId="9"/>
  </si>
  <si>
    <t>表計算データ処理実習</t>
    <phoneticPr fontId="9"/>
  </si>
  <si>
    <t>ワープロソフト操作実習、文書作成実習、表計算ソフト操作実習、表計算データ処理実習</t>
    <phoneticPr fontId="9"/>
  </si>
  <si>
    <t>情報セキュリティ対策手法演習</t>
    <phoneticPr fontId="9"/>
  </si>
  <si>
    <t>学科（ビジネス文書知識）</t>
    <phoneticPr fontId="9"/>
  </si>
  <si>
    <t>実技（文書作成実習）１</t>
    <rPh sb="0" eb="2">
      <t>ジツギ</t>
    </rPh>
    <rPh sb="3" eb="5">
      <t>ブンショ</t>
    </rPh>
    <rPh sb="5" eb="7">
      <t>サクセイ</t>
    </rPh>
    <rPh sb="7" eb="9">
      <t>ジッシュウ</t>
    </rPh>
    <phoneticPr fontId="9"/>
  </si>
  <si>
    <t>実技（文書作成実習）２</t>
    <rPh sb="0" eb="2">
      <t>ジツギ</t>
    </rPh>
    <rPh sb="3" eb="5">
      <t>ブンショ</t>
    </rPh>
    <rPh sb="5" eb="7">
      <t>サクセイ</t>
    </rPh>
    <rPh sb="7" eb="9">
      <t>ジッシュウ</t>
    </rPh>
    <phoneticPr fontId="9"/>
  </si>
  <si>
    <t>実技（文書作成実習）３</t>
    <rPh sb="0" eb="2">
      <t>ジツギ</t>
    </rPh>
    <rPh sb="3" eb="5">
      <t>ブンショ</t>
    </rPh>
    <rPh sb="5" eb="7">
      <t>サクセイ</t>
    </rPh>
    <rPh sb="7" eb="9">
      <t>ジッシュウ</t>
    </rPh>
    <phoneticPr fontId="9"/>
  </si>
  <si>
    <t>学科（ビジネス帳票知識）</t>
    <rPh sb="0" eb="2">
      <t>ガッカ</t>
    </rPh>
    <rPh sb="7" eb="9">
      <t>チョウヒョウ</t>
    </rPh>
    <rPh sb="9" eb="11">
      <t>チシキ</t>
    </rPh>
    <phoneticPr fontId="9"/>
  </si>
  <si>
    <t>実技（表計算ソフト操作実習）１</t>
    <rPh sb="0" eb="2">
      <t>ジツギ</t>
    </rPh>
    <rPh sb="3" eb="6">
      <t>ヒョウケイサン</t>
    </rPh>
    <rPh sb="9" eb="11">
      <t>ソウサ</t>
    </rPh>
    <rPh sb="11" eb="13">
      <t>ジッシュウ</t>
    </rPh>
    <phoneticPr fontId="9"/>
  </si>
  <si>
    <t>実技（表計算ソフト操作実習）２</t>
    <rPh sb="0" eb="2">
      <t>ジツギ</t>
    </rPh>
    <rPh sb="3" eb="6">
      <t>ヒョウケイサン</t>
    </rPh>
    <rPh sb="9" eb="11">
      <t>ソウサ</t>
    </rPh>
    <rPh sb="11" eb="13">
      <t>ジッシュウ</t>
    </rPh>
    <phoneticPr fontId="9"/>
  </si>
  <si>
    <t>実技（表計算ソフト操作実習）３</t>
    <rPh sb="0" eb="2">
      <t>ジツギ</t>
    </rPh>
    <rPh sb="3" eb="6">
      <t>ヒョウケイサン</t>
    </rPh>
    <rPh sb="9" eb="11">
      <t>ソウサ</t>
    </rPh>
    <rPh sb="11" eb="13">
      <t>ジッシュウ</t>
    </rPh>
    <phoneticPr fontId="9"/>
  </si>
  <si>
    <t>実技（パソコン基本操作実習）１</t>
    <rPh sb="0" eb="2">
      <t>ジツギ</t>
    </rPh>
    <rPh sb="7" eb="9">
      <t>キホン</t>
    </rPh>
    <rPh sb="9" eb="11">
      <t>ソウサ</t>
    </rPh>
    <rPh sb="11" eb="13">
      <t>ジッシュウ</t>
    </rPh>
    <phoneticPr fontId="7"/>
  </si>
  <si>
    <t>実技（パソコン基本操作実習）２</t>
    <rPh sb="0" eb="2">
      <t>ジツギ</t>
    </rPh>
    <rPh sb="7" eb="9">
      <t>キホン</t>
    </rPh>
    <rPh sb="9" eb="11">
      <t>ソウサ</t>
    </rPh>
    <rPh sb="11" eb="13">
      <t>ジッシュウ</t>
    </rPh>
    <phoneticPr fontId="7"/>
  </si>
  <si>
    <t>実技（パソコン基本操作実習）３</t>
    <rPh sb="0" eb="2">
      <t>ジツギ</t>
    </rPh>
    <rPh sb="7" eb="9">
      <t>キホン</t>
    </rPh>
    <rPh sb="9" eb="11">
      <t>ソウサ</t>
    </rPh>
    <rPh sb="11" eb="13">
      <t>ジッシュウ</t>
    </rPh>
    <phoneticPr fontId="7"/>
  </si>
  <si>
    <t>実技（ワープロソフト操作実習）１</t>
    <rPh sb="0" eb="2">
      <t>ジツギ</t>
    </rPh>
    <rPh sb="10" eb="12">
      <t>ソウサ</t>
    </rPh>
    <rPh sb="12" eb="14">
      <t>ジッシュウ</t>
    </rPh>
    <phoneticPr fontId="7"/>
  </si>
  <si>
    <t>実技（ワープロソフト操作実習）２</t>
    <rPh sb="0" eb="2">
      <t>ジツギ</t>
    </rPh>
    <rPh sb="10" eb="12">
      <t>ソウサ</t>
    </rPh>
    <rPh sb="12" eb="14">
      <t>ジッシュウ</t>
    </rPh>
    <phoneticPr fontId="7"/>
  </si>
  <si>
    <t>実技（ワープロソフト操作実習）３</t>
    <rPh sb="0" eb="2">
      <t>ジツギ</t>
    </rPh>
    <rPh sb="10" eb="12">
      <t>ソウサ</t>
    </rPh>
    <rPh sb="12" eb="14">
      <t>ジッシュウ</t>
    </rPh>
    <phoneticPr fontId="7"/>
  </si>
  <si>
    <t>実技（ワープロソフト操作実習）４</t>
    <rPh sb="0" eb="2">
      <t>ジツギ</t>
    </rPh>
    <rPh sb="10" eb="12">
      <t>ソウサ</t>
    </rPh>
    <rPh sb="12" eb="14">
      <t>ジッシュウ</t>
    </rPh>
    <phoneticPr fontId="7"/>
  </si>
  <si>
    <t>実技（ワープロソフト操作実習）５</t>
    <rPh sb="0" eb="2">
      <t>ジツギ</t>
    </rPh>
    <rPh sb="10" eb="12">
      <t>ソウサ</t>
    </rPh>
    <rPh sb="12" eb="14">
      <t>ジッシュウ</t>
    </rPh>
    <phoneticPr fontId="7"/>
  </si>
  <si>
    <t>実技（表計算データ処理実習）１</t>
    <rPh sb="0" eb="2">
      <t>ジツギ</t>
    </rPh>
    <rPh sb="3" eb="6">
      <t>ヒョウケイサン</t>
    </rPh>
    <rPh sb="9" eb="11">
      <t>ショリ</t>
    </rPh>
    <rPh sb="11" eb="13">
      <t>ジッシュウ</t>
    </rPh>
    <phoneticPr fontId="9"/>
  </si>
  <si>
    <t>実技（表計算データ処理実習）２</t>
    <rPh sb="0" eb="2">
      <t>ジツギ</t>
    </rPh>
    <rPh sb="3" eb="6">
      <t>ヒョウケイサン</t>
    </rPh>
    <rPh sb="9" eb="11">
      <t>ショリ</t>
    </rPh>
    <rPh sb="11" eb="13">
      <t>ジッシュウ</t>
    </rPh>
    <phoneticPr fontId="9"/>
  </si>
  <si>
    <t>実技（表計算データ処理実習）３</t>
    <rPh sb="0" eb="2">
      <t>ジツギ</t>
    </rPh>
    <rPh sb="3" eb="6">
      <t>ヒョウケイサン</t>
    </rPh>
    <rPh sb="9" eb="11">
      <t>ショリ</t>
    </rPh>
    <rPh sb="11" eb="13">
      <t>ジッシュウ</t>
    </rPh>
    <phoneticPr fontId="9"/>
  </si>
  <si>
    <t>実技（表計算データ処理実習）４</t>
    <rPh sb="0" eb="2">
      <t>ジツギ</t>
    </rPh>
    <rPh sb="3" eb="6">
      <t>ヒョウケイサン</t>
    </rPh>
    <rPh sb="9" eb="11">
      <t>ショリ</t>
    </rPh>
    <rPh sb="11" eb="13">
      <t>ジッシュウ</t>
    </rPh>
    <phoneticPr fontId="9"/>
  </si>
  <si>
    <t>実技（表計算データ処理実習）５</t>
    <rPh sb="0" eb="2">
      <t>ジツギ</t>
    </rPh>
    <rPh sb="3" eb="6">
      <t>ヒョウケイサン</t>
    </rPh>
    <rPh sb="9" eb="11">
      <t>ショリ</t>
    </rPh>
    <rPh sb="11" eb="13">
      <t>ジッシュウ</t>
    </rPh>
    <phoneticPr fontId="9"/>
  </si>
  <si>
    <t>学科（プレゼン資料知識）</t>
    <rPh sb="0" eb="2">
      <t>ガッカ</t>
    </rPh>
    <rPh sb="7" eb="9">
      <t>シリョウ</t>
    </rPh>
    <rPh sb="9" eb="11">
      <t>チシキ</t>
    </rPh>
    <phoneticPr fontId="9"/>
  </si>
  <si>
    <t>実技（プレゼンテーションソフト操作実習）１</t>
    <rPh sb="0" eb="2">
      <t>ジツギ</t>
    </rPh>
    <rPh sb="15" eb="17">
      <t>ソウサ</t>
    </rPh>
    <rPh sb="17" eb="19">
      <t>ジッシュウ</t>
    </rPh>
    <phoneticPr fontId="9"/>
  </si>
  <si>
    <t>実技（プレゼンテーションソフト操作実習）２</t>
    <rPh sb="0" eb="2">
      <t>ジツギ</t>
    </rPh>
    <rPh sb="15" eb="17">
      <t>ソウサ</t>
    </rPh>
    <rPh sb="17" eb="19">
      <t>ジッシュウ</t>
    </rPh>
    <phoneticPr fontId="9"/>
  </si>
  <si>
    <t>実技（プレゼンテーションソフト操作実習）３</t>
    <rPh sb="0" eb="2">
      <t>ジツギ</t>
    </rPh>
    <rPh sb="15" eb="17">
      <t>ソウサ</t>
    </rPh>
    <rPh sb="17" eb="19">
      <t>ジッシュウ</t>
    </rPh>
    <phoneticPr fontId="9"/>
  </si>
  <si>
    <t>実技（プレゼンテーションソフト操作実習）５</t>
    <rPh sb="0" eb="2">
      <t>ジツギ</t>
    </rPh>
    <rPh sb="15" eb="17">
      <t>ソウサ</t>
    </rPh>
    <rPh sb="17" eb="19">
      <t>ジッシュウ</t>
    </rPh>
    <phoneticPr fontId="9"/>
  </si>
  <si>
    <t>実技（プレゼン資料作成実習）１</t>
    <rPh sb="0" eb="2">
      <t>ジツギ</t>
    </rPh>
    <rPh sb="7" eb="9">
      <t>シリョウ</t>
    </rPh>
    <rPh sb="9" eb="11">
      <t>サクセイ</t>
    </rPh>
    <rPh sb="11" eb="13">
      <t>ジッシュウ</t>
    </rPh>
    <phoneticPr fontId="9"/>
  </si>
  <si>
    <t>実技（プレゼン資料作成実習）２</t>
    <rPh sb="0" eb="2">
      <t>ジツギ</t>
    </rPh>
    <rPh sb="7" eb="9">
      <t>シリョウ</t>
    </rPh>
    <rPh sb="9" eb="11">
      <t>サクセイ</t>
    </rPh>
    <rPh sb="11" eb="13">
      <t>ジッシュウ</t>
    </rPh>
    <phoneticPr fontId="9"/>
  </si>
  <si>
    <t>実技（プレゼン資料作成実習）３</t>
    <rPh sb="0" eb="2">
      <t>ジツギ</t>
    </rPh>
    <rPh sb="7" eb="9">
      <t>シリョウ</t>
    </rPh>
    <rPh sb="9" eb="11">
      <t>サクセイ</t>
    </rPh>
    <rPh sb="11" eb="13">
      <t>ジッシュウ</t>
    </rPh>
    <phoneticPr fontId="9"/>
  </si>
  <si>
    <t>学科（ビジネスデータベース知識）</t>
    <rPh sb="0" eb="2">
      <t>ガッカ</t>
    </rPh>
    <rPh sb="13" eb="15">
      <t>チシキ</t>
    </rPh>
    <phoneticPr fontId="9"/>
  </si>
  <si>
    <t>実技（データベースソフト操作実習）１</t>
    <rPh sb="0" eb="2">
      <t>ジツギ</t>
    </rPh>
    <rPh sb="12" eb="14">
      <t>ソウサ</t>
    </rPh>
    <rPh sb="14" eb="16">
      <t>ジッシュウ</t>
    </rPh>
    <phoneticPr fontId="9"/>
  </si>
  <si>
    <t>実技（データベースソフト操作実習）２</t>
    <rPh sb="0" eb="2">
      <t>ジツギ</t>
    </rPh>
    <rPh sb="12" eb="14">
      <t>ソウサ</t>
    </rPh>
    <rPh sb="14" eb="16">
      <t>ジッシュウ</t>
    </rPh>
    <phoneticPr fontId="9"/>
  </si>
  <si>
    <t>実技（データベースソフト操作実習）３</t>
    <rPh sb="0" eb="2">
      <t>ジツギ</t>
    </rPh>
    <rPh sb="12" eb="14">
      <t>ソウサ</t>
    </rPh>
    <rPh sb="14" eb="16">
      <t>ジッシュウ</t>
    </rPh>
    <phoneticPr fontId="9"/>
  </si>
  <si>
    <t>実技（データベース作成実習）１</t>
    <rPh sb="0" eb="2">
      <t>ジツギ</t>
    </rPh>
    <rPh sb="9" eb="11">
      <t>サクセイ</t>
    </rPh>
    <rPh sb="11" eb="13">
      <t>ジッシュウ</t>
    </rPh>
    <phoneticPr fontId="9"/>
  </si>
  <si>
    <t>実技（データベース作成実習）２</t>
    <rPh sb="0" eb="2">
      <t>ジツギ</t>
    </rPh>
    <rPh sb="9" eb="11">
      <t>サクセイ</t>
    </rPh>
    <rPh sb="11" eb="13">
      <t>ジッシュウ</t>
    </rPh>
    <phoneticPr fontId="9"/>
  </si>
  <si>
    <t>実技（データベース作成実習）３</t>
    <rPh sb="0" eb="2">
      <t>ジツギ</t>
    </rPh>
    <rPh sb="9" eb="11">
      <t>サクセイ</t>
    </rPh>
    <rPh sb="11" eb="13">
      <t>ジッシュウ</t>
    </rPh>
    <phoneticPr fontId="9"/>
  </si>
  <si>
    <t>実技（データベース作成実習）４</t>
    <rPh sb="0" eb="2">
      <t>ジツギ</t>
    </rPh>
    <rPh sb="9" eb="11">
      <t>サクセイ</t>
    </rPh>
    <rPh sb="11" eb="13">
      <t>ジッシュウ</t>
    </rPh>
    <phoneticPr fontId="9"/>
  </si>
  <si>
    <t>学科（情報セキュリティ知識）</t>
    <rPh sb="0" eb="2">
      <t>ガッカ</t>
    </rPh>
    <rPh sb="3" eb="5">
      <t>ジョウホウ</t>
    </rPh>
    <rPh sb="11" eb="13">
      <t>チシキ</t>
    </rPh>
    <phoneticPr fontId="9"/>
  </si>
  <si>
    <t>実技（情報セキュリティ対策手法演習）１</t>
    <rPh sb="0" eb="2">
      <t>ジツギ</t>
    </rPh>
    <phoneticPr fontId="9"/>
  </si>
  <si>
    <t>実技（情報セキュリティ対策手法演習）２</t>
    <rPh sb="0" eb="2">
      <t>ジツギ</t>
    </rPh>
    <phoneticPr fontId="9"/>
  </si>
  <si>
    <t>◎</t>
  </si>
  <si>
    <t>学科（就職支援）</t>
    <rPh sb="0" eb="2">
      <t>ガッカ</t>
    </rPh>
    <rPh sb="3" eb="5">
      <t>シュウショク</t>
    </rPh>
    <rPh sb="5" eb="7">
      <t>シエン</t>
    </rPh>
    <phoneticPr fontId="9"/>
  </si>
  <si>
    <t>学科（webサイト更新知識）１</t>
    <rPh sb="0" eb="2">
      <t>ガッカ</t>
    </rPh>
    <rPh sb="9" eb="11">
      <t>コウシン</t>
    </rPh>
    <rPh sb="11" eb="13">
      <t>チシキ</t>
    </rPh>
    <phoneticPr fontId="9"/>
  </si>
  <si>
    <t>学科（webサイト更新知識）２</t>
    <rPh sb="0" eb="2">
      <t>ガッカ</t>
    </rPh>
    <rPh sb="9" eb="11">
      <t>コウシン</t>
    </rPh>
    <rPh sb="11" eb="13">
      <t>チシキ</t>
    </rPh>
    <phoneticPr fontId="9"/>
  </si>
  <si>
    <t>実技（ＨＴＭＬコーディング基礎実習）１</t>
    <rPh sb="0" eb="2">
      <t>ジツギ</t>
    </rPh>
    <rPh sb="13" eb="15">
      <t>キソ</t>
    </rPh>
    <rPh sb="15" eb="17">
      <t>ジッシュウ</t>
    </rPh>
    <phoneticPr fontId="9"/>
  </si>
  <si>
    <t>実技（ＨＴＭＬコーディング基礎実習）２</t>
    <rPh sb="0" eb="2">
      <t>ジツギ</t>
    </rPh>
    <rPh sb="13" eb="15">
      <t>キソ</t>
    </rPh>
    <rPh sb="15" eb="17">
      <t>ジッシュウ</t>
    </rPh>
    <phoneticPr fontId="9"/>
  </si>
  <si>
    <t>修了式（３H)</t>
    <phoneticPr fontId="9"/>
  </si>
  <si>
    <t>実技（ｗｅｂページ更新実習）２</t>
    <rPh sb="0" eb="2">
      <t>ジツギ</t>
    </rPh>
    <rPh sb="9" eb="11">
      <t>コウシン</t>
    </rPh>
    <rPh sb="11" eb="13">
      <t>ジッシュウ</t>
    </rPh>
    <phoneticPr fontId="9"/>
  </si>
  <si>
    <t>実技（ｗｅｂページ更新実習）１</t>
    <rPh sb="0" eb="2">
      <t>ジツギ</t>
    </rPh>
    <rPh sb="9" eb="11">
      <t>コウシン</t>
    </rPh>
    <rPh sb="11" eb="13">
      <t>ジッシュウ</t>
    </rPh>
    <phoneticPr fontId="9"/>
  </si>
  <si>
    <t>職業人講話</t>
    <rPh sb="0" eb="5">
      <t>ショクギョウジンコウワ</t>
    </rPh>
    <phoneticPr fontId="9"/>
  </si>
  <si>
    <t>ビジネス文書知識、ビジネス帳票知識、プレゼンテーション操作実習、プレゼン資料作成実習</t>
    <phoneticPr fontId="9"/>
  </si>
  <si>
    <t xml:space="preserve"> 愛知　太郎</t>
    <phoneticPr fontId="0"/>
  </si>
  <si>
    <t>ビジネス文書知識、ビジネス帳票知識、ワープロソフト操作実習、文書作成実習、表計算ソフト操作実習、表計算データ処理実習、プレゼンテーション操作実習、プレゼン資料作成実習</t>
    <phoneticPr fontId="0"/>
  </si>
  <si>
    <t>●●-00-00-00-****</t>
  </si>
  <si>
    <t>愛知　太郎</t>
    <phoneticPr fontId="0"/>
  </si>
  <si>
    <t>プレゼンテーション操作実習、プレゼン資料作成実習</t>
    <rPh sb="9" eb="11">
      <t>ソウサ</t>
    </rPh>
    <rPh sb="11" eb="13">
      <t>ジッシュウ</t>
    </rPh>
    <rPh sb="18" eb="20">
      <t>シリョウ</t>
    </rPh>
    <rPh sb="20" eb="22">
      <t>サクセイ</t>
    </rPh>
    <rPh sb="22" eb="24">
      <t>ジッシュウ</t>
    </rPh>
    <phoneticPr fontId="9"/>
  </si>
  <si>
    <t>求職　花子</t>
    <phoneticPr fontId="0"/>
  </si>
  <si>
    <t>東海　次郎</t>
    <rPh sb="0" eb="2">
      <t>トウカイ</t>
    </rPh>
    <rPh sb="3" eb="5">
      <t>ジロウ</t>
    </rPh>
    <phoneticPr fontId="9"/>
  </si>
  <si>
    <t>常勤</t>
    <rPh sb="0" eb="2">
      <t>ジョウキン</t>
    </rPh>
    <phoneticPr fontId="0"/>
  </si>
  <si>
    <t>Webサイト更新知識、Web素材作成基礎実習</t>
    <rPh sb="6" eb="8">
      <t>コウシン</t>
    </rPh>
    <rPh sb="8" eb="10">
      <t>チシキ</t>
    </rPh>
    <rPh sb="14" eb="16">
      <t>ソザイ</t>
    </rPh>
    <rPh sb="16" eb="18">
      <t>サクセイ</t>
    </rPh>
    <rPh sb="18" eb="20">
      <t>キソ</t>
    </rPh>
    <rPh sb="20" eb="22">
      <t>ジッシュウ</t>
    </rPh>
    <phoneticPr fontId="0"/>
  </si>
  <si>
    <t>能開　史郎</t>
    <rPh sb="0" eb="1">
      <t>ノウ</t>
    </rPh>
    <rPh sb="1" eb="2">
      <t>カイ</t>
    </rPh>
    <rPh sb="3" eb="5">
      <t>シロウ</t>
    </rPh>
    <phoneticPr fontId="0"/>
  </si>
  <si>
    <t>能開　史郎</t>
    <rPh sb="3" eb="5">
      <t>シロウ</t>
    </rPh>
    <phoneticPr fontId="0"/>
  </si>
  <si>
    <t>開講式、修了式</t>
    <rPh sb="0" eb="2">
      <t>カイコウ</t>
    </rPh>
    <rPh sb="2" eb="3">
      <t>シキ</t>
    </rPh>
    <rPh sb="4" eb="6">
      <t>シュウリョウ</t>
    </rPh>
    <rPh sb="6" eb="7">
      <t>シキ</t>
    </rPh>
    <phoneticPr fontId="9"/>
  </si>
  <si>
    <t>就職支援、オリエンテーション</t>
    <phoneticPr fontId="9"/>
  </si>
  <si>
    <t>マイクロソフトオフィススペシャリスト(MOS)　Word 2019 Excel2019、PowerPoint2019</t>
    <phoneticPr fontId="9"/>
  </si>
  <si>
    <t>ワープロソフト操作実習、文書作成実習、表計算ソフト操作実習、表計算データ処理実習、プレゼンテーション操作実習、プレゼン資料作成実習</t>
    <phoneticPr fontId="9"/>
  </si>
  <si>
    <t>株式会社ジード商事</t>
    <rPh sb="0" eb="4">
      <t>カブシキガイシャ</t>
    </rPh>
    <rPh sb="7" eb="9">
      <t>ショウジ</t>
    </rPh>
    <phoneticPr fontId="9"/>
  </si>
  <si>
    <t>総務部総務課</t>
    <rPh sb="0" eb="2">
      <t>ソウム</t>
    </rPh>
    <rPh sb="2" eb="3">
      <t>ブ</t>
    </rPh>
    <rPh sb="3" eb="5">
      <t>ソウム</t>
    </rPh>
    <rPh sb="5" eb="6">
      <t>カ</t>
    </rPh>
    <phoneticPr fontId="9"/>
  </si>
  <si>
    <t>・社内外文書作成・管理
・人事、労務、法務関連業務運営
・来客・電話・メール対応
・施設管理運営
・安全衛生業務</t>
    <rPh sb="1" eb="4">
      <t>シャナイガイ</t>
    </rPh>
    <rPh sb="4" eb="6">
      <t>ブンショ</t>
    </rPh>
    <rPh sb="6" eb="8">
      <t>サクセイ</t>
    </rPh>
    <rPh sb="9" eb="11">
      <t>カンリ</t>
    </rPh>
    <rPh sb="13" eb="15">
      <t>ジンジ</t>
    </rPh>
    <rPh sb="16" eb="18">
      <t>ロウム</t>
    </rPh>
    <rPh sb="19" eb="21">
      <t>ホウム</t>
    </rPh>
    <rPh sb="21" eb="23">
      <t>カンレン</t>
    </rPh>
    <rPh sb="23" eb="25">
      <t>ギョウム</t>
    </rPh>
    <rPh sb="25" eb="27">
      <t>ウンエイ</t>
    </rPh>
    <rPh sb="42" eb="44">
      <t>シセツ</t>
    </rPh>
    <rPh sb="44" eb="46">
      <t>カンリ</t>
    </rPh>
    <rPh sb="46" eb="48">
      <t>ウンエイ</t>
    </rPh>
    <rPh sb="50" eb="52">
      <t>アンゼン</t>
    </rPh>
    <rPh sb="52" eb="54">
      <t>エイセイ</t>
    </rPh>
    <rPh sb="54" eb="56">
      <t>ギョウム</t>
    </rPh>
    <phoneticPr fontId="9"/>
  </si>
  <si>
    <t>ビジネス文書知識、ビジネス帳票知識、職業能力開発講習①④</t>
    <phoneticPr fontId="9"/>
  </si>
  <si>
    <t>株式会社スキルアップ</t>
    <rPh sb="0" eb="4">
      <t>カブシキガイシャ</t>
    </rPh>
    <phoneticPr fontId="9"/>
  </si>
  <si>
    <t>研修部研修第二課</t>
    <rPh sb="0" eb="2">
      <t>ケンシュウ</t>
    </rPh>
    <rPh sb="2" eb="3">
      <t>ブ</t>
    </rPh>
    <rPh sb="3" eb="5">
      <t>ケンシュウ</t>
    </rPh>
    <rPh sb="5" eb="6">
      <t>ダイ</t>
    </rPh>
    <rPh sb="7" eb="8">
      <t>カ</t>
    </rPh>
    <phoneticPr fontId="9"/>
  </si>
  <si>
    <t>・研修講師
（担当テーマ：社会人基礎、コンプライアンス、ハラスメント、接客マナー、部下指導、キャリアデザイン、クレーム対応　等)</t>
    <rPh sb="1" eb="3">
      <t>ケンシュウ</t>
    </rPh>
    <rPh sb="3" eb="5">
      <t>コウシ</t>
    </rPh>
    <rPh sb="7" eb="9">
      <t>タントウ</t>
    </rPh>
    <rPh sb="13" eb="15">
      <t>シャカイ</t>
    </rPh>
    <rPh sb="15" eb="16">
      <t>ジン</t>
    </rPh>
    <rPh sb="16" eb="18">
      <t>キソ</t>
    </rPh>
    <rPh sb="35" eb="37">
      <t>セッキャク</t>
    </rPh>
    <rPh sb="41" eb="43">
      <t>ブカ</t>
    </rPh>
    <rPh sb="43" eb="45">
      <t>シドウ</t>
    </rPh>
    <rPh sb="59" eb="61">
      <t>タイオウ</t>
    </rPh>
    <rPh sb="62" eb="63">
      <t>トウ</t>
    </rPh>
    <phoneticPr fontId="9"/>
  </si>
  <si>
    <t>ビジネス文書知識、ビジネス帳票知識、職業能力開発講習②③⑤～⑮</t>
    <phoneticPr fontId="9"/>
  </si>
  <si>
    <t>在籍証明書</t>
    <rPh sb="0" eb="2">
      <t>ザイセキ</t>
    </rPh>
    <rPh sb="2" eb="5">
      <t>ショウメイショ</t>
    </rPh>
    <phoneticPr fontId="9"/>
  </si>
  <si>
    <t>フリーランス
（株式会社ビジネススクール、愛知専門学校非常勤講師）</t>
    <rPh sb="8" eb="9">
      <t>カブ</t>
    </rPh>
    <rPh sb="9" eb="10">
      <t>シキ</t>
    </rPh>
    <rPh sb="10" eb="12">
      <t>ガイシャ</t>
    </rPh>
    <rPh sb="21" eb="23">
      <t>アイチ</t>
    </rPh>
    <rPh sb="23" eb="25">
      <t>センモン</t>
    </rPh>
    <rPh sb="25" eb="27">
      <t>ガッコウ</t>
    </rPh>
    <rPh sb="27" eb="30">
      <t>ヒジョウキン</t>
    </rPh>
    <rPh sb="30" eb="32">
      <t>コウシ</t>
    </rPh>
    <phoneticPr fontId="9"/>
  </si>
  <si>
    <t>・研修講師
（担当テーマ：Word・Excel・PowerPoint操作演習、プレゼンテーション）</t>
    <rPh sb="1" eb="3">
      <t>ケンシュウ</t>
    </rPh>
    <rPh sb="3" eb="5">
      <t>コウシ</t>
    </rPh>
    <rPh sb="7" eb="9">
      <t>タントウ</t>
    </rPh>
    <rPh sb="34" eb="36">
      <t>ソウサ</t>
    </rPh>
    <rPh sb="36" eb="38">
      <t>エンシュウ</t>
    </rPh>
    <phoneticPr fontId="9"/>
  </si>
  <si>
    <t>業務請負契約書、確定申告書</t>
    <rPh sb="0" eb="2">
      <t>ギョウム</t>
    </rPh>
    <rPh sb="2" eb="7">
      <t>ウケオイケイヤクショ</t>
    </rPh>
    <rPh sb="8" eb="10">
      <t>カクテイ</t>
    </rPh>
    <rPh sb="10" eb="12">
      <t>シンコク</t>
    </rPh>
    <rPh sb="12" eb="13">
      <t>ショ</t>
    </rPh>
    <phoneticPr fontId="9"/>
  </si>
  <si>
    <r>
      <t>※　　１から</t>
    </r>
    <r>
      <rPr>
        <sz val="11"/>
        <color theme="1"/>
        <rFont val="ＭＳ Ｐゴシック"/>
        <family val="3"/>
        <charset val="128"/>
      </rPr>
      <t>２については、</t>
    </r>
    <r>
      <rPr>
        <sz val="11"/>
        <color rgb="FFFF0000"/>
        <rFont val="ＭＳ Ｐゴシック"/>
        <family val="3"/>
        <charset val="128"/>
      </rPr>
      <t>「求職者支援訓練の認定申請書を提出するに当たっての留意事項」の別紙９</t>
    </r>
    <r>
      <rPr>
        <sz val="11"/>
        <color theme="1"/>
        <rFont val="ＭＳ Ｐゴシック"/>
        <family val="3"/>
        <charset val="128"/>
      </rPr>
      <t>「求職者支援訓練を担当する講師が満たすべき認定基準について」のいずれかの類型に該当することが分かる内容を記入してください。</t>
    </r>
    <rPh sb="44" eb="46">
      <t>ベッシ</t>
    </rPh>
    <rPh sb="83" eb="85">
      <t>ルイケイ</t>
    </rPh>
    <rPh sb="86" eb="88">
      <t>ガイトウ</t>
    </rPh>
    <rPh sb="93" eb="94">
      <t>ワ</t>
    </rPh>
    <rPh sb="96" eb="98">
      <t>ナイヨウ</t>
    </rPh>
    <rPh sb="99" eb="101">
      <t>キニュウ</t>
    </rPh>
    <phoneticPr fontId="9"/>
  </si>
  <si>
    <r>
      <t>※　　２の「指導（等）業務の経験の期間」欄について、</t>
    </r>
    <r>
      <rPr>
        <sz val="11"/>
        <color rgb="FFFF0000"/>
        <rFont val="ＭＳ Ｐゴシック"/>
        <family val="3"/>
        <charset val="128"/>
        <scheme val="major"/>
      </rPr>
      <t>上記の「</t>
    </r>
    <r>
      <rPr>
        <sz val="11"/>
        <color theme="1"/>
        <rFont val="ＭＳ Ｐゴシック"/>
        <family val="3"/>
        <charset val="128"/>
        <scheme val="major"/>
      </rPr>
      <t>求職者支援訓練の講師として認められる類型」のうち、類型４に該当する場合には、</t>
    </r>
    <r>
      <rPr>
        <sz val="11"/>
        <color rgb="FFFF0000"/>
        <rFont val="ＭＳ Ｐゴシック"/>
        <family val="3"/>
        <charset val="128"/>
        <scheme val="major"/>
      </rPr>
      <t>類型１から３の</t>
    </r>
    <r>
      <rPr>
        <sz val="11"/>
        <color theme="1"/>
        <rFont val="ＭＳ Ｐゴシック"/>
        <family val="3"/>
        <charset val="128"/>
        <scheme val="major"/>
      </rPr>
      <t>「指導等業務の経験」とは異なり、あくまで講師</t>
    </r>
    <r>
      <rPr>
        <sz val="11"/>
        <color theme="1"/>
        <rFont val="ＭＳ Ｐゴシック"/>
        <family val="3"/>
        <charset val="128"/>
      </rPr>
      <t>または助手として指導した経験の期間のみ計上してください。</t>
    </r>
    <rPh sb="26" eb="28">
      <t>ジョウキ</t>
    </rPh>
    <rPh sb="68" eb="70">
      <t>ルイケイ</t>
    </rPh>
    <rPh sb="95" eb="97">
      <t>コウシ</t>
    </rPh>
    <rPh sb="100" eb="102">
      <t>ジョシュ</t>
    </rPh>
    <phoneticPr fontId="9"/>
  </si>
  <si>
    <t>雇用　五郎</t>
    <rPh sb="0" eb="2">
      <t>コヨウ</t>
    </rPh>
    <rPh sb="3" eb="5">
      <t>ゴロウ</t>
    </rPh>
    <phoneticPr fontId="9"/>
  </si>
  <si>
    <t>コヨウ　　ゴロウ</t>
    <phoneticPr fontId="9"/>
  </si>
  <si>
    <t>○○○○</t>
    <phoneticPr fontId="9"/>
  </si>
  <si>
    <t>○○出版</t>
    <phoneticPr fontId="9"/>
  </si>
  <si>
    <t>ビジネス文書知識、ビジネス帳票知識</t>
    <rPh sb="4" eb="6">
      <t>ブンショ</t>
    </rPh>
    <rPh sb="6" eb="8">
      <t>チシキ</t>
    </rPh>
    <rPh sb="13" eb="15">
      <t>チョウヒョウ</t>
    </rPh>
    <rPh sb="15" eb="17">
      <t>チシキ</t>
    </rPh>
    <phoneticPr fontId="9"/>
  </si>
  <si>
    <t>×××</t>
    <phoneticPr fontId="9"/>
  </si>
  <si>
    <t>株式会社×××</t>
    <phoneticPr fontId="9"/>
  </si>
  <si>
    <t>ワープロソフト操作実習、文書作成実習、表計算ソフト操作実習、表計算データ処理実習</t>
  </si>
  <si>
    <t>□□□</t>
    <phoneticPr fontId="9"/>
  </si>
  <si>
    <t>□□出版</t>
    <phoneticPr fontId="9"/>
  </si>
  <si>
    <t>プレゼンテーション操作実習、プレゼン資料作成実習</t>
  </si>
  <si>
    <t>△△△</t>
    <phoneticPr fontId="9"/>
  </si>
  <si>
    <t>株式会社○○○○</t>
    <phoneticPr fontId="9"/>
  </si>
  <si>
    <t>職業能力開発講習（パソコン操作）</t>
    <phoneticPr fontId="9"/>
  </si>
  <si>
    <t>値引き</t>
    <rPh sb="0" eb="2">
      <t>ネビ</t>
    </rPh>
    <phoneticPr fontId="9"/>
  </si>
  <si>
    <t>職場見学先への交通費</t>
  </si>
  <si>
    <t>実費</t>
    <phoneticPr fontId="9"/>
  </si>
  <si>
    <t>法定講習に係る補講費用</t>
  </si>
  <si>
    <t>学科１時間　○○円　　実技１時間　○○円</t>
    <phoneticPr fontId="9"/>
  </si>
  <si>
    <t>安全衛生プリント</t>
    <rPh sb="0" eb="2">
      <t>アンゼン</t>
    </rPh>
    <rPh sb="2" eb="4">
      <t>エイセイ</t>
    </rPh>
    <phoneticPr fontId="10"/>
  </si>
  <si>
    <t>オリジナル</t>
  </si>
  <si>
    <t>安全衛生</t>
    <rPh sb="0" eb="2">
      <t>アンゼン</t>
    </rPh>
    <rPh sb="2" eb="4">
      <t>エイセイ</t>
    </rPh>
    <phoneticPr fontId="10"/>
  </si>
  <si>
    <t>職業能力開発講習</t>
    <rPh sb="0" eb="2">
      <t>ショクギョウ</t>
    </rPh>
    <rPh sb="2" eb="4">
      <t>ノウリョク</t>
    </rPh>
    <rPh sb="4" eb="6">
      <t>カイハツ</t>
    </rPh>
    <rPh sb="6" eb="8">
      <t>コウシュウ</t>
    </rPh>
    <phoneticPr fontId="10"/>
  </si>
  <si>
    <t>職業能力開発講習（①～⑮）</t>
    <phoneticPr fontId="9"/>
  </si>
  <si>
    <t>愛知県名古屋市中区中中1-2-3</t>
    <rPh sb="0" eb="3">
      <t>アイチケン</t>
    </rPh>
    <rPh sb="3" eb="7">
      <t>ナゴヤシ</t>
    </rPh>
    <rPh sb="7" eb="9">
      <t>ナカク</t>
    </rPh>
    <rPh sb="9" eb="10">
      <t>ナカ</t>
    </rPh>
    <rPh sb="10" eb="11">
      <t>チュウ</t>
    </rPh>
    <phoneticPr fontId="9"/>
  </si>
  <si>
    <t xml:space="preserve">・事務用品販売
・カタログ、パンフレット等の企画・デザイン・印刷
・美術品販売
</t>
    <rPh sb="1" eb="3">
      <t>ジム</t>
    </rPh>
    <rPh sb="3" eb="5">
      <t>ヨウヒン</t>
    </rPh>
    <rPh sb="5" eb="7">
      <t>ハンバイ</t>
    </rPh>
    <rPh sb="20" eb="21">
      <t>ナド</t>
    </rPh>
    <rPh sb="22" eb="24">
      <t>キカク</t>
    </rPh>
    <rPh sb="30" eb="32">
      <t>インサツ</t>
    </rPh>
    <rPh sb="34" eb="36">
      <t>ビジュツ</t>
    </rPh>
    <rPh sb="36" eb="37">
      <t>ヒン</t>
    </rPh>
    <rPh sb="37" eb="39">
      <t>ハンバイ</t>
    </rPh>
    <phoneticPr fontId="9"/>
  </si>
  <si>
    <t>□□　□□</t>
  </si>
  <si>
    <r>
      <t>講師を担当する者は｢求職者支援訓練(企業実習)の講師として認められる類型」</t>
    </r>
    <r>
      <rPr>
        <sz val="12"/>
        <color theme="1"/>
        <rFont val="ＭＳ Ｐゴシック"/>
        <family val="3"/>
        <charset val="128"/>
      </rPr>
      <t>に該当する者であること。</t>
    </r>
    <rPh sb="0" eb="2">
      <t>コウシ</t>
    </rPh>
    <rPh sb="3" eb="5">
      <t>タントウ</t>
    </rPh>
    <rPh sb="7" eb="8">
      <t>モノ</t>
    </rPh>
    <rPh sb="10" eb="13">
      <t>キュウショクシャ</t>
    </rPh>
    <rPh sb="13" eb="15">
      <t>シエン</t>
    </rPh>
    <rPh sb="15" eb="17">
      <t>クンレン</t>
    </rPh>
    <rPh sb="18" eb="20">
      <t>キギョウ</t>
    </rPh>
    <rPh sb="20" eb="22">
      <t>ジッシュウ</t>
    </rPh>
    <rPh sb="24" eb="26">
      <t>コウシ</t>
    </rPh>
    <rPh sb="29" eb="30">
      <t>ミト</t>
    </rPh>
    <rPh sb="34" eb="36">
      <t>ルイケイ</t>
    </rPh>
    <rPh sb="38" eb="40">
      <t>ガイトウ</t>
    </rPh>
    <rPh sb="42" eb="43">
      <t>モノ</t>
    </rPh>
    <phoneticPr fontId="9"/>
  </si>
  <si>
    <t>令和○年○月○日</t>
    <phoneticPr fontId="9"/>
  </si>
  <si>
    <t>株式会社山川海谷</t>
    <rPh sb="0" eb="4">
      <t>カブシキガイシャ</t>
    </rPh>
    <rPh sb="4" eb="6">
      <t>ヤマカワ</t>
    </rPh>
    <rPh sb="6" eb="8">
      <t>ウミタニ</t>
    </rPh>
    <phoneticPr fontId="9"/>
  </si>
  <si>
    <t>安全衛生</t>
    <rPh sb="0" eb="4">
      <t>アンゼンエイセイ</t>
    </rPh>
    <phoneticPr fontId="9"/>
  </si>
  <si>
    <t>安全衛生の必要性について知っている</t>
  </si>
  <si>
    <t>VDT作業に適した作業環境について知っている</t>
  </si>
  <si>
    <t>VDT機器等及び作業環境について点検及び清掃を行い、必要に応じた改善措置について知っている</t>
  </si>
  <si>
    <t>ビジネス文書知識</t>
    <phoneticPr fontId="9"/>
  </si>
  <si>
    <t>ビジネス帳票知識</t>
    <phoneticPr fontId="9"/>
  </si>
  <si>
    <t>ビジネス帳票知識</t>
    <rPh sb="4" eb="6">
      <t>チョウヒョウ</t>
    </rPh>
    <rPh sb="6" eb="8">
      <t>チシキ</t>
    </rPh>
    <phoneticPr fontId="9"/>
  </si>
  <si>
    <t>パソコン基本操作実習</t>
    <rPh sb="4" eb="6">
      <t>キホン</t>
    </rPh>
    <rPh sb="6" eb="8">
      <t>ソウサ</t>
    </rPh>
    <rPh sb="8" eb="10">
      <t>ジッシュウ</t>
    </rPh>
    <phoneticPr fontId="9"/>
  </si>
  <si>
    <t>データベースソフト操作実習</t>
    <phoneticPr fontId="9"/>
  </si>
  <si>
    <t>一般的なビジネス帳票の種類を知っている</t>
    <rPh sb="0" eb="3">
      <t>イッパンテキ</t>
    </rPh>
    <rPh sb="8" eb="10">
      <t>チョウヒョウ</t>
    </rPh>
    <rPh sb="11" eb="13">
      <t>シュルイ</t>
    </rPh>
    <rPh sb="14" eb="15">
      <t>シ</t>
    </rPh>
    <phoneticPr fontId="9"/>
  </si>
  <si>
    <t>ＯＳの基本操作ができる</t>
    <rPh sb="3" eb="5">
      <t>キホン</t>
    </rPh>
    <rPh sb="5" eb="7">
      <t>ソウサ</t>
    </rPh>
    <phoneticPr fontId="9"/>
  </si>
  <si>
    <t>入力操作ができる</t>
    <rPh sb="0" eb="2">
      <t>ニュウリョク</t>
    </rPh>
    <rPh sb="2" eb="4">
      <t>ソウサ</t>
    </rPh>
    <phoneticPr fontId="9"/>
  </si>
  <si>
    <t>【引用元1】中央職業能力開発協会　コンピュータサービス技能評価試験問題概要
【引用元2】独立行政法人高齢・障害・求職者雇用支援機構　システム・ユニット訓練カリキュラム集「ネットワークの基礎」</t>
    <rPh sb="1" eb="3">
      <t>インヨウ</t>
    </rPh>
    <rPh sb="3" eb="4">
      <t>モト</t>
    </rPh>
    <rPh sb="6" eb="8">
      <t>チュウオウ</t>
    </rPh>
    <rPh sb="8" eb="10">
      <t>ショクギョウ</t>
    </rPh>
    <rPh sb="10" eb="12">
      <t>ノウリョク</t>
    </rPh>
    <rPh sb="12" eb="14">
      <t>カイハツ</t>
    </rPh>
    <rPh sb="14" eb="16">
      <t>キョウカイ</t>
    </rPh>
    <rPh sb="27" eb="29">
      <t>ギノウ</t>
    </rPh>
    <rPh sb="29" eb="31">
      <t>ヒョウカ</t>
    </rPh>
    <rPh sb="31" eb="33">
      <t>シケン</t>
    </rPh>
    <rPh sb="33" eb="35">
      <t>モンダイ</t>
    </rPh>
    <rPh sb="35" eb="37">
      <t>ガイヨウ</t>
    </rPh>
    <rPh sb="39" eb="41">
      <t>インヨウ</t>
    </rPh>
    <rPh sb="41" eb="42">
      <t>モト</t>
    </rPh>
    <rPh sb="44" eb="46">
      <t>ドクリツ</t>
    </rPh>
    <rPh sb="46" eb="48">
      <t>ギョウセイ</t>
    </rPh>
    <rPh sb="48" eb="50">
      <t>ホウジン</t>
    </rPh>
    <rPh sb="50" eb="52">
      <t>コウレイ</t>
    </rPh>
    <rPh sb="53" eb="55">
      <t>ショウガイ</t>
    </rPh>
    <rPh sb="56" eb="58">
      <t>キュウショク</t>
    </rPh>
    <rPh sb="58" eb="59">
      <t>シャ</t>
    </rPh>
    <rPh sb="59" eb="61">
      <t>コヨウ</t>
    </rPh>
    <rPh sb="61" eb="63">
      <t>シエン</t>
    </rPh>
    <rPh sb="63" eb="65">
      <t>キコウ</t>
    </rPh>
    <rPh sb="75" eb="77">
      <t>クンレン</t>
    </rPh>
    <rPh sb="83" eb="84">
      <t>シュウ</t>
    </rPh>
    <rPh sb="92" eb="94">
      <t>キソ</t>
    </rPh>
    <phoneticPr fontId="9"/>
  </si>
  <si>
    <t>引用元2</t>
    <rPh sb="0" eb="2">
      <t>インヨウ</t>
    </rPh>
    <rPh sb="2" eb="3">
      <t>モト</t>
    </rPh>
    <phoneticPr fontId="9"/>
  </si>
  <si>
    <t>ＫＭ301002</t>
    <phoneticPr fontId="9"/>
  </si>
  <si>
    <t>自社作成</t>
    <rPh sb="0" eb="2">
      <t>ジシャ</t>
    </rPh>
    <rPh sb="2" eb="4">
      <t>サクセイ</t>
    </rPh>
    <phoneticPr fontId="9"/>
  </si>
  <si>
    <t>ビジネスデータベース知識</t>
    <rPh sb="10" eb="12">
      <t>チシキ</t>
    </rPh>
    <phoneticPr fontId="9"/>
  </si>
  <si>
    <t>顧客台帳・ロ魚津者名簿の書式を知っている</t>
    <rPh sb="0" eb="2">
      <t>コキャク</t>
    </rPh>
    <rPh sb="2" eb="4">
      <t>ダイチョウ</t>
    </rPh>
    <rPh sb="6" eb="8">
      <t>ウオヅ</t>
    </rPh>
    <rPh sb="8" eb="9">
      <t>シャ</t>
    </rPh>
    <rPh sb="9" eb="11">
      <t>メイボ</t>
    </rPh>
    <rPh sb="12" eb="14">
      <t>ショシキ</t>
    </rPh>
    <rPh sb="15" eb="16">
      <t>シ</t>
    </rPh>
    <phoneticPr fontId="9"/>
  </si>
  <si>
    <t>クエリの作成と活用ができる</t>
    <rPh sb="4" eb="6">
      <t>サクセイ</t>
    </rPh>
    <rPh sb="7" eb="9">
      <t>カツヨウ</t>
    </rPh>
    <phoneticPr fontId="9"/>
  </si>
  <si>
    <t>リレーションシップを設定できる</t>
    <rPh sb="10" eb="12">
      <t>セッテイ</t>
    </rPh>
    <phoneticPr fontId="9"/>
  </si>
  <si>
    <t>テーブルを作成できる</t>
    <rPh sb="5" eb="7">
      <t>サクセイ</t>
    </rPh>
    <phoneticPr fontId="9"/>
  </si>
  <si>
    <t>アプリケーションインストールができる</t>
    <phoneticPr fontId="9"/>
  </si>
  <si>
    <t>見積書・納品書・請求書・給与計算書の書式を知っている</t>
    <rPh sb="0" eb="3">
      <t>ミツモリショ</t>
    </rPh>
    <rPh sb="4" eb="7">
      <t>ノウヒンショ</t>
    </rPh>
    <rPh sb="8" eb="11">
      <t>セイキュウショ</t>
    </rPh>
    <rPh sb="12" eb="14">
      <t>キュウヨ</t>
    </rPh>
    <rPh sb="14" eb="17">
      <t>ケイサンショ</t>
    </rPh>
    <rPh sb="18" eb="20">
      <t>ショシキ</t>
    </rPh>
    <rPh sb="21" eb="22">
      <t>シ</t>
    </rPh>
    <phoneticPr fontId="9"/>
  </si>
  <si>
    <t>一般的な社内文書の種類と用途を知っている</t>
    <rPh sb="0" eb="3">
      <t>イッパンテキ</t>
    </rPh>
    <rPh sb="4" eb="6">
      <t>シャナイ</t>
    </rPh>
    <rPh sb="6" eb="8">
      <t>ブンショ</t>
    </rPh>
    <rPh sb="9" eb="11">
      <t>シュルイ</t>
    </rPh>
    <rPh sb="12" eb="14">
      <t>ヨウト</t>
    </rPh>
    <rPh sb="15" eb="16">
      <t>シ</t>
    </rPh>
    <phoneticPr fontId="9"/>
  </si>
  <si>
    <t>一般的な社外文書の種類と用途を知っている</t>
    <rPh sb="0" eb="3">
      <t>イッパンテキ</t>
    </rPh>
    <rPh sb="4" eb="6">
      <t>シャガイ</t>
    </rPh>
    <rPh sb="6" eb="8">
      <t>ブンショ</t>
    </rPh>
    <rPh sb="9" eb="11">
      <t>シュルイ</t>
    </rPh>
    <rPh sb="12" eb="14">
      <t>ヨウト</t>
    </rPh>
    <rPh sb="15" eb="16">
      <t>シ</t>
    </rPh>
    <phoneticPr fontId="9"/>
  </si>
  <si>
    <t>文書の書式を知っている</t>
    <rPh sb="0" eb="2">
      <t>ブンショ</t>
    </rPh>
    <rPh sb="3" eb="5">
      <t>ショシキ</t>
    </rPh>
    <rPh sb="6" eb="7">
      <t>シ</t>
    </rPh>
    <phoneticPr fontId="9"/>
  </si>
  <si>
    <t>✓</t>
  </si>
  <si>
    <t>令和</t>
  </si>
  <si>
    <t>5-07-23-001-00-0000</t>
  </si>
  <si>
    <t>訓練実施施設（教室・実習室）の平面図</t>
    <phoneticPr fontId="9"/>
  </si>
  <si>
    <t>5-07-23-001-00-0000</t>
    <phoneticPr fontId="9"/>
  </si>
  <si>
    <t>○○総合保険</t>
    <rPh sb="2" eb="4">
      <t>ソウゴウ</t>
    </rPh>
    <rPh sb="4" eb="6">
      <t>ホケン</t>
    </rPh>
    <phoneticPr fontId="9"/>
  </si>
  <si>
    <t>開講式・オリエンテーション（３H)、学科(安全衛生）(3H)</t>
    <phoneticPr fontId="9"/>
  </si>
  <si>
    <t>キャリアコンサルティング①</t>
    <phoneticPr fontId="9"/>
  </si>
  <si>
    <t>キャリアコンサルティング②</t>
    <phoneticPr fontId="9"/>
  </si>
  <si>
    <t>キャリアコンサルティング③</t>
    <phoneticPr fontId="9"/>
  </si>
  <si>
    <t>終日実施</t>
    <rPh sb="0" eb="2">
      <t>シュウジツ</t>
    </rPh>
    <rPh sb="2" eb="4">
      <t>ジッシ</t>
    </rPh>
    <phoneticPr fontId="9"/>
  </si>
  <si>
    <t>訓練終了後（16時から）,6/19は終日実施</t>
    <rPh sb="18" eb="20">
      <t>シュウジツ</t>
    </rPh>
    <rPh sb="20" eb="22">
      <t>ジッシ</t>
    </rPh>
    <phoneticPr fontId="9"/>
  </si>
  <si>
    <t>訓練終了後（16時から）,7/17は終日実施</t>
    <rPh sb="18" eb="20">
      <t>シュウジツ</t>
    </rPh>
    <rPh sb="20" eb="22">
      <t>ジッシ</t>
    </rPh>
    <phoneticPr fontId="9"/>
  </si>
  <si>
    <t>実技（プレゼンテーションソフト操作実習）4</t>
    <rPh sb="0" eb="2">
      <t>ジツギ</t>
    </rPh>
    <rPh sb="15" eb="17">
      <t>ソウサ</t>
    </rPh>
    <rPh sb="17" eb="19">
      <t>ジッシュウ</t>
    </rPh>
    <phoneticPr fontId="9"/>
  </si>
  <si>
    <t>ハローワーク来所日</t>
    <rPh sb="6" eb="8">
      <t>ライショ</t>
    </rPh>
    <rPh sb="8" eb="9">
      <t>ビ</t>
    </rPh>
    <phoneticPr fontId="9"/>
  </si>
  <si>
    <t xml:space="preserve">
ＯＡ事務員</t>
    <rPh sb="4" eb="7">
      <t>ジムイン</t>
    </rPh>
    <phoneticPr fontId="9"/>
  </si>
  <si>
    <t>実技（web素材作成基礎実習）</t>
    <rPh sb="0" eb="2">
      <t>ジツギ</t>
    </rPh>
    <rPh sb="6" eb="8">
      <t>ソザイ</t>
    </rPh>
    <rPh sb="8" eb="10">
      <t>サクセイ</t>
    </rPh>
    <rPh sb="10" eb="12">
      <t>キソ</t>
    </rPh>
    <rPh sb="12" eb="14">
      <t>ジッシュウ</t>
    </rPh>
    <phoneticPr fontId="9"/>
  </si>
  <si>
    <t>実技（ソフトウェア間の連携活用実習）</t>
    <rPh sb="0" eb="2">
      <t>ジツギ</t>
    </rPh>
    <rPh sb="9" eb="10">
      <t>カン</t>
    </rPh>
    <rPh sb="11" eb="13">
      <t>レンケイ</t>
    </rPh>
    <rPh sb="13" eb="15">
      <t>カツヨウ</t>
    </rPh>
    <rPh sb="15" eb="17">
      <t>ジッシュウ</t>
    </rPh>
    <phoneticPr fontId="9"/>
  </si>
  <si>
    <t>職　務　証　明　書</t>
    <rPh sb="0" eb="1">
      <t>ショク</t>
    </rPh>
    <rPh sb="2" eb="3">
      <t>ツトム</t>
    </rPh>
    <rPh sb="4" eb="5">
      <t>ショウ</t>
    </rPh>
    <rPh sb="6" eb="7">
      <t>アキラ</t>
    </rPh>
    <rPh sb="8" eb="9">
      <t>ショ</t>
    </rPh>
    <phoneticPr fontId="118"/>
  </si>
  <si>
    <t>住所</t>
    <rPh sb="0" eb="2">
      <t>ジュウショ</t>
    </rPh>
    <phoneticPr fontId="118"/>
  </si>
  <si>
    <t>〒</t>
    <phoneticPr fontId="118"/>
  </si>
  <si>
    <t>フリガナ</t>
    <phoneticPr fontId="118"/>
  </si>
  <si>
    <t>生年月日</t>
    <rPh sb="0" eb="2">
      <t>セイネン</t>
    </rPh>
    <rPh sb="2" eb="4">
      <t>ガッピ</t>
    </rPh>
    <phoneticPr fontId="118"/>
  </si>
  <si>
    <t>氏名</t>
    <rPh sb="0" eb="2">
      <t>シメイ</t>
    </rPh>
    <phoneticPr fontId="118"/>
  </si>
  <si>
    <t>年</t>
    <rPh sb="0" eb="1">
      <t>ネン</t>
    </rPh>
    <phoneticPr fontId="118"/>
  </si>
  <si>
    <t>月</t>
    <rPh sb="0" eb="1">
      <t>ガツ</t>
    </rPh>
    <phoneticPr fontId="118"/>
  </si>
  <si>
    <t>日</t>
    <rPh sb="0" eb="1">
      <t>ニチ</t>
    </rPh>
    <phoneticPr fontId="118"/>
  </si>
  <si>
    <t>上記の者は、</t>
    <rPh sb="0" eb="2">
      <t>ジョウキ</t>
    </rPh>
    <rPh sb="3" eb="4">
      <t>モノ</t>
    </rPh>
    <phoneticPr fontId="118"/>
  </si>
  <si>
    <t>日</t>
    <rPh sb="0" eb="1">
      <t>ヒ</t>
    </rPh>
    <phoneticPr fontId="118"/>
  </si>
  <si>
    <t>から</t>
    <phoneticPr fontId="118"/>
  </si>
  <si>
    <t>までの間、</t>
    <rPh sb="3" eb="4">
      <t>アイダ</t>
    </rPh>
    <phoneticPr fontId="118"/>
  </si>
  <si>
    <t>所属部署名【</t>
    <phoneticPr fontId="118"/>
  </si>
  <si>
    <t>】において</t>
    <phoneticPr fontId="118"/>
  </si>
  <si>
    <t>の業務に従事していたことを証明します。</t>
    <rPh sb="4" eb="6">
      <t>ジュウジ</t>
    </rPh>
    <rPh sb="13" eb="15">
      <t>ショウメイ</t>
    </rPh>
    <phoneticPr fontId="118"/>
  </si>
  <si>
    <t>所在地</t>
    <rPh sb="0" eb="3">
      <t>ショザイチ</t>
    </rPh>
    <phoneticPr fontId="118"/>
  </si>
  <si>
    <t>名称</t>
    <rPh sb="0" eb="2">
      <t>メイショウ</t>
    </rPh>
    <phoneticPr fontId="118"/>
  </si>
  <si>
    <t>代表者
役職・氏名</t>
    <rPh sb="0" eb="3">
      <t>ダイヒョウシャ</t>
    </rPh>
    <rPh sb="4" eb="6">
      <t>ヤクショク</t>
    </rPh>
    <rPh sb="7" eb="9">
      <t>シメイ</t>
    </rPh>
    <phoneticPr fontId="118"/>
  </si>
  <si>
    <t>印</t>
    <rPh sb="0" eb="1">
      <t>イン</t>
    </rPh>
    <phoneticPr fontId="118"/>
  </si>
  <si>
    <t>※代表者役職・氏名欄については、押印が必要となります。（電子印不可）</t>
    <phoneticPr fontId="118"/>
  </si>
  <si>
    <t>令和</t>
    <rPh sb="0" eb="2">
      <t>レイワ</t>
    </rPh>
    <phoneticPr fontId="118"/>
  </si>
  <si>
    <t>＊＊＊＊＊＊以下、余白＊＊＊＊＊＊＊</t>
    <rPh sb="6" eb="8">
      <t>イカ</t>
    </rPh>
    <rPh sb="9" eb="11">
      <t>ヨハク</t>
    </rPh>
    <phoneticPr fontId="118"/>
  </si>
  <si>
    <t>※勤務先に職務証明書の発行を依頼する際にこの様式を使用してください。</t>
    <rPh sb="1" eb="4">
      <t>キンムサキ</t>
    </rPh>
    <rPh sb="5" eb="7">
      <t>ショクム</t>
    </rPh>
    <rPh sb="7" eb="10">
      <t>ショウメイショ</t>
    </rPh>
    <rPh sb="11" eb="13">
      <t>ハッコウ</t>
    </rPh>
    <rPh sb="14" eb="16">
      <t>イライ</t>
    </rPh>
    <rPh sb="18" eb="19">
      <t>サイ</t>
    </rPh>
    <rPh sb="22" eb="24">
      <t>ヨウシキ</t>
    </rPh>
    <rPh sb="25" eb="27">
      <t>シヨウ</t>
    </rPh>
    <phoneticPr fontId="9"/>
  </si>
  <si>
    <t>03　営業・販売・事務分野</t>
  </si>
  <si>
    <t>ＯＡ事務科</t>
    <rPh sb="2" eb="4">
      <t>ジム</t>
    </rPh>
    <rPh sb="4" eb="5">
      <t>カ</t>
    </rPh>
    <phoneticPr fontId="9"/>
  </si>
  <si>
    <t>0000/0/0</t>
  </si>
  <si>
    <t>5-07-23-002-03-0011</t>
    <phoneticPr fontId="9"/>
  </si>
  <si>
    <t>5-07-23-002-03-0013</t>
    <phoneticPr fontId="9"/>
  </si>
  <si>
    <t>5-07-23-002-03-0020</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</si>
</sst>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人&quot;"/>
    <numFmt numFmtId="177" formatCode="#,##0&quot;時間&quot;"/>
    <numFmt numFmtId="178" formatCode="#,##0&quot;円&quot;"/>
    <numFmt numFmtId="179" formatCode="0&quot;H&quot;"/>
    <numFmt numFmtId="180" formatCode="00"/>
    <numFmt numFmtId="181" formatCode="m"/>
    <numFmt numFmtId="182" formatCode="m/d;@"/>
    <numFmt numFmtId="183" formatCode="ggge&quot;年&quot;m&quot;月&quot;d&quot;日&quot;\(aaa\)"/>
    <numFmt numFmtId="184" formatCode="#,###&quot;時間&quot;"/>
    <numFmt numFmtId="185" formatCode="#"/>
  </numFmts>
  <fonts count="17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color theme="1"/>
      <name val="ＭＳ Ｐゴシック"/>
      <family val="2"/>
      <charset val="128"/>
    </font>
    <font>
      <sz val="9"/>
      <color theme="1"/>
      <name val="ＭＳ Ｐゴシック"/>
      <family val="2"/>
      <charset val="128"/>
    </font>
    <font>
      <sz val="11"/>
      <color theme="1"/>
      <name val="ＭＳ Ｐゴシック"/>
      <family val="3"/>
      <charset val="128"/>
      <scheme val="minor"/>
    </font>
    <font>
      <sz val="14"/>
      <name val="ＭＳ ゴシック"/>
      <family val="3"/>
      <charset val="128"/>
    </font>
    <font>
      <sz val="6"/>
      <name val="ＭＳ Ｐゴシック"/>
      <family val="2"/>
      <charset val="128"/>
      <scheme val="minor"/>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color indexed="81"/>
      <name val="ＭＳ Ｐゴシック"/>
      <family val="3"/>
      <charset val="128"/>
    </font>
    <font>
      <sz val="16"/>
      <name val="ＭＳ 明朝"/>
      <family val="1"/>
      <charset val="128"/>
    </font>
    <font>
      <sz val="14"/>
      <name val="ＭＳ Ｐゴシック"/>
      <family val="3"/>
      <charset val="128"/>
    </font>
    <font>
      <sz val="14"/>
      <name val="ＭＳ 明朝"/>
      <family val="1"/>
      <charset val="128"/>
    </font>
    <font>
      <sz val="18"/>
      <name val="ＭＳ 明朝"/>
      <family val="1"/>
      <charset val="128"/>
    </font>
    <font>
      <sz val="13"/>
      <name val="ＭＳ 明朝"/>
      <family val="1"/>
      <charset val="128"/>
    </font>
    <font>
      <sz val="26"/>
      <name val="ＭＳ 明朝"/>
      <family val="1"/>
      <charset val="128"/>
    </font>
    <font>
      <b/>
      <sz val="20"/>
      <name val="ＭＳ 明朝"/>
      <family val="1"/>
      <charset val="128"/>
    </font>
    <font>
      <sz val="10"/>
      <name val="ＭＳ 明朝"/>
      <family val="1"/>
      <charset val="128"/>
    </font>
    <font>
      <sz val="11"/>
      <name val="ＭＳ 明朝"/>
      <family val="1"/>
      <charset val="128"/>
    </font>
    <font>
      <sz val="16"/>
      <name val="ＭＳ Ｐゴシック"/>
      <family val="3"/>
      <charset val="128"/>
    </font>
    <font>
      <u/>
      <sz val="16"/>
      <name val="ＭＳ 明朝"/>
      <family val="1"/>
      <charset val="128"/>
    </font>
    <font>
      <sz val="11"/>
      <color indexed="81"/>
      <name val="ＭＳ Ｐゴシック"/>
      <family val="3"/>
      <charset val="128"/>
    </font>
    <font>
      <sz val="12"/>
      <name val="ＭＳ ゴシック"/>
      <family val="3"/>
      <charset val="128"/>
    </font>
    <font>
      <sz val="12"/>
      <name val="ＭＳ Ｐゴシック"/>
      <family val="3"/>
      <charset val="128"/>
    </font>
    <font>
      <sz val="10"/>
      <name val="ＭＳ ゴシック"/>
      <family val="3"/>
      <charset val="128"/>
    </font>
    <font>
      <sz val="14"/>
      <color rgb="FFFF0000"/>
      <name val="ＭＳ ゴシック"/>
      <family val="3"/>
      <charset val="128"/>
    </font>
    <font>
      <sz val="11"/>
      <color rgb="FFFF0000"/>
      <name val="ＭＳ Ｐゴシック"/>
      <family val="3"/>
      <charset val="128"/>
    </font>
    <font>
      <sz val="18"/>
      <name val="ＭＳ Ｐゴシック"/>
      <family val="3"/>
      <charset val="128"/>
    </font>
    <font>
      <sz val="13"/>
      <name val="ＭＳ ゴシック"/>
      <family val="3"/>
      <charset val="128"/>
    </font>
    <font>
      <strike/>
      <sz val="10"/>
      <name val="ＭＳ Ｐゴシック"/>
      <family val="3"/>
      <charset val="128"/>
    </font>
    <font>
      <u/>
      <sz val="11"/>
      <color theme="10"/>
      <name val="ＭＳ Ｐゴシック"/>
      <family val="3"/>
      <charset val="128"/>
    </font>
    <font>
      <u/>
      <sz val="11"/>
      <name val="ＭＳ Ｐゴシック"/>
      <family val="3"/>
      <charset val="128"/>
    </font>
    <font>
      <b/>
      <sz val="9"/>
      <color indexed="81"/>
      <name val="ＭＳ Ｐゴシック"/>
      <family val="3"/>
      <charset val="128"/>
    </font>
    <font>
      <sz val="9"/>
      <name val="ＭＳ Ｐゴシック"/>
      <family val="3"/>
      <charset val="128"/>
    </font>
    <font>
      <sz val="16"/>
      <name val="ＭＳ ゴシック"/>
      <family val="3"/>
      <charset val="128"/>
    </font>
    <font>
      <sz val="13"/>
      <name val="ＭＳ Ｐゴシック"/>
      <family val="3"/>
      <charset val="128"/>
    </font>
    <font>
      <b/>
      <sz val="14"/>
      <name val="ＭＳ Ｐゴシック"/>
      <family val="3"/>
      <charset val="128"/>
    </font>
    <font>
      <sz val="11"/>
      <color theme="1"/>
      <name val="ＭＳ Ｐゴシック"/>
      <family val="3"/>
      <charset val="128"/>
      <scheme val="major"/>
    </font>
    <font>
      <sz val="18"/>
      <name val="ＭＳ ゴシック"/>
      <family val="3"/>
      <charset val="128"/>
    </font>
    <font>
      <sz val="18"/>
      <color indexed="8"/>
      <name val="ＭＳ ゴシック"/>
      <family val="3"/>
      <charset val="128"/>
    </font>
    <font>
      <sz val="12"/>
      <color indexed="8"/>
      <name val="ＭＳ ゴシック"/>
      <family val="3"/>
      <charset val="128"/>
    </font>
    <font>
      <sz val="11"/>
      <color indexed="8"/>
      <name val="ＭＳ ゴシック"/>
      <family val="3"/>
      <charset val="128"/>
    </font>
    <font>
      <sz val="14"/>
      <color indexed="8"/>
      <name val="ＭＳ ゴシック"/>
      <family val="3"/>
      <charset val="128"/>
    </font>
    <font>
      <strike/>
      <sz val="12"/>
      <name val="ＭＳ ゴシック"/>
      <family val="3"/>
      <charset val="128"/>
    </font>
    <font>
      <u/>
      <sz val="12"/>
      <name val="ＭＳ ゴシック"/>
      <family val="3"/>
      <charset val="128"/>
    </font>
    <font>
      <sz val="12"/>
      <name val="ＭＳ 明朝"/>
      <family val="1"/>
      <charset val="128"/>
    </font>
    <font>
      <b/>
      <sz val="9"/>
      <name val="ＭＳ Ｐゴシック"/>
      <family val="3"/>
      <charset val="128"/>
    </font>
    <font>
      <b/>
      <sz val="14"/>
      <name val="ＭＳ ゴシック"/>
      <family val="3"/>
      <charset val="128"/>
    </font>
    <font>
      <sz val="6"/>
      <name val="HGｺﾞｼｯｸM"/>
      <family val="3"/>
      <charset val="128"/>
    </font>
    <font>
      <sz val="12"/>
      <color theme="1"/>
      <name val="ＭＳ Ｐゴシック"/>
      <family val="3"/>
      <charset val="128"/>
      <scheme val="minor"/>
    </font>
    <font>
      <sz val="12"/>
      <color theme="1"/>
      <name val="ＭＳ ゴシック"/>
      <family val="3"/>
      <charset val="128"/>
    </font>
    <font>
      <sz val="11"/>
      <color theme="1"/>
      <name val="ＭＳ ゴシック"/>
      <family val="3"/>
      <charset val="128"/>
    </font>
    <font>
      <sz val="10"/>
      <color indexed="8"/>
      <name val="ＭＳ ゴシック"/>
      <family val="3"/>
      <charset val="128"/>
    </font>
    <font>
      <sz val="10"/>
      <color theme="1"/>
      <name val="ＭＳ ゴシック"/>
      <family val="3"/>
      <charset val="128"/>
    </font>
    <font>
      <sz val="9"/>
      <name val="ＭＳ ゴシック"/>
      <family val="3"/>
      <charset val="128"/>
    </font>
    <font>
      <sz val="9"/>
      <color theme="1"/>
      <name val="ＭＳ ゴシック"/>
      <family val="3"/>
      <charset val="128"/>
    </font>
    <font>
      <sz val="10"/>
      <color indexed="8"/>
      <name val="ＭＳ 明朝"/>
      <family val="1"/>
      <charset val="128"/>
    </font>
    <font>
      <sz val="11"/>
      <color indexed="8"/>
      <name val="ＭＳ 明朝"/>
      <family val="1"/>
      <charset val="128"/>
    </font>
    <font>
      <sz val="10.5"/>
      <color indexed="8"/>
      <name val="ＭＳ 明朝"/>
      <family val="1"/>
      <charset val="128"/>
    </font>
    <font>
      <b/>
      <sz val="18"/>
      <color indexed="8"/>
      <name val="ＭＳ 明朝"/>
      <family val="1"/>
      <charset val="128"/>
    </font>
    <font>
      <sz val="12"/>
      <color indexed="8"/>
      <name val="ＭＳ 明朝"/>
      <family val="1"/>
      <charset val="128"/>
    </font>
    <font>
      <b/>
      <sz val="20"/>
      <color theme="1"/>
      <name val="ＭＳ ゴシック"/>
      <family val="3"/>
      <charset val="128"/>
    </font>
    <font>
      <sz val="14"/>
      <color theme="1"/>
      <name val="ＭＳ ゴシック"/>
      <family val="3"/>
      <charset val="128"/>
    </font>
    <font>
      <b/>
      <sz val="11"/>
      <color indexed="81"/>
      <name val="ＭＳ Ｐゴシック"/>
      <family val="3"/>
      <charset val="128"/>
    </font>
    <font>
      <b/>
      <sz val="16"/>
      <color rgb="FFFF0000"/>
      <name val="ＭＳ 明朝"/>
      <family val="1"/>
      <charset val="128"/>
    </font>
    <font>
      <b/>
      <u/>
      <sz val="9"/>
      <color indexed="81"/>
      <name val="ＭＳ Ｐゴシック"/>
      <family val="3"/>
      <charset val="128"/>
    </font>
    <font>
      <b/>
      <u/>
      <sz val="12"/>
      <name val="ＭＳ 明朝"/>
      <family val="1"/>
      <charset val="128"/>
    </font>
    <font>
      <sz val="26"/>
      <name val="ＭＳ Ｐゴシック"/>
      <family val="3"/>
      <charset val="128"/>
    </font>
    <font>
      <sz val="28"/>
      <name val="ＭＳ Ｐゴシック"/>
      <family val="3"/>
      <charset val="128"/>
    </font>
    <font>
      <sz val="28"/>
      <name val="ＭＳ ゴシック"/>
      <family val="3"/>
      <charset val="128"/>
    </font>
    <font>
      <strike/>
      <sz val="28"/>
      <name val="ＭＳ ゴシック"/>
      <family val="3"/>
      <charset val="128"/>
    </font>
    <font>
      <sz val="11"/>
      <name val="明朝"/>
      <family val="1"/>
      <charset val="128"/>
    </font>
    <font>
      <sz val="8"/>
      <name val="Arial"/>
      <family val="2"/>
    </font>
    <font>
      <b/>
      <sz val="12"/>
      <name val="Arial"/>
      <family val="2"/>
    </font>
    <font>
      <sz val="10"/>
      <name val="Arial"/>
      <family val="2"/>
    </font>
    <font>
      <sz val="26"/>
      <name val="ＭＳ ゴシック"/>
      <family val="3"/>
      <charset val="128"/>
    </font>
    <font>
      <sz val="9"/>
      <color theme="1"/>
      <name val="ＭＳ Ｐゴシック"/>
      <family val="2"/>
      <charset val="128"/>
    </font>
    <font>
      <sz val="9"/>
      <color theme="1"/>
      <name val="ＭＳ Ｐゴシック"/>
      <family val="3"/>
      <charset val="128"/>
    </font>
    <font>
      <sz val="6"/>
      <name val="ＭＳ Ｐゴシック"/>
      <family val="2"/>
      <charset val="128"/>
    </font>
    <font>
      <sz val="9"/>
      <color rgb="FF0000FF"/>
      <name val="ＭＳ Ｐゴシック"/>
      <family val="3"/>
      <charset val="128"/>
    </font>
    <font>
      <sz val="9"/>
      <name val="ＭＳ Ｐゴシック"/>
      <family val="2"/>
      <charset val="128"/>
    </font>
    <font>
      <b/>
      <sz val="9"/>
      <color rgb="FFFF0000"/>
      <name val="ＭＳ Ｐゴシック"/>
      <family val="2"/>
      <charset val="128"/>
    </font>
    <font>
      <b/>
      <sz val="10"/>
      <name val="ＭＳ Ｐゴシック"/>
      <family val="3"/>
      <charset val="128"/>
    </font>
    <font>
      <sz val="9"/>
      <name val="ＭＳ Ｐゴシック"/>
      <family val="3"/>
      <charset val="128"/>
      <scheme val="minor"/>
    </font>
    <font>
      <sz val="12"/>
      <color rgb="FF0000FF"/>
      <name val="ＭＳ Ｐゴシック"/>
      <family val="3"/>
      <charset val="128"/>
    </font>
    <font>
      <sz val="11"/>
      <name val="ＭＳ Ｐゴシック"/>
      <family val="3"/>
      <charset val="128"/>
      <scheme val="minor"/>
    </font>
    <font>
      <sz val="10"/>
      <color rgb="FF0000FF"/>
      <name val="ＭＳ Ｐゴシック"/>
      <family val="3"/>
      <charset val="128"/>
    </font>
    <font>
      <strike/>
      <sz val="11"/>
      <color rgb="FF0000FF"/>
      <name val="ＭＳ Ｐゴシック"/>
      <family val="3"/>
      <charset val="128"/>
    </font>
    <font>
      <sz val="20"/>
      <name val="ＭＳ Ｐゴシック"/>
      <family val="3"/>
      <charset val="128"/>
    </font>
    <font>
      <sz val="10"/>
      <color theme="1"/>
      <name val="ＭＳ Ｐゴシック"/>
      <family val="3"/>
      <charset val="128"/>
    </font>
    <font>
      <sz val="11"/>
      <color rgb="FFFF0000"/>
      <name val="ＭＳ ゴシック"/>
      <family val="3"/>
      <charset val="128"/>
    </font>
    <font>
      <strike/>
      <sz val="9"/>
      <color rgb="FF0000FF"/>
      <name val="ＭＳ Ｐ明朝"/>
      <family val="1"/>
      <charset val="128"/>
    </font>
    <font>
      <sz val="6"/>
      <color theme="0"/>
      <name val="ＭＳ Ｐゴシック"/>
      <family val="3"/>
      <charset val="128"/>
    </font>
    <font>
      <sz val="6"/>
      <color theme="0" tint="-0.14999847407452621"/>
      <name val="ＭＳ ゴシック"/>
      <family val="3"/>
      <charset val="128"/>
    </font>
    <font>
      <sz val="11"/>
      <color rgb="FF00B050"/>
      <name val="ＭＳ ゴシック"/>
      <family val="3"/>
      <charset val="128"/>
    </font>
    <font>
      <sz val="11"/>
      <color rgb="FF0070C0"/>
      <name val="ＭＳ Ｐゴシック"/>
      <family val="3"/>
      <charset val="128"/>
    </font>
    <font>
      <sz val="12"/>
      <color theme="1"/>
      <name val="ＭＳ Ｐゴシック"/>
      <family val="3"/>
      <charset val="128"/>
    </font>
    <font>
      <sz val="16"/>
      <color theme="1"/>
      <name val="ＭＳ Ｐゴシック"/>
      <family val="3"/>
      <charset val="128"/>
    </font>
    <font>
      <sz val="12"/>
      <color rgb="FF0000FF"/>
      <name val="ＭＳ ゴシック"/>
      <family val="3"/>
      <charset val="128"/>
    </font>
    <font>
      <sz val="9"/>
      <color rgb="FF7030A0"/>
      <name val="ＭＳ Ｐゴシック"/>
      <family val="3"/>
      <charset val="128"/>
    </font>
    <font>
      <sz val="10"/>
      <color rgb="FF7030A0"/>
      <name val="ＭＳ Ｐゴシック"/>
      <family val="3"/>
      <charset val="128"/>
    </font>
    <font>
      <sz val="11"/>
      <color theme="1"/>
      <name val="ＭＳ Ｐゴシック"/>
      <family val="3"/>
      <charset val="128"/>
    </font>
    <font>
      <sz val="10.5"/>
      <color theme="1"/>
      <name val="ＭＳ Ｐゴシック"/>
      <family val="3"/>
      <charset val="128"/>
    </font>
    <font>
      <sz val="8"/>
      <color theme="1"/>
      <name val="ＭＳ Ｐゴシック"/>
      <family val="3"/>
      <charset val="128"/>
    </font>
    <font>
      <sz val="6"/>
      <color theme="1"/>
      <name val="ＭＳ Ｐゴシック"/>
      <family val="3"/>
      <charset val="128"/>
    </font>
    <font>
      <sz val="18"/>
      <color theme="1"/>
      <name val="ＭＳ Ｐゴシック"/>
      <family val="3"/>
      <charset val="128"/>
    </font>
    <font>
      <sz val="18"/>
      <color indexed="81"/>
      <name val="ＭＳ Ｐゴシック"/>
      <family val="3"/>
      <charset val="128"/>
    </font>
    <font>
      <u/>
      <sz val="18"/>
      <color indexed="10"/>
      <name val="ＭＳ Ｐゴシック"/>
      <family val="3"/>
      <charset val="128"/>
    </font>
    <font>
      <b/>
      <sz val="14"/>
      <color theme="1"/>
      <name val="ＭＳ ゴシック"/>
      <family val="3"/>
      <charset val="128"/>
    </font>
    <font>
      <sz val="9"/>
      <color theme="1"/>
      <name val="ＭＳ Ｐゴシック"/>
      <family val="3"/>
      <charset val="128"/>
      <scheme val="minor"/>
    </font>
    <font>
      <sz val="18"/>
      <color theme="3"/>
      <name val="ＭＳ Ｐゴシック"/>
      <family val="2"/>
      <charset val="128"/>
      <scheme val="major"/>
    </font>
    <font>
      <sz val="18"/>
      <name val="Meiryo UI"/>
      <family val="3"/>
      <charset val="128"/>
    </font>
    <font>
      <sz val="6"/>
      <name val="ＭＳ Ｐゴシック"/>
      <family val="3"/>
      <charset val="128"/>
      <scheme val="minor"/>
    </font>
    <font>
      <sz val="11"/>
      <color theme="1"/>
      <name val="ＭＳ Ｐゴシック"/>
      <family val="2"/>
      <scheme val="minor"/>
    </font>
    <font>
      <sz val="10"/>
      <name val="Meiryo UI"/>
      <family val="3"/>
      <charset val="128"/>
    </font>
    <font>
      <sz val="11"/>
      <color theme="0"/>
      <name val="ＭＳ ゴシック"/>
      <family val="3"/>
      <charset val="128"/>
    </font>
    <font>
      <sz val="12"/>
      <name val="メイリオ"/>
      <family val="3"/>
      <charset val="128"/>
    </font>
    <font>
      <b/>
      <sz val="12"/>
      <name val="メイリオ"/>
      <family val="3"/>
      <charset val="128"/>
    </font>
    <font>
      <b/>
      <sz val="12"/>
      <color theme="1"/>
      <name val="メイリオ"/>
      <family val="3"/>
      <charset val="128"/>
    </font>
    <font>
      <b/>
      <sz val="11"/>
      <name val="メイリオ"/>
      <family val="3"/>
      <charset val="128"/>
    </font>
    <font>
      <sz val="12"/>
      <color rgb="FFFF0000"/>
      <name val="メイリオ"/>
      <family val="3"/>
      <charset val="128"/>
    </font>
    <font>
      <sz val="14"/>
      <color theme="1"/>
      <name val="ＭＳ Ｐゴシック"/>
      <family val="3"/>
      <charset val="128"/>
    </font>
    <font>
      <sz val="16"/>
      <color theme="1"/>
      <name val="ＭＳ 明朝"/>
      <family val="1"/>
      <charset val="128"/>
    </font>
    <font>
      <sz val="13"/>
      <color theme="1"/>
      <name val="ＭＳ ゴシック"/>
      <family val="3"/>
      <charset val="128"/>
    </font>
    <font>
      <sz val="12"/>
      <color rgb="FFFF0000"/>
      <name val="ＭＳ Ｐゴシック"/>
      <family val="3"/>
      <charset val="128"/>
    </font>
    <font>
      <sz val="13"/>
      <color theme="1"/>
      <name val="ＭＳ Ｐゴシック"/>
      <family val="3"/>
      <charset val="128"/>
    </font>
    <font>
      <b/>
      <sz val="16"/>
      <color theme="1"/>
      <name val="ＭＳ Ｐゴシック"/>
      <family val="3"/>
      <charset val="128"/>
      <scheme val="major"/>
    </font>
    <font>
      <sz val="14"/>
      <color theme="1"/>
      <name val="ＭＳ Ｐゴシック"/>
      <family val="3"/>
      <charset val="128"/>
      <scheme val="major"/>
    </font>
    <font>
      <sz val="12"/>
      <color theme="1"/>
      <name val="ＭＳ Ｐゴシック"/>
      <family val="3"/>
      <charset val="128"/>
      <scheme val="major"/>
    </font>
    <font>
      <sz val="10"/>
      <color theme="1"/>
      <name val="ＭＳ Ｐゴシック"/>
      <family val="3"/>
      <charset val="128"/>
      <scheme val="major"/>
    </font>
    <font>
      <sz val="8"/>
      <name val="ＭＳ Ｐゴシック"/>
      <family val="3"/>
      <charset val="128"/>
      <scheme val="minor"/>
    </font>
    <font>
      <sz val="24"/>
      <color theme="1"/>
      <name val="ＭＳ Ｐゴシック"/>
      <family val="3"/>
      <charset val="128"/>
      <scheme val="minor"/>
    </font>
    <font>
      <b/>
      <sz val="20"/>
      <color theme="1"/>
      <name val="ＭＳ Ｐゴシック"/>
      <family val="3"/>
      <charset val="128"/>
      <scheme val="minor"/>
    </font>
    <font>
      <sz val="11"/>
      <color indexed="8"/>
      <name val="ＭＳ Ｐゴシック"/>
      <family val="3"/>
      <charset val="128"/>
    </font>
    <font>
      <sz val="10.5"/>
      <color theme="1"/>
      <name val="ＭＳ ゴシック"/>
      <family val="3"/>
      <charset val="128"/>
    </font>
    <font>
      <sz val="20"/>
      <color theme="1"/>
      <name val="ＭＳ Ｐゴシック"/>
      <family val="3"/>
      <charset val="128"/>
    </font>
    <font>
      <b/>
      <sz val="20"/>
      <color theme="1"/>
      <name val="ＭＳ Ｐゴシック"/>
      <family val="3"/>
      <charset val="128"/>
    </font>
    <font>
      <u/>
      <sz val="20"/>
      <color theme="1"/>
      <name val="ＭＳ Ｐゴシック"/>
      <family val="3"/>
      <charset val="128"/>
    </font>
    <font>
      <sz val="20"/>
      <color rgb="FFFF0000"/>
      <name val="ＭＳ Ｐゴシック"/>
      <family val="3"/>
      <charset val="128"/>
    </font>
    <font>
      <sz val="14"/>
      <color theme="1"/>
      <name val="ＭＳ Ｐゴシック"/>
      <family val="3"/>
      <charset val="128"/>
      <scheme val="minor"/>
    </font>
    <font>
      <sz val="18"/>
      <color theme="1"/>
      <name val="ＭＳ Ｐゴシック"/>
      <family val="3"/>
      <charset val="128"/>
      <scheme val="minor"/>
    </font>
    <font>
      <sz val="16"/>
      <color theme="1"/>
      <name val="ＭＳ Ｐゴシック"/>
      <family val="3"/>
      <charset val="128"/>
      <scheme val="minor"/>
    </font>
    <font>
      <sz val="18"/>
      <color theme="1"/>
      <name val="Meiryo UI"/>
      <family val="3"/>
      <charset val="128"/>
    </font>
    <font>
      <sz val="10"/>
      <color theme="1"/>
      <name val="Meiryo UI"/>
      <family val="3"/>
      <charset val="128"/>
    </font>
    <font>
      <sz val="16"/>
      <color theme="1"/>
      <name val="ＭＳ Ｐゴシック"/>
      <family val="2"/>
      <scheme val="minor"/>
    </font>
    <font>
      <sz val="12"/>
      <color theme="1"/>
      <name val="メイリオ"/>
      <family val="3"/>
      <charset val="128"/>
    </font>
    <font>
      <sz val="14"/>
      <color theme="1"/>
      <name val="メイリオ"/>
      <family val="3"/>
      <charset val="128"/>
    </font>
    <font>
      <b/>
      <sz val="10"/>
      <color theme="1"/>
      <name val="ＭＳ Ｐゴシック"/>
      <family val="3"/>
      <charset val="128"/>
    </font>
    <font>
      <b/>
      <sz val="16"/>
      <color theme="1"/>
      <name val="ＭＳ Ｐゴシック"/>
      <family val="3"/>
      <charset val="128"/>
    </font>
    <font>
      <strike/>
      <sz val="11"/>
      <color theme="1"/>
      <name val="ＭＳ Ｐゴシック"/>
      <family val="3"/>
      <charset val="128"/>
    </font>
    <font>
      <u/>
      <sz val="12"/>
      <color theme="1"/>
      <name val="ＭＳ Ｐゴシック"/>
      <family val="3"/>
      <charset val="128"/>
    </font>
    <font>
      <strike/>
      <sz val="10"/>
      <color theme="1"/>
      <name val="ＭＳ Ｐゴシック"/>
      <family val="3"/>
      <charset val="128"/>
    </font>
    <font>
      <sz val="11"/>
      <color rgb="FFFF0000"/>
      <name val="ＭＳ Ｐゴシック"/>
      <family val="3"/>
      <charset val="128"/>
      <scheme val="major"/>
    </font>
    <font>
      <sz val="12"/>
      <color theme="1"/>
      <name val="ＭＳ 明朝"/>
      <family val="1"/>
      <charset val="128"/>
    </font>
    <font>
      <sz val="12"/>
      <color rgb="FFFF0000"/>
      <name val="ＭＳ 明朝"/>
      <family val="1"/>
      <charset val="128"/>
    </font>
    <font>
      <b/>
      <sz val="18"/>
      <color theme="1"/>
      <name val="ＭＳ Ｐゴシック"/>
      <family val="3"/>
      <charset val="128"/>
      <scheme val="major"/>
    </font>
    <font>
      <b/>
      <sz val="20"/>
      <name val="ＭＳ Ｐゴシック"/>
      <family val="3"/>
      <charset val="128"/>
    </font>
    <font>
      <sz val="11"/>
      <color rgb="FFFF3332"/>
      <name val="ＭＳ Ｐゴシック"/>
      <family val="3"/>
      <charset val="128"/>
      <scheme val="major"/>
    </font>
    <font>
      <sz val="11"/>
      <name val="ＭＳ Ｐゴシック"/>
      <family val="3"/>
      <charset val="128"/>
      <scheme val="major"/>
    </font>
    <font>
      <sz val="14"/>
      <color theme="1"/>
      <name val="ＭＳ 明朝"/>
      <family val="1"/>
      <charset val="128"/>
    </font>
    <font>
      <sz val="26"/>
      <color theme="1"/>
      <name val="ＭＳ 明朝"/>
      <family val="1"/>
      <charset val="128"/>
    </font>
    <font>
      <sz val="10"/>
      <color theme="1"/>
      <name val="ＭＳ 明朝"/>
      <family val="1"/>
      <charset val="128"/>
    </font>
    <font>
      <sz val="14"/>
      <color theme="1"/>
      <name val="Meiryo UI"/>
      <family val="3"/>
      <charset val="128"/>
    </font>
    <font>
      <sz val="24"/>
      <color theme="1"/>
      <name val="IPAゴシック"/>
      <family val="3"/>
      <charset val="128"/>
    </font>
    <font>
      <sz val="12"/>
      <color theme="1"/>
      <name val="IPAゴシック"/>
      <family val="3"/>
      <charset val="128"/>
    </font>
    <font>
      <sz val="14"/>
      <color theme="1"/>
      <name val="IPAゴシック"/>
      <family val="3"/>
      <charset val="128"/>
    </font>
    <font>
      <sz val="18"/>
      <color theme="1"/>
      <name val="IPAゴシック"/>
      <family val="3"/>
      <charset val="128"/>
    </font>
    <font>
      <sz val="14"/>
      <color rgb="FFFF0000"/>
      <name val="IPAゴシック"/>
      <family val="3"/>
      <charset val="128"/>
    </font>
    <font>
      <sz val="11"/>
      <color theme="1"/>
      <name val="IPAゴシック"/>
      <family val="3"/>
      <charset val="128"/>
    </font>
    <font>
      <sz val="16"/>
      <color theme="1"/>
      <name val="IPAゴシック"/>
      <family val="3"/>
      <charset val="128"/>
    </font>
  </fonts>
  <fills count="14">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9"/>
        <bgColor indexed="64"/>
      </patternFill>
    </fill>
    <fill>
      <patternFill patternType="solid">
        <fgColor indexed="26"/>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79998168889431442"/>
        <bgColor indexed="64"/>
      </patternFill>
    </fill>
  </fills>
  <borders count="17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8"/>
      </top>
      <bottom/>
      <diagonal/>
    </border>
    <border>
      <left style="dashed">
        <color indexed="64"/>
      </left>
      <right style="dashed">
        <color indexed="64"/>
      </right>
      <top/>
      <bottom style="thin">
        <color indexed="64"/>
      </bottom>
      <diagonal/>
    </border>
    <border>
      <left/>
      <right style="dashed">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thin">
        <color indexed="64"/>
      </left>
      <right style="medium">
        <color indexed="64"/>
      </right>
      <top style="medium">
        <color indexed="64"/>
      </top>
      <bottom/>
      <diagonal style="thin">
        <color indexed="64"/>
      </diagonal>
    </border>
    <border diagonalDown="1">
      <left style="thin">
        <color indexed="64"/>
      </left>
      <right style="medium">
        <color indexed="64"/>
      </right>
      <top/>
      <bottom style="medium">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diagonalUp="1">
      <left style="thin">
        <color indexed="64"/>
      </left>
      <right style="thin">
        <color indexed="64"/>
      </right>
      <top style="hair">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style="double">
        <color indexed="64"/>
      </bottom>
      <diagonal style="hair">
        <color indexed="64"/>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style="hair">
        <color indexed="64"/>
      </bottom>
      <diagonal/>
    </border>
    <border>
      <left/>
      <right style="dashed">
        <color indexed="64"/>
      </right>
      <top style="thin">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diagonal/>
    </border>
    <border>
      <left style="thin">
        <color indexed="64"/>
      </left>
      <right style="medium">
        <color indexed="64"/>
      </right>
      <top/>
      <bottom style="medium">
        <color indexed="64"/>
      </bottom>
      <diagonal/>
    </border>
    <border diagonalDown="1">
      <left style="thin">
        <color indexed="64"/>
      </left>
      <right style="thin">
        <color indexed="64"/>
      </right>
      <top style="medium">
        <color indexed="64"/>
      </top>
      <bottom/>
      <diagonal style="thin">
        <color indexed="64"/>
      </diagonal>
    </border>
    <border>
      <left style="medium">
        <color indexed="64"/>
      </left>
      <right style="thin">
        <color indexed="64"/>
      </right>
      <top style="medium">
        <color indexed="64"/>
      </top>
      <bottom/>
      <diagonal/>
    </border>
    <border>
      <left style="medium">
        <color indexed="64"/>
      </left>
      <right/>
      <top style="hair">
        <color indexed="64"/>
      </top>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diagonal/>
    </border>
    <border diagonalDown="1">
      <left style="thin">
        <color indexed="64"/>
      </left>
      <right style="thin">
        <color indexed="64"/>
      </right>
      <top style="medium">
        <color indexed="64"/>
      </top>
      <bottom style="medium">
        <color indexed="64"/>
      </bottom>
      <diagonal style="hair">
        <color indexed="64"/>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right style="thin">
        <color indexed="64"/>
      </right>
      <top/>
      <bottom style="hair">
        <color indexed="64"/>
      </bottom>
      <diagonal/>
    </border>
  </borders>
  <cellStyleXfs count="53">
    <xf numFmtId="0" fontId="0" fillId="0" borderId="0"/>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6" fillId="0" borderId="0">
      <alignment vertical="center"/>
    </xf>
    <xf numFmtId="0" fontId="6" fillId="0" borderId="0">
      <alignment vertical="center"/>
    </xf>
    <xf numFmtId="0" fontId="11" fillId="0" borderId="0"/>
    <xf numFmtId="0" fontId="36" fillId="0" borderId="0" applyNumberFormat="0" applyFill="0" applyBorder="0" applyAlignment="0" applyProtection="0">
      <alignment vertical="top"/>
      <protection locked="0"/>
    </xf>
    <xf numFmtId="0" fontId="11" fillId="0" borderId="0"/>
    <xf numFmtId="0" fontId="6" fillId="0" borderId="0">
      <alignment vertical="center"/>
    </xf>
    <xf numFmtId="0" fontId="29" fillId="0" borderId="0">
      <alignment vertical="center"/>
    </xf>
    <xf numFmtId="0" fontId="55" fillId="0" borderId="0">
      <alignment vertical="center"/>
    </xf>
    <xf numFmtId="0" fontId="11" fillId="0" borderId="0">
      <alignment vertical="center"/>
    </xf>
    <xf numFmtId="0" fontId="6" fillId="0" borderId="0">
      <alignment vertical="center"/>
    </xf>
    <xf numFmtId="0" fontId="55" fillId="0" borderId="0">
      <alignment vertical="center"/>
    </xf>
    <xf numFmtId="0" fontId="6" fillId="0" borderId="0">
      <alignment vertical="center"/>
    </xf>
    <xf numFmtId="0" fontId="6" fillId="0" borderId="0">
      <alignment vertical="center"/>
    </xf>
    <xf numFmtId="0" fontId="11" fillId="0" borderId="0"/>
    <xf numFmtId="0" fontId="77" fillId="0" borderId="0" applyFill="0" applyBorder="0" applyAlignment="0"/>
    <xf numFmtId="38" fontId="78" fillId="2" borderId="0" applyNumberFormat="0" applyBorder="0" applyAlignment="0" applyProtection="0"/>
    <xf numFmtId="0" fontId="79" fillId="0" borderId="54" applyNumberFormat="0" applyAlignment="0" applyProtection="0">
      <alignment horizontal="left" vertical="center"/>
    </xf>
    <xf numFmtId="0" fontId="79" fillId="0" borderId="4">
      <alignment horizontal="left" vertical="center"/>
    </xf>
    <xf numFmtId="10" fontId="78" fillId="5" borderId="2" applyNumberFormat="0" applyBorder="0" applyAlignment="0" applyProtection="0"/>
    <xf numFmtId="0" fontId="77" fillId="0" borderId="0"/>
    <xf numFmtId="0" fontId="80" fillId="0" borderId="0"/>
    <xf numFmtId="10" fontId="80" fillId="0" borderId="0" applyFont="0" applyFill="0" applyBorder="0" applyAlignment="0" applyProtection="0"/>
    <xf numFmtId="9" fontId="11" fillId="0" borderId="0" applyFont="0" applyFill="0" applyBorder="0" applyAlignment="0" applyProtection="0">
      <alignment vertical="center"/>
    </xf>
    <xf numFmtId="38" fontId="11" fillId="0" borderId="0" applyFont="0" applyFill="0" applyBorder="0" applyAlignment="0" applyProtection="0"/>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56" fillId="0" borderId="0">
      <alignment vertical="center"/>
    </xf>
    <xf numFmtId="0" fontId="11" fillId="0" borderId="0"/>
    <xf numFmtId="0" fontId="11" fillId="0" borderId="0"/>
    <xf numFmtId="0" fontId="6" fillId="0" borderId="0">
      <alignment vertical="center"/>
    </xf>
    <xf numFmtId="0" fontId="23" fillId="0" borderId="0">
      <alignment vertical="center"/>
    </xf>
    <xf numFmtId="0" fontId="18" fillId="0" borderId="0"/>
    <xf numFmtId="0" fontId="82" fillId="0" borderId="0">
      <alignment vertical="center"/>
    </xf>
    <xf numFmtId="38" fontId="82"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0" fontId="116" fillId="0" borderId="0" applyNumberFormat="0" applyFill="0" applyBorder="0" applyAlignment="0" applyProtection="0">
      <alignment vertical="center"/>
    </xf>
    <xf numFmtId="0" fontId="119" fillId="0" borderId="0"/>
    <xf numFmtId="0" fontId="11" fillId="0" borderId="0"/>
  </cellStyleXfs>
  <cellXfs count="2998">
    <xf numFmtId="0" fontId="0" fillId="0" borderId="0" xfId="0"/>
    <xf numFmtId="0" fontId="16" fillId="0" borderId="0" xfId="0" applyFont="1" applyFill="1" applyAlignment="1">
      <alignment vertical="center"/>
    </xf>
    <xf numFmtId="0" fontId="16" fillId="0" borderId="0" xfId="0" applyFont="1" applyFill="1" applyAlignment="1">
      <alignment horizontal="left" vertical="center"/>
    </xf>
    <xf numFmtId="0" fontId="16" fillId="0" borderId="0" xfId="0" applyFont="1" applyAlignment="1">
      <alignment horizontal="left" vertical="center"/>
    </xf>
    <xf numFmtId="0" fontId="16" fillId="0" borderId="0" xfId="0" applyFont="1" applyFill="1" applyAlignment="1">
      <alignment horizontal="right" vertical="center"/>
    </xf>
    <xf numFmtId="0" fontId="7" fillId="0" borderId="0" xfId="0" applyFont="1" applyFill="1" applyAlignment="1">
      <alignment horizontal="right" vertical="center"/>
    </xf>
    <xf numFmtId="0" fontId="17" fillId="0" borderId="0" xfId="0" applyFont="1" applyFill="1" applyAlignment="1">
      <alignment horizontal="right" vertical="center"/>
    </xf>
    <xf numFmtId="0" fontId="18" fillId="0" borderId="0" xfId="0" applyFont="1" applyFill="1" applyAlignment="1">
      <alignment vertical="center"/>
    </xf>
    <xf numFmtId="0" fontId="19" fillId="0" borderId="0" xfId="0" applyFont="1" applyFill="1" applyAlignment="1">
      <alignment vertical="center"/>
    </xf>
    <xf numFmtId="0" fontId="19" fillId="0" borderId="0" xfId="0" applyFont="1" applyAlignment="1">
      <alignment vertical="center"/>
    </xf>
    <xf numFmtId="49" fontId="11" fillId="0" borderId="0" xfId="5" applyNumberFormat="1" applyFont="1" applyFill="1" applyBorder="1"/>
    <xf numFmtId="0" fontId="18" fillId="0" borderId="0" xfId="0" applyFont="1" applyFill="1" applyBorder="1" applyAlignment="1">
      <alignment vertical="center"/>
    </xf>
    <xf numFmtId="0" fontId="20" fillId="0" borderId="0" xfId="0" applyFont="1" applyFill="1" applyAlignment="1">
      <alignment vertical="center" shrinkToFit="1"/>
    </xf>
    <xf numFmtId="0" fontId="18" fillId="0" borderId="0" xfId="0" applyFont="1" applyFill="1" applyAlignment="1">
      <alignment horizontal="center" vertical="center"/>
    </xf>
    <xf numFmtId="0" fontId="16" fillId="0" borderId="0" xfId="0" applyFont="1" applyFill="1" applyAlignment="1">
      <alignment vertical="center" shrinkToFit="1"/>
    </xf>
    <xf numFmtId="0" fontId="18" fillId="0" borderId="0" xfId="0" applyFont="1" applyFill="1" applyAlignment="1">
      <alignment horizontal="right" vertical="center"/>
    </xf>
    <xf numFmtId="0" fontId="18" fillId="0" borderId="0" xfId="0" applyFont="1" applyFill="1" applyAlignment="1">
      <alignment horizontal="left" vertical="center"/>
    </xf>
    <xf numFmtId="0" fontId="21" fillId="0" borderId="0" xfId="0" applyFont="1" applyFill="1" applyAlignment="1">
      <alignment horizontal="center" vertical="center"/>
    </xf>
    <xf numFmtId="0" fontId="16" fillId="0" borderId="0" xfId="0" applyFont="1" applyFill="1" applyAlignment="1" applyProtection="1">
      <alignment vertical="center"/>
    </xf>
    <xf numFmtId="0" fontId="18" fillId="0" borderId="0" xfId="0" applyFont="1" applyFill="1" applyAlignment="1">
      <alignment horizontal="center" vertical="center" shrinkToFit="1"/>
    </xf>
    <xf numFmtId="0" fontId="16" fillId="0" borderId="0" xfId="0" applyFont="1" applyFill="1" applyAlignment="1">
      <alignment horizontal="left" vertical="center" wrapText="1"/>
    </xf>
    <xf numFmtId="0" fontId="16" fillId="0" borderId="0" xfId="0" applyFont="1" applyFill="1" applyAlignment="1">
      <alignment vertical="center" wrapText="1"/>
    </xf>
    <xf numFmtId="0" fontId="23" fillId="0" borderId="0" xfId="0" applyFont="1" applyFill="1" applyAlignment="1">
      <alignment horizontal="left" vertical="center"/>
    </xf>
    <xf numFmtId="0" fontId="16" fillId="0" borderId="0" xfId="0" applyFont="1" applyFill="1" applyBorder="1" applyAlignment="1">
      <alignment horizontal="center" vertical="center"/>
    </xf>
    <xf numFmtId="0" fontId="16" fillId="0" borderId="0" xfId="0" applyFont="1" applyFill="1" applyBorder="1" applyAlignment="1">
      <alignment vertical="center"/>
    </xf>
    <xf numFmtId="0" fontId="24" fillId="0" borderId="0" xfId="0" applyFont="1" applyFill="1" applyAlignment="1">
      <alignment horizontal="left" vertical="top" wrapText="1"/>
    </xf>
    <xf numFmtId="0" fontId="25" fillId="0" borderId="2" xfId="0" applyFont="1" applyFill="1" applyBorder="1" applyAlignment="1" applyProtection="1">
      <alignment horizontal="center" vertical="center"/>
      <protection locked="0"/>
    </xf>
    <xf numFmtId="0" fontId="20" fillId="0" borderId="0" xfId="0" applyFont="1" applyFill="1" applyAlignment="1">
      <alignment vertical="center"/>
    </xf>
    <xf numFmtId="0" fontId="16" fillId="0" borderId="4" xfId="0" applyFont="1" applyFill="1" applyBorder="1" applyAlignment="1">
      <alignment vertical="center" wrapText="1"/>
    </xf>
    <xf numFmtId="0" fontId="16" fillId="0" borderId="0" xfId="0" applyFont="1" applyFill="1" applyAlignment="1">
      <alignment horizontal="left" vertical="center" shrinkToFit="1"/>
    </xf>
    <xf numFmtId="0" fontId="16" fillId="0" borderId="0" xfId="0" applyFont="1" applyFill="1" applyAlignment="1">
      <alignment vertical="top" wrapText="1"/>
    </xf>
    <xf numFmtId="0" fontId="16" fillId="0" borderId="1" xfId="0" applyFont="1" applyFill="1" applyBorder="1" applyAlignment="1">
      <alignment vertical="center"/>
    </xf>
    <xf numFmtId="0" fontId="16" fillId="0" borderId="1" xfId="0" applyFont="1" applyFill="1" applyBorder="1" applyAlignment="1">
      <alignment horizontal="right" vertical="center"/>
    </xf>
    <xf numFmtId="0" fontId="16" fillId="0" borderId="0" xfId="0" applyFont="1" applyFill="1" applyBorder="1" applyAlignment="1">
      <alignment horizontal="left" vertical="center"/>
    </xf>
    <xf numFmtId="0" fontId="16" fillId="0" borderId="0" xfId="0" applyFont="1" applyFill="1" applyAlignment="1">
      <alignment horizontal="right" vertical="top"/>
    </xf>
    <xf numFmtId="0" fontId="16" fillId="0" borderId="5"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0" fontId="16" fillId="0" borderId="6" xfId="0" applyFont="1" applyFill="1" applyBorder="1" applyAlignment="1">
      <alignment vertical="center"/>
    </xf>
    <xf numFmtId="0" fontId="16" fillId="0" borderId="7" xfId="0" applyFont="1" applyFill="1" applyBorder="1" applyAlignment="1">
      <alignment vertical="center"/>
    </xf>
    <xf numFmtId="0" fontId="16" fillId="0" borderId="11" xfId="0" applyFont="1" applyFill="1" applyBorder="1" applyAlignment="1">
      <alignment vertical="center"/>
    </xf>
    <xf numFmtId="0" fontId="16" fillId="0" borderId="12" xfId="0" applyFont="1" applyFill="1" applyBorder="1" applyAlignment="1">
      <alignment vertical="center"/>
    </xf>
    <xf numFmtId="0" fontId="24" fillId="0" borderId="0" xfId="0" applyFont="1" applyAlignment="1">
      <alignment vertical="center"/>
    </xf>
    <xf numFmtId="0" fontId="0" fillId="0" borderId="0" xfId="0" applyFont="1" applyFill="1" applyBorder="1" applyAlignment="1">
      <alignment vertical="center"/>
    </xf>
    <xf numFmtId="0" fontId="17" fillId="0" borderId="0" xfId="0" applyFont="1" applyFill="1" applyBorder="1" applyAlignment="1">
      <alignment vertical="center"/>
    </xf>
    <xf numFmtId="0" fontId="7" fillId="0" borderId="0" xfId="0" applyFont="1" applyFill="1" applyAlignment="1">
      <alignment vertical="center"/>
    </xf>
    <xf numFmtId="0" fontId="28" fillId="0" borderId="0" xfId="0" applyFont="1" applyFill="1" applyBorder="1" applyAlignment="1">
      <alignment vertical="center"/>
    </xf>
    <xf numFmtId="0" fontId="0" fillId="0" borderId="0" xfId="0" applyFont="1" applyFill="1"/>
    <xf numFmtId="0" fontId="0" fillId="0" borderId="0" xfId="0" applyFont="1" applyFill="1" applyAlignment="1">
      <alignment horizontal="center"/>
    </xf>
    <xf numFmtId="0" fontId="29" fillId="0" borderId="0" xfId="0" applyFont="1" applyFill="1" applyAlignment="1"/>
    <xf numFmtId="0" fontId="12" fillId="0" borderId="0" xfId="0" applyFont="1" applyFill="1" applyAlignment="1"/>
    <xf numFmtId="0" fontId="0" fillId="0" borderId="0" xfId="0" applyFont="1" applyFill="1" applyBorder="1"/>
    <xf numFmtId="0" fontId="29" fillId="0" borderId="9" xfId="0" applyFont="1" applyFill="1" applyBorder="1" applyAlignment="1">
      <alignment horizontal="left" vertical="center" wrapText="1"/>
    </xf>
    <xf numFmtId="0" fontId="0" fillId="0" borderId="1" xfId="0" applyFont="1" applyFill="1" applyBorder="1"/>
    <xf numFmtId="0" fontId="0" fillId="0" borderId="0" xfId="0" applyFont="1" applyFill="1" applyBorder="1" applyAlignment="1">
      <alignment horizontal="center" vertical="center"/>
    </xf>
    <xf numFmtId="0" fontId="29" fillId="0" borderId="0" xfId="0" applyFont="1" applyFill="1"/>
    <xf numFmtId="0" fontId="0" fillId="0" borderId="0" xfId="0" applyFill="1" applyAlignment="1">
      <alignment horizontal="right" vertical="top"/>
    </xf>
    <xf numFmtId="0" fontId="0" fillId="0" borderId="0" xfId="0" applyFont="1" applyFill="1" applyAlignment="1">
      <alignment horizontal="left" vertical="center"/>
    </xf>
    <xf numFmtId="0" fontId="12" fillId="0" borderId="0" xfId="0" applyFont="1" applyFill="1" applyAlignment="1">
      <alignment horizontal="right" vertical="center"/>
    </xf>
    <xf numFmtId="0" fontId="0" fillId="0" borderId="2" xfId="0" applyFont="1" applyFill="1" applyBorder="1" applyAlignment="1">
      <alignment horizontal="center" vertical="center"/>
    </xf>
    <xf numFmtId="0" fontId="25" fillId="0" borderId="2" xfId="0" applyFont="1" applyFill="1" applyBorder="1" applyAlignment="1" applyProtection="1">
      <alignment horizontal="center" vertical="center"/>
    </xf>
    <xf numFmtId="0" fontId="12" fillId="0" borderId="2"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8" xfId="0" applyFont="1" applyFill="1" applyBorder="1" applyAlignment="1">
      <alignment horizontal="center" vertical="center" shrinkToFit="1"/>
    </xf>
    <xf numFmtId="0" fontId="0" fillId="0" borderId="11" xfId="0" applyFont="1" applyFill="1" applyBorder="1" applyAlignment="1">
      <alignment horizontal="center" vertical="center"/>
    </xf>
    <xf numFmtId="0" fontId="0" fillId="0" borderId="2" xfId="0" applyFont="1" applyFill="1" applyBorder="1" applyAlignment="1">
      <alignment horizontal="center" vertical="center" wrapText="1"/>
    </xf>
    <xf numFmtId="0" fontId="12" fillId="0" borderId="0" xfId="0" applyFont="1" applyFill="1"/>
    <xf numFmtId="0" fontId="12" fillId="0" borderId="0" xfId="0" applyFont="1" applyFill="1" applyBorder="1" applyAlignment="1">
      <alignment vertical="top"/>
    </xf>
    <xf numFmtId="0" fontId="12" fillId="0" borderId="0" xfId="0" applyFont="1" applyFill="1" applyBorder="1" applyAlignment="1">
      <alignment horizontal="left" vertical="center" shrinkToFit="1"/>
    </xf>
    <xf numFmtId="0" fontId="12" fillId="0" borderId="0" xfId="0" applyFont="1" applyFill="1" applyBorder="1" applyAlignment="1">
      <alignment horizontal="left" vertical="center"/>
    </xf>
    <xf numFmtId="0" fontId="12" fillId="0" borderId="0" xfId="0" applyFont="1" applyFill="1" applyBorder="1" applyAlignment="1">
      <alignment horizontal="left" vertical="center" wrapText="1" shrinkToFit="1"/>
    </xf>
    <xf numFmtId="0" fontId="12" fillId="0" borderId="0" xfId="0" applyFont="1" applyFill="1" applyBorder="1" applyAlignment="1">
      <alignment horizontal="center" vertical="top" shrinkToFit="1"/>
    </xf>
    <xf numFmtId="0" fontId="12" fillId="0" borderId="0" xfId="0" applyFont="1" applyFill="1" applyBorder="1" applyAlignment="1">
      <alignment horizontal="center" shrinkToFit="1"/>
    </xf>
    <xf numFmtId="0" fontId="12" fillId="0" borderId="0" xfId="0" applyFont="1" applyFill="1" applyAlignment="1">
      <alignment wrapText="1"/>
    </xf>
    <xf numFmtId="0" fontId="0" fillId="0" borderId="26"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11" xfId="0" applyFont="1" applyFill="1" applyBorder="1"/>
    <xf numFmtId="0" fontId="0" fillId="0" borderId="2" xfId="0" applyFont="1" applyFill="1" applyBorder="1" applyAlignment="1">
      <alignment horizontal="center" vertical="center" shrinkToFit="1"/>
    </xf>
    <xf numFmtId="0" fontId="12" fillId="0" borderId="1" xfId="0" applyFont="1" applyFill="1" applyBorder="1" applyAlignment="1"/>
    <xf numFmtId="0" fontId="0" fillId="0" borderId="1" xfId="0" applyFont="1" applyFill="1" applyBorder="1" applyAlignment="1"/>
    <xf numFmtId="0" fontId="0" fillId="0" borderId="1" xfId="0" applyFont="1" applyFill="1" applyBorder="1" applyAlignment="1">
      <alignment horizontal="center" vertical="center"/>
    </xf>
    <xf numFmtId="0" fontId="0" fillId="0" borderId="1" xfId="0" applyFont="1" applyFill="1" applyBorder="1" applyAlignment="1">
      <alignment horizontal="center"/>
    </xf>
    <xf numFmtId="0" fontId="0" fillId="0" borderId="3" xfId="0" applyFont="1" applyFill="1" applyBorder="1" applyAlignment="1">
      <alignment horizontal="center" vertical="center"/>
    </xf>
    <xf numFmtId="0" fontId="0" fillId="0" borderId="10" xfId="0" applyFont="1" applyFill="1" applyBorder="1" applyAlignment="1">
      <alignment horizontal="left" vertical="center"/>
    </xf>
    <xf numFmtId="0" fontId="0" fillId="0" borderId="29" xfId="0" applyFont="1" applyFill="1" applyBorder="1" applyAlignment="1">
      <alignment horizontal="centerContinuous" vertical="center"/>
    </xf>
    <xf numFmtId="0" fontId="0" fillId="0" borderId="30" xfId="0" applyFont="1" applyFill="1" applyBorder="1" applyAlignment="1">
      <alignment horizontal="centerContinuous" vertical="center"/>
    </xf>
    <xf numFmtId="0" fontId="0" fillId="0" borderId="31" xfId="0" applyFont="1" applyFill="1" applyBorder="1" applyAlignment="1">
      <alignment horizontal="centerContinuous" vertical="center"/>
    </xf>
    <xf numFmtId="0" fontId="0" fillId="0" borderId="32" xfId="0" applyFont="1" applyFill="1" applyBorder="1" applyAlignment="1">
      <alignment horizontal="centerContinuous" vertical="center"/>
    </xf>
    <xf numFmtId="0" fontId="0" fillId="0" borderId="33" xfId="0" applyFont="1" applyFill="1" applyBorder="1" applyAlignment="1">
      <alignment horizontal="centerContinuous" vertical="center"/>
    </xf>
    <xf numFmtId="0" fontId="0" fillId="0" borderId="34" xfId="0" applyFont="1" applyFill="1" applyBorder="1" applyAlignment="1">
      <alignment horizontal="centerContinuous" vertical="center"/>
    </xf>
    <xf numFmtId="0" fontId="0" fillId="0" borderId="11" xfId="0" applyFont="1" applyFill="1" applyBorder="1" applyAlignment="1">
      <alignment horizontal="centerContinuous" vertical="center"/>
    </xf>
    <xf numFmtId="0" fontId="0" fillId="0" borderId="1" xfId="0" applyFont="1" applyFill="1" applyBorder="1" applyAlignment="1">
      <alignment horizontal="centerContinuous" vertical="center"/>
    </xf>
    <xf numFmtId="0" fontId="0" fillId="0" borderId="12" xfId="0" applyFont="1" applyFill="1" applyBorder="1" applyAlignment="1">
      <alignment horizontal="centerContinuous" vertical="center"/>
    </xf>
    <xf numFmtId="0" fontId="0" fillId="0" borderId="1" xfId="0" applyFont="1" applyFill="1" applyBorder="1" applyAlignment="1">
      <alignment horizontal="left" vertical="center" indent="1"/>
    </xf>
    <xf numFmtId="0" fontId="0" fillId="0" borderId="12" xfId="0" applyFont="1" applyFill="1" applyBorder="1" applyAlignment="1">
      <alignment vertical="center"/>
    </xf>
    <xf numFmtId="0" fontId="0" fillId="0" borderId="3" xfId="0" applyFont="1" applyFill="1" applyBorder="1" applyAlignment="1">
      <alignment horizontal="centerContinuous" vertical="center"/>
    </xf>
    <xf numFmtId="0" fontId="0" fillId="0" borderId="4" xfId="0" applyFont="1" applyFill="1" applyBorder="1" applyAlignment="1">
      <alignment horizontal="centerContinuous" vertical="center"/>
    </xf>
    <xf numFmtId="0" fontId="0" fillId="0" borderId="10" xfId="0" applyFont="1" applyFill="1" applyBorder="1" applyAlignment="1">
      <alignment horizontal="centerContinuous" vertical="center"/>
    </xf>
    <xf numFmtId="0" fontId="0" fillId="0" borderId="4" xfId="0" applyFont="1" applyFill="1" applyBorder="1" applyAlignment="1">
      <alignment horizontal="left" vertical="center" indent="1"/>
    </xf>
    <xf numFmtId="0" fontId="0" fillId="0" borderId="4" xfId="0" applyFont="1" applyFill="1" applyBorder="1" applyAlignment="1">
      <alignment horizontal="left" vertical="center"/>
    </xf>
    <xf numFmtId="0" fontId="0" fillId="0" borderId="4" xfId="0" applyFont="1" applyFill="1" applyBorder="1"/>
    <xf numFmtId="0" fontId="12" fillId="0" borderId="0" xfId="0" applyFont="1" applyFill="1" applyAlignment="1">
      <alignment vertical="top"/>
    </xf>
    <xf numFmtId="0" fontId="12" fillId="0" borderId="0" xfId="0" applyFont="1" applyFill="1" applyAlignment="1">
      <alignment vertical="top" wrapText="1"/>
    </xf>
    <xf numFmtId="0" fontId="0" fillId="0" borderId="0" xfId="0" applyFill="1" applyBorder="1" applyAlignment="1">
      <alignment vertical="center"/>
    </xf>
    <xf numFmtId="31" fontId="14" fillId="0" borderId="0" xfId="0" applyNumberFormat="1" applyFont="1" applyFill="1" applyAlignment="1">
      <alignment shrinkToFit="1"/>
    </xf>
    <xf numFmtId="31" fontId="14" fillId="0" borderId="0" xfId="0" applyNumberFormat="1" applyFont="1" applyFill="1" applyAlignment="1">
      <alignment horizontal="center"/>
    </xf>
    <xf numFmtId="0" fontId="14" fillId="0" borderId="0" xfId="0" applyFont="1" applyFill="1" applyAlignment="1">
      <alignment horizontal="left"/>
    </xf>
    <xf numFmtId="0" fontId="14" fillId="0" borderId="0" xfId="0" applyFont="1" applyFill="1" applyAlignment="1">
      <alignment horizontal="center"/>
    </xf>
    <xf numFmtId="0" fontId="0" fillId="0" borderId="0" xfId="0" applyFont="1" applyFill="1" applyAlignment="1">
      <alignment horizontal="center" vertical="top"/>
    </xf>
    <xf numFmtId="0" fontId="0" fillId="0" borderId="0" xfId="0" applyFont="1" applyFill="1" applyAlignment="1"/>
    <xf numFmtId="0" fontId="0" fillId="0" borderId="0" xfId="0" applyFont="1" applyFill="1" applyAlignment="1">
      <alignment horizontal="left"/>
    </xf>
    <xf numFmtId="0" fontId="0" fillId="0" borderId="0" xfId="0" applyFont="1" applyFill="1" applyBorder="1" applyAlignment="1">
      <alignment horizontal="center"/>
    </xf>
    <xf numFmtId="0" fontId="0" fillId="0" borderId="0" xfId="0" applyFont="1" applyFill="1" applyAlignment="1">
      <alignment vertical="center"/>
    </xf>
    <xf numFmtId="0" fontId="0" fillId="0" borderId="0" xfId="0" applyFill="1"/>
    <xf numFmtId="0" fontId="33" fillId="0" borderId="0" xfId="0" applyFont="1" applyFill="1" applyAlignment="1"/>
    <xf numFmtId="0" fontId="0" fillId="0" borderId="0" xfId="0" applyFont="1" applyFill="1" applyAlignment="1">
      <alignment horizontal="right" vertical="top"/>
    </xf>
    <xf numFmtId="0" fontId="29" fillId="0" borderId="1" xfId="0" applyFont="1" applyFill="1" applyBorder="1" applyAlignment="1">
      <alignment horizontal="right"/>
    </xf>
    <xf numFmtId="0" fontId="37" fillId="0" borderId="0" xfId="0" applyFont="1" applyFill="1" applyBorder="1" applyAlignment="1"/>
    <xf numFmtId="0" fontId="0" fillId="0" borderId="0" xfId="0" applyFill="1" applyBorder="1" applyAlignment="1">
      <alignment horizontal="center" vertical="center"/>
    </xf>
    <xf numFmtId="0" fontId="0" fillId="0" borderId="0" xfId="0" applyFill="1" applyBorder="1" applyAlignment="1">
      <alignment horizontal="center" vertical="top" shrinkToFit="1"/>
    </xf>
    <xf numFmtId="0" fontId="0" fillId="0" borderId="0" xfId="0" applyFill="1" applyAlignment="1">
      <alignment vertical="center"/>
    </xf>
    <xf numFmtId="0" fontId="0" fillId="0" borderId="1" xfId="0" applyFill="1" applyBorder="1" applyAlignment="1"/>
    <xf numFmtId="0" fontId="43" fillId="0" borderId="0" xfId="0" applyFont="1" applyFill="1" applyAlignment="1">
      <alignment vertical="center"/>
    </xf>
    <xf numFmtId="0" fontId="43" fillId="0" borderId="0" xfId="0" applyFont="1" applyFill="1" applyBorder="1" applyAlignment="1">
      <alignment vertical="center"/>
    </xf>
    <xf numFmtId="0" fontId="44" fillId="4" borderId="0" xfId="0" applyFont="1" applyFill="1" applyAlignment="1">
      <alignment horizontal="left"/>
    </xf>
    <xf numFmtId="0" fontId="44" fillId="4" borderId="0" xfId="0" applyFont="1" applyFill="1" applyAlignment="1">
      <alignment horizontal="center"/>
    </xf>
    <xf numFmtId="0" fontId="10" fillId="4" borderId="0" xfId="0" applyFont="1" applyFill="1" applyAlignment="1">
      <alignment horizontal="right" vertical="top"/>
    </xf>
    <xf numFmtId="0" fontId="0" fillId="4" borderId="0" xfId="0" applyFont="1" applyFill="1"/>
    <xf numFmtId="0" fontId="10" fillId="0" borderId="41" xfId="0" applyFont="1" applyFill="1" applyBorder="1" applyAlignment="1">
      <alignment horizontal="right"/>
    </xf>
    <xf numFmtId="0" fontId="7" fillId="4" borderId="0" xfId="0" applyFont="1" applyFill="1" applyAlignment="1">
      <alignment vertical="center"/>
    </xf>
    <xf numFmtId="0" fontId="31" fillId="4" borderId="0" xfId="0" applyFont="1" applyFill="1" applyAlignment="1">
      <alignment vertical="center"/>
    </xf>
    <xf numFmtId="0" fontId="10" fillId="4" borderId="0" xfId="0" applyFont="1" applyFill="1"/>
    <xf numFmtId="0" fontId="28" fillId="0" borderId="101" xfId="0" applyFont="1" applyFill="1" applyBorder="1" applyAlignment="1">
      <alignment horizontal="center" vertical="center" shrinkToFit="1"/>
    </xf>
    <xf numFmtId="0" fontId="28" fillId="0" borderId="102" xfId="0" applyFont="1" applyFill="1" applyBorder="1" applyAlignment="1">
      <alignment horizontal="center" vertical="center"/>
    </xf>
    <xf numFmtId="0" fontId="0" fillId="0" borderId="36" xfId="0" applyFont="1" applyFill="1" applyBorder="1" applyAlignment="1">
      <alignment horizontal="left" vertical="center"/>
    </xf>
    <xf numFmtId="0" fontId="10" fillId="4" borderId="0" xfId="0" applyFont="1" applyFill="1" applyAlignment="1">
      <alignment horizontal="right" vertical="center"/>
    </xf>
    <xf numFmtId="0" fontId="48" fillId="0" borderId="0" xfId="0" applyFont="1" applyFill="1" applyBorder="1" applyAlignment="1">
      <alignment horizontal="left" vertical="center"/>
    </xf>
    <xf numFmtId="0" fontId="10" fillId="0" borderId="0" xfId="0" applyFont="1" applyFill="1" applyBorder="1" applyAlignment="1">
      <alignment horizontal="left" vertical="center"/>
    </xf>
    <xf numFmtId="0" fontId="28" fillId="0" borderId="0" xfId="0" applyFont="1" applyFill="1"/>
    <xf numFmtId="0" fontId="40" fillId="0" borderId="0" xfId="0" applyFont="1" applyFill="1" applyAlignment="1">
      <alignment horizontal="right" vertical="top"/>
    </xf>
    <xf numFmtId="0" fontId="28" fillId="4" borderId="0" xfId="0" applyFont="1" applyFill="1"/>
    <xf numFmtId="0" fontId="29" fillId="4" borderId="0" xfId="0" applyFont="1" applyFill="1"/>
    <xf numFmtId="0" fontId="40" fillId="0" borderId="0" xfId="0" applyFont="1" applyFill="1" applyAlignment="1">
      <alignment vertical="center"/>
    </xf>
    <xf numFmtId="0" fontId="28" fillId="0" borderId="0" xfId="0" applyFont="1" applyFill="1" applyAlignment="1"/>
    <xf numFmtId="0" fontId="7" fillId="0" borderId="0" xfId="0" applyFont="1" applyFill="1" applyBorder="1" applyAlignment="1"/>
    <xf numFmtId="0" fontId="17" fillId="4" borderId="0" xfId="0" applyFont="1" applyFill="1"/>
    <xf numFmtId="0" fontId="29" fillId="0" borderId="54" xfId="0" applyFont="1" applyFill="1" applyBorder="1"/>
    <xf numFmtId="0" fontId="28" fillId="0" borderId="36" xfId="0" applyFont="1" applyFill="1" applyBorder="1"/>
    <xf numFmtId="0" fontId="28" fillId="0" borderId="50" xfId="0" applyFont="1" applyFill="1" applyBorder="1"/>
    <xf numFmtId="0" fontId="29" fillId="4" borderId="0" xfId="0" applyFont="1" applyFill="1" applyAlignment="1">
      <alignment vertical="center"/>
    </xf>
    <xf numFmtId="0" fontId="0" fillId="0" borderId="0" xfId="0" applyFont="1" applyFill="1" applyBorder="1" applyAlignment="1">
      <alignment wrapText="1"/>
    </xf>
    <xf numFmtId="0" fontId="28" fillId="0" borderId="45" xfId="0" applyFont="1" applyFill="1" applyBorder="1" applyAlignment="1">
      <alignment vertical="top" wrapText="1"/>
    </xf>
    <xf numFmtId="0" fontId="28" fillId="0" borderId="1" xfId="0" applyFont="1" applyFill="1" applyBorder="1" applyAlignment="1">
      <alignment vertical="center"/>
    </xf>
    <xf numFmtId="0" fontId="28" fillId="0" borderId="0" xfId="0" applyFont="1" applyFill="1" applyBorder="1" applyAlignment="1">
      <alignment vertical="top" wrapText="1"/>
    </xf>
    <xf numFmtId="0" fontId="28" fillId="0" borderId="106" xfId="0" applyFont="1" applyFill="1" applyBorder="1" applyAlignment="1">
      <alignment vertical="center"/>
    </xf>
    <xf numFmtId="0" fontId="28" fillId="4" borderId="0" xfId="0" applyFont="1" applyFill="1" applyBorder="1" applyAlignment="1">
      <alignment horizontal="left" vertical="center"/>
    </xf>
    <xf numFmtId="0" fontId="28" fillId="0" borderId="0" xfId="0" applyFont="1" applyFill="1" applyBorder="1"/>
    <xf numFmtId="0" fontId="28" fillId="4" borderId="0" xfId="0" applyFont="1" applyFill="1" applyBorder="1"/>
    <xf numFmtId="0" fontId="28" fillId="4" borderId="0" xfId="0" applyFont="1" applyFill="1" applyBorder="1" applyAlignment="1">
      <alignment vertical="center"/>
    </xf>
    <xf numFmtId="0" fontId="29" fillId="0" borderId="0" xfId="0" applyFont="1" applyFill="1" applyBorder="1"/>
    <xf numFmtId="0" fontId="49" fillId="0" borderId="0" xfId="0" applyFont="1" applyFill="1" applyBorder="1" applyAlignment="1">
      <alignment vertical="center" wrapText="1"/>
    </xf>
    <xf numFmtId="0" fontId="50" fillId="4" borderId="0" xfId="0" applyFont="1" applyFill="1" applyAlignment="1">
      <alignment horizontal="justify"/>
    </xf>
    <xf numFmtId="0" fontId="49" fillId="0" borderId="0" xfId="0" applyFont="1" applyFill="1" applyBorder="1" applyAlignment="1">
      <alignment horizontal="justify" vertical="center"/>
    </xf>
    <xf numFmtId="0" fontId="29" fillId="4" borderId="0" xfId="0" applyFont="1" applyFill="1" applyBorder="1"/>
    <xf numFmtId="0" fontId="29" fillId="0" borderId="0" xfId="0" applyFont="1" applyFill="1" applyBorder="1" applyAlignment="1"/>
    <xf numFmtId="0" fontId="29" fillId="4" borderId="0" xfId="0" applyFont="1" applyFill="1" applyBorder="1" applyAlignment="1"/>
    <xf numFmtId="0" fontId="28" fillId="0" borderId="57" xfId="0" applyFont="1" applyFill="1" applyBorder="1" applyAlignment="1">
      <alignment horizontal="left" vertical="center" indent="1"/>
    </xf>
    <xf numFmtId="0" fontId="25" fillId="0" borderId="115" xfId="0" applyFont="1" applyFill="1" applyBorder="1" applyAlignment="1" applyProtection="1">
      <alignment horizontal="center" vertical="center"/>
      <protection locked="0"/>
    </xf>
    <xf numFmtId="0" fontId="28" fillId="0" borderId="54" xfId="0" applyFont="1" applyFill="1" applyBorder="1" applyAlignment="1">
      <alignment vertical="center"/>
    </xf>
    <xf numFmtId="0" fontId="28" fillId="0" borderId="57" xfId="0" applyFont="1" applyFill="1" applyBorder="1" applyAlignment="1">
      <alignment vertical="center"/>
    </xf>
    <xf numFmtId="0" fontId="28" fillId="0" borderId="115" xfId="0" applyFont="1" applyFill="1" applyBorder="1" applyAlignment="1">
      <alignment horizontal="center" vertical="center"/>
    </xf>
    <xf numFmtId="0" fontId="7" fillId="0" borderId="57" xfId="0" applyFont="1" applyFill="1" applyBorder="1" applyAlignment="1">
      <alignment horizontal="left" vertical="center" indent="1" shrinkToFit="1"/>
    </xf>
    <xf numFmtId="0" fontId="28" fillId="0" borderId="44" xfId="0" applyFont="1" applyFill="1" applyBorder="1" applyAlignment="1">
      <alignment horizontal="left" vertical="center" indent="1"/>
    </xf>
    <xf numFmtId="0" fontId="32" fillId="0" borderId="0" xfId="0" applyFont="1" applyFill="1" applyAlignment="1">
      <alignment horizontal="right" vertical="top"/>
    </xf>
    <xf numFmtId="0" fontId="33" fillId="0" borderId="0" xfId="0" applyFont="1" applyFill="1" applyAlignment="1">
      <alignment horizontal="center" vertical="center"/>
    </xf>
    <xf numFmtId="0" fontId="0" fillId="0" borderId="66" xfId="0" applyFill="1" applyBorder="1" applyAlignment="1">
      <alignment horizontal="center" vertical="center"/>
    </xf>
    <xf numFmtId="0" fontId="56" fillId="0" borderId="0" xfId="10" applyFont="1">
      <alignment vertical="center"/>
    </xf>
    <xf numFmtId="0" fontId="57" fillId="0" borderId="0" xfId="10" applyFont="1" applyAlignment="1"/>
    <xf numFmtId="0" fontId="57" fillId="0" borderId="1" xfId="10" applyFont="1" applyBorder="1" applyAlignment="1"/>
    <xf numFmtId="0" fontId="56" fillId="0" borderId="0" xfId="10" applyFont="1" applyAlignment="1"/>
    <xf numFmtId="0" fontId="48" fillId="0" borderId="0" xfId="10" applyFont="1" applyAlignment="1">
      <alignment horizontal="center"/>
    </xf>
    <xf numFmtId="0" fontId="58" fillId="0" borderId="4" xfId="10" applyFont="1" applyBorder="1" applyAlignment="1">
      <alignment horizontal="left" vertical="center"/>
    </xf>
    <xf numFmtId="0" fontId="57" fillId="0" borderId="4" xfId="10" applyFont="1" applyBorder="1">
      <alignment vertical="center"/>
    </xf>
    <xf numFmtId="0" fontId="57" fillId="0" borderId="10" xfId="10" applyFont="1" applyBorder="1">
      <alignment vertical="center"/>
    </xf>
    <xf numFmtId="0" fontId="57" fillId="0" borderId="0" xfId="10" applyFont="1">
      <alignment vertical="center"/>
    </xf>
    <xf numFmtId="0" fontId="58" fillId="0" borderId="10" xfId="10" applyFont="1" applyBorder="1" applyAlignment="1">
      <alignment vertical="center"/>
    </xf>
    <xf numFmtId="0" fontId="47" fillId="0" borderId="0" xfId="10" applyFont="1" applyBorder="1" applyAlignment="1">
      <alignment horizontal="center" vertical="center"/>
    </xf>
    <xf numFmtId="0" fontId="57" fillId="0" borderId="0" xfId="10" applyFont="1" applyBorder="1" applyAlignment="1">
      <alignment horizontal="left" vertical="center"/>
    </xf>
    <xf numFmtId="0" fontId="57" fillId="0" borderId="8" xfId="10" applyFont="1" applyBorder="1" applyAlignment="1">
      <alignment horizontal="left" vertical="center"/>
    </xf>
    <xf numFmtId="0" fontId="57" fillId="0" borderId="4" xfId="10" applyFont="1" applyBorder="1" applyAlignment="1">
      <alignment horizontal="center" vertical="center"/>
    </xf>
    <xf numFmtId="0" fontId="57" fillId="0" borderId="0" xfId="10" applyFont="1" applyBorder="1">
      <alignment vertical="center"/>
    </xf>
    <xf numFmtId="0" fontId="57" fillId="0" borderId="5" xfId="10" applyFont="1" applyBorder="1" applyAlignment="1">
      <alignment horizontal="center" vertical="center" textRotation="255"/>
    </xf>
    <xf numFmtId="0" fontId="57" fillId="0" borderId="9" xfId="10" applyFont="1" applyBorder="1" applyAlignment="1">
      <alignment horizontal="center" vertical="center" textRotation="255"/>
    </xf>
    <xf numFmtId="0" fontId="58" fillId="0" borderId="2" xfId="10" applyFont="1" applyBorder="1" applyAlignment="1">
      <alignment horizontal="center" vertical="center"/>
    </xf>
    <xf numFmtId="0" fontId="57" fillId="0" borderId="0" xfId="10" applyFont="1" applyBorder="1" applyAlignment="1">
      <alignment horizontal="center" vertical="center" textRotation="255"/>
    </xf>
    <xf numFmtId="0" fontId="10" fillId="0" borderId="0" xfId="10" applyFont="1" applyBorder="1">
      <alignment vertical="center"/>
    </xf>
    <xf numFmtId="0" fontId="10" fillId="0" borderId="0" xfId="10" applyFont="1" applyBorder="1" applyAlignment="1">
      <alignment horizontal="center" vertical="center"/>
    </xf>
    <xf numFmtId="0" fontId="10" fillId="0" borderId="0" xfId="10" applyFont="1">
      <alignment vertical="center"/>
    </xf>
    <xf numFmtId="0" fontId="10" fillId="0" borderId="8" xfId="10" applyFont="1" applyBorder="1">
      <alignment vertical="center"/>
    </xf>
    <xf numFmtId="0" fontId="10" fillId="0" borderId="5" xfId="10" applyFont="1" applyBorder="1">
      <alignment vertical="center"/>
    </xf>
    <xf numFmtId="0" fontId="10" fillId="0" borderId="5" xfId="10" applyFont="1" applyBorder="1" applyAlignment="1">
      <alignment horizontal="center" vertical="center"/>
    </xf>
    <xf numFmtId="0" fontId="10" fillId="0" borderId="9" xfId="10" applyFont="1" applyBorder="1">
      <alignment vertical="center"/>
    </xf>
    <xf numFmtId="0" fontId="10" fillId="0" borderId="6" xfId="10" applyFont="1" applyBorder="1">
      <alignment vertical="center"/>
    </xf>
    <xf numFmtId="0" fontId="56" fillId="0" borderId="0" xfId="10" applyFont="1" applyFill="1">
      <alignment vertical="center"/>
    </xf>
    <xf numFmtId="0" fontId="28" fillId="0" borderId="0" xfId="9" applyFont="1">
      <alignment vertical="center"/>
    </xf>
    <xf numFmtId="0" fontId="59" fillId="0" borderId="0" xfId="10" applyFont="1" applyAlignment="1">
      <alignment horizontal="left" vertical="center"/>
    </xf>
    <xf numFmtId="0" fontId="58" fillId="0" borderId="0" xfId="10" applyFont="1" applyAlignment="1">
      <alignment horizontal="left" vertical="center"/>
    </xf>
    <xf numFmtId="0" fontId="58" fillId="0" borderId="0" xfId="10" applyFont="1" applyAlignment="1">
      <alignment horizontal="center"/>
    </xf>
    <xf numFmtId="0" fontId="59" fillId="0" borderId="0" xfId="10" applyFont="1" applyAlignment="1"/>
    <xf numFmtId="0" fontId="59" fillId="0" borderId="4" xfId="10" applyFont="1" applyBorder="1">
      <alignment vertical="center"/>
    </xf>
    <xf numFmtId="0" fontId="59" fillId="0" borderId="10" xfId="10" applyFont="1" applyBorder="1">
      <alignment vertical="center"/>
    </xf>
    <xf numFmtId="0" fontId="59" fillId="0" borderId="0" xfId="10" applyFont="1">
      <alignment vertical="center"/>
    </xf>
    <xf numFmtId="0" fontId="57" fillId="0" borderId="5" xfId="10" applyFont="1" applyBorder="1" applyAlignment="1">
      <alignment horizontal="center" vertical="center"/>
    </xf>
    <xf numFmtId="0" fontId="47" fillId="0" borderId="5" xfId="10" applyFont="1" applyBorder="1" applyAlignment="1">
      <alignment horizontal="center" vertical="center"/>
    </xf>
    <xf numFmtId="0" fontId="47" fillId="0" borderId="9" xfId="10" applyFont="1" applyBorder="1" applyAlignment="1">
      <alignment horizontal="center" vertical="center"/>
    </xf>
    <xf numFmtId="0" fontId="57" fillId="0" borderId="27" xfId="10" applyFont="1" applyBorder="1" applyAlignment="1">
      <alignment vertical="center" textRotation="255"/>
    </xf>
    <xf numFmtId="0" fontId="59" fillId="0" borderId="8" xfId="10" applyFont="1" applyBorder="1" applyAlignment="1">
      <alignment vertical="center"/>
    </xf>
    <xf numFmtId="0" fontId="59" fillId="0" borderId="5" xfId="10" applyFont="1" applyBorder="1" applyAlignment="1">
      <alignment vertical="center" wrapText="1"/>
    </xf>
    <xf numFmtId="0" fontId="59" fillId="0" borderId="9" xfId="10" applyFont="1" applyBorder="1" applyAlignment="1">
      <alignment vertical="center" wrapText="1"/>
    </xf>
    <xf numFmtId="0" fontId="57" fillId="0" borderId="6" xfId="10" applyFont="1" applyBorder="1">
      <alignment vertical="center"/>
    </xf>
    <xf numFmtId="0" fontId="59" fillId="0" borderId="3" xfId="10" applyFont="1" applyBorder="1" applyAlignment="1">
      <alignment vertical="center"/>
    </xf>
    <xf numFmtId="0" fontId="59" fillId="0" borderId="4" xfId="10" applyFont="1" applyBorder="1" applyAlignment="1">
      <alignment vertical="center"/>
    </xf>
    <xf numFmtId="0" fontId="59" fillId="0" borderId="10" xfId="10" applyFont="1" applyBorder="1" applyAlignment="1">
      <alignment vertical="center"/>
    </xf>
    <xf numFmtId="0" fontId="59" fillId="0" borderId="6" xfId="10" applyFont="1" applyBorder="1" applyAlignment="1">
      <alignment horizontal="left" vertical="center"/>
    </xf>
    <xf numFmtId="0" fontId="58" fillId="0" borderId="4" xfId="10" applyFont="1" applyBorder="1" applyAlignment="1">
      <alignment vertical="center"/>
    </xf>
    <xf numFmtId="0" fontId="59" fillId="0" borderId="6" xfId="10" applyFont="1" applyBorder="1">
      <alignment vertical="center"/>
    </xf>
    <xf numFmtId="0" fontId="59" fillId="0" borderId="0" xfId="10" applyFont="1" applyBorder="1">
      <alignment vertical="center"/>
    </xf>
    <xf numFmtId="0" fontId="59" fillId="0" borderId="28" xfId="10" applyFont="1" applyBorder="1">
      <alignment vertical="center"/>
    </xf>
    <xf numFmtId="0" fontId="61" fillId="0" borderId="0" xfId="10" applyFont="1" applyBorder="1">
      <alignment vertical="center"/>
    </xf>
    <xf numFmtId="10" fontId="61" fillId="0" borderId="0" xfId="10" applyNumberFormat="1" applyFont="1" applyBorder="1" applyAlignment="1">
      <alignment horizontal="center" vertical="center"/>
    </xf>
    <xf numFmtId="0" fontId="61" fillId="0" borderId="0" xfId="10" applyFont="1">
      <alignment vertical="center"/>
    </xf>
    <xf numFmtId="0" fontId="59" fillId="0" borderId="2" xfId="10" applyFont="1" applyBorder="1" applyAlignment="1">
      <alignment vertical="center"/>
    </xf>
    <xf numFmtId="0" fontId="59" fillId="0" borderId="0" xfId="10" applyFont="1" applyBorder="1" applyAlignment="1">
      <alignment vertical="center"/>
    </xf>
    <xf numFmtId="0" fontId="59" fillId="0" borderId="0" xfId="10" applyFont="1" applyAlignment="1">
      <alignment vertical="center"/>
    </xf>
    <xf numFmtId="0" fontId="61" fillId="0" borderId="7" xfId="10" applyFont="1" applyBorder="1">
      <alignment vertical="center"/>
    </xf>
    <xf numFmtId="0" fontId="62" fillId="0" borderId="0" xfId="0" applyFont="1" applyAlignment="1">
      <alignment horizontal="center" vertical="center"/>
    </xf>
    <xf numFmtId="0" fontId="62" fillId="0" borderId="0" xfId="0" applyFont="1" applyAlignment="1">
      <alignment vertical="center"/>
    </xf>
    <xf numFmtId="0" fontId="62" fillId="0" borderId="0" xfId="0" applyFont="1" applyBorder="1" applyAlignment="1">
      <alignment vertical="center"/>
    </xf>
    <xf numFmtId="0" fontId="63" fillId="0" borderId="0" xfId="0" applyFont="1" applyAlignment="1">
      <alignment vertical="center"/>
    </xf>
    <xf numFmtId="0" fontId="64" fillId="0" borderId="0" xfId="0" applyFont="1" applyAlignment="1">
      <alignment horizontal="right" vertical="center"/>
    </xf>
    <xf numFmtId="0" fontId="63" fillId="0" borderId="0" xfId="0" applyFont="1" applyAlignment="1">
      <alignment horizontal="center" vertical="center"/>
    </xf>
    <xf numFmtId="0" fontId="64" fillId="0" borderId="0" xfId="0" applyFont="1" applyAlignment="1">
      <alignment horizontal="justify" vertical="center"/>
    </xf>
    <xf numFmtId="0" fontId="66" fillId="0" borderId="0" xfId="0" applyFont="1" applyAlignment="1">
      <alignment horizontal="center" vertical="center"/>
    </xf>
    <xf numFmtId="0" fontId="66" fillId="0" borderId="0" xfId="0" applyFont="1" applyAlignment="1">
      <alignment vertical="center"/>
    </xf>
    <xf numFmtId="0" fontId="62" fillId="0" borderId="0" xfId="0" applyFont="1" applyBorder="1" applyAlignment="1">
      <alignment horizontal="left" vertical="center"/>
    </xf>
    <xf numFmtId="0" fontId="62" fillId="0" borderId="1" xfId="0" applyFont="1" applyBorder="1" applyAlignment="1">
      <alignment horizontal="center" vertical="center"/>
    </xf>
    <xf numFmtId="0" fontId="64" fillId="0" borderId="0" xfId="0" applyFont="1" applyAlignment="1">
      <alignment horizontal="justify" vertical="center" wrapText="1"/>
    </xf>
    <xf numFmtId="0" fontId="64" fillId="0" borderId="0" xfId="0" applyFont="1" applyBorder="1" applyAlignment="1">
      <alignment horizontal="justify" vertical="center" wrapText="1"/>
    </xf>
    <xf numFmtId="0" fontId="63" fillId="0" borderId="0" xfId="0" applyFont="1" applyAlignment="1">
      <alignment horizontal="center" vertical="center"/>
    </xf>
    <xf numFmtId="0" fontId="63" fillId="0" borderId="0" xfId="0" applyFont="1" applyBorder="1" applyAlignment="1">
      <alignment vertical="center"/>
    </xf>
    <xf numFmtId="0" fontId="66" fillId="0" borderId="0" xfId="0" applyFont="1" applyAlignment="1">
      <alignment horizontal="left" vertical="center"/>
    </xf>
    <xf numFmtId="0" fontId="63" fillId="0" borderId="0" xfId="0" applyFont="1" applyBorder="1" applyAlignment="1">
      <alignment horizontal="left"/>
    </xf>
    <xf numFmtId="0" fontId="63" fillId="0" borderId="0" xfId="0" applyFont="1" applyBorder="1" applyAlignment="1">
      <alignment horizontal="left" vertical="top" wrapText="1"/>
    </xf>
    <xf numFmtId="0" fontId="63" fillId="0" borderId="0" xfId="0" applyFont="1" applyBorder="1" applyAlignment="1">
      <alignment horizontal="center" vertical="top" wrapText="1"/>
    </xf>
    <xf numFmtId="0" fontId="66" fillId="0" borderId="0" xfId="0" applyFont="1" applyBorder="1" applyAlignment="1">
      <alignment horizontal="left" vertical="center"/>
    </xf>
    <xf numFmtId="0" fontId="64" fillId="0" borderId="0" xfId="0" applyFont="1" applyBorder="1" applyAlignment="1">
      <alignment horizontal="justify" vertical="top" wrapText="1"/>
    </xf>
    <xf numFmtId="0" fontId="57" fillId="0" borderId="0" xfId="0" applyFont="1" applyFill="1" applyAlignment="1">
      <alignment vertical="center"/>
    </xf>
    <xf numFmtId="0" fontId="10" fillId="0" borderId="0" xfId="0" applyFont="1" applyFill="1" applyAlignment="1">
      <alignment vertical="center"/>
    </xf>
    <xf numFmtId="0" fontId="10" fillId="0" borderId="0" xfId="0" applyFont="1" applyFill="1" applyAlignment="1">
      <alignment horizontal="center" vertical="top"/>
    </xf>
    <xf numFmtId="0" fontId="10" fillId="0" borderId="41" xfId="0" applyFont="1" applyFill="1" applyBorder="1" applyAlignment="1">
      <alignment vertical="center"/>
    </xf>
    <xf numFmtId="0" fontId="57" fillId="0" borderId="35" xfId="0" applyFont="1" applyFill="1" applyBorder="1" applyAlignment="1">
      <alignment vertical="center"/>
    </xf>
    <xf numFmtId="0" fontId="57" fillId="0" borderId="36" xfId="0" applyFont="1" applyFill="1" applyBorder="1" applyAlignment="1">
      <alignment vertical="center"/>
    </xf>
    <xf numFmtId="0" fontId="57" fillId="0" borderId="39" xfId="0" applyFont="1" applyFill="1" applyBorder="1" applyAlignment="1">
      <alignment vertical="center"/>
    </xf>
    <xf numFmtId="0" fontId="57" fillId="0" borderId="50" xfId="0" applyFont="1" applyFill="1" applyBorder="1" applyAlignment="1">
      <alignment vertical="center"/>
    </xf>
    <xf numFmtId="0" fontId="57" fillId="0" borderId="62" xfId="0" applyFont="1" applyFill="1" applyBorder="1" applyAlignment="1">
      <alignment vertical="center"/>
    </xf>
    <xf numFmtId="0" fontId="57" fillId="0" borderId="118" xfId="0" applyFont="1" applyFill="1" applyBorder="1" applyAlignment="1">
      <alignment vertical="center"/>
    </xf>
    <xf numFmtId="0" fontId="57" fillId="0" borderId="61" xfId="0" applyFont="1" applyFill="1" applyBorder="1" applyAlignment="1">
      <alignment vertical="center"/>
    </xf>
    <xf numFmtId="0" fontId="68" fillId="0" borderId="26" xfId="0" applyFont="1" applyFill="1" applyBorder="1" applyAlignment="1">
      <alignment vertical="center"/>
    </xf>
    <xf numFmtId="0" fontId="68" fillId="0" borderId="28" xfId="0" applyFont="1" applyFill="1" applyBorder="1" applyAlignment="1">
      <alignment vertical="center"/>
    </xf>
    <xf numFmtId="0" fontId="57" fillId="0" borderId="40" xfId="0" applyFont="1" applyFill="1" applyBorder="1" applyAlignment="1">
      <alignment vertical="center"/>
    </xf>
    <xf numFmtId="0" fontId="57" fillId="0" borderId="48" xfId="0" applyFont="1" applyFill="1" applyBorder="1" applyAlignment="1">
      <alignment vertical="center"/>
    </xf>
    <xf numFmtId="0" fontId="57" fillId="0" borderId="5" xfId="0" applyFont="1" applyFill="1" applyBorder="1" applyAlignment="1">
      <alignment vertical="center"/>
    </xf>
    <xf numFmtId="0" fontId="57" fillId="0" borderId="4" xfId="0" applyFont="1" applyFill="1" applyBorder="1" applyAlignment="1">
      <alignment vertical="center"/>
    </xf>
    <xf numFmtId="0" fontId="57" fillId="0" borderId="68" xfId="0" applyFont="1" applyFill="1" applyBorder="1" applyAlignment="1">
      <alignment vertical="center"/>
    </xf>
    <xf numFmtId="0" fontId="68" fillId="0" borderId="95" xfId="0" applyFont="1" applyFill="1" applyBorder="1" applyAlignment="1">
      <alignment vertical="center"/>
    </xf>
    <xf numFmtId="0" fontId="57" fillId="0" borderId="0" xfId="0" applyFont="1" applyFill="1" applyBorder="1" applyAlignment="1">
      <alignment vertical="center"/>
    </xf>
    <xf numFmtId="0" fontId="68" fillId="0" borderId="0" xfId="0" applyFont="1" applyFill="1" applyAlignment="1">
      <alignment vertical="center"/>
    </xf>
    <xf numFmtId="0" fontId="59" fillId="0" borderId="6" xfId="10" applyFont="1" applyBorder="1" applyAlignment="1">
      <alignment vertical="center" textRotation="255"/>
    </xf>
    <xf numFmtId="0" fontId="59" fillId="0" borderId="11" xfId="10" applyFont="1" applyBorder="1" applyAlignment="1">
      <alignment vertical="center" textRotation="255"/>
    </xf>
    <xf numFmtId="0" fontId="33" fillId="0" borderId="0" xfId="0" applyFont="1" applyFill="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72" xfId="0" applyFill="1" applyBorder="1" applyAlignment="1">
      <alignment vertical="center"/>
    </xf>
    <xf numFmtId="0" fontId="0" fillId="0" borderId="73" xfId="0" applyFill="1" applyBorder="1" applyAlignment="1">
      <alignment vertical="center"/>
    </xf>
    <xf numFmtId="0" fontId="0" fillId="0" borderId="2" xfId="0" quotePrefix="1" applyNumberFormat="1" applyFont="1" applyFill="1" applyBorder="1" applyAlignment="1">
      <alignment horizontal="left" vertical="center"/>
    </xf>
    <xf numFmtId="0" fontId="0" fillId="0" borderId="2" xfId="0" quotePrefix="1" applyNumberFormat="1" applyFont="1" applyFill="1" applyBorder="1" applyAlignment="1">
      <alignment vertical="center"/>
    </xf>
    <xf numFmtId="0" fontId="0" fillId="0" borderId="2" xfId="0" quotePrefix="1" applyNumberFormat="1" applyFont="1" applyFill="1" applyBorder="1" applyAlignment="1">
      <alignment vertical="center" wrapText="1"/>
    </xf>
    <xf numFmtId="0" fontId="0" fillId="0" borderId="2" xfId="0" applyNumberFormat="1" applyFont="1" applyFill="1" applyBorder="1" applyAlignment="1">
      <alignment horizontal="left" vertical="center"/>
    </xf>
    <xf numFmtId="0" fontId="0" fillId="0" borderId="2" xfId="0" applyNumberFormat="1" applyFill="1" applyBorder="1" applyAlignment="1">
      <alignment horizontal="left" vertical="center"/>
    </xf>
    <xf numFmtId="0" fontId="0" fillId="0" borderId="0" xfId="0" applyNumberFormat="1" applyFont="1" applyFill="1" applyBorder="1" applyAlignment="1">
      <alignment vertical="center"/>
    </xf>
    <xf numFmtId="0" fontId="70" fillId="0" borderId="0" xfId="0" applyFont="1" applyFill="1" applyAlignment="1">
      <alignment vertical="center"/>
    </xf>
    <xf numFmtId="0" fontId="10" fillId="0" borderId="2" xfId="10" applyFont="1" applyBorder="1" applyAlignment="1">
      <alignment horizontal="center" vertical="center"/>
    </xf>
    <xf numFmtId="0" fontId="0" fillId="0" borderId="1" xfId="0" applyFont="1" applyFill="1" applyBorder="1" applyAlignment="1">
      <alignment horizontal="right"/>
    </xf>
    <xf numFmtId="0" fontId="30" fillId="0" borderId="0" xfId="10" applyFont="1" applyAlignment="1">
      <alignment horizontal="right" vertical="top"/>
    </xf>
    <xf numFmtId="0" fontId="17" fillId="0" borderId="0" xfId="0" applyFont="1" applyFill="1" applyAlignment="1">
      <alignment horizontal="right" vertical="top"/>
    </xf>
    <xf numFmtId="0" fontId="73" fillId="0" borderId="0" xfId="0" applyFont="1" applyFill="1" applyBorder="1" applyAlignment="1">
      <alignment vertical="center"/>
    </xf>
    <xf numFmtId="0" fontId="74" fillId="0" borderId="0" xfId="0" applyFont="1" applyFill="1" applyBorder="1" applyAlignment="1">
      <alignment vertical="center"/>
    </xf>
    <xf numFmtId="0" fontId="75" fillId="0" borderId="0" xfId="0" applyFont="1" applyFill="1" applyBorder="1" applyAlignment="1">
      <alignment horizontal="right" vertical="center"/>
    </xf>
    <xf numFmtId="0" fontId="75" fillId="0" borderId="0" xfId="0" applyFont="1" applyFill="1" applyBorder="1" applyAlignment="1">
      <alignment vertical="center"/>
    </xf>
    <xf numFmtId="0" fontId="74" fillId="0" borderId="1" xfId="0" applyFont="1" applyFill="1" applyBorder="1" applyAlignment="1">
      <alignment vertical="center"/>
    </xf>
    <xf numFmtId="0" fontId="75" fillId="0" borderId="0" xfId="0" applyFont="1" applyFill="1" applyAlignment="1">
      <alignment vertical="center"/>
    </xf>
    <xf numFmtId="0" fontId="75" fillId="0" borderId="0" xfId="0" applyFont="1" applyFill="1" applyAlignment="1">
      <alignment horizontal="center" vertical="center"/>
    </xf>
    <xf numFmtId="0" fontId="75" fillId="0" borderId="0" xfId="0" applyFont="1" applyFill="1" applyAlignment="1">
      <alignment horizontal="left" vertical="center"/>
    </xf>
    <xf numFmtId="0" fontId="74" fillId="0" borderId="0" xfId="0" applyFont="1" applyFill="1" applyBorder="1" applyAlignment="1">
      <alignment vertical="center" shrinkToFit="1"/>
    </xf>
    <xf numFmtId="0" fontId="76" fillId="0" borderId="0" xfId="0" applyFont="1" applyFill="1" applyAlignment="1">
      <alignment horizontal="left" vertical="center"/>
    </xf>
    <xf numFmtId="0" fontId="74" fillId="0" borderId="16" xfId="0" applyFont="1" applyFill="1" applyBorder="1" applyAlignment="1">
      <alignment vertical="center"/>
    </xf>
    <xf numFmtId="0" fontId="75" fillId="0" borderId="17" xfId="0" applyFont="1" applyFill="1" applyBorder="1" applyAlignment="1">
      <alignment vertical="center"/>
    </xf>
    <xf numFmtId="0" fontId="75" fillId="0" borderId="0" xfId="0" applyFont="1" applyFill="1" applyBorder="1" applyAlignment="1">
      <alignment vertical="center" wrapText="1"/>
    </xf>
    <xf numFmtId="0" fontId="75" fillId="0" borderId="16" xfId="0" applyFont="1" applyFill="1" applyBorder="1" applyAlignment="1">
      <alignment vertical="center" wrapText="1"/>
    </xf>
    <xf numFmtId="0" fontId="75" fillId="0" borderId="17" xfId="0" applyFont="1" applyFill="1" applyBorder="1" applyAlignment="1">
      <alignment vertical="center" wrapText="1"/>
    </xf>
    <xf numFmtId="0" fontId="75" fillId="0" borderId="16" xfId="0" applyFont="1" applyFill="1" applyBorder="1" applyAlignment="1">
      <alignment vertical="center"/>
    </xf>
    <xf numFmtId="0" fontId="74" fillId="0" borderId="19" xfId="0" applyFont="1" applyFill="1" applyBorder="1" applyAlignment="1">
      <alignment vertical="center"/>
    </xf>
    <xf numFmtId="0" fontId="75" fillId="0" borderId="0" xfId="0" applyFont="1" applyFill="1" applyBorder="1" applyAlignment="1">
      <alignment horizontal="center" vertical="center"/>
    </xf>
    <xf numFmtId="0" fontId="75" fillId="0" borderId="0" xfId="0" applyFont="1" applyFill="1" applyBorder="1" applyAlignment="1">
      <alignment horizontal="left" vertical="center"/>
    </xf>
    <xf numFmtId="0" fontId="81" fillId="0" borderId="0" xfId="0" applyFont="1" applyFill="1" applyBorder="1" applyAlignment="1">
      <alignment horizontal="right" vertical="center"/>
    </xf>
    <xf numFmtId="0" fontId="75" fillId="0" borderId="13" xfId="0" applyFont="1" applyFill="1" applyBorder="1" applyAlignment="1">
      <alignment vertical="center"/>
    </xf>
    <xf numFmtId="0" fontId="75" fillId="0" borderId="14" xfId="0" applyFont="1" applyFill="1" applyBorder="1" applyAlignment="1">
      <alignment vertical="center"/>
    </xf>
    <xf numFmtId="0" fontId="75" fillId="0" borderId="15" xfId="0" applyFont="1" applyFill="1" applyBorder="1" applyAlignment="1">
      <alignment vertical="center"/>
    </xf>
    <xf numFmtId="0" fontId="74" fillId="0" borderId="18" xfId="0" applyFont="1" applyFill="1" applyBorder="1" applyAlignment="1">
      <alignment vertical="center"/>
    </xf>
    <xf numFmtId="0" fontId="75" fillId="0" borderId="19" xfId="0" applyFont="1" applyFill="1" applyBorder="1" applyAlignment="1">
      <alignment vertical="center" wrapText="1"/>
    </xf>
    <xf numFmtId="0" fontId="75" fillId="0" borderId="20" xfId="0" applyFont="1" applyFill="1" applyBorder="1" applyAlignment="1">
      <alignment vertical="center" wrapText="1"/>
    </xf>
    <xf numFmtId="0" fontId="57" fillId="0" borderId="0" xfId="10" applyFont="1" applyBorder="1" applyAlignment="1">
      <alignment vertical="center"/>
    </xf>
    <xf numFmtId="0" fontId="57" fillId="0" borderId="0" xfId="10" applyFont="1" applyAlignment="1">
      <alignment vertical="center"/>
    </xf>
    <xf numFmtId="0" fontId="47" fillId="0" borderId="0" xfId="10" applyFont="1" applyBorder="1" applyAlignment="1">
      <alignment vertical="center"/>
    </xf>
    <xf numFmtId="0" fontId="10" fillId="0" borderId="0" xfId="10" applyFont="1" applyBorder="1" applyAlignment="1">
      <alignment vertical="center"/>
    </xf>
    <xf numFmtId="0" fontId="16" fillId="0" borderId="0" xfId="0" applyFont="1" applyFill="1" applyAlignment="1">
      <alignment vertical="center"/>
    </xf>
    <xf numFmtId="0" fontId="16" fillId="0" borderId="0" xfId="0" applyFont="1" applyFill="1" applyAlignment="1">
      <alignment vertical="center" wrapText="1"/>
    </xf>
    <xf numFmtId="0" fontId="42" fillId="0" borderId="0" xfId="0" applyFont="1" applyFill="1" applyBorder="1" applyAlignment="1">
      <alignment horizontal="right" vertical="center"/>
    </xf>
    <xf numFmtId="0" fontId="42" fillId="0" borderId="0" xfId="0" applyFont="1" applyFill="1" applyAlignment="1">
      <alignment horizontal="right" vertical="center"/>
    </xf>
    <xf numFmtId="0" fontId="12" fillId="0" borderId="0" xfId="0" applyFont="1" applyFill="1" applyBorder="1" applyAlignment="1">
      <alignment horizontal="right" vertical="top"/>
    </xf>
    <xf numFmtId="0" fontId="30" fillId="0" borderId="4" xfId="0" applyFont="1" applyFill="1" applyBorder="1" applyAlignment="1">
      <alignment vertical="center" shrinkToFit="1"/>
    </xf>
    <xf numFmtId="0" fontId="30" fillId="0" borderId="10" xfId="0" applyFont="1" applyFill="1" applyBorder="1" applyAlignment="1">
      <alignment vertical="center" shrinkToFit="1"/>
    </xf>
    <xf numFmtId="0" fontId="30" fillId="0" borderId="6" xfId="0" applyFont="1" applyFill="1" applyBorder="1" applyAlignment="1">
      <alignment vertical="center" shrinkToFit="1"/>
    </xf>
    <xf numFmtId="0" fontId="52" fillId="0" borderId="0" xfId="41" applyFont="1">
      <alignment vertical="center"/>
    </xf>
    <xf numFmtId="0" fontId="39" fillId="0" borderId="0" xfId="41" applyFont="1">
      <alignment vertical="center"/>
    </xf>
    <xf numFmtId="0" fontId="52" fillId="0" borderId="0" xfId="41" applyFont="1" applyAlignment="1">
      <alignment horizontal="left" vertical="center" indent="1"/>
    </xf>
    <xf numFmtId="0" fontId="39" fillId="0" borderId="28" xfId="41" applyFont="1" applyBorder="1" applyAlignment="1">
      <alignment horizontal="center" vertical="center"/>
    </xf>
    <xf numFmtId="0" fontId="39" fillId="0" borderId="119" xfId="41" applyFont="1" applyBorder="1" applyAlignment="1">
      <alignment horizontal="center" vertical="center"/>
    </xf>
    <xf numFmtId="0" fontId="13" fillId="0" borderId="30" xfId="41" quotePrefix="1" applyFont="1" applyBorder="1" applyAlignment="1">
      <alignment horizontal="center" vertical="center" shrinkToFit="1"/>
    </xf>
    <xf numFmtId="0" fontId="39" fillId="0" borderId="129" xfId="41" applyFont="1" applyBorder="1" applyAlignment="1">
      <alignment horizontal="center" vertical="center"/>
    </xf>
    <xf numFmtId="0" fontId="13" fillId="0" borderId="22" xfId="41" quotePrefix="1" applyFont="1" applyBorder="1" applyAlignment="1">
      <alignment horizontal="center" vertical="center" shrinkToFit="1"/>
    </xf>
    <xf numFmtId="0" fontId="39" fillId="0" borderId="132" xfId="41" applyFont="1" applyBorder="1" applyAlignment="1">
      <alignment horizontal="center" vertical="center"/>
    </xf>
    <xf numFmtId="0" fontId="13" fillId="0" borderId="33" xfId="41" quotePrefix="1" applyFont="1" applyBorder="1" applyAlignment="1">
      <alignment horizontal="center" vertical="center" shrinkToFit="1"/>
    </xf>
    <xf numFmtId="0" fontId="39" fillId="0" borderId="48" xfId="41" applyFont="1" applyBorder="1" applyAlignment="1">
      <alignment vertical="center"/>
    </xf>
    <xf numFmtId="0" fontId="39" fillId="0" borderId="52" xfId="41" applyFont="1" applyBorder="1">
      <alignment vertical="center"/>
    </xf>
    <xf numFmtId="0" fontId="52" fillId="0" borderId="48" xfId="41" applyFont="1" applyBorder="1">
      <alignment vertical="center"/>
    </xf>
    <xf numFmtId="0" fontId="39" fillId="0" borderId="49" xfId="41" applyFont="1" applyBorder="1">
      <alignment vertical="center"/>
    </xf>
    <xf numFmtId="0" fontId="39" fillId="0" borderId="5" xfId="41" applyFont="1" applyBorder="1">
      <alignment vertical="center"/>
    </xf>
    <xf numFmtId="0" fontId="39" fillId="0" borderId="0" xfId="41" applyFont="1" applyBorder="1">
      <alignment vertical="center"/>
    </xf>
    <xf numFmtId="0" fontId="48" fillId="0" borderId="0" xfId="10" applyFont="1" applyAlignment="1">
      <alignment horizontal="center" vertical="center"/>
    </xf>
    <xf numFmtId="0" fontId="10" fillId="0" borderId="43" xfId="0" applyFont="1" applyFill="1" applyBorder="1" applyAlignment="1">
      <alignment horizontal="center" vertical="center" wrapText="1"/>
    </xf>
    <xf numFmtId="0" fontId="86" fillId="0" borderId="0" xfId="41" applyFont="1">
      <alignment vertical="center"/>
    </xf>
    <xf numFmtId="0" fontId="86" fillId="0" borderId="0" xfId="41" applyFont="1" applyAlignment="1">
      <alignment horizontal="right" vertical="center"/>
    </xf>
    <xf numFmtId="0" fontId="13" fillId="0" borderId="0" xfId="41" applyFont="1">
      <alignment vertical="center"/>
    </xf>
    <xf numFmtId="0" fontId="39" fillId="0" borderId="0" xfId="41" applyFont="1" applyAlignment="1">
      <alignment vertical="top" wrapText="1"/>
    </xf>
    <xf numFmtId="0" fontId="24" fillId="0" borderId="0" xfId="0" applyFont="1" applyFill="1" applyAlignment="1">
      <alignment vertical="center"/>
    </xf>
    <xf numFmtId="0" fontId="24" fillId="0" borderId="0" xfId="0" applyFont="1" applyFill="1" applyAlignment="1">
      <alignment horizontal="center" vertical="center"/>
    </xf>
    <xf numFmtId="0" fontId="24" fillId="0" borderId="0" xfId="0" applyFont="1" applyFill="1" applyAlignment="1">
      <alignment horizontal="left" vertical="center" wrapText="1"/>
    </xf>
    <xf numFmtId="0" fontId="24" fillId="0" borderId="0" xfId="0" applyFont="1" applyFill="1" applyAlignment="1">
      <alignment horizontal="left" vertical="center"/>
    </xf>
    <xf numFmtId="0" fontId="0" fillId="0" borderId="2" xfId="0" applyNumberFormat="1" applyFill="1" applyBorder="1" applyAlignment="1">
      <alignment vertical="center"/>
    </xf>
    <xf numFmtId="0" fontId="39" fillId="0" borderId="142" xfId="0" applyFont="1" applyFill="1" applyBorder="1" applyAlignment="1">
      <alignment vertical="center" shrinkToFit="1"/>
    </xf>
    <xf numFmtId="46" fontId="18" fillId="0" borderId="0" xfId="0" applyNumberFormat="1" applyFont="1" applyFill="1" applyAlignment="1">
      <alignment horizontal="right" vertical="center"/>
    </xf>
    <xf numFmtId="177" fontId="29" fillId="0" borderId="75" xfId="0" applyNumberFormat="1" applyFont="1" applyFill="1" applyBorder="1" applyAlignment="1">
      <alignment horizontal="center" vertical="center" shrinkToFit="1"/>
    </xf>
    <xf numFmtId="58" fontId="66" fillId="0" borderId="1" xfId="0" applyNumberFormat="1" applyFont="1" applyBorder="1" applyAlignment="1">
      <alignment horizontal="center" vertical="center" wrapText="1"/>
    </xf>
    <xf numFmtId="0" fontId="12" fillId="0" borderId="0" xfId="0" applyFont="1" applyFill="1" applyAlignment="1">
      <alignment horizontal="center"/>
    </xf>
    <xf numFmtId="0" fontId="12" fillId="0" borderId="27" xfId="0" applyFont="1" applyFill="1" applyBorder="1" applyAlignment="1">
      <alignment horizontal="center"/>
    </xf>
    <xf numFmtId="0" fontId="30" fillId="0" borderId="10" xfId="0" applyFont="1" applyFill="1" applyBorder="1" applyAlignment="1">
      <alignment horizontal="left" vertical="center" wrapText="1" shrinkToFit="1"/>
    </xf>
    <xf numFmtId="0" fontId="16" fillId="0" borderId="0" xfId="0" applyFont="1" applyFill="1" applyAlignment="1">
      <alignment vertical="center"/>
    </xf>
    <xf numFmtId="0" fontId="0" fillId="0" borderId="2" xfId="0" applyFont="1" applyFill="1" applyBorder="1" applyAlignment="1">
      <alignment horizontal="center" vertical="center"/>
    </xf>
    <xf numFmtId="0" fontId="30" fillId="0" borderId="3" xfId="10" applyFont="1" applyBorder="1" applyAlignment="1">
      <alignment vertical="center"/>
    </xf>
    <xf numFmtId="0" fontId="30" fillId="0" borderId="2" xfId="10" applyFont="1" applyBorder="1" applyAlignment="1">
      <alignment horizontal="center" vertical="center"/>
    </xf>
    <xf numFmtId="0" fontId="30" fillId="0" borderId="11" xfId="10" applyFont="1" applyBorder="1">
      <alignment vertical="center"/>
    </xf>
    <xf numFmtId="0" fontId="60" fillId="0" borderId="0" xfId="10" applyFont="1" applyBorder="1" applyAlignment="1">
      <alignment horizontal="left" vertical="center"/>
    </xf>
    <xf numFmtId="0" fontId="60" fillId="0" borderId="0" xfId="10" applyFont="1" applyBorder="1">
      <alignment vertical="center"/>
    </xf>
    <xf numFmtId="0" fontId="60" fillId="0" borderId="0" xfId="10" applyFont="1" applyBorder="1" applyAlignment="1">
      <alignment horizontal="center" vertical="center"/>
    </xf>
    <xf numFmtId="0" fontId="60" fillId="0" borderId="0" xfId="10" applyFont="1" applyBorder="1" applyAlignment="1">
      <alignment vertical="center"/>
    </xf>
    <xf numFmtId="10" fontId="60" fillId="0" borderId="0" xfId="10" applyNumberFormat="1" applyFont="1" applyBorder="1" applyAlignment="1">
      <alignment vertical="center"/>
    </xf>
    <xf numFmtId="10" fontId="60" fillId="0" borderId="0" xfId="10" applyNumberFormat="1" applyFont="1" applyBorder="1" applyAlignment="1">
      <alignment horizontal="center" vertical="center"/>
    </xf>
    <xf numFmtId="183" fontId="0" fillId="0" borderId="0" xfId="0" applyNumberFormat="1" applyFont="1" applyFill="1"/>
    <xf numFmtId="0" fontId="0" fillId="0" borderId="0" xfId="0" applyFill="1" applyAlignment="1">
      <alignment horizontal="center"/>
    </xf>
    <xf numFmtId="0" fontId="39" fillId="0" borderId="0" xfId="0" applyFont="1" applyFill="1" applyAlignment="1"/>
    <xf numFmtId="0" fontId="39" fillId="0" borderId="0" xfId="0" applyFont="1" applyFill="1" applyAlignment="1">
      <alignment vertical="center"/>
    </xf>
    <xf numFmtId="0" fontId="0" fillId="0" borderId="0" xfId="0" applyFill="1" applyAlignment="1">
      <alignment vertical="center" shrinkToFit="1"/>
    </xf>
    <xf numFmtId="182" fontId="41" fillId="0" borderId="86" xfId="0" applyNumberFormat="1" applyFont="1" applyFill="1" applyBorder="1" applyAlignment="1">
      <alignment horizontal="center" vertical="center" shrinkToFit="1"/>
    </xf>
    <xf numFmtId="182" fontId="41" fillId="0" borderId="76" xfId="0" applyNumberFormat="1" applyFont="1" applyFill="1" applyBorder="1" applyAlignment="1">
      <alignment horizontal="center" vertical="center" shrinkToFit="1"/>
    </xf>
    <xf numFmtId="182" fontId="41" fillId="0" borderId="77" xfId="0" applyNumberFormat="1" applyFont="1" applyFill="1" applyBorder="1" applyAlignment="1">
      <alignment horizontal="center" vertical="center" shrinkToFit="1"/>
    </xf>
    <xf numFmtId="0" fontId="0" fillId="0" borderId="86" xfId="0" applyNumberFormat="1" applyFont="1" applyFill="1" applyBorder="1" applyAlignment="1">
      <alignment horizontal="center" vertical="center" shrinkToFit="1"/>
    </xf>
    <xf numFmtId="0" fontId="0" fillId="0" borderId="76" xfId="0" applyFont="1" applyFill="1" applyBorder="1" applyAlignment="1">
      <alignment horizontal="center" vertical="center" shrinkToFit="1"/>
    </xf>
    <xf numFmtId="0" fontId="0" fillId="0" borderId="77" xfId="0" applyFont="1" applyFill="1" applyBorder="1" applyAlignment="1">
      <alignment horizontal="center" vertical="center" shrinkToFit="1"/>
    </xf>
    <xf numFmtId="0" fontId="0" fillId="0" borderId="147" xfId="0" applyFont="1" applyFill="1" applyBorder="1" applyAlignment="1">
      <alignment horizontal="center" vertical="center" shrinkToFit="1"/>
    </xf>
    <xf numFmtId="0" fontId="16" fillId="0" borderId="0" xfId="0" applyFont="1" applyFill="1" applyAlignment="1">
      <alignment horizontal="right" vertical="center" wrapText="1"/>
    </xf>
    <xf numFmtId="0" fontId="93" fillId="0" borderId="4" xfId="0" applyFont="1" applyFill="1" applyBorder="1" applyAlignment="1">
      <alignment vertical="center" shrinkToFit="1"/>
    </xf>
    <xf numFmtId="179" fontId="39" fillId="0" borderId="57" xfId="0" applyNumberFormat="1" applyFont="1" applyFill="1" applyBorder="1" applyAlignment="1"/>
    <xf numFmtId="0" fontId="29" fillId="0" borderId="10" xfId="0" applyFont="1" applyFill="1" applyBorder="1" applyAlignment="1">
      <alignment horizontal="center" vertical="center" wrapText="1"/>
    </xf>
    <xf numFmtId="0" fontId="0" fillId="0" borderId="0" xfId="0" applyFont="1" applyAlignment="1">
      <alignment horizontal="right" vertical="top"/>
    </xf>
    <xf numFmtId="0" fontId="0" fillId="0" borderId="0" xfId="0" applyFont="1" applyFill="1" applyBorder="1" applyAlignment="1">
      <alignment horizontal="right" vertical="center"/>
    </xf>
    <xf numFmtId="0" fontId="87" fillId="0" borderId="0" xfId="0" applyFont="1" applyFill="1" applyBorder="1" applyAlignment="1">
      <alignment horizontal="left" vertical="center"/>
    </xf>
    <xf numFmtId="0" fontId="0" fillId="0" borderId="0" xfId="0" applyFont="1" applyFill="1" applyBorder="1" applyAlignment="1">
      <alignment vertical="center"/>
    </xf>
    <xf numFmtId="0" fontId="10" fillId="0" borderId="38" xfId="0" applyFont="1" applyFill="1" applyBorder="1" applyAlignment="1">
      <alignment horizontal="center" vertical="center" wrapText="1"/>
    </xf>
    <xf numFmtId="0" fontId="39" fillId="0" borderId="0" xfId="45" applyNumberFormat="1" applyFont="1" applyFill="1" applyBorder="1" applyAlignment="1">
      <alignment horizontal="left" vertical="center"/>
    </xf>
    <xf numFmtId="0" fontId="83" fillId="0" borderId="0" xfId="45" applyNumberFormat="1" applyFont="1" applyFill="1" applyBorder="1" applyAlignment="1">
      <alignment vertical="center"/>
    </xf>
    <xf numFmtId="0" fontId="83" fillId="0" borderId="0" xfId="45" applyNumberFormat="1" applyFont="1" applyAlignment="1">
      <alignment vertical="center"/>
    </xf>
    <xf numFmtId="0" fontId="83" fillId="0" borderId="0" xfId="45" applyNumberFormat="1" applyFont="1" applyFill="1" applyBorder="1" applyAlignment="1">
      <alignment horizontal="right" vertical="center"/>
    </xf>
    <xf numFmtId="0" fontId="4" fillId="0" borderId="0" xfId="45" applyNumberFormat="1" applyFont="1" applyFill="1" applyBorder="1" applyAlignment="1">
      <alignment horizontal="right" vertical="center"/>
    </xf>
    <xf numFmtId="0" fontId="83" fillId="0" borderId="0" xfId="45" quotePrefix="1" applyNumberFormat="1" applyFont="1" applyAlignment="1">
      <alignment vertical="center"/>
    </xf>
    <xf numFmtId="0" fontId="86" fillId="0" borderId="0" xfId="45" applyNumberFormat="1" applyFont="1" applyFill="1" applyBorder="1" applyAlignment="1">
      <alignment horizontal="center" vertical="center"/>
    </xf>
    <xf numFmtId="0" fontId="4" fillId="0" borderId="0" xfId="45" applyNumberFormat="1" applyFont="1" applyAlignment="1">
      <alignment vertical="center"/>
    </xf>
    <xf numFmtId="0" fontId="83" fillId="0" borderId="0" xfId="45" applyNumberFormat="1" applyFont="1" applyFill="1" applyBorder="1" applyAlignment="1">
      <alignment horizontal="center" vertical="center"/>
    </xf>
    <xf numFmtId="0" fontId="39" fillId="0" borderId="36" xfId="45" applyNumberFormat="1" applyFont="1" applyFill="1" applyBorder="1" applyAlignment="1">
      <alignment horizontal="center" vertical="center" shrinkToFit="1"/>
    </xf>
    <xf numFmtId="0" fontId="39" fillId="0" borderId="36" xfId="45" applyNumberFormat="1" applyFont="1" applyFill="1" applyBorder="1" applyAlignment="1">
      <alignment horizontal="center" vertical="center"/>
    </xf>
    <xf numFmtId="0" fontId="39" fillId="0" borderId="36" xfId="45" applyNumberFormat="1" applyFont="1" applyBorder="1" applyAlignment="1">
      <alignment vertical="center"/>
    </xf>
    <xf numFmtId="0" fontId="39" fillId="0" borderId="36" xfId="45" applyNumberFormat="1" applyFont="1" applyFill="1" applyBorder="1" applyAlignment="1">
      <alignment horizontal="left" vertical="center"/>
    </xf>
    <xf numFmtId="0" fontId="86" fillId="0" borderId="0" xfId="45" applyNumberFormat="1" applyFont="1" applyFill="1" applyBorder="1" applyAlignment="1">
      <alignment horizontal="center" vertical="center" wrapText="1"/>
    </xf>
    <xf numFmtId="0" fontId="39" fillId="0" borderId="0" xfId="45" applyNumberFormat="1" applyFont="1" applyAlignment="1">
      <alignment vertical="center"/>
    </xf>
    <xf numFmtId="0" fontId="39" fillId="0" borderId="0" xfId="45" applyNumberFormat="1" applyFont="1" applyFill="1" applyBorder="1" applyAlignment="1">
      <alignment horizontal="center" vertical="center" shrinkToFit="1"/>
    </xf>
    <xf numFmtId="0" fontId="39" fillId="0" borderId="0" xfId="45" applyNumberFormat="1" applyFont="1" applyFill="1" applyBorder="1" applyAlignment="1">
      <alignment horizontal="center" vertical="center"/>
    </xf>
    <xf numFmtId="0" fontId="39" fillId="0" borderId="51" xfId="45" applyNumberFormat="1" applyFont="1" applyBorder="1" applyAlignment="1">
      <alignment vertical="center"/>
    </xf>
    <xf numFmtId="0" fontId="13" fillId="0" borderId="41" xfId="45" applyNumberFormat="1" applyFont="1" applyFill="1" applyBorder="1" applyAlignment="1">
      <alignment horizontal="right" vertical="center"/>
    </xf>
    <xf numFmtId="0" fontId="13" fillId="0" borderId="44" xfId="45" applyNumberFormat="1" applyFont="1" applyFill="1" applyBorder="1" applyAlignment="1">
      <alignment horizontal="right" vertical="center"/>
    </xf>
    <xf numFmtId="58" fontId="39" fillId="0" borderId="54" xfId="45" applyNumberFormat="1" applyFont="1" applyFill="1" applyBorder="1" applyAlignment="1">
      <alignment horizontal="center" vertical="center" shrinkToFit="1"/>
    </xf>
    <xf numFmtId="58" fontId="39" fillId="0" borderId="57" xfId="45" applyNumberFormat="1" applyFont="1" applyFill="1" applyBorder="1" applyAlignment="1">
      <alignment horizontal="center" vertical="center" shrinkToFit="1"/>
    </xf>
    <xf numFmtId="0" fontId="39" fillId="0" borderId="54" xfId="45" applyNumberFormat="1" applyFont="1" applyBorder="1" applyAlignment="1">
      <alignment horizontal="center" vertical="center"/>
    </xf>
    <xf numFmtId="0" fontId="39" fillId="0" borderId="54" xfId="45" applyNumberFormat="1" applyFont="1" applyBorder="1" applyAlignment="1">
      <alignment vertical="center"/>
    </xf>
    <xf numFmtId="0" fontId="39" fillId="0" borderId="57" xfId="45" applyNumberFormat="1" applyFont="1" applyBorder="1" applyAlignment="1">
      <alignment vertical="center"/>
    </xf>
    <xf numFmtId="0" fontId="86" fillId="0" borderId="0" xfId="45" applyNumberFormat="1" applyFont="1" applyBorder="1" applyAlignment="1">
      <alignment vertical="center"/>
    </xf>
    <xf numFmtId="0" fontId="39" fillId="0" borderId="54" xfId="45" applyNumberFormat="1" applyFont="1" applyFill="1" applyBorder="1" applyAlignment="1">
      <alignment horizontal="center" vertical="center" wrapText="1"/>
    </xf>
    <xf numFmtId="0" fontId="39" fillId="0" borderId="54" xfId="45" applyNumberFormat="1" applyFont="1" applyFill="1" applyBorder="1" applyAlignment="1">
      <alignment horizontal="right" vertical="center" wrapText="1"/>
    </xf>
    <xf numFmtId="0" fontId="83" fillId="0" borderId="54" xfId="45" applyNumberFormat="1" applyFont="1" applyBorder="1" applyAlignment="1">
      <alignment vertical="center"/>
    </xf>
    <xf numFmtId="0" fontId="83" fillId="0" borderId="57" xfId="45" applyNumberFormat="1" applyFont="1" applyBorder="1" applyAlignment="1">
      <alignment vertical="center"/>
    </xf>
    <xf numFmtId="0" fontId="39" fillId="0" borderId="54" xfId="45" applyNumberFormat="1" applyFont="1" applyFill="1" applyBorder="1" applyAlignment="1">
      <alignment vertical="center"/>
    </xf>
    <xf numFmtId="0" fontId="39" fillId="0" borderId="54" xfId="45" applyNumberFormat="1" applyFont="1" applyFill="1" applyBorder="1" applyAlignment="1">
      <alignment horizontal="center" vertical="center"/>
    </xf>
    <xf numFmtId="0" fontId="39" fillId="0" borderId="39" xfId="45" applyNumberFormat="1" applyFont="1" applyBorder="1" applyAlignment="1">
      <alignment vertical="center"/>
    </xf>
    <xf numFmtId="0" fontId="39" fillId="0" borderId="41" xfId="45" applyNumberFormat="1" applyFont="1" applyFill="1" applyBorder="1" applyAlignment="1">
      <alignment vertical="center"/>
    </xf>
    <xf numFmtId="0" fontId="39" fillId="0" borderId="41" xfId="45" applyNumberFormat="1" applyFont="1" applyBorder="1" applyAlignment="1">
      <alignment vertical="center"/>
    </xf>
    <xf numFmtId="0" fontId="39" fillId="0" borderId="41" xfId="45" applyNumberFormat="1" applyFont="1" applyBorder="1" applyAlignment="1">
      <alignment horizontal="center" vertical="center"/>
    </xf>
    <xf numFmtId="0" fontId="39" fillId="0" borderId="41" xfId="45" applyNumberFormat="1" applyFont="1" applyFill="1" applyBorder="1" applyAlignment="1">
      <alignment horizontal="center" vertical="center"/>
    </xf>
    <xf numFmtId="0" fontId="39" fillId="0" borderId="41" xfId="45" applyNumberFormat="1" applyFont="1" applyFill="1" applyBorder="1" applyAlignment="1">
      <alignment horizontal="left" vertical="center"/>
    </xf>
    <xf numFmtId="0" fontId="39" fillId="0" borderId="44" xfId="45" applyNumberFormat="1" applyFont="1" applyBorder="1" applyAlignment="1">
      <alignment vertical="center"/>
    </xf>
    <xf numFmtId="0" fontId="39" fillId="0" borderId="2" xfId="45" applyNumberFormat="1" applyFont="1" applyBorder="1" applyAlignment="1">
      <alignment horizontal="center" vertical="center" shrinkToFit="1"/>
    </xf>
    <xf numFmtId="0" fontId="83" fillId="0" borderId="2" xfId="45" applyNumberFormat="1" applyFont="1" applyBorder="1" applyAlignment="1">
      <alignment horizontal="center" vertical="center"/>
    </xf>
    <xf numFmtId="0" fontId="39" fillId="0" borderId="36" xfId="45" applyNumberFormat="1" applyFont="1" applyFill="1" applyBorder="1" applyAlignment="1">
      <alignment vertical="center"/>
    </xf>
    <xf numFmtId="0" fontId="39" fillId="0" borderId="0" xfId="45" applyNumberFormat="1" applyFont="1" applyFill="1" applyBorder="1" applyAlignment="1">
      <alignment vertical="center"/>
    </xf>
    <xf numFmtId="0" fontId="39" fillId="0" borderId="0" xfId="45" applyNumberFormat="1" applyFont="1" applyBorder="1" applyAlignment="1">
      <alignment vertical="center"/>
    </xf>
    <xf numFmtId="0" fontId="39" fillId="0" borderId="52" xfId="45" applyNumberFormat="1" applyFont="1" applyBorder="1" applyAlignment="1">
      <alignment vertical="center"/>
    </xf>
    <xf numFmtId="0" fontId="39" fillId="0" borderId="129" xfId="45" applyNumberFormat="1" applyFont="1" applyBorder="1" applyAlignment="1">
      <alignment vertical="center" shrinkToFit="1"/>
    </xf>
    <xf numFmtId="0" fontId="39" fillId="0" borderId="41" xfId="45" applyNumberFormat="1" applyFont="1" applyFill="1" applyBorder="1" applyAlignment="1">
      <alignment horizontal="center" vertical="center" shrinkToFit="1"/>
    </xf>
    <xf numFmtId="0" fontId="39" fillId="0" borderId="132" xfId="45" applyNumberFormat="1" applyFont="1" applyBorder="1" applyAlignment="1">
      <alignment vertical="center" shrinkToFit="1"/>
    </xf>
    <xf numFmtId="0" fontId="86" fillId="0" borderId="0" xfId="45" applyFont="1" applyBorder="1" applyAlignment="1">
      <alignment horizontal="left" vertical="center" indent="1"/>
    </xf>
    <xf numFmtId="0" fontId="86" fillId="0" borderId="0" xfId="45" applyFont="1" applyBorder="1" applyAlignment="1">
      <alignment horizontal="right" vertical="center" indent="1"/>
    </xf>
    <xf numFmtId="0" fontId="39" fillId="0" borderId="4" xfId="45" applyNumberFormat="1" applyFont="1" applyBorder="1" applyAlignment="1">
      <alignment vertical="center"/>
    </xf>
    <xf numFmtId="0" fontId="39" fillId="0" borderId="68" xfId="45" applyNumberFormat="1" applyFont="1" applyBorder="1" applyAlignment="1">
      <alignment vertical="center"/>
    </xf>
    <xf numFmtId="0" fontId="39" fillId="0" borderId="5" xfId="45" applyNumberFormat="1" applyFont="1" applyFill="1" applyBorder="1" applyAlignment="1">
      <alignment horizontal="left" vertical="center" indent="1"/>
    </xf>
    <xf numFmtId="0" fontId="39" fillId="0" borderId="5" xfId="45" applyNumberFormat="1" applyFont="1" applyBorder="1" applyAlignment="1">
      <alignment vertical="center"/>
    </xf>
    <xf numFmtId="0" fontId="39" fillId="0" borderId="5" xfId="45" applyNumberFormat="1" applyFont="1" applyFill="1" applyBorder="1" applyAlignment="1">
      <alignment vertical="center"/>
    </xf>
    <xf numFmtId="0" fontId="39" fillId="0" borderId="5" xfId="46" applyNumberFormat="1" applyFont="1" applyFill="1" applyBorder="1" applyAlignment="1">
      <alignment vertical="center"/>
    </xf>
    <xf numFmtId="0" fontId="86" fillId="0" borderId="0" xfId="45" applyNumberFormat="1" applyFont="1" applyBorder="1" applyAlignment="1">
      <alignment horizontal="right" vertical="center" indent="1"/>
    </xf>
    <xf numFmtId="0" fontId="39" fillId="0" borderId="22" xfId="46" applyNumberFormat="1" applyFont="1" applyFill="1" applyBorder="1" applyAlignment="1">
      <alignment horizontal="center" vertical="center"/>
    </xf>
    <xf numFmtId="0" fontId="39" fillId="0" borderId="11" xfId="45" applyNumberFormat="1" applyFont="1" applyFill="1" applyBorder="1" applyAlignment="1">
      <alignment horizontal="left" vertical="center" indent="1"/>
    </xf>
    <xf numFmtId="0" fontId="39" fillId="0" borderId="1" xfId="45" applyNumberFormat="1" applyFont="1" applyFill="1" applyBorder="1" applyAlignment="1">
      <alignment horizontal="left" vertical="center" indent="1"/>
    </xf>
    <xf numFmtId="0" fontId="39" fillId="0" borderId="12" xfId="45" applyNumberFormat="1" applyFont="1" applyFill="1" applyBorder="1" applyAlignment="1">
      <alignment horizontal="center" vertical="center"/>
    </xf>
    <xf numFmtId="0" fontId="86" fillId="0" borderId="0" xfId="45" applyNumberFormat="1" applyFont="1" applyFill="1" applyBorder="1" applyAlignment="1">
      <alignment horizontal="left" vertical="center"/>
    </xf>
    <xf numFmtId="0" fontId="86" fillId="0" borderId="0" xfId="45" applyNumberFormat="1" applyFont="1" applyFill="1" applyBorder="1" applyAlignment="1">
      <alignment horizontal="left" vertical="center" wrapText="1" indent="1"/>
    </xf>
    <xf numFmtId="0" fontId="13" fillId="0" borderId="0" xfId="45" applyNumberFormat="1" applyFont="1" applyFill="1" applyBorder="1" applyAlignment="1">
      <alignment vertical="center"/>
    </xf>
    <xf numFmtId="0" fontId="86" fillId="0" borderId="0" xfId="45" applyNumberFormat="1" applyFont="1" applyAlignment="1">
      <alignment vertical="center"/>
    </xf>
    <xf numFmtId="0" fontId="0" fillId="0" borderId="0" xfId="0" applyFont="1" applyFill="1" applyAlignment="1">
      <alignment horizontal="right"/>
    </xf>
    <xf numFmtId="58" fontId="88" fillId="0" borderId="0" xfId="0" applyNumberFormat="1" applyFont="1" applyFill="1" applyAlignment="1">
      <alignment horizontal="center" vertical="center" shrinkToFit="1"/>
    </xf>
    <xf numFmtId="0" fontId="29" fillId="0" borderId="4" xfId="0" applyFont="1" applyFill="1" applyBorder="1" applyAlignment="1">
      <alignment horizontal="center" vertical="center"/>
    </xf>
    <xf numFmtId="0" fontId="0" fillId="0" borderId="5" xfId="0" applyFont="1" applyFill="1" applyBorder="1" applyAlignment="1">
      <alignment vertical="center" textRotation="255"/>
    </xf>
    <xf numFmtId="0" fontId="29" fillId="0" borderId="2" xfId="0" applyFont="1" applyFill="1" applyBorder="1" applyAlignment="1">
      <alignment horizontal="center" vertical="center" shrinkToFit="1"/>
    </xf>
    <xf numFmtId="0" fontId="29" fillId="7" borderId="2" xfId="0" applyFont="1" applyFill="1" applyBorder="1" applyAlignment="1">
      <alignment horizontal="center" vertical="center"/>
    </xf>
    <xf numFmtId="0" fontId="29" fillId="7" borderId="15" xfId="0" applyFont="1" applyFill="1" applyBorder="1" applyAlignment="1">
      <alignment horizontal="right" vertical="center" wrapText="1"/>
    </xf>
    <xf numFmtId="0" fontId="29" fillId="7" borderId="98" xfId="0" applyFont="1" applyFill="1" applyBorder="1" applyAlignment="1">
      <alignment horizontal="right" vertical="center" wrapText="1"/>
    </xf>
    <xf numFmtId="0" fontId="29" fillId="7" borderId="148" xfId="0" applyFont="1" applyFill="1" applyBorder="1" applyAlignment="1">
      <alignment horizontal="right" vertical="center" wrapText="1"/>
    </xf>
    <xf numFmtId="0" fontId="0" fillId="7" borderId="150" xfId="0" applyFont="1" applyFill="1" applyBorder="1" applyAlignment="1">
      <alignment horizontal="right" vertical="center" wrapText="1"/>
    </xf>
    <xf numFmtId="0" fontId="29" fillId="0" borderId="73" xfId="0" applyFont="1" applyFill="1" applyBorder="1" applyAlignment="1">
      <alignment horizontal="left" vertical="center" wrapText="1"/>
    </xf>
    <xf numFmtId="0" fontId="29" fillId="0" borderId="74" xfId="0" applyFont="1" applyFill="1" applyBorder="1" applyAlignment="1">
      <alignment horizontal="left" vertical="center" wrapText="1"/>
    </xf>
    <xf numFmtId="0" fontId="0" fillId="7" borderId="152" xfId="0" applyFont="1" applyFill="1" applyBorder="1" applyAlignment="1">
      <alignment horizontal="right" vertical="center" wrapText="1"/>
    </xf>
    <xf numFmtId="0" fontId="0" fillId="0" borderId="2" xfId="0" applyFont="1" applyFill="1" applyBorder="1" applyAlignment="1">
      <alignment horizontal="center" vertical="center"/>
    </xf>
    <xf numFmtId="0" fontId="10" fillId="0" borderId="36" xfId="0" applyFont="1" applyFill="1" applyBorder="1" applyAlignment="1">
      <alignment horizontal="left" vertical="center"/>
    </xf>
    <xf numFmtId="0" fontId="10" fillId="0" borderId="36" xfId="0" applyFont="1" applyFill="1" applyBorder="1" applyAlignment="1">
      <alignment horizontal="right" vertical="center"/>
    </xf>
    <xf numFmtId="0" fontId="29" fillId="0" borderId="5" xfId="0" applyFont="1" applyFill="1" applyBorder="1" applyAlignment="1">
      <alignment horizontal="left" vertical="center" wrapText="1"/>
    </xf>
    <xf numFmtId="0" fontId="25" fillId="0" borderId="0" xfId="0" applyFont="1" applyFill="1" applyAlignment="1">
      <alignment horizontal="center" vertical="center"/>
    </xf>
    <xf numFmtId="0" fontId="29" fillId="0" borderId="4" xfId="0" applyFont="1" applyFill="1" applyBorder="1" applyAlignment="1">
      <alignment horizontal="center" vertical="center" wrapText="1"/>
    </xf>
    <xf numFmtId="0" fontId="0" fillId="9" borderId="0" xfId="0" applyFill="1"/>
    <xf numFmtId="0" fontId="57" fillId="0" borderId="116" xfId="0" applyFont="1" applyFill="1" applyBorder="1" applyAlignment="1">
      <alignment vertical="center"/>
    </xf>
    <xf numFmtId="0" fontId="0" fillId="0" borderId="0" xfId="0"/>
    <xf numFmtId="0" fontId="29" fillId="0" borderId="144" xfId="0" applyFont="1" applyFill="1" applyBorder="1" applyAlignment="1">
      <alignment horizontal="center" vertical="center" wrapText="1" shrinkToFit="1"/>
    </xf>
    <xf numFmtId="0" fontId="29" fillId="0" borderId="66" xfId="0" applyFont="1" applyFill="1" applyBorder="1" applyAlignment="1">
      <alignment horizontal="center" vertical="center" wrapText="1" shrinkToFit="1"/>
    </xf>
    <xf numFmtId="0" fontId="98" fillId="0" borderId="0" xfId="0" applyFont="1" applyFill="1" applyBorder="1" applyAlignment="1">
      <alignment horizontal="center" vertical="top" shrinkToFit="1"/>
    </xf>
    <xf numFmtId="0" fontId="99" fillId="4" borderId="0" xfId="0" applyFont="1" applyFill="1"/>
    <xf numFmtId="0" fontId="53" fillId="0" borderId="35" xfId="0" applyFont="1" applyFill="1" applyBorder="1" applyAlignment="1">
      <alignment vertical="center"/>
    </xf>
    <xf numFmtId="0" fontId="67" fillId="0" borderId="0" xfId="0" applyFont="1" applyFill="1" applyAlignment="1">
      <alignment horizontal="center" vertical="center"/>
    </xf>
    <xf numFmtId="0" fontId="100" fillId="0" borderId="28" xfId="10" applyFont="1" applyBorder="1">
      <alignment vertical="center"/>
    </xf>
    <xf numFmtId="0" fontId="100" fillId="0" borderId="2" xfId="10" applyFont="1" applyBorder="1" applyAlignment="1">
      <alignment horizontal="center" vertical="center"/>
    </xf>
    <xf numFmtId="58" fontId="29" fillId="0" borderId="0" xfId="0" applyNumberFormat="1" applyFont="1" applyFill="1" applyBorder="1" applyAlignment="1">
      <alignment horizontal="right"/>
    </xf>
    <xf numFmtId="0" fontId="0" fillId="0" borderId="1" xfId="0" applyFill="1" applyBorder="1" applyAlignment="1">
      <alignment horizontal="right"/>
    </xf>
    <xf numFmtId="0" fontId="0" fillId="0" borderId="0" xfId="0" applyFont="1"/>
    <xf numFmtId="0" fontId="29" fillId="3" borderId="0" xfId="0" applyFont="1" applyFill="1"/>
    <xf numFmtId="0" fontId="101" fillId="0" borderId="127" xfId="0" applyNumberFormat="1" applyFont="1" applyFill="1" applyBorder="1" applyAlignment="1">
      <alignment vertical="center"/>
    </xf>
    <xf numFmtId="0" fontId="101" fillId="0" borderId="2" xfId="0" quotePrefix="1" applyNumberFormat="1" applyFont="1" applyFill="1" applyBorder="1" applyAlignment="1">
      <alignment horizontal="left" vertical="center"/>
    </xf>
    <xf numFmtId="0" fontId="101" fillId="0" borderId="2" xfId="0" quotePrefix="1" applyNumberFormat="1" applyFont="1" applyFill="1" applyBorder="1" applyAlignment="1">
      <alignment vertical="center"/>
    </xf>
    <xf numFmtId="49" fontId="101" fillId="0" borderId="2" xfId="0" quotePrefix="1" applyNumberFormat="1" applyFont="1" applyFill="1" applyBorder="1" applyAlignment="1">
      <alignment horizontal="left" vertical="center"/>
    </xf>
    <xf numFmtId="0" fontId="16" fillId="0" borderId="0" xfId="0" applyFont="1" applyFill="1" applyAlignment="1">
      <alignment vertical="center"/>
    </xf>
    <xf numFmtId="0" fontId="39" fillId="0" borderId="36" xfId="45" applyNumberFormat="1" applyFont="1" applyFill="1" applyBorder="1" applyAlignment="1">
      <alignment horizontal="center" vertical="center" shrinkToFit="1"/>
    </xf>
    <xf numFmtId="0" fontId="39" fillId="0" borderId="41" xfId="45" applyNumberFormat="1" applyFont="1" applyFill="1" applyBorder="1" applyAlignment="1">
      <alignment horizontal="center" vertical="center" shrinkToFit="1"/>
    </xf>
    <xf numFmtId="0" fontId="30" fillId="0" borderId="4" xfId="10" applyFont="1" applyBorder="1" applyAlignment="1">
      <alignment vertical="center"/>
    </xf>
    <xf numFmtId="0" fontId="51" fillId="0" borderId="0" xfId="0" applyFont="1" applyAlignment="1">
      <alignment vertical="center" wrapText="1"/>
    </xf>
    <xf numFmtId="0" fontId="51" fillId="0" borderId="0" xfId="0" applyFont="1" applyAlignment="1">
      <alignment vertical="center"/>
    </xf>
    <xf numFmtId="0" fontId="57" fillId="0" borderId="1" xfId="10" applyFont="1" applyBorder="1" applyAlignment="1">
      <alignment vertical="center"/>
    </xf>
    <xf numFmtId="0" fontId="28" fillId="0" borderId="41" xfId="0" applyFont="1" applyFill="1" applyBorder="1" applyAlignment="1">
      <alignment horizontal="left" wrapText="1"/>
    </xf>
    <xf numFmtId="0" fontId="17" fillId="0" borderId="1" xfId="0" applyFont="1" applyFill="1" applyBorder="1" applyAlignment="1">
      <alignment horizontal="center" vertical="center" wrapText="1"/>
    </xf>
    <xf numFmtId="0" fontId="28" fillId="0" borderId="0" xfId="0" applyFont="1" applyFill="1" applyBorder="1" applyAlignment="1">
      <alignment horizontal="left" vertical="center"/>
    </xf>
    <xf numFmtId="0" fontId="28" fillId="0" borderId="0" xfId="0" applyFont="1" applyFill="1" applyBorder="1" applyAlignment="1">
      <alignment vertical="center" wrapText="1"/>
    </xf>
    <xf numFmtId="0" fontId="28" fillId="0" borderId="0" xfId="0" applyFont="1" applyFill="1" applyAlignment="1">
      <alignment horizontal="center"/>
    </xf>
    <xf numFmtId="0" fontId="28" fillId="0" borderId="54" xfId="0" applyFont="1" applyFill="1" applyBorder="1" applyAlignment="1">
      <alignment horizontal="center"/>
    </xf>
    <xf numFmtId="0" fontId="47" fillId="0" borderId="4" xfId="10" applyFont="1" applyBorder="1" applyAlignment="1">
      <alignment horizontal="center" vertical="center"/>
    </xf>
    <xf numFmtId="0" fontId="57" fillId="0" borderId="0" xfId="10" applyFont="1" applyBorder="1" applyAlignment="1">
      <alignment horizontal="center" vertical="center"/>
    </xf>
    <xf numFmtId="0" fontId="59" fillId="0" borderId="4" xfId="10" applyFont="1" applyBorder="1" applyAlignment="1">
      <alignment horizontal="left" vertical="center"/>
    </xf>
    <xf numFmtId="0" fontId="58" fillId="0" borderId="3" xfId="10" applyFont="1" applyBorder="1" applyAlignment="1">
      <alignment horizontal="center" vertical="center"/>
    </xf>
    <xf numFmtId="0" fontId="58" fillId="0" borderId="4" xfId="10" applyFont="1" applyBorder="1" applyAlignment="1">
      <alignment horizontal="center" vertical="center"/>
    </xf>
    <xf numFmtId="0" fontId="47" fillId="0" borderId="10" xfId="10" applyFont="1" applyBorder="1" applyAlignment="1">
      <alignment horizontal="center" vertical="center"/>
    </xf>
    <xf numFmtId="0" fontId="59" fillId="0" borderId="2" xfId="10" applyFont="1" applyBorder="1" applyAlignment="1">
      <alignment horizontal="center" vertical="center"/>
    </xf>
    <xf numFmtId="0" fontId="59" fillId="0" borderId="4" xfId="10" applyFont="1" applyBorder="1" applyAlignment="1">
      <alignment horizontal="center" vertical="center"/>
    </xf>
    <xf numFmtId="0" fontId="59" fillId="0" borderId="8" xfId="10" applyFont="1" applyBorder="1" applyAlignment="1">
      <alignment horizontal="left" vertical="center"/>
    </xf>
    <xf numFmtId="0" fontId="58" fillId="0" borderId="10" xfId="10" applyFont="1" applyBorder="1" applyAlignment="1">
      <alignment horizontal="center" vertical="center"/>
    </xf>
    <xf numFmtId="9" fontId="58" fillId="0" borderId="4" xfId="2" applyFont="1" applyBorder="1" applyAlignment="1">
      <alignment horizontal="center" vertical="center"/>
    </xf>
    <xf numFmtId="0" fontId="28" fillId="0" borderId="50" xfId="0" applyFont="1" applyFill="1" applyBorder="1" applyAlignment="1">
      <alignment vertical="center"/>
    </xf>
    <xf numFmtId="0" fontId="28" fillId="4" borderId="6" xfId="0" applyFont="1" applyFill="1" applyBorder="1"/>
    <xf numFmtId="0" fontId="28" fillId="4" borderId="52" xfId="0" applyFont="1" applyFill="1" applyBorder="1"/>
    <xf numFmtId="0" fontId="28" fillId="0" borderId="6" xfId="0" applyFont="1" applyFill="1" applyBorder="1"/>
    <xf numFmtId="0" fontId="103" fillId="0" borderId="2" xfId="0" applyFont="1" applyFill="1" applyBorder="1" applyAlignment="1" applyProtection="1">
      <alignment horizontal="center" vertical="center"/>
      <protection locked="0"/>
    </xf>
    <xf numFmtId="0" fontId="10" fillId="0" borderId="0" xfId="0" applyFont="1" applyFill="1"/>
    <xf numFmtId="0" fontId="104" fillId="0" borderId="0" xfId="0" applyFont="1" applyFill="1" applyBorder="1" applyAlignment="1">
      <alignment vertical="center"/>
    </xf>
    <xf numFmtId="0" fontId="28" fillId="0" borderId="0" xfId="0" applyFont="1" applyFill="1" applyBorder="1" applyAlignment="1">
      <alignment horizontal="left" vertical="center"/>
    </xf>
    <xf numFmtId="0" fontId="28" fillId="0" borderId="0" xfId="0" applyFont="1" applyFill="1" applyBorder="1" applyAlignment="1">
      <alignment horizontal="center"/>
    </xf>
    <xf numFmtId="0" fontId="29" fillId="4" borderId="52" xfId="0" applyFont="1" applyFill="1" applyBorder="1"/>
    <xf numFmtId="0" fontId="0" fillId="0" borderId="0" xfId="0" applyFont="1" applyFill="1" applyBorder="1" applyAlignment="1">
      <alignment vertical="top"/>
    </xf>
    <xf numFmtId="179" fontId="0" fillId="0" borderId="0" xfId="0" applyNumberFormat="1" applyFont="1" applyFill="1" applyBorder="1" applyAlignment="1">
      <alignment vertical="top"/>
    </xf>
    <xf numFmtId="179" fontId="105" fillId="0" borderId="2" xfId="0" applyNumberFormat="1" applyFont="1" applyFill="1" applyBorder="1"/>
    <xf numFmtId="0" fontId="28" fillId="0" borderId="0" xfId="0" applyFont="1" applyFill="1" applyBorder="1" applyAlignment="1">
      <alignment horizontal="center" vertical="center" wrapText="1"/>
    </xf>
    <xf numFmtId="0" fontId="28" fillId="0" borderId="0" xfId="0" applyFont="1" applyFill="1" applyBorder="1" applyAlignment="1">
      <alignment vertical="center" shrinkToFit="1"/>
    </xf>
    <xf numFmtId="0" fontId="28" fillId="0" borderId="0" xfId="0" applyFont="1" applyFill="1" applyBorder="1" applyAlignment="1">
      <alignment horizontal="center"/>
    </xf>
    <xf numFmtId="0" fontId="28" fillId="0" borderId="0" xfId="0" applyFont="1" applyFill="1" applyBorder="1" applyAlignment="1">
      <alignment horizontal="left" vertical="center" wrapText="1"/>
    </xf>
    <xf numFmtId="0" fontId="28" fillId="0" borderId="52" xfId="0" applyFont="1" applyFill="1" applyBorder="1" applyAlignment="1">
      <alignment horizontal="left" vertical="center" wrapText="1"/>
    </xf>
    <xf numFmtId="49" fontId="107" fillId="0" borderId="0" xfId="15" applyNumberFormat="1" applyFont="1" applyAlignment="1">
      <alignment horizontal="right" vertical="center"/>
    </xf>
    <xf numFmtId="0" fontId="107" fillId="0" borderId="0" xfId="48" applyFont="1">
      <alignment vertical="center"/>
    </xf>
    <xf numFmtId="0" fontId="107" fillId="0" borderId="0" xfId="48" applyFont="1" applyAlignment="1">
      <alignment horizontal="right" vertical="center"/>
    </xf>
    <xf numFmtId="0" fontId="107" fillId="0" borderId="0" xfId="48" applyFont="1" applyAlignment="1"/>
    <xf numFmtId="0" fontId="2" fillId="0" borderId="0" xfId="48" applyFont="1">
      <alignment vertical="center"/>
    </xf>
    <xf numFmtId="0" fontId="107" fillId="0" borderId="2" xfId="48" applyFont="1" applyBorder="1" applyAlignment="1">
      <alignment horizontal="center" vertical="center" wrapText="1"/>
    </xf>
    <xf numFmtId="0" fontId="107" fillId="0" borderId="0" xfId="48" applyFont="1" applyAlignment="1">
      <alignment horizontal="center" vertical="center"/>
    </xf>
    <xf numFmtId="0" fontId="107" fillId="0" borderId="2" xfId="48" applyFont="1" applyBorder="1" applyAlignment="1">
      <alignment horizontal="center" vertical="center"/>
    </xf>
    <xf numFmtId="0" fontId="107" fillId="0" borderId="0" xfId="48" applyFont="1" applyBorder="1">
      <alignment vertical="center"/>
    </xf>
    <xf numFmtId="0" fontId="95" fillId="0" borderId="0" xfId="48" applyFont="1">
      <alignment vertical="center"/>
    </xf>
    <xf numFmtId="58" fontId="91" fillId="0" borderId="0" xfId="0" applyNumberFormat="1" applyFont="1" applyFill="1" applyBorder="1" applyAlignment="1">
      <alignment vertical="center" shrinkToFit="1"/>
    </xf>
    <xf numFmtId="0" fontId="103" fillId="0" borderId="143" xfId="0" applyFont="1" applyFill="1" applyBorder="1" applyAlignment="1">
      <alignment horizontal="center" vertical="center" shrinkToFit="1"/>
    </xf>
    <xf numFmtId="0" fontId="102" fillId="0" borderId="5" xfId="0" applyFont="1" applyFill="1" applyBorder="1" applyAlignment="1">
      <alignment horizontal="left" vertical="center" indent="1"/>
    </xf>
    <xf numFmtId="0" fontId="102" fillId="0" borderId="5" xfId="0" applyFont="1" applyFill="1" applyBorder="1" applyAlignment="1">
      <alignment horizontal="left" indent="1"/>
    </xf>
    <xf numFmtId="0" fontId="107" fillId="0" borderId="5" xfId="0" applyFont="1" applyBorder="1"/>
    <xf numFmtId="0" fontId="107" fillId="0" borderId="9" xfId="0" applyFont="1" applyBorder="1"/>
    <xf numFmtId="0" fontId="102" fillId="0" borderId="0" xfId="0" applyFont="1" applyFill="1" applyBorder="1" applyAlignment="1">
      <alignment horizontal="left" vertical="center" indent="1"/>
    </xf>
    <xf numFmtId="0" fontId="102" fillId="0" borderId="0" xfId="0" applyFont="1" applyFill="1" applyBorder="1" applyAlignment="1">
      <alignment horizontal="left" indent="1"/>
    </xf>
    <xf numFmtId="0" fontId="107" fillId="0" borderId="0" xfId="0" applyFont="1" applyBorder="1"/>
    <xf numFmtId="0" fontId="107" fillId="0" borderId="7" xfId="0" applyFont="1" applyBorder="1"/>
    <xf numFmtId="0" fontId="102" fillId="0" borderId="1" xfId="0" applyFont="1" applyFill="1" applyBorder="1" applyAlignment="1">
      <alignment vertical="center"/>
    </xf>
    <xf numFmtId="0" fontId="102" fillId="0" borderId="1" xfId="0" applyFont="1" applyFill="1" applyBorder="1" applyAlignment="1">
      <alignment horizontal="left" indent="1"/>
    </xf>
    <xf numFmtId="0" fontId="107" fillId="0" borderId="1" xfId="0" applyFont="1" applyFill="1" applyBorder="1"/>
    <xf numFmtId="0" fontId="102" fillId="0" borderId="1" xfId="0" applyFont="1" applyFill="1" applyBorder="1" applyAlignment="1">
      <alignment vertical="center" wrapText="1"/>
    </xf>
    <xf numFmtId="0" fontId="107" fillId="0" borderId="12" xfId="0" applyFont="1" applyBorder="1"/>
    <xf numFmtId="0" fontId="102" fillId="0" borderId="12" xfId="0" applyFont="1" applyFill="1" applyBorder="1" applyAlignment="1">
      <alignment horizontal="left" vertical="center"/>
    </xf>
    <xf numFmtId="0" fontId="108" fillId="0" borderId="3" xfId="0" applyFont="1" applyBorder="1" applyAlignment="1">
      <alignment vertical="top"/>
    </xf>
    <xf numFmtId="0" fontId="107" fillId="0" borderId="4" xfId="0" applyFont="1" applyBorder="1"/>
    <xf numFmtId="0" fontId="95" fillId="0" borderId="26" xfId="0" applyFont="1" applyFill="1" applyBorder="1" applyAlignment="1">
      <alignment horizontal="center" vertical="center" shrinkToFit="1"/>
    </xf>
    <xf numFmtId="0" fontId="109" fillId="0" borderId="53" xfId="0" applyFont="1" applyFill="1" applyBorder="1" applyAlignment="1">
      <alignment horizontal="left" vertical="center"/>
    </xf>
    <xf numFmtId="0" fontId="107" fillId="0" borderId="54" xfId="0" applyFont="1" applyFill="1" applyBorder="1" applyAlignment="1">
      <alignment horizontal="center" wrapText="1"/>
    </xf>
    <xf numFmtId="0" fontId="95" fillId="0" borderId="0" xfId="0" applyFont="1" applyFill="1"/>
    <xf numFmtId="0" fontId="107" fillId="0" borderId="0" xfId="0" applyFont="1" applyFill="1"/>
    <xf numFmtId="0" fontId="107" fillId="0" borderId="0" xfId="0" applyFont="1" applyFill="1" applyAlignment="1">
      <alignment vertical="center"/>
    </xf>
    <xf numFmtId="0" fontId="107" fillId="0" borderId="0" xfId="0" applyFont="1" applyFill="1" applyAlignment="1">
      <alignment horizontal="left"/>
    </xf>
    <xf numFmtId="0" fontId="92" fillId="0" borderId="0" xfId="0" applyFont="1" applyFill="1" applyBorder="1" applyAlignment="1">
      <alignment vertical="center" shrinkToFit="1"/>
    </xf>
    <xf numFmtId="0" fontId="87" fillId="0" borderId="0" xfId="0" applyFont="1" applyFill="1" applyBorder="1" applyAlignment="1">
      <alignment horizontal="left" vertical="center"/>
    </xf>
    <xf numFmtId="0" fontId="39" fillId="0" borderId="0" xfId="45" applyNumberFormat="1" applyFont="1" applyBorder="1" applyAlignment="1">
      <alignment vertical="center" shrinkToFit="1"/>
    </xf>
    <xf numFmtId="0" fontId="83" fillId="0" borderId="0" xfId="45" applyNumberFormat="1" applyFont="1" applyBorder="1" applyAlignment="1">
      <alignment vertical="center" wrapText="1"/>
    </xf>
    <xf numFmtId="0" fontId="83" fillId="0" borderId="0" xfId="45" applyNumberFormat="1" applyFont="1" applyAlignment="1">
      <alignment horizontal="right" vertical="top"/>
    </xf>
    <xf numFmtId="0" fontId="16" fillId="0" borderId="0" xfId="0" applyFont="1" applyFill="1" applyAlignment="1" applyProtection="1">
      <alignment horizontal="center" vertical="center"/>
      <protection locked="0"/>
    </xf>
    <xf numFmtId="0" fontId="16" fillId="0" borderId="2" xfId="0" applyFont="1" applyFill="1" applyBorder="1" applyAlignment="1" applyProtection="1">
      <alignment horizontal="center" vertical="center"/>
      <protection locked="0"/>
    </xf>
    <xf numFmtId="0" fontId="20" fillId="0" borderId="5" xfId="0" applyFont="1" applyFill="1" applyBorder="1" applyAlignment="1" applyProtection="1">
      <alignment horizontal="right" vertical="center" wrapText="1"/>
    </xf>
    <xf numFmtId="0" fontId="16" fillId="0" borderId="1" xfId="0" applyFont="1" applyFill="1" applyBorder="1" applyAlignment="1" applyProtection="1">
      <alignment vertical="center"/>
      <protection locked="0"/>
    </xf>
    <xf numFmtId="0" fontId="18" fillId="0" borderId="1" xfId="0" applyFont="1" applyFill="1" applyBorder="1" applyAlignment="1" applyProtection="1">
      <alignment vertical="center" shrinkToFit="1"/>
      <protection locked="0"/>
    </xf>
    <xf numFmtId="0" fontId="103" fillId="0" borderId="2" xfId="0" applyFont="1" applyFill="1" applyBorder="1" applyAlignment="1" applyProtection="1">
      <alignment horizontal="center" vertical="center" shrinkToFit="1"/>
      <protection locked="0"/>
    </xf>
    <xf numFmtId="0" fontId="103" fillId="0" borderId="5" xfId="0" applyFont="1" applyFill="1" applyBorder="1" applyAlignment="1" applyProtection="1">
      <alignment horizontal="center" vertical="center" shrinkToFit="1"/>
      <protection locked="0"/>
    </xf>
    <xf numFmtId="0" fontId="103" fillId="0" borderId="26" xfId="0" applyFont="1" applyFill="1" applyBorder="1" applyAlignment="1" applyProtection="1">
      <alignment horizontal="center" vertical="center" shrinkToFit="1"/>
      <protection locked="0"/>
    </xf>
    <xf numFmtId="57" fontId="0" fillId="0" borderId="2" xfId="0" applyNumberFormat="1" applyFont="1" applyFill="1" applyBorder="1" applyAlignment="1" applyProtection="1">
      <alignment horizontal="center" vertical="center" shrinkToFit="1"/>
      <protection locked="0"/>
    </xf>
    <xf numFmtId="176" fontId="0" fillId="0" borderId="2" xfId="0" applyNumberFormat="1"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wrapText="1"/>
      <protection locked="0"/>
    </xf>
    <xf numFmtId="0" fontId="11" fillId="0" borderId="38" xfId="45" applyNumberFormat="1" applyFont="1" applyFill="1" applyBorder="1" applyAlignment="1" applyProtection="1">
      <alignment horizontal="center" vertical="center"/>
      <protection locked="0"/>
    </xf>
    <xf numFmtId="0" fontId="11" fillId="0" borderId="26" xfId="45" applyNumberFormat="1" applyFont="1" applyFill="1" applyBorder="1" applyAlignment="1" applyProtection="1">
      <alignment horizontal="center" vertical="center"/>
      <protection locked="0"/>
    </xf>
    <xf numFmtId="0" fontId="10" fillId="0" borderId="101" xfId="0" applyFont="1" applyFill="1" applyBorder="1" applyAlignment="1" applyProtection="1">
      <alignment horizontal="center" vertical="center" wrapText="1"/>
      <protection locked="0"/>
    </xf>
    <xf numFmtId="0" fontId="39" fillId="0" borderId="54" xfId="45" applyNumberFormat="1" applyFont="1" applyFill="1" applyBorder="1" applyAlignment="1" applyProtection="1">
      <alignment horizontal="center" vertical="center" wrapText="1"/>
      <protection locked="0"/>
    </xf>
    <xf numFmtId="180" fontId="39" fillId="0" borderId="54" xfId="45" applyNumberFormat="1" applyFont="1" applyFill="1" applyBorder="1" applyAlignment="1" applyProtection="1">
      <alignment horizontal="center" vertical="center" wrapText="1"/>
      <protection locked="0"/>
    </xf>
    <xf numFmtId="0" fontId="39" fillId="0" borderId="38" xfId="45" applyNumberFormat="1" applyFont="1" applyFill="1" applyBorder="1" applyAlignment="1" applyProtection="1">
      <alignment horizontal="center" vertical="center" shrinkToFit="1"/>
      <protection locked="0"/>
    </xf>
    <xf numFmtId="0" fontId="39" fillId="0" borderId="2" xfId="45" applyNumberFormat="1" applyFont="1" applyFill="1" applyBorder="1" applyAlignment="1" applyProtection="1">
      <alignment horizontal="center" vertical="center" shrinkToFit="1"/>
      <protection locked="0"/>
    </xf>
    <xf numFmtId="0" fontId="39" fillId="0" borderId="43" xfId="45" applyNumberFormat="1" applyFont="1" applyFill="1" applyBorder="1" applyAlignment="1" applyProtection="1">
      <alignment horizontal="center" vertical="center" shrinkToFit="1"/>
      <protection locked="0"/>
    </xf>
    <xf numFmtId="0" fontId="11" fillId="0" borderId="2" xfId="45" applyNumberFormat="1" applyFont="1" applyFill="1" applyBorder="1" applyAlignment="1" applyProtection="1">
      <alignment horizontal="center" vertical="center"/>
      <protection locked="0"/>
    </xf>
    <xf numFmtId="0" fontId="83" fillId="0" borderId="10" xfId="45" applyNumberFormat="1" applyFont="1" applyBorder="1" applyAlignment="1" applyProtection="1">
      <alignment horizontal="center" vertical="center"/>
      <protection locked="0"/>
    </xf>
    <xf numFmtId="0" fontId="85" fillId="0" borderId="10" xfId="45" applyNumberFormat="1" applyFont="1" applyBorder="1" applyAlignment="1" applyProtection="1">
      <alignment horizontal="center" vertical="center"/>
      <protection locked="0"/>
    </xf>
    <xf numFmtId="0" fontId="83" fillId="0" borderId="2" xfId="45" applyNumberFormat="1" applyFont="1" applyBorder="1" applyAlignment="1" applyProtection="1">
      <alignment horizontal="center" vertical="center"/>
      <protection locked="0"/>
    </xf>
    <xf numFmtId="0" fontId="107" fillId="0" borderId="8" xfId="48" applyFont="1" applyBorder="1" applyAlignment="1" applyProtection="1">
      <alignment vertical="center"/>
      <protection locked="0"/>
    </xf>
    <xf numFmtId="0" fontId="107" fillId="0" borderId="5" xfId="48" applyFont="1" applyBorder="1" applyAlignment="1" applyProtection="1">
      <alignment vertical="center"/>
      <protection locked="0"/>
    </xf>
    <xf numFmtId="0" fontId="107" fillId="0" borderId="5" xfId="48" applyFont="1" applyBorder="1" applyProtection="1">
      <alignment vertical="center"/>
      <protection locked="0"/>
    </xf>
    <xf numFmtId="0" fontId="107" fillId="0" borderId="9" xfId="48" applyFont="1" applyBorder="1" applyProtection="1">
      <alignment vertical="center"/>
      <protection locked="0"/>
    </xf>
    <xf numFmtId="0" fontId="107" fillId="0" borderId="6" xfId="48" applyFont="1" applyBorder="1" applyProtection="1">
      <alignment vertical="center"/>
      <protection locked="0"/>
    </xf>
    <xf numFmtId="0" fontId="107" fillId="0" borderId="0" xfId="48" applyFont="1" applyBorder="1" applyProtection="1">
      <alignment vertical="center"/>
      <protection locked="0"/>
    </xf>
    <xf numFmtId="0" fontId="107" fillId="0" borderId="7" xfId="48" applyFont="1" applyBorder="1" applyProtection="1">
      <alignment vertical="center"/>
      <protection locked="0"/>
    </xf>
    <xf numFmtId="0" fontId="107" fillId="0" borderId="6" xfId="48" applyFont="1" applyBorder="1" applyAlignment="1" applyProtection="1">
      <alignment vertical="center"/>
      <protection locked="0"/>
    </xf>
    <xf numFmtId="0" fontId="107" fillId="0" borderId="0" xfId="48" applyFont="1" applyBorder="1" applyAlignment="1" applyProtection="1">
      <alignment vertical="center"/>
      <protection locked="0"/>
    </xf>
    <xf numFmtId="0" fontId="107" fillId="0" borderId="11" xfId="48" applyFont="1" applyBorder="1" applyAlignment="1" applyProtection="1">
      <alignment vertical="center"/>
      <protection locked="0"/>
    </xf>
    <xf numFmtId="0" fontId="107" fillId="0" borderId="1" xfId="48" applyFont="1" applyBorder="1" applyAlignment="1" applyProtection="1">
      <alignment vertical="center"/>
      <protection locked="0"/>
    </xf>
    <xf numFmtId="0" fontId="107" fillId="0" borderId="1" xfId="48" applyFont="1" applyBorder="1" applyProtection="1">
      <alignment vertical="center"/>
      <protection locked="0"/>
    </xf>
    <xf numFmtId="0" fontId="107" fillId="0" borderId="12" xfId="48" applyFont="1" applyBorder="1" applyProtection="1">
      <alignment vertical="center"/>
      <protection locked="0"/>
    </xf>
    <xf numFmtId="0" fontId="12" fillId="0" borderId="86" xfId="0" applyFont="1" applyFill="1" applyBorder="1" applyAlignment="1" applyProtection="1">
      <alignment horizontal="center" vertical="center" textRotation="255" shrinkToFit="1"/>
      <protection locked="0"/>
    </xf>
    <xf numFmtId="0" fontId="12" fillId="0" borderId="76" xfId="0" applyFont="1" applyFill="1" applyBorder="1" applyAlignment="1" applyProtection="1">
      <alignment horizontal="center" vertical="center" textRotation="255" shrinkToFit="1"/>
      <protection locked="0"/>
    </xf>
    <xf numFmtId="0" fontId="12" fillId="0" borderId="76" xfId="0" applyFont="1" applyFill="1" applyBorder="1" applyAlignment="1" applyProtection="1">
      <alignment horizontal="center" vertical="center" shrinkToFit="1"/>
      <protection locked="0"/>
    </xf>
    <xf numFmtId="0" fontId="12" fillId="0" borderId="85" xfId="0" applyFont="1" applyFill="1" applyBorder="1" applyAlignment="1" applyProtection="1">
      <alignment horizontal="center" vertical="center" textRotation="255" shrinkToFit="1"/>
      <protection locked="0"/>
    </xf>
    <xf numFmtId="0" fontId="106" fillId="0" borderId="79" xfId="0" applyFont="1" applyFill="1" applyBorder="1" applyAlignment="1" applyProtection="1">
      <alignment horizontal="center" vertical="center" textRotation="255" shrinkToFit="1"/>
      <protection locked="0"/>
    </xf>
    <xf numFmtId="179" fontId="12" fillId="0" borderId="8" xfId="7" applyNumberFormat="1" applyFont="1" applyFill="1" applyBorder="1" applyAlignment="1" applyProtection="1">
      <alignment vertical="center"/>
      <protection locked="0"/>
    </xf>
    <xf numFmtId="179" fontId="12" fillId="0" borderId="79" xfId="7" applyNumberFormat="1" applyFont="1" applyFill="1" applyBorder="1" applyAlignment="1" applyProtection="1">
      <alignment vertical="center"/>
      <protection locked="0"/>
    </xf>
    <xf numFmtId="179" fontId="12" fillId="0" borderId="9" xfId="7" applyNumberFormat="1" applyFont="1" applyFill="1" applyBorder="1" applyAlignment="1" applyProtection="1">
      <alignment vertical="center"/>
      <protection locked="0"/>
    </xf>
    <xf numFmtId="179" fontId="12" fillId="0" borderId="6" xfId="7" applyNumberFormat="1" applyFont="1" applyFill="1" applyBorder="1" applyAlignment="1" applyProtection="1">
      <alignment vertical="center"/>
      <protection locked="0"/>
    </xf>
    <xf numFmtId="179" fontId="12" fillId="0" borderId="82" xfId="7" applyNumberFormat="1" applyFont="1" applyFill="1" applyBorder="1" applyAlignment="1" applyProtection="1">
      <alignment vertical="center"/>
      <protection locked="0"/>
    </xf>
    <xf numFmtId="179" fontId="12" fillId="0" borderId="7" xfId="7" applyNumberFormat="1" applyFont="1" applyFill="1" applyBorder="1" applyAlignment="1" applyProtection="1">
      <alignment vertical="center"/>
      <protection locked="0"/>
    </xf>
    <xf numFmtId="179" fontId="12" fillId="0" borderId="11" xfId="7" applyNumberFormat="1" applyFont="1" applyFill="1" applyBorder="1" applyAlignment="1" applyProtection="1">
      <alignment vertical="center"/>
      <protection locked="0"/>
    </xf>
    <xf numFmtId="179" fontId="12" fillId="0" borderId="88" xfId="7" applyNumberFormat="1" applyFont="1" applyFill="1" applyBorder="1" applyAlignment="1" applyProtection="1">
      <alignment vertical="center"/>
      <protection locked="0"/>
    </xf>
    <xf numFmtId="179" fontId="12" fillId="0" borderId="12" xfId="7" applyNumberFormat="1" applyFont="1" applyFill="1" applyBorder="1" applyAlignment="1" applyProtection="1">
      <alignment vertical="center"/>
      <protection locked="0"/>
    </xf>
    <xf numFmtId="0" fontId="12" fillId="0" borderId="147" xfId="0" applyFont="1" applyFill="1" applyBorder="1" applyAlignment="1" applyProtection="1">
      <alignment horizontal="center" vertical="center" textRotation="255" shrinkToFit="1"/>
      <protection locked="0"/>
    </xf>
    <xf numFmtId="0" fontId="12" fillId="0" borderId="8" xfId="0" applyFont="1" applyFill="1" applyBorder="1" applyAlignment="1" applyProtection="1">
      <alignment horizontal="center" vertical="center" textRotation="255" shrinkToFit="1"/>
      <protection locked="0"/>
    </xf>
    <xf numFmtId="0" fontId="12" fillId="0" borderId="79" xfId="0" applyFont="1" applyFill="1" applyBorder="1" applyAlignment="1" applyProtection="1">
      <alignment horizontal="center" vertical="center" textRotation="255" shrinkToFit="1"/>
      <protection locked="0"/>
    </xf>
    <xf numFmtId="0" fontId="12" fillId="0" borderId="7" xfId="0" applyFont="1" applyFill="1" applyBorder="1" applyAlignment="1" applyProtection="1">
      <alignment horizontal="center" vertical="center" textRotation="255" shrinkToFit="1"/>
      <protection locked="0"/>
    </xf>
    <xf numFmtId="0" fontId="28" fillId="0" borderId="67" xfId="0" applyFont="1" applyFill="1" applyBorder="1" applyAlignment="1" applyProtection="1">
      <alignment horizontal="left" vertical="center"/>
      <protection locked="0"/>
    </xf>
    <xf numFmtId="0" fontId="28" fillId="0" borderId="108" xfId="0" applyFont="1" applyFill="1" applyBorder="1" applyAlignment="1" applyProtection="1">
      <alignment horizontal="left" vertical="center"/>
      <protection locked="0"/>
    </xf>
    <xf numFmtId="0" fontId="28" fillId="0" borderId="93" xfId="0" applyFont="1" applyFill="1" applyBorder="1" applyAlignment="1" applyProtection="1">
      <alignment horizontal="center" vertical="center" wrapText="1"/>
      <protection locked="0"/>
    </xf>
    <xf numFmtId="0" fontId="29" fillId="0" borderId="4" xfId="0" applyFont="1" applyFill="1" applyBorder="1" applyAlignment="1" applyProtection="1">
      <alignment horizontal="center" vertical="center" wrapText="1"/>
      <protection locked="0"/>
    </xf>
    <xf numFmtId="0" fontId="29" fillId="0" borderId="4" xfId="0" applyFont="1" applyFill="1" applyBorder="1" applyAlignment="1" applyProtection="1">
      <alignment horizontal="right" vertical="center" wrapText="1"/>
      <protection locked="0"/>
    </xf>
    <xf numFmtId="0" fontId="29" fillId="0" borderId="10" xfId="0" applyFont="1" applyFill="1" applyBorder="1" applyAlignment="1" applyProtection="1">
      <alignment vertical="center" wrapText="1"/>
      <protection locked="0"/>
    </xf>
    <xf numFmtId="0" fontId="0" fillId="0" borderId="1" xfId="0" applyFont="1" applyFill="1" applyBorder="1" applyAlignment="1" applyProtection="1">
      <alignment horizontal="center" shrinkToFit="1"/>
      <protection locked="0"/>
    </xf>
    <xf numFmtId="177" fontId="0" fillId="0" borderId="64" xfId="0" applyNumberFormat="1" applyFill="1" applyBorder="1" applyAlignment="1" applyProtection="1">
      <alignment horizontal="left" vertical="center" wrapText="1"/>
      <protection locked="0"/>
    </xf>
    <xf numFmtId="177" fontId="0" fillId="0" borderId="65" xfId="0" applyNumberFormat="1" applyFill="1" applyBorder="1" applyAlignment="1" applyProtection="1">
      <alignment horizontal="left" vertical="center" wrapText="1"/>
      <protection locked="0"/>
    </xf>
    <xf numFmtId="177" fontId="0" fillId="0" borderId="66" xfId="0" applyNumberFormat="1" applyFill="1" applyBorder="1" applyAlignment="1" applyProtection="1">
      <alignment horizontal="left" vertical="center" wrapText="1"/>
      <protection locked="0"/>
    </xf>
    <xf numFmtId="0" fontId="59" fillId="0" borderId="2" xfId="10" applyFont="1" applyBorder="1" applyAlignment="1" applyProtection="1">
      <alignment horizontal="center" vertical="center"/>
      <protection locked="0"/>
    </xf>
    <xf numFmtId="0" fontId="58" fillId="0" borderId="2" xfId="10" applyFont="1" applyBorder="1" applyAlignment="1" applyProtection="1">
      <alignment horizontal="center" vertical="center"/>
      <protection locked="0"/>
    </xf>
    <xf numFmtId="0" fontId="10" fillId="0" borderId="2" xfId="10" applyFont="1" applyBorder="1" applyAlignment="1" applyProtection="1">
      <alignment horizontal="center" vertical="center"/>
      <protection locked="0"/>
    </xf>
    <xf numFmtId="0" fontId="30" fillId="0" borderId="2" xfId="10" applyFont="1" applyBorder="1" applyAlignment="1" applyProtection="1">
      <alignment horizontal="center" vertical="center"/>
      <protection locked="0"/>
    </xf>
    <xf numFmtId="0" fontId="100" fillId="0" borderId="2" xfId="10" applyFont="1" applyBorder="1" applyAlignment="1" applyProtection="1">
      <alignment horizontal="center" vertical="center"/>
      <protection locked="0"/>
    </xf>
    <xf numFmtId="58" fontId="66" fillId="0" borderId="1" xfId="0" applyNumberFormat="1" applyFont="1" applyBorder="1" applyAlignment="1" applyProtection="1">
      <alignment horizontal="center" vertical="center" wrapText="1"/>
      <protection locked="0"/>
    </xf>
    <xf numFmtId="0" fontId="30" fillId="0" borderId="8" xfId="10" applyFont="1" applyBorder="1">
      <alignment vertical="center"/>
    </xf>
    <xf numFmtId="0" fontId="114" fillId="0" borderId="114" xfId="0" applyFont="1" applyFill="1" applyBorder="1" applyAlignment="1">
      <alignment vertical="center"/>
    </xf>
    <xf numFmtId="0" fontId="114" fillId="0" borderId="35" xfId="0" applyFont="1" applyFill="1" applyBorder="1" applyAlignment="1">
      <alignment vertical="center"/>
    </xf>
    <xf numFmtId="0" fontId="59" fillId="0" borderId="2" xfId="10" applyFont="1" applyBorder="1" applyAlignment="1">
      <alignment horizontal="center" vertical="center"/>
    </xf>
    <xf numFmtId="0" fontId="59" fillId="0" borderId="2" xfId="10" applyFont="1" applyBorder="1" applyAlignment="1" applyProtection="1">
      <alignment horizontal="center" vertical="center"/>
      <protection locked="0"/>
    </xf>
    <xf numFmtId="0" fontId="87" fillId="0" borderId="0" xfId="0" applyFont="1" applyFill="1" applyBorder="1" applyAlignment="1">
      <alignment horizontal="left" vertical="center"/>
    </xf>
    <xf numFmtId="0" fontId="10" fillId="0" borderId="27" xfId="0" applyFont="1" applyFill="1" applyBorder="1" applyAlignment="1" applyProtection="1">
      <alignment horizontal="center" vertical="center" wrapText="1"/>
      <protection locked="0"/>
    </xf>
    <xf numFmtId="0" fontId="10" fillId="0" borderId="157" xfId="0" applyFont="1" applyFill="1" applyBorder="1" applyAlignment="1">
      <alignment horizontal="center" vertical="center" wrapText="1"/>
    </xf>
    <xf numFmtId="0" fontId="39" fillId="0" borderId="101" xfId="45" applyNumberFormat="1" applyFont="1" applyFill="1" applyBorder="1" applyAlignment="1">
      <alignment horizontal="center" vertical="center" shrinkToFit="1"/>
    </xf>
    <xf numFmtId="0" fontId="10" fillId="0" borderId="101" xfId="0" applyFont="1" applyFill="1" applyBorder="1" applyAlignment="1">
      <alignment horizontal="center" vertical="center" wrapText="1"/>
    </xf>
    <xf numFmtId="0" fontId="107" fillId="0" borderId="0" xfId="49" applyFont="1">
      <alignment vertical="center"/>
    </xf>
    <xf numFmtId="0" fontId="107" fillId="0" borderId="0" xfId="49" applyFont="1" applyAlignment="1">
      <alignment horizontal="left" vertical="center"/>
    </xf>
    <xf numFmtId="0" fontId="107" fillId="0" borderId="0" xfId="49" applyFont="1" applyAlignment="1">
      <alignment horizontal="right" vertical="center"/>
    </xf>
    <xf numFmtId="0" fontId="107" fillId="0" borderId="0" xfId="49" applyFont="1" applyAlignment="1"/>
    <xf numFmtId="0" fontId="107" fillId="0" borderId="2" xfId="49" applyFont="1" applyBorder="1" applyAlignment="1">
      <alignment horizontal="center" vertical="center" wrapText="1"/>
    </xf>
    <xf numFmtId="0" fontId="107" fillId="0" borderId="0" xfId="49" applyFont="1" applyAlignment="1">
      <alignment horizontal="center" vertical="center"/>
    </xf>
    <xf numFmtId="0" fontId="107" fillId="0" borderId="2" xfId="49" applyFont="1" applyBorder="1" applyAlignment="1">
      <alignment horizontal="center" vertical="center"/>
    </xf>
    <xf numFmtId="0" fontId="107" fillId="0" borderId="8" xfId="49" applyFont="1" applyBorder="1" applyAlignment="1">
      <alignment vertical="center"/>
    </xf>
    <xf numFmtId="0" fontId="107" fillId="0" borderId="5" xfId="49" applyFont="1" applyBorder="1" applyAlignment="1">
      <alignment vertical="center"/>
    </xf>
    <xf numFmtId="0" fontId="107" fillId="0" borderId="5" xfId="49" applyFont="1" applyBorder="1">
      <alignment vertical="center"/>
    </xf>
    <xf numFmtId="0" fontId="107" fillId="0" borderId="9" xfId="49" applyFont="1" applyBorder="1">
      <alignment vertical="center"/>
    </xf>
    <xf numFmtId="0" fontId="107" fillId="0" borderId="6" xfId="49" applyFont="1" applyBorder="1">
      <alignment vertical="center"/>
    </xf>
    <xf numFmtId="0" fontId="107" fillId="0" borderId="0" xfId="49" applyFont="1" applyBorder="1">
      <alignment vertical="center"/>
    </xf>
    <xf numFmtId="0" fontId="107" fillId="0" borderId="7" xfId="49" applyFont="1" applyBorder="1">
      <alignment vertical="center"/>
    </xf>
    <xf numFmtId="0" fontId="107" fillId="0" borderId="6" xfId="49" applyFont="1" applyBorder="1" applyAlignment="1">
      <alignment vertical="center"/>
    </xf>
    <xf numFmtId="0" fontId="107" fillId="0" borderId="0" xfId="49" applyFont="1" applyBorder="1" applyAlignment="1">
      <alignment vertical="center"/>
    </xf>
    <xf numFmtId="0" fontId="107" fillId="0" borderId="11" xfId="49" applyFont="1" applyBorder="1" applyAlignment="1">
      <alignment vertical="center"/>
    </xf>
    <xf numFmtId="0" fontId="107" fillId="0" borderId="1" xfId="49" applyFont="1" applyBorder="1" applyAlignment="1">
      <alignment vertical="center"/>
    </xf>
    <xf numFmtId="0" fontId="107" fillId="0" borderId="1" xfId="49" applyFont="1" applyBorder="1">
      <alignment vertical="center"/>
    </xf>
    <xf numFmtId="0" fontId="107" fillId="0" borderId="12" xfId="49" applyFont="1" applyBorder="1">
      <alignment vertical="center"/>
    </xf>
    <xf numFmtId="0" fontId="59" fillId="0" borderId="2" xfId="0" applyFont="1" applyFill="1" applyBorder="1" applyAlignment="1">
      <alignment horizontal="center" vertical="center"/>
    </xf>
    <xf numFmtId="0" fontId="117" fillId="0" borderId="0" xfId="50" applyFont="1" applyAlignment="1">
      <alignment horizontal="left" vertical="center"/>
    </xf>
    <xf numFmtId="0" fontId="120" fillId="0" borderId="0" xfId="51" applyFont="1" applyAlignment="1">
      <alignment horizontal="center" vertical="center"/>
    </xf>
    <xf numFmtId="0" fontId="119" fillId="0" borderId="0" xfId="51" applyFont="1" applyAlignment="1">
      <alignment wrapText="1"/>
    </xf>
    <xf numFmtId="0" fontId="121" fillId="0" borderId="0" xfId="15" applyFont="1">
      <alignment vertical="center"/>
    </xf>
    <xf numFmtId="0" fontId="119" fillId="0" borderId="0" xfId="51"/>
    <xf numFmtId="0" fontId="122" fillId="0" borderId="6" xfId="51" applyFont="1" applyBorder="1" applyAlignment="1">
      <alignment horizontal="left" vertical="center" wrapText="1"/>
    </xf>
    <xf numFmtId="0" fontId="122" fillId="0" borderId="50" xfId="51" applyFont="1" applyBorder="1" applyAlignment="1">
      <alignment horizontal="left" vertical="center" wrapText="1"/>
    </xf>
    <xf numFmtId="0" fontId="122" fillId="0" borderId="65" xfId="51" applyFont="1" applyBorder="1" applyAlignment="1">
      <alignment horizontal="center" vertical="center" wrapText="1"/>
    </xf>
    <xf numFmtId="0" fontId="122" fillId="0" borderId="121" xfId="51" applyFont="1" applyBorder="1" applyAlignment="1">
      <alignment horizontal="left" vertical="center" wrapText="1"/>
    </xf>
    <xf numFmtId="0" fontId="122" fillId="0" borderId="159" xfId="51" applyFont="1" applyBorder="1" applyAlignment="1">
      <alignment horizontal="left" vertical="center" wrapText="1"/>
    </xf>
    <xf numFmtId="0" fontId="122" fillId="0" borderId="155" xfId="51" applyFont="1" applyBorder="1" applyAlignment="1">
      <alignment horizontal="center" vertical="center" wrapText="1"/>
    </xf>
    <xf numFmtId="0" fontId="122" fillId="0" borderId="8" xfId="51" applyFont="1" applyBorder="1" applyAlignment="1">
      <alignment horizontal="left" vertical="center" wrapText="1"/>
    </xf>
    <xf numFmtId="0" fontId="122" fillId="0" borderId="48" xfId="51" applyFont="1" applyBorder="1" applyAlignment="1">
      <alignment horizontal="left" vertical="center" wrapText="1"/>
    </xf>
    <xf numFmtId="0" fontId="122" fillId="0" borderId="64" xfId="51" applyFont="1" applyBorder="1" applyAlignment="1">
      <alignment horizontal="center" vertical="center" wrapText="1"/>
    </xf>
    <xf numFmtId="0" fontId="122" fillId="0" borderId="47" xfId="51" applyFont="1" applyBorder="1" applyAlignment="1">
      <alignment horizontal="left" vertical="center" wrapText="1"/>
    </xf>
    <xf numFmtId="0" fontId="122" fillId="0" borderId="35" xfId="51" applyFont="1" applyBorder="1" applyAlignment="1">
      <alignment horizontal="left" vertical="center" wrapText="1"/>
    </xf>
    <xf numFmtId="0" fontId="122" fillId="0" borderId="92" xfId="51" applyFont="1" applyBorder="1" applyAlignment="1">
      <alignment horizontal="center" vertical="center" wrapText="1"/>
    </xf>
    <xf numFmtId="0" fontId="122" fillId="0" borderId="160" xfId="51" applyFont="1" applyBorder="1" applyAlignment="1">
      <alignment horizontal="left" vertical="center" wrapText="1"/>
    </xf>
    <xf numFmtId="0" fontId="122" fillId="0" borderId="161" xfId="51" applyFont="1" applyBorder="1" applyAlignment="1">
      <alignment horizontal="left" vertical="center" wrapText="1"/>
    </xf>
    <xf numFmtId="0" fontId="122" fillId="0" borderId="162" xfId="51" applyFont="1" applyBorder="1" applyAlignment="1">
      <alignment horizontal="center" vertical="center" wrapText="1"/>
    </xf>
    <xf numFmtId="0" fontId="123" fillId="7" borderId="58" xfId="51" applyFont="1" applyFill="1" applyBorder="1" applyAlignment="1">
      <alignment horizontal="center" vertical="center" wrapText="1"/>
    </xf>
    <xf numFmtId="0" fontId="123" fillId="7" borderId="101" xfId="51" applyFont="1" applyFill="1" applyBorder="1" applyAlignment="1">
      <alignment horizontal="center" vertical="center" wrapText="1"/>
    </xf>
    <xf numFmtId="0" fontId="123" fillId="7" borderId="56" xfId="51" applyFont="1" applyFill="1" applyBorder="1" applyAlignment="1">
      <alignment horizontal="center" vertical="center" wrapText="1"/>
    </xf>
    <xf numFmtId="0" fontId="124" fillId="7" borderId="53" xfId="51" applyFont="1" applyFill="1" applyBorder="1" applyAlignment="1">
      <alignment horizontal="center" vertical="center" wrapText="1"/>
    </xf>
    <xf numFmtId="0" fontId="125" fillId="7" borderId="102" xfId="51" applyFont="1" applyFill="1" applyBorder="1" applyAlignment="1">
      <alignment horizontal="center" vertical="center" wrapText="1"/>
    </xf>
    <xf numFmtId="0" fontId="122" fillId="0" borderId="0" xfId="51" applyFont="1" applyBorder="1" applyAlignment="1">
      <alignment horizontal="center" vertical="center"/>
    </xf>
    <xf numFmtId="0" fontId="122" fillId="0" borderId="0" xfId="51" applyFont="1" applyBorder="1" applyAlignment="1">
      <alignment horizontal="left" vertical="center" wrapText="1"/>
    </xf>
    <xf numFmtId="0" fontId="126" fillId="0" borderId="0" xfId="51" applyFont="1" applyBorder="1" applyAlignment="1">
      <alignment horizontal="left" vertical="center" wrapText="1"/>
    </xf>
    <xf numFmtId="0" fontId="56" fillId="0" borderId="2" xfId="0" applyFont="1" applyFill="1" applyBorder="1" applyAlignment="1">
      <alignment horizontal="center" vertical="center"/>
    </xf>
    <xf numFmtId="0" fontId="83" fillId="0" borderId="2" xfId="45" applyNumberFormat="1" applyFont="1" applyFill="1" applyBorder="1" applyAlignment="1" applyProtection="1">
      <alignment horizontal="center" vertical="center"/>
      <protection locked="0"/>
    </xf>
    <xf numFmtId="0" fontId="83" fillId="0" borderId="4" xfId="45" applyNumberFormat="1" applyFont="1" applyFill="1" applyBorder="1" applyAlignment="1">
      <alignment vertical="center" shrinkToFit="1"/>
    </xf>
    <xf numFmtId="0" fontId="83" fillId="0" borderId="10" xfId="45" applyNumberFormat="1" applyFont="1" applyFill="1" applyBorder="1" applyAlignment="1">
      <alignment vertical="center" shrinkToFit="1"/>
    </xf>
    <xf numFmtId="0" fontId="87" fillId="0" borderId="0" xfId="0" applyFont="1" applyFill="1" applyBorder="1" applyAlignment="1">
      <alignment horizontal="left" vertical="center"/>
    </xf>
    <xf numFmtId="0" fontId="107" fillId="0" borderId="0" xfId="0" applyFont="1" applyFill="1" applyAlignment="1">
      <alignment horizontal="center" vertical="center"/>
    </xf>
    <xf numFmtId="0" fontId="107" fillId="0" borderId="0" xfId="0" applyFont="1" applyFill="1" applyAlignment="1">
      <alignment horizontal="center"/>
    </xf>
    <xf numFmtId="0" fontId="102" fillId="0" borderId="0" xfId="0" applyFont="1" applyFill="1" applyAlignment="1"/>
    <xf numFmtId="0" fontId="127" fillId="0" borderId="0" xfId="0" applyFont="1" applyFill="1" applyAlignment="1"/>
    <xf numFmtId="58" fontId="127" fillId="0" borderId="0" xfId="0" applyNumberFormat="1" applyFont="1" applyFill="1" applyAlignment="1"/>
    <xf numFmtId="0" fontId="127" fillId="0" borderId="0" xfId="0" applyFont="1" applyFill="1" applyAlignment="1">
      <alignment horizontal="left"/>
    </xf>
    <xf numFmtId="0" fontId="127" fillId="0" borderId="0" xfId="0" applyFont="1" applyFill="1" applyBorder="1" applyAlignment="1">
      <alignment horizontal="left" shrinkToFit="1"/>
    </xf>
    <xf numFmtId="0" fontId="127" fillId="0" borderId="10" xfId="0" applyFont="1" applyFill="1" applyBorder="1" applyAlignment="1">
      <alignment horizontal="center" vertical="center"/>
    </xf>
    <xf numFmtId="0" fontId="102" fillId="0" borderId="2" xfId="0" applyFont="1" applyFill="1" applyBorder="1" applyAlignment="1">
      <alignment horizontal="center" vertical="center"/>
    </xf>
    <xf numFmtId="0" fontId="127" fillId="0" borderId="2" xfId="0" applyFont="1" applyFill="1" applyBorder="1" applyAlignment="1" applyProtection="1">
      <alignment horizontal="center" vertical="center"/>
      <protection locked="0"/>
    </xf>
    <xf numFmtId="0" fontId="102" fillId="0" borderId="9" xfId="0" applyFont="1" applyFill="1" applyBorder="1" applyAlignment="1">
      <alignment horizontal="left" vertical="center"/>
    </xf>
    <xf numFmtId="0" fontId="107" fillId="0" borderId="12" xfId="0" applyFont="1" applyFill="1" applyBorder="1" applyAlignment="1">
      <alignment horizontal="left" vertical="center"/>
    </xf>
    <xf numFmtId="0" fontId="107" fillId="0" borderId="5" xfId="0" applyFont="1" applyFill="1" applyBorder="1" applyAlignment="1">
      <alignment horizontal="left" shrinkToFit="1"/>
    </xf>
    <xf numFmtId="0" fontId="107" fillId="0" borderId="9" xfId="0" applyFont="1" applyFill="1" applyBorder="1" applyAlignment="1">
      <alignment horizontal="left" shrinkToFit="1"/>
    </xf>
    <xf numFmtId="0" fontId="102" fillId="0" borderId="6" xfId="0" applyFont="1" applyFill="1" applyBorder="1" applyAlignment="1">
      <alignment horizontal="left" vertical="center" indent="1"/>
    </xf>
    <xf numFmtId="0" fontId="107" fillId="0" borderId="0" xfId="0" applyFont="1" applyFill="1" applyBorder="1" applyAlignment="1">
      <alignment horizontal="left" shrinkToFit="1"/>
    </xf>
    <xf numFmtId="0" fontId="107" fillId="0" borderId="7" xfId="0" applyFont="1" applyFill="1" applyBorder="1" applyAlignment="1">
      <alignment horizontal="left" shrinkToFit="1"/>
    </xf>
    <xf numFmtId="0" fontId="107" fillId="0" borderId="6" xfId="0" applyFont="1" applyFill="1" applyBorder="1" applyAlignment="1">
      <alignment horizontal="left" vertical="center" indent="1"/>
    </xf>
    <xf numFmtId="0" fontId="107" fillId="0" borderId="0" xfId="0" applyFont="1" applyFill="1" applyBorder="1" applyAlignment="1">
      <alignment horizontal="left" indent="1"/>
    </xf>
    <xf numFmtId="0" fontId="107" fillId="0" borderId="0" xfId="0" applyFont="1" applyFill="1" applyBorder="1" applyAlignment="1">
      <alignment horizontal="left" vertical="center" indent="1"/>
    </xf>
    <xf numFmtId="0" fontId="95" fillId="0" borderId="0" xfId="0" applyFont="1" applyFill="1" applyBorder="1" applyAlignment="1">
      <alignment horizontal="left"/>
    </xf>
    <xf numFmtId="0" fontId="107" fillId="0" borderId="12" xfId="0" applyFont="1" applyFill="1" applyBorder="1" applyAlignment="1">
      <alignment horizontal="left" shrinkToFit="1"/>
    </xf>
    <xf numFmtId="0" fontId="128" fillId="0" borderId="2" xfId="0" applyFont="1" applyFill="1" applyBorder="1" applyAlignment="1" applyProtection="1">
      <alignment horizontal="center" vertical="center" shrinkToFit="1"/>
      <protection locked="0"/>
    </xf>
    <xf numFmtId="0" fontId="102" fillId="0" borderId="9" xfId="0" applyFont="1" applyFill="1" applyBorder="1" applyAlignment="1">
      <alignment horizontal="left" vertical="center" wrapText="1"/>
    </xf>
    <xf numFmtId="0" fontId="102" fillId="0" borderId="11" xfId="0" applyFont="1" applyFill="1" applyBorder="1" applyAlignment="1">
      <alignment horizontal="left" vertical="center" wrapText="1" indent="1"/>
    </xf>
    <xf numFmtId="0" fontId="102" fillId="0" borderId="1" xfId="0" applyFont="1" applyFill="1" applyBorder="1" applyAlignment="1">
      <alignment horizontal="left" vertical="center" indent="1"/>
    </xf>
    <xf numFmtId="0" fontId="102" fillId="0" borderId="1" xfId="0" applyFont="1" applyFill="1" applyBorder="1" applyAlignment="1">
      <alignment horizontal="left" vertical="center" wrapText="1" indent="1"/>
    </xf>
    <xf numFmtId="0" fontId="102" fillId="0" borderId="12" xfId="0" applyFont="1" applyFill="1" applyBorder="1" applyAlignment="1">
      <alignment horizontal="left" vertical="center" wrapText="1" indent="1"/>
    </xf>
    <xf numFmtId="0" fontId="107" fillId="0" borderId="4" xfId="0" applyFont="1" applyFill="1" applyBorder="1" applyAlignment="1">
      <alignment horizontal="left"/>
    </xf>
    <xf numFmtId="0" fontId="107" fillId="0" borderId="10" xfId="0" applyFont="1" applyFill="1" applyBorder="1" applyAlignment="1">
      <alignment horizontal="left"/>
    </xf>
    <xf numFmtId="0" fontId="102" fillId="0" borderId="10" xfId="0" applyFont="1" applyFill="1" applyBorder="1" applyAlignment="1">
      <alignment horizontal="center" vertical="center"/>
    </xf>
    <xf numFmtId="0" fontId="102" fillId="0" borderId="5" xfId="0" applyFont="1" applyFill="1" applyBorder="1" applyAlignment="1" applyProtection="1">
      <alignment horizontal="center" vertical="center" shrinkToFit="1"/>
      <protection locked="0"/>
    </xf>
    <xf numFmtId="0" fontId="102" fillId="0" borderId="5" xfId="0" applyFont="1" applyFill="1" applyBorder="1" applyAlignment="1">
      <alignment horizontal="left"/>
    </xf>
    <xf numFmtId="0" fontId="102" fillId="0" borderId="9" xfId="0" applyFont="1" applyFill="1" applyBorder="1" applyAlignment="1">
      <alignment horizontal="left"/>
    </xf>
    <xf numFmtId="0" fontId="102" fillId="0" borderId="0" xfId="0" applyFont="1" applyFill="1" applyBorder="1" applyAlignment="1" applyProtection="1">
      <alignment horizontal="center" vertical="center" shrinkToFit="1"/>
      <protection locked="0"/>
    </xf>
    <xf numFmtId="0" fontId="102" fillId="0" borderId="0" xfId="0" applyFont="1" applyFill="1" applyBorder="1" applyAlignment="1">
      <alignment horizontal="left"/>
    </xf>
    <xf numFmtId="0" fontId="102" fillId="0" borderId="7" xfId="0" applyFont="1" applyFill="1" applyBorder="1" applyAlignment="1">
      <alignment horizontal="left"/>
    </xf>
    <xf numFmtId="0" fontId="102" fillId="0" borderId="1" xfId="0" applyFont="1" applyFill="1" applyBorder="1" applyAlignment="1" applyProtection="1">
      <alignment horizontal="center" vertical="center" shrinkToFit="1"/>
      <protection locked="0"/>
    </xf>
    <xf numFmtId="0" fontId="102" fillId="0" borderId="12" xfId="0" applyFont="1" applyFill="1" applyBorder="1" applyAlignment="1">
      <alignment horizontal="left"/>
    </xf>
    <xf numFmtId="0" fontId="102" fillId="0" borderId="2" xfId="0" applyFont="1" applyFill="1" applyBorder="1" applyAlignment="1">
      <alignment horizontal="center" vertical="center" wrapText="1"/>
    </xf>
    <xf numFmtId="0" fontId="102" fillId="0" borderId="1" xfId="0" applyFont="1" applyFill="1" applyBorder="1" applyAlignment="1">
      <alignment vertical="center" shrinkToFit="1"/>
    </xf>
    <xf numFmtId="0" fontId="102" fillId="0" borderId="3" xfId="0" applyFont="1" applyFill="1" applyBorder="1" applyAlignment="1">
      <alignment vertical="center" shrinkToFit="1"/>
    </xf>
    <xf numFmtId="0" fontId="102" fillId="0" borderId="10" xfId="0" applyFont="1" applyFill="1" applyBorder="1" applyAlignment="1">
      <alignment vertical="center" shrinkToFit="1"/>
    </xf>
    <xf numFmtId="0" fontId="56" fillId="0" borderId="2" xfId="0" applyFont="1" applyFill="1" applyBorder="1" applyAlignment="1">
      <alignment horizontal="left" vertical="center"/>
    </xf>
    <xf numFmtId="0" fontId="102" fillId="0" borderId="4" xfId="0" applyFont="1" applyFill="1" applyBorder="1" applyAlignment="1" applyProtection="1">
      <alignment horizontal="center" vertical="center"/>
      <protection locked="0"/>
    </xf>
    <xf numFmtId="0" fontId="102" fillId="0" borderId="4" xfId="0" applyFont="1" applyFill="1" applyBorder="1" applyAlignment="1">
      <alignment horizontal="left" vertical="center" indent="1"/>
    </xf>
    <xf numFmtId="0" fontId="107" fillId="0" borderId="4" xfId="0" applyFont="1" applyFill="1" applyBorder="1" applyAlignment="1">
      <alignment horizontal="left" indent="1"/>
    </xf>
    <xf numFmtId="0" fontId="102" fillId="0" borderId="4" xfId="0" applyFont="1" applyFill="1" applyBorder="1" applyAlignment="1">
      <alignment horizontal="left" indent="1"/>
    </xf>
    <xf numFmtId="0" fontId="102" fillId="0" borderId="10" xfId="0" applyFont="1" applyFill="1" applyBorder="1" applyAlignment="1">
      <alignment horizontal="left" indent="1"/>
    </xf>
    <xf numFmtId="0" fontId="107" fillId="0" borderId="0" xfId="0" applyFont="1" applyFill="1" applyBorder="1" applyAlignment="1" applyProtection="1">
      <alignment vertical="center"/>
      <protection locked="0"/>
    </xf>
    <xf numFmtId="0" fontId="102" fillId="0" borderId="0" xfId="0" applyFont="1" applyFill="1" applyBorder="1" applyAlignment="1">
      <alignment horizontal="center" vertical="center"/>
    </xf>
    <xf numFmtId="0" fontId="103" fillId="0" borderId="5" xfId="0" applyFont="1" applyFill="1" applyBorder="1" applyAlignment="1">
      <alignment vertical="center" shrinkToFit="1"/>
    </xf>
    <xf numFmtId="0" fontId="107" fillId="0" borderId="5" xfId="0" applyFont="1" applyFill="1" applyBorder="1" applyAlignment="1" applyProtection="1">
      <alignment vertical="center"/>
      <protection locked="0"/>
    </xf>
    <xf numFmtId="0" fontId="102" fillId="0" borderId="9" xfId="0" applyFont="1" applyFill="1" applyBorder="1" applyAlignment="1">
      <alignment horizontal="left" indent="1"/>
    </xf>
    <xf numFmtId="0" fontId="102" fillId="0" borderId="12" xfId="0" applyFont="1" applyFill="1" applyBorder="1" applyAlignment="1">
      <alignment horizontal="left" indent="1"/>
    </xf>
    <xf numFmtId="0" fontId="56" fillId="0" borderId="2" xfId="0" applyFont="1" applyFill="1" applyBorder="1" applyAlignment="1">
      <alignment horizontal="left" vertical="center" wrapText="1"/>
    </xf>
    <xf numFmtId="0" fontId="102" fillId="0" borderId="7" xfId="0" applyFont="1" applyFill="1" applyBorder="1" applyAlignment="1">
      <alignment horizontal="left" indent="1"/>
    </xf>
    <xf numFmtId="0" fontId="102" fillId="0" borderId="12" xfId="0" applyFont="1" applyFill="1" applyBorder="1" applyAlignment="1">
      <alignment horizontal="left" vertical="center" wrapText="1"/>
    </xf>
    <xf numFmtId="0" fontId="107" fillId="0" borderId="2" xfId="0" applyFont="1" applyFill="1" applyBorder="1" applyAlignment="1">
      <alignment horizontal="left" vertical="center" wrapText="1"/>
    </xf>
    <xf numFmtId="0" fontId="102" fillId="0" borderId="4" xfId="0" applyFont="1" applyFill="1" applyBorder="1" applyAlignment="1">
      <alignment vertical="center" shrinkToFit="1"/>
    </xf>
    <xf numFmtId="0" fontId="129" fillId="0" borderId="10" xfId="0" applyFont="1" applyFill="1" applyBorder="1" applyAlignment="1">
      <alignment horizontal="left" vertical="center" shrinkToFit="1"/>
    </xf>
    <xf numFmtId="0" fontId="107" fillId="0" borderId="2" xfId="0" applyFont="1" applyFill="1" applyBorder="1" applyAlignment="1">
      <alignment horizontal="left" vertical="center"/>
    </xf>
    <xf numFmtId="0" fontId="107" fillId="0" borderId="9" xfId="0" applyFont="1" applyFill="1" applyBorder="1" applyAlignment="1">
      <alignment horizontal="left" vertical="center" wrapText="1" indent="1"/>
    </xf>
    <xf numFmtId="0" fontId="107" fillId="0" borderId="9" xfId="0" applyFont="1" applyFill="1" applyBorder="1" applyAlignment="1">
      <alignment horizontal="left" vertical="center" indent="1"/>
    </xf>
    <xf numFmtId="0" fontId="107" fillId="0" borderId="10" xfId="0" applyFont="1" applyFill="1" applyBorder="1" applyAlignment="1">
      <alignment horizontal="left" vertical="center" wrapText="1" indent="1"/>
    </xf>
    <xf numFmtId="0" fontId="102" fillId="0" borderId="26" xfId="0" applyFont="1" applyFill="1" applyBorder="1" applyAlignment="1">
      <alignment horizontal="left" vertical="center" indent="1"/>
    </xf>
    <xf numFmtId="0" fontId="102" fillId="0" borderId="10" xfId="0" applyFont="1" applyFill="1" applyBorder="1" applyAlignment="1">
      <alignment horizontal="left"/>
    </xf>
    <xf numFmtId="0" fontId="107" fillId="0" borderId="12" xfId="0" applyFont="1" applyFill="1" applyBorder="1" applyAlignment="1">
      <alignment horizontal="left" vertical="center" indent="1"/>
    </xf>
    <xf numFmtId="0" fontId="103" fillId="6" borderId="2" xfId="0" applyFont="1" applyFill="1" applyBorder="1" applyAlignment="1" applyProtection="1">
      <alignment horizontal="center" vertical="center"/>
      <protection locked="0"/>
    </xf>
    <xf numFmtId="0" fontId="107" fillId="0" borderId="5" xfId="0" applyFont="1" applyFill="1" applyBorder="1" applyAlignment="1">
      <alignment horizontal="center" vertical="center"/>
    </xf>
    <xf numFmtId="0" fontId="107" fillId="0" borderId="5" xfId="0" applyFont="1" applyFill="1" applyBorder="1" applyAlignment="1">
      <alignment horizontal="center" vertical="center" textRotation="255"/>
    </xf>
    <xf numFmtId="0" fontId="107" fillId="0" borderId="0" xfId="0" applyFont="1" applyFill="1" applyBorder="1" applyAlignment="1"/>
    <xf numFmtId="0" fontId="107" fillId="0" borderId="0" xfId="0" applyFont="1" applyFill="1" applyBorder="1" applyAlignment="1">
      <alignment horizontal="center" vertical="center"/>
    </xf>
    <xf numFmtId="0" fontId="107" fillId="0" borderId="0" xfId="0" applyFont="1" applyFill="1" applyBorder="1" applyAlignment="1">
      <alignment horizontal="center" vertical="center" textRotation="255"/>
    </xf>
    <xf numFmtId="0" fontId="102" fillId="0" borderId="0" xfId="0" applyFont="1" applyFill="1"/>
    <xf numFmtId="0" fontId="102" fillId="0" borderId="0" xfId="0" applyFont="1" applyFill="1" applyAlignment="1">
      <alignment horizontal="left" indent="1"/>
    </xf>
    <xf numFmtId="0" fontId="102" fillId="0" borderId="0" xfId="0" applyFont="1" applyFill="1" applyAlignment="1">
      <alignment horizontal="left" vertical="center" indent="1"/>
    </xf>
    <xf numFmtId="0" fontId="107" fillId="0" borderId="9" xfId="0" applyFont="1" applyFill="1" applyBorder="1" applyAlignment="1">
      <alignment horizontal="left" vertical="top" wrapText="1"/>
    </xf>
    <xf numFmtId="0" fontId="107" fillId="0" borderId="7" xfId="0" applyFont="1" applyFill="1" applyBorder="1" applyAlignment="1">
      <alignment horizontal="left" vertical="top" wrapText="1"/>
    </xf>
    <xf numFmtId="0" fontId="107" fillId="0" borderId="12" xfId="0" applyFont="1" applyFill="1" applyBorder="1" applyAlignment="1">
      <alignment horizontal="left" vertical="top" wrapText="1"/>
    </xf>
    <xf numFmtId="0" fontId="102" fillId="0" borderId="0" xfId="0" applyFont="1" applyFill="1" applyBorder="1" applyAlignment="1">
      <alignment horizontal="center" shrinkToFit="1"/>
    </xf>
    <xf numFmtId="0" fontId="39" fillId="0" borderId="0" xfId="45" applyNumberFormat="1" applyFont="1" applyFill="1" applyAlignment="1">
      <alignment vertical="center"/>
    </xf>
    <xf numFmtId="0" fontId="86" fillId="0" borderId="0" xfId="45" applyNumberFormat="1" applyFont="1" applyFill="1" applyAlignment="1">
      <alignment vertical="center"/>
    </xf>
    <xf numFmtId="0" fontId="83" fillId="0" borderId="0" xfId="45" applyNumberFormat="1" applyFont="1" applyFill="1" applyAlignment="1">
      <alignment vertical="center"/>
    </xf>
    <xf numFmtId="0" fontId="4" fillId="0" borderId="0" xfId="45" applyNumberFormat="1" applyFont="1" applyFill="1" applyAlignment="1">
      <alignment vertical="center"/>
    </xf>
    <xf numFmtId="0" fontId="102" fillId="0" borderId="10" xfId="0" applyFont="1" applyFill="1" applyBorder="1" applyAlignment="1">
      <alignment horizontal="left" vertical="center" wrapText="1"/>
    </xf>
    <xf numFmtId="0" fontId="102" fillId="0" borderId="1" xfId="0" applyFont="1" applyFill="1" applyBorder="1" applyAlignment="1">
      <alignment horizontal="left"/>
    </xf>
    <xf numFmtId="0" fontId="56" fillId="0" borderId="0" xfId="0" applyFont="1" applyFill="1" applyBorder="1" applyAlignment="1">
      <alignment horizontal="left" vertical="center"/>
    </xf>
    <xf numFmtId="0" fontId="102" fillId="0" borderId="0" xfId="0" applyFont="1" applyFill="1" applyBorder="1" applyAlignment="1">
      <alignment horizontal="left" vertical="center" shrinkToFit="1"/>
    </xf>
    <xf numFmtId="0" fontId="102" fillId="0" borderId="4" xfId="0" applyFont="1" applyFill="1" applyBorder="1" applyAlignment="1">
      <alignment vertical="center"/>
    </xf>
    <xf numFmtId="0" fontId="102" fillId="0" borderId="10" xfId="0" applyFont="1" applyFill="1" applyBorder="1" applyAlignment="1">
      <alignment vertical="center"/>
    </xf>
    <xf numFmtId="0" fontId="102" fillId="0" borderId="27" xfId="0" applyFont="1" applyFill="1" applyBorder="1" applyAlignment="1">
      <alignment horizontal="center" vertical="center" textRotation="255"/>
    </xf>
    <xf numFmtId="0" fontId="56" fillId="0" borderId="11" xfId="0" applyFont="1" applyFill="1" applyBorder="1" applyAlignment="1">
      <alignment horizontal="left" vertical="center" indent="1"/>
    </xf>
    <xf numFmtId="0" fontId="102" fillId="0" borderId="3" xfId="0" applyFont="1" applyFill="1" applyBorder="1" applyAlignment="1">
      <alignment horizontal="left" vertical="center"/>
    </xf>
    <xf numFmtId="0" fontId="102" fillId="0" borderId="4" xfId="0" applyFont="1" applyFill="1" applyBorder="1" applyAlignment="1">
      <alignment horizontal="left" vertical="center"/>
    </xf>
    <xf numFmtId="0" fontId="102" fillId="0" borderId="5" xfId="0" applyFont="1" applyFill="1" applyBorder="1" applyAlignment="1">
      <alignment horizontal="left" vertical="center" shrinkToFit="1"/>
    </xf>
    <xf numFmtId="0" fontId="107" fillId="0" borderId="10" xfId="0" applyFont="1" applyBorder="1"/>
    <xf numFmtId="0" fontId="102" fillId="0" borderId="10" xfId="0" applyFont="1" applyFill="1" applyBorder="1" applyAlignment="1">
      <alignment horizontal="left" vertical="center"/>
    </xf>
    <xf numFmtId="0" fontId="56" fillId="0" borderId="3" xfId="0" applyFont="1" applyFill="1" applyBorder="1" applyAlignment="1">
      <alignment horizontal="left" vertical="center" indent="1"/>
    </xf>
    <xf numFmtId="0" fontId="107" fillId="0" borderId="10" xfId="0" applyFont="1" applyFill="1" applyBorder="1" applyAlignment="1">
      <alignment horizontal="left" vertical="center" indent="1"/>
    </xf>
    <xf numFmtId="0" fontId="102" fillId="0" borderId="3" xfId="0" applyFont="1" applyFill="1" applyBorder="1" applyAlignment="1">
      <alignment horizontal="left" vertical="center" indent="1"/>
    </xf>
    <xf numFmtId="0" fontId="102" fillId="0" borderId="1" xfId="0" applyFont="1" applyFill="1" applyBorder="1" applyAlignment="1">
      <alignment horizontal="left" vertical="center"/>
    </xf>
    <xf numFmtId="0" fontId="107" fillId="0" borderId="1" xfId="0" applyFont="1" applyFill="1" applyBorder="1" applyAlignment="1">
      <alignment horizontal="left" vertical="center"/>
    </xf>
    <xf numFmtId="0" fontId="107" fillId="0" borderId="5" xfId="0" applyFont="1" applyFill="1" applyBorder="1" applyAlignment="1">
      <alignment horizontal="left" vertical="center"/>
    </xf>
    <xf numFmtId="0" fontId="107" fillId="0" borderId="0" xfId="0" applyFont="1" applyFill="1" applyBorder="1" applyAlignment="1">
      <alignment horizontal="left" vertical="center"/>
    </xf>
    <xf numFmtId="0" fontId="127" fillId="0" borderId="1" xfId="0" applyFont="1" applyFill="1" applyBorder="1" applyAlignment="1">
      <alignment horizontal="left" shrinkToFit="1"/>
    </xf>
    <xf numFmtId="0" fontId="102" fillId="0" borderId="0" xfId="0" applyFont="1" applyFill="1" applyBorder="1" applyAlignment="1">
      <alignment horizontal="left" vertical="center"/>
    </xf>
    <xf numFmtId="0" fontId="102" fillId="0" borderId="11" xfId="0" applyFont="1" applyFill="1" applyBorder="1" applyAlignment="1">
      <alignment horizontal="left" vertical="center"/>
    </xf>
    <xf numFmtId="0" fontId="102" fillId="0" borderId="10" xfId="0" applyFont="1" applyFill="1" applyBorder="1" applyAlignment="1">
      <alignment horizontal="left" vertical="center" indent="1"/>
    </xf>
    <xf numFmtId="0" fontId="10" fillId="0" borderId="6" xfId="10" applyFont="1" applyBorder="1" applyAlignment="1">
      <alignment vertical="center"/>
    </xf>
    <xf numFmtId="0" fontId="10" fillId="0" borderId="0" xfId="10" applyFont="1" applyAlignment="1">
      <alignment vertical="center"/>
    </xf>
    <xf numFmtId="0" fontId="10" fillId="0" borderId="164" xfId="0" applyFont="1" applyFill="1" applyBorder="1" applyAlignment="1" applyProtection="1">
      <alignment horizontal="center" vertical="center" wrapText="1"/>
      <protection locked="0"/>
    </xf>
    <xf numFmtId="0" fontId="96" fillId="0" borderId="0" xfId="10" applyFont="1">
      <alignment vertical="center"/>
    </xf>
    <xf numFmtId="0" fontId="0" fillId="0" borderId="4" xfId="0" applyFont="1" applyFill="1" applyBorder="1" applyAlignment="1">
      <alignment horizontal="center" vertical="center"/>
    </xf>
    <xf numFmtId="0" fontId="57" fillId="0" borderId="5" xfId="0" applyFont="1" applyFill="1" applyBorder="1" applyAlignment="1">
      <alignment horizontal="center" vertical="center"/>
    </xf>
    <xf numFmtId="0" fontId="57" fillId="0" borderId="1" xfId="0" applyFont="1" applyFill="1" applyBorder="1" applyAlignment="1">
      <alignment horizontal="center" vertical="center"/>
    </xf>
    <xf numFmtId="0" fontId="57" fillId="0" borderId="5" xfId="0" applyFont="1" applyFill="1" applyBorder="1" applyAlignment="1" applyProtection="1">
      <alignment horizontal="center" vertical="center"/>
      <protection locked="0"/>
    </xf>
    <xf numFmtId="0" fontId="57" fillId="0" borderId="1" xfId="0" applyFont="1" applyFill="1" applyBorder="1" applyAlignment="1" applyProtection="1">
      <alignment horizontal="center" vertical="center"/>
      <protection locked="0"/>
    </xf>
    <xf numFmtId="0" fontId="57" fillId="0" borderId="0" xfId="0" applyFont="1" applyFill="1" applyBorder="1" applyAlignment="1">
      <alignment horizontal="left" vertical="center" wrapText="1"/>
    </xf>
    <xf numFmtId="0" fontId="57" fillId="0" borderId="8" xfId="0" applyFont="1" applyFill="1" applyBorder="1" applyAlignment="1" applyProtection="1">
      <alignment horizontal="center" vertical="center"/>
      <protection locked="0"/>
    </xf>
    <xf numFmtId="0" fontId="57" fillId="0" borderId="50" xfId="0" applyFont="1" applyFill="1" applyBorder="1" applyAlignment="1">
      <alignment horizontal="left" vertical="center"/>
    </xf>
    <xf numFmtId="0" fontId="57" fillId="0" borderId="0" xfId="0" applyFont="1" applyFill="1" applyBorder="1" applyAlignment="1">
      <alignment horizontal="left" vertical="center"/>
    </xf>
    <xf numFmtId="0" fontId="68" fillId="0" borderId="8" xfId="0" applyFont="1" applyFill="1" applyBorder="1" applyAlignment="1" applyProtection="1">
      <alignment horizontal="center" vertical="center"/>
      <protection locked="0"/>
    </xf>
    <xf numFmtId="0" fontId="29" fillId="0" borderId="0" xfId="0" applyFont="1" applyFill="1" applyBorder="1" applyAlignment="1">
      <alignment horizontal="left" vertical="center" shrinkToFit="1"/>
    </xf>
    <xf numFmtId="0" fontId="29" fillId="0" borderId="6" xfId="0" applyFont="1" applyFill="1" applyBorder="1" applyAlignment="1">
      <alignment horizontal="left" vertical="center" indent="1"/>
    </xf>
    <xf numFmtId="0" fontId="10" fillId="0" borderId="28" xfId="10" applyFont="1" applyBorder="1">
      <alignment vertical="center"/>
    </xf>
    <xf numFmtId="0" fontId="57" fillId="0" borderId="4" xfId="0" applyFont="1" applyFill="1" applyBorder="1" applyAlignment="1" applyProtection="1">
      <alignment horizontal="center" vertical="center"/>
      <protection locked="0"/>
    </xf>
    <xf numFmtId="0" fontId="57" fillId="0" borderId="4" xfId="0" applyFont="1" applyFill="1" applyBorder="1" applyAlignment="1">
      <alignment horizontal="center" vertical="center"/>
    </xf>
    <xf numFmtId="0" fontId="68" fillId="0" borderId="2" xfId="0" applyFont="1" applyFill="1" applyBorder="1" applyAlignment="1" applyProtection="1">
      <alignment horizontal="center" vertical="center"/>
      <protection locked="0"/>
    </xf>
    <xf numFmtId="0" fontId="68" fillId="0" borderId="49" xfId="0" applyFont="1" applyFill="1" applyBorder="1" applyAlignment="1">
      <alignment vertical="center"/>
    </xf>
    <xf numFmtId="0" fontId="57" fillId="0" borderId="28" xfId="0" applyFont="1" applyFill="1" applyBorder="1" applyAlignment="1">
      <alignment vertical="center" wrapText="1"/>
    </xf>
    <xf numFmtId="0" fontId="68" fillId="0" borderId="4" xfId="0" applyFont="1" applyFill="1" applyBorder="1" applyAlignment="1">
      <alignment horizontal="center" vertical="center"/>
    </xf>
    <xf numFmtId="0" fontId="68" fillId="0" borderId="68" xfId="0" applyFont="1" applyFill="1" applyBorder="1" applyAlignment="1">
      <alignment vertical="center"/>
    </xf>
    <xf numFmtId="0" fontId="68" fillId="0" borderId="59" xfId="0" applyFont="1" applyFill="1" applyBorder="1" applyAlignment="1" applyProtection="1">
      <alignment horizontal="center" vertical="center"/>
      <protection locked="0"/>
    </xf>
    <xf numFmtId="0" fontId="68" fillId="0" borderId="38" xfId="0" applyFont="1" applyFill="1" applyBorder="1" applyAlignment="1" applyProtection="1">
      <alignment horizontal="center" vertical="center"/>
      <protection locked="0"/>
    </xf>
    <xf numFmtId="0" fontId="57" fillId="0" borderId="118" xfId="0" applyFont="1" applyFill="1" applyBorder="1" applyAlignment="1">
      <alignment horizontal="left" vertical="center" wrapText="1"/>
    </xf>
    <xf numFmtId="0" fontId="68" fillId="0" borderId="91" xfId="0" applyFont="1" applyFill="1" applyBorder="1" applyAlignment="1">
      <alignment vertical="center"/>
    </xf>
    <xf numFmtId="0" fontId="68" fillId="0" borderId="27" xfId="0" applyFont="1" applyFill="1" applyBorder="1" applyAlignment="1">
      <alignment vertical="center"/>
    </xf>
    <xf numFmtId="0" fontId="114" fillId="0" borderId="50" xfId="0" applyFont="1" applyFill="1" applyBorder="1" applyAlignment="1">
      <alignment vertical="center"/>
    </xf>
    <xf numFmtId="0" fontId="68" fillId="0" borderId="0" xfId="0" applyFont="1" applyFill="1" applyBorder="1" applyAlignment="1">
      <alignment horizontal="center" vertical="center"/>
    </xf>
    <xf numFmtId="0" fontId="57"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68" fillId="0" borderId="0" xfId="0" applyFont="1" applyFill="1" applyBorder="1" applyAlignment="1">
      <alignment vertical="center"/>
    </xf>
    <xf numFmtId="0" fontId="68" fillId="0" borderId="52" xfId="0" applyFont="1" applyFill="1" applyBorder="1" applyAlignment="1">
      <alignment vertical="center"/>
    </xf>
    <xf numFmtId="0" fontId="68" fillId="0" borderId="36" xfId="0" applyFont="1" applyFill="1" applyBorder="1" applyAlignment="1">
      <alignment vertical="center"/>
    </xf>
    <xf numFmtId="0" fontId="57" fillId="0" borderId="117" xfId="0" applyFont="1" applyFill="1" applyBorder="1" applyAlignment="1">
      <alignment vertical="center"/>
    </xf>
    <xf numFmtId="0" fontId="57" fillId="0" borderId="53" xfId="0" applyFont="1" applyFill="1" applyBorder="1" applyAlignment="1">
      <alignment horizontal="left" vertical="center"/>
    </xf>
    <xf numFmtId="0" fontId="57" fillId="0" borderId="54" xfId="0" applyFont="1" applyFill="1" applyBorder="1" applyAlignment="1">
      <alignment horizontal="left" vertical="center"/>
    </xf>
    <xf numFmtId="0" fontId="68" fillId="0" borderId="54" xfId="0" applyFont="1" applyFill="1" applyBorder="1" applyAlignment="1">
      <alignment horizontal="center" vertical="center"/>
    </xf>
    <xf numFmtId="0" fontId="57" fillId="0" borderId="54" xfId="0" applyFont="1" applyFill="1" applyBorder="1" applyAlignment="1">
      <alignment horizontal="center" vertical="center" wrapText="1"/>
    </xf>
    <xf numFmtId="0" fontId="57" fillId="0" borderId="54" xfId="0" applyFont="1" applyFill="1" applyBorder="1" applyAlignment="1">
      <alignment horizontal="center" vertical="center"/>
    </xf>
    <xf numFmtId="0" fontId="68" fillId="0" borderId="57" xfId="0" applyFont="1" applyFill="1" applyBorder="1" applyAlignment="1">
      <alignment vertical="center"/>
    </xf>
    <xf numFmtId="0" fontId="57" fillId="0" borderId="26" xfId="0" applyFont="1" applyFill="1" applyBorder="1" applyAlignment="1" applyProtection="1">
      <alignment horizontal="center" vertical="center"/>
      <protection locked="0"/>
    </xf>
    <xf numFmtId="0" fontId="57" fillId="0" borderId="49" xfId="0" applyFont="1" applyFill="1" applyBorder="1" applyAlignment="1">
      <alignment horizontal="left" vertical="center"/>
    </xf>
    <xf numFmtId="0" fontId="68" fillId="0" borderId="43" xfId="0" applyFont="1" applyFill="1" applyBorder="1" applyAlignment="1">
      <alignment vertical="center"/>
    </xf>
    <xf numFmtId="0" fontId="57" fillId="0" borderId="36" xfId="0" applyFont="1" applyFill="1" applyBorder="1" applyAlignment="1">
      <alignment horizontal="center" vertical="center" textRotation="255"/>
    </xf>
    <xf numFmtId="0" fontId="57" fillId="0" borderId="39" xfId="0" applyFont="1" applyFill="1" applyBorder="1" applyAlignment="1">
      <alignment horizontal="left" vertical="center"/>
    </xf>
    <xf numFmtId="0" fontId="68" fillId="0" borderId="27" xfId="0" applyFont="1" applyFill="1" applyBorder="1" applyAlignment="1" applyProtection="1">
      <alignment horizontal="center" vertical="center"/>
      <protection locked="0"/>
    </xf>
    <xf numFmtId="0" fontId="114" fillId="0" borderId="40" xfId="0" applyFont="1" applyFill="1" applyBorder="1" applyAlignment="1">
      <alignment vertical="center"/>
    </xf>
    <xf numFmtId="0" fontId="68" fillId="0" borderId="117" xfId="0" applyFont="1" applyFill="1" applyBorder="1" applyAlignment="1">
      <alignment vertical="center"/>
    </xf>
    <xf numFmtId="0" fontId="56" fillId="0" borderId="6" xfId="0" applyFont="1" applyFill="1" applyBorder="1" applyAlignment="1">
      <alignment horizontal="left" vertical="center" indent="1"/>
    </xf>
    <xf numFmtId="0" fontId="102" fillId="0" borderId="10" xfId="0" applyFont="1" applyFill="1" applyBorder="1" applyAlignment="1">
      <alignment horizontal="left" vertical="center" wrapText="1"/>
    </xf>
    <xf numFmtId="0" fontId="141" fillId="3" borderId="2" xfId="4" applyFont="1" applyFill="1" applyBorder="1" applyAlignment="1">
      <alignment horizontal="center" vertical="center"/>
    </xf>
    <xf numFmtId="0" fontId="141" fillId="10" borderId="2" xfId="4" applyFont="1" applyFill="1" applyBorder="1" applyAlignment="1">
      <alignment horizontal="left" vertical="center" wrapText="1"/>
    </xf>
    <xf numFmtId="0" fontId="29" fillId="0" borderId="2" xfId="0" applyFont="1" applyFill="1" applyBorder="1" applyAlignment="1">
      <alignment horizontal="center" vertical="center" wrapText="1"/>
    </xf>
    <xf numFmtId="0" fontId="29" fillId="0" borderId="28" xfId="0" applyFont="1" applyFill="1" applyBorder="1" applyAlignment="1">
      <alignment horizontal="center" vertical="center" wrapText="1"/>
    </xf>
    <xf numFmtId="0" fontId="29" fillId="0" borderId="26"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68" fillId="0" borderId="0" xfId="0" applyFont="1" applyFill="1" applyBorder="1" applyAlignment="1">
      <alignment horizontal="center" vertical="center"/>
    </xf>
    <xf numFmtId="0" fontId="57" fillId="0" borderId="36" xfId="0" applyFont="1" applyFill="1" applyBorder="1" applyAlignment="1">
      <alignment horizontal="left" vertical="center"/>
    </xf>
    <xf numFmtId="0" fontId="57" fillId="0" borderId="50" xfId="0" applyFont="1" applyFill="1" applyBorder="1" applyAlignment="1">
      <alignment horizontal="left" vertical="center"/>
    </xf>
    <xf numFmtId="0" fontId="57" fillId="0" borderId="0" xfId="0" applyFont="1" applyFill="1" applyBorder="1" applyAlignment="1">
      <alignment horizontal="left" vertical="center"/>
    </xf>
    <xf numFmtId="0" fontId="57" fillId="0" borderId="36"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52" xfId="0" applyFont="1" applyFill="1" applyBorder="1" applyAlignment="1">
      <alignment horizontal="center" vertical="center"/>
    </xf>
    <xf numFmtId="0" fontId="114" fillId="0" borderId="35" xfId="0" applyFont="1" applyFill="1" applyBorder="1" applyAlignment="1">
      <alignment vertical="center"/>
    </xf>
    <xf numFmtId="0" fontId="57" fillId="0" borderId="0" xfId="0" applyFont="1" applyFill="1" applyBorder="1" applyAlignment="1">
      <alignment horizontal="center" vertical="center" wrapText="1"/>
    </xf>
    <xf numFmtId="0" fontId="57" fillId="0" borderId="36" xfId="0" applyFont="1" applyFill="1" applyBorder="1" applyAlignment="1">
      <alignment horizontal="left" vertical="center" wrapText="1"/>
    </xf>
    <xf numFmtId="0" fontId="29" fillId="7" borderId="98" xfId="0" applyFont="1" applyFill="1" applyBorder="1" applyAlignment="1">
      <alignment horizontal="center" vertical="center" wrapText="1"/>
    </xf>
    <xf numFmtId="0" fontId="87" fillId="0" borderId="0" xfId="0" applyFont="1" applyFill="1" applyBorder="1" applyAlignment="1">
      <alignment horizontal="left" vertical="center"/>
    </xf>
    <xf numFmtId="0" fontId="107" fillId="0" borderId="0" xfId="52" applyFont="1"/>
    <xf numFmtId="0" fontId="57" fillId="0" borderId="0" xfId="52" applyFont="1" applyAlignment="1">
      <alignment horizontal="justify" vertical="center"/>
    </xf>
    <xf numFmtId="0" fontId="57" fillId="0" borderId="0" xfId="15" applyFont="1">
      <alignment vertical="center"/>
    </xf>
    <xf numFmtId="0" fontId="145" fillId="0" borderId="0" xfId="3" applyFont="1" applyFill="1" applyAlignment="1">
      <alignment horizontal="center" vertical="center"/>
    </xf>
    <xf numFmtId="0" fontId="145" fillId="0" borderId="0" xfId="3" applyFont="1" applyFill="1" applyAlignment="1">
      <alignment vertical="center"/>
    </xf>
    <xf numFmtId="0" fontId="6" fillId="0" borderId="0" xfId="3" applyFont="1" applyFill="1">
      <alignment vertical="center"/>
    </xf>
    <xf numFmtId="0" fontId="6" fillId="0" borderId="0" xfId="3" applyFont="1" applyFill="1" applyAlignment="1">
      <alignment horizontal="center" vertical="center"/>
    </xf>
    <xf numFmtId="0" fontId="146" fillId="0" borderId="1" xfId="3" applyFont="1" applyFill="1" applyBorder="1" applyAlignment="1">
      <alignment vertical="center"/>
    </xf>
    <xf numFmtId="0" fontId="6" fillId="0" borderId="1" xfId="3" applyFont="1" applyFill="1" applyBorder="1">
      <alignment vertical="center"/>
    </xf>
    <xf numFmtId="0" fontId="6" fillId="0" borderId="0" xfId="3" applyFont="1" applyFill="1" applyBorder="1" applyAlignment="1">
      <alignment horizontal="center" vertical="center"/>
    </xf>
    <xf numFmtId="0" fontId="146" fillId="0" borderId="0" xfId="3" applyFont="1" applyFill="1">
      <alignment vertical="center"/>
    </xf>
    <xf numFmtId="58" fontId="6" fillId="0" borderId="0" xfId="3" applyNumberFormat="1" applyFont="1" applyFill="1" applyBorder="1" applyAlignment="1">
      <alignment horizontal="center" vertical="center"/>
    </xf>
    <xf numFmtId="0" fontId="111" fillId="2" borderId="2" xfId="4" applyFont="1" applyFill="1" applyBorder="1" applyAlignment="1">
      <alignment horizontal="center" vertical="center"/>
    </xf>
    <xf numFmtId="0" fontId="111" fillId="2" borderId="2" xfId="4" applyFont="1" applyFill="1" applyBorder="1" applyAlignment="1">
      <alignment horizontal="center" vertical="center" wrapText="1"/>
    </xf>
    <xf numFmtId="0" fontId="146" fillId="2" borderId="2" xfId="4" applyFont="1" applyFill="1" applyBorder="1" applyAlignment="1">
      <alignment horizontal="center" vertical="center" wrapText="1"/>
    </xf>
    <xf numFmtId="0" fontId="6" fillId="0" borderId="0" xfId="4" applyFont="1">
      <alignment vertical="center"/>
    </xf>
    <xf numFmtId="0" fontId="141" fillId="0" borderId="2" xfId="4" applyFont="1" applyBorder="1" applyAlignment="1">
      <alignment horizontal="center" vertical="center"/>
    </xf>
    <xf numFmtId="0" fontId="142" fillId="0" borderId="10" xfId="4" applyFont="1" applyFill="1" applyBorder="1" applyAlignment="1">
      <alignment horizontal="left" vertical="center"/>
    </xf>
    <xf numFmtId="0" fontId="147" fillId="0" borderId="2" xfId="4" applyFont="1" applyFill="1" applyBorder="1" applyAlignment="1" applyProtection="1">
      <alignment vertical="center"/>
      <protection locked="0"/>
    </xf>
    <xf numFmtId="0" fontId="147" fillId="0" borderId="2" xfId="4" applyFont="1" applyFill="1" applyBorder="1" applyAlignment="1" applyProtection="1">
      <alignment vertical="center" wrapText="1"/>
      <protection locked="0"/>
    </xf>
    <xf numFmtId="0" fontId="142" fillId="0" borderId="2" xfId="4" applyFont="1" applyFill="1" applyBorder="1" applyAlignment="1">
      <alignment horizontal="left" vertical="center"/>
    </xf>
    <xf numFmtId="0" fontId="141" fillId="0" borderId="2" xfId="4" applyFont="1" applyFill="1" applyBorder="1" applyAlignment="1">
      <alignment horizontal="center" vertical="center"/>
    </xf>
    <xf numFmtId="0" fontId="141" fillId="10" borderId="2" xfId="4" applyFont="1" applyFill="1" applyBorder="1" applyAlignment="1">
      <alignment horizontal="center" vertical="center"/>
    </xf>
    <xf numFmtId="0" fontId="6" fillId="0" borderId="0" xfId="4" applyFont="1" applyFill="1">
      <alignment vertical="center"/>
    </xf>
    <xf numFmtId="0" fontId="142" fillId="0" borderId="2" xfId="4" applyFont="1" applyFill="1" applyBorder="1" applyAlignment="1">
      <alignment horizontal="left" vertical="center" wrapText="1"/>
    </xf>
    <xf numFmtId="0" fontId="141" fillId="0" borderId="2" xfId="4" applyFont="1" applyBorder="1" applyAlignment="1">
      <alignment horizontal="center" vertical="center" shrinkToFit="1"/>
    </xf>
    <xf numFmtId="0" fontId="147" fillId="0" borderId="2" xfId="4" applyFont="1" applyFill="1" applyBorder="1" applyAlignment="1" applyProtection="1">
      <alignment vertical="center" shrinkToFit="1"/>
      <protection locked="0"/>
    </xf>
    <xf numFmtId="38" fontId="141" fillId="0" borderId="2" xfId="1" applyFont="1" applyFill="1" applyBorder="1" applyAlignment="1">
      <alignment horizontal="center" vertical="center" shrinkToFit="1"/>
    </xf>
    <xf numFmtId="38" fontId="147" fillId="0" borderId="2" xfId="1" applyFont="1" applyFill="1" applyBorder="1" applyAlignment="1" applyProtection="1">
      <alignment vertical="center" shrinkToFit="1"/>
      <protection locked="0"/>
    </xf>
    <xf numFmtId="38" fontId="6" fillId="0" borderId="0" xfId="1" applyFont="1" applyFill="1">
      <alignment vertical="center"/>
    </xf>
    <xf numFmtId="0" fontId="141" fillId="10" borderId="2" xfId="4" applyFont="1" applyFill="1" applyBorder="1" applyAlignment="1">
      <alignment horizontal="center" vertical="center" shrinkToFit="1"/>
    </xf>
    <xf numFmtId="0" fontId="141" fillId="0" borderId="2" xfId="4" applyFont="1" applyFill="1" applyBorder="1" applyAlignment="1">
      <alignment horizontal="center" vertical="center" shrinkToFit="1"/>
    </xf>
    <xf numFmtId="0" fontId="142" fillId="0" borderId="10" xfId="4" applyFont="1" applyFill="1" applyBorder="1" applyAlignment="1">
      <alignment horizontal="left" vertical="center" wrapText="1"/>
    </xf>
    <xf numFmtId="0" fontId="6" fillId="0" borderId="0" xfId="4" applyFont="1" applyAlignment="1">
      <alignment horizontal="center" vertical="center"/>
    </xf>
    <xf numFmtId="0" fontId="83" fillId="0" borderId="0" xfId="45" applyNumberFormat="1" applyFont="1" applyBorder="1" applyAlignment="1">
      <alignment vertical="center"/>
    </xf>
    <xf numFmtId="0" fontId="95" fillId="0" borderId="0" xfId="52" applyFont="1" applyAlignment="1">
      <alignment horizontal="right"/>
    </xf>
    <xf numFmtId="0" fontId="68" fillId="0" borderId="115" xfId="52" applyFont="1" applyBorder="1" applyAlignment="1">
      <alignment horizontal="center" vertical="center" wrapText="1"/>
    </xf>
    <xf numFmtId="0" fontId="57" fillId="0" borderId="114" xfId="52" applyFont="1" applyBorder="1" applyAlignment="1">
      <alignment horizontal="center" vertical="center" wrapText="1"/>
    </xf>
    <xf numFmtId="0" fontId="57" fillId="0" borderId="39" xfId="52" applyFont="1" applyBorder="1" applyAlignment="1">
      <alignment horizontal="center" vertical="center" wrapText="1"/>
    </xf>
    <xf numFmtId="0" fontId="57" fillId="0" borderId="114" xfId="52" applyFont="1" applyBorder="1" applyAlignment="1">
      <alignment horizontal="left" vertical="top" wrapText="1"/>
    </xf>
    <xf numFmtId="0" fontId="57" fillId="0" borderId="117" xfId="52" applyFont="1" applyBorder="1" applyAlignment="1">
      <alignment horizontal="left" vertical="top" wrapText="1" indent="1"/>
    </xf>
    <xf numFmtId="0" fontId="57" fillId="0" borderId="114" xfId="52" applyFont="1" applyFill="1" applyBorder="1" applyAlignment="1">
      <alignment horizontal="left" vertical="top" wrapText="1"/>
    </xf>
    <xf numFmtId="0" fontId="57" fillId="0" borderId="117" xfId="52" applyFont="1" applyFill="1" applyBorder="1" applyAlignment="1">
      <alignment horizontal="left" vertical="top" wrapText="1" indent="1"/>
    </xf>
    <xf numFmtId="0" fontId="57" fillId="0" borderId="114" xfId="52" applyFont="1" applyBorder="1" applyAlignment="1">
      <alignment vertical="top" wrapText="1"/>
    </xf>
    <xf numFmtId="0" fontId="57" fillId="0" borderId="117" xfId="52" applyFont="1" applyBorder="1" applyAlignment="1">
      <alignment vertical="top" wrapText="1"/>
    </xf>
    <xf numFmtId="0" fontId="148" fillId="0" borderId="0" xfId="50" applyFont="1" applyFill="1" applyAlignment="1">
      <alignment horizontal="left" vertical="center"/>
    </xf>
    <xf numFmtId="0" fontId="149" fillId="0" borderId="0" xfId="51" applyFont="1" applyAlignment="1">
      <alignment horizontal="center" vertical="center"/>
    </xf>
    <xf numFmtId="0" fontId="150" fillId="0" borderId="0" xfId="51" applyFont="1" applyAlignment="1">
      <alignment horizontal="right" vertical="top" wrapText="1"/>
    </xf>
    <xf numFmtId="0" fontId="119" fillId="0" borderId="0" xfId="51" applyFont="1"/>
    <xf numFmtId="0" fontId="151" fillId="0" borderId="58" xfId="51" applyFont="1" applyBorder="1" applyAlignment="1">
      <alignment horizontal="center" vertical="center" wrapText="1"/>
    </xf>
    <xf numFmtId="0" fontId="151" fillId="0" borderId="101" xfId="51" applyFont="1" applyBorder="1" applyAlignment="1">
      <alignment horizontal="center" vertical="center" wrapText="1"/>
    </xf>
    <xf numFmtId="0" fontId="124" fillId="0" borderId="56" xfId="51" applyFont="1" applyBorder="1" applyAlignment="1">
      <alignment horizontal="center" vertical="center" wrapText="1"/>
    </xf>
    <xf numFmtId="0" fontId="151" fillId="0" borderId="56" xfId="51" applyFont="1" applyBorder="1" applyAlignment="1">
      <alignment horizontal="center" vertical="center" wrapText="1"/>
    </xf>
    <xf numFmtId="0" fontId="151" fillId="0" borderId="115" xfId="51" applyFont="1" applyBorder="1" applyAlignment="1">
      <alignment horizontal="center" vertical="center" wrapText="1"/>
    </xf>
    <xf numFmtId="0" fontId="151" fillId="0" borderId="47" xfId="51" applyFont="1" applyBorder="1" applyAlignment="1">
      <alignment horizontal="left" vertical="center" wrapText="1"/>
    </xf>
    <xf numFmtId="0" fontId="151" fillId="0" borderId="114" xfId="51" applyFont="1" applyBorder="1" applyAlignment="1">
      <alignment horizontal="left" vertical="center" wrapText="1"/>
    </xf>
    <xf numFmtId="0" fontId="151" fillId="0" borderId="121" xfId="51" applyFont="1" applyBorder="1" applyAlignment="1">
      <alignment horizontal="left" vertical="center" wrapText="1"/>
    </xf>
    <xf numFmtId="0" fontId="151" fillId="0" borderId="167" xfId="51" applyFont="1" applyBorder="1" applyAlignment="1">
      <alignment horizontal="left" vertical="center" wrapText="1"/>
    </xf>
    <xf numFmtId="0" fontId="151" fillId="0" borderId="8" xfId="51" applyFont="1" applyBorder="1" applyAlignment="1">
      <alignment horizontal="left" vertical="center" wrapText="1"/>
    </xf>
    <xf numFmtId="0" fontId="151" fillId="0" borderId="168" xfId="51" applyFont="1" applyBorder="1" applyAlignment="1">
      <alignment horizontal="left" vertical="center" wrapText="1"/>
    </xf>
    <xf numFmtId="0" fontId="151" fillId="0" borderId="26" xfId="51" applyFont="1" applyBorder="1" applyAlignment="1">
      <alignment horizontal="center" vertical="center" wrapText="1"/>
    </xf>
    <xf numFmtId="0" fontId="151" fillId="0" borderId="26" xfId="51" applyFont="1" applyBorder="1" applyAlignment="1">
      <alignment horizontal="left" vertical="center" wrapText="1"/>
    </xf>
    <xf numFmtId="0" fontId="124" fillId="0" borderId="8" xfId="51" applyFont="1" applyBorder="1" applyAlignment="1">
      <alignment horizontal="center" vertical="center" wrapText="1"/>
    </xf>
    <xf numFmtId="0" fontId="151" fillId="0" borderId="29" xfId="51" applyFont="1" applyBorder="1" applyAlignment="1">
      <alignment horizontal="left" vertical="center" wrapText="1"/>
    </xf>
    <xf numFmtId="0" fontId="151" fillId="0" borderId="169" xfId="51" applyFont="1" applyBorder="1" applyAlignment="1">
      <alignment horizontal="left" vertical="center" wrapText="1"/>
    </xf>
    <xf numFmtId="0" fontId="151" fillId="0" borderId="130" xfId="51" applyFont="1" applyBorder="1" applyAlignment="1">
      <alignment horizontal="left" vertical="center" wrapText="1"/>
    </xf>
    <xf numFmtId="0" fontId="151" fillId="0" borderId="170" xfId="51" applyFont="1" applyBorder="1" applyAlignment="1">
      <alignment horizontal="left" vertical="center" wrapText="1"/>
    </xf>
    <xf numFmtId="0" fontId="151" fillId="0" borderId="171" xfId="51" applyFont="1" applyBorder="1" applyAlignment="1">
      <alignment horizontal="left" vertical="center" wrapText="1"/>
    </xf>
    <xf numFmtId="0" fontId="151" fillId="0" borderId="172" xfId="51" applyFont="1" applyBorder="1" applyAlignment="1">
      <alignment horizontal="left" vertical="center" wrapText="1"/>
    </xf>
    <xf numFmtId="0" fontId="151" fillId="0" borderId="51" xfId="51" applyFont="1" applyBorder="1" applyAlignment="1">
      <alignment horizontal="left" vertical="center" wrapText="1"/>
    </xf>
    <xf numFmtId="0" fontId="151" fillId="0" borderId="117" xfId="51" applyFont="1" applyBorder="1" applyAlignment="1">
      <alignment horizontal="left" vertical="center" wrapText="1"/>
    </xf>
    <xf numFmtId="0" fontId="151" fillId="0" borderId="6" xfId="51" applyFont="1" applyBorder="1" applyAlignment="1">
      <alignment horizontal="left" vertical="center" wrapText="1"/>
    </xf>
    <xf numFmtId="0" fontId="151" fillId="0" borderId="116" xfId="51" applyFont="1" applyBorder="1" applyAlignment="1">
      <alignment horizontal="left" vertical="center" wrapText="1"/>
    </xf>
    <xf numFmtId="0" fontId="151" fillId="0" borderId="32" xfId="51" applyFont="1" applyBorder="1" applyAlignment="1">
      <alignment horizontal="left" vertical="center" wrapText="1"/>
    </xf>
    <xf numFmtId="0" fontId="151" fillId="0" borderId="173" xfId="51" applyFont="1" applyBorder="1" applyAlignment="1">
      <alignment horizontal="left" vertical="center" wrapText="1"/>
    </xf>
    <xf numFmtId="0" fontId="151" fillId="0" borderId="160" xfId="51" applyFont="1" applyBorder="1" applyAlignment="1">
      <alignment horizontal="left" vertical="center" wrapText="1"/>
    </xf>
    <xf numFmtId="0" fontId="151" fillId="0" borderId="174" xfId="51" applyFont="1" applyBorder="1" applyAlignment="1">
      <alignment horizontal="left" vertical="center" wrapText="1"/>
    </xf>
    <xf numFmtId="0" fontId="151" fillId="0" borderId="0" xfId="51" applyFont="1" applyAlignment="1">
      <alignment horizontal="center" vertical="center"/>
    </xf>
    <xf numFmtId="0" fontId="152" fillId="0" borderId="0" xfId="51" applyFont="1"/>
    <xf numFmtId="0" fontId="119" fillId="0" borderId="0" xfId="51" applyFont="1" applyBorder="1" applyAlignment="1">
      <alignment wrapText="1"/>
    </xf>
    <xf numFmtId="0" fontId="107" fillId="0" borderId="0" xfId="5" applyFont="1"/>
    <xf numFmtId="0" fontId="153" fillId="0" borderId="0" xfId="9" applyFont="1">
      <alignment vertical="center"/>
    </xf>
    <xf numFmtId="0" fontId="153" fillId="0" borderId="0" xfId="9" applyFont="1" applyAlignment="1">
      <alignment vertical="center" shrinkToFit="1"/>
    </xf>
    <xf numFmtId="0" fontId="107" fillId="0" borderId="0" xfId="5" applyFont="1" applyAlignment="1">
      <alignment shrinkToFit="1"/>
    </xf>
    <xf numFmtId="0" fontId="107" fillId="0" borderId="0" xfId="5" applyFont="1" applyAlignment="1">
      <alignment horizontal="center"/>
    </xf>
    <xf numFmtId="0" fontId="6" fillId="0" borderId="0" xfId="5" applyFont="1" applyAlignment="1">
      <alignment horizontal="right" vertical="center"/>
    </xf>
    <xf numFmtId="0" fontId="127" fillId="0" borderId="0" xfId="5" applyFont="1"/>
    <xf numFmtId="0" fontId="154" fillId="0" borderId="0" xfId="5" applyFont="1" applyAlignment="1">
      <alignment horizontal="center"/>
    </xf>
    <xf numFmtId="0" fontId="107" fillId="0" borderId="0" xfId="5" applyFont="1" applyAlignment="1">
      <alignment horizontal="center" vertical="center"/>
    </xf>
    <xf numFmtId="0" fontId="107" fillId="0" borderId="0" xfId="9" applyFont="1" applyAlignment="1">
      <alignment horizontal="left" vertical="center"/>
    </xf>
    <xf numFmtId="0" fontId="95" fillId="0" borderId="0" xfId="9" applyFont="1" applyFill="1" applyBorder="1" applyAlignment="1">
      <alignment horizontal="center" vertical="center" shrinkToFit="1"/>
    </xf>
    <xf numFmtId="0" fontId="95" fillId="0" borderId="0" xfId="9" applyFont="1" applyAlignment="1">
      <alignment horizontal="right" vertical="center"/>
    </xf>
    <xf numFmtId="0" fontId="155" fillId="0" borderId="0" xfId="5" applyFont="1"/>
    <xf numFmtId="0" fontId="102" fillId="0" borderId="5" xfId="9" applyFont="1" applyBorder="1" applyAlignment="1">
      <alignment horizontal="left" vertical="top"/>
    </xf>
    <xf numFmtId="0" fontId="107" fillId="0" borderId="0" xfId="5" applyFont="1" applyBorder="1" applyAlignment="1">
      <alignment horizontal="center" vertical="center" wrapText="1" shrinkToFit="1"/>
    </xf>
    <xf numFmtId="0" fontId="6" fillId="0" borderId="6" xfId="5" applyFont="1" applyFill="1" applyBorder="1" applyAlignment="1">
      <alignment horizontal="left" vertical="center" shrinkToFit="1"/>
    </xf>
    <xf numFmtId="0" fontId="107" fillId="0" borderId="6" xfId="5" applyFont="1" applyFill="1" applyBorder="1" applyAlignment="1">
      <alignment horizontal="left" vertical="center" shrinkToFit="1"/>
    </xf>
    <xf numFmtId="0" fontId="107" fillId="0" borderId="0" xfId="5" applyFont="1" applyBorder="1" applyAlignment="1">
      <alignment horizontal="center" vertical="center" shrinkToFit="1"/>
    </xf>
    <xf numFmtId="0" fontId="107" fillId="0" borderId="11" xfId="5" applyFont="1" applyFill="1" applyBorder="1" applyAlignment="1">
      <alignment horizontal="center" vertical="center" shrinkToFit="1"/>
    </xf>
    <xf numFmtId="0" fontId="107" fillId="0" borderId="11" xfId="5" applyFont="1" applyFill="1" applyBorder="1" applyAlignment="1">
      <alignment vertical="center" shrinkToFit="1"/>
    </xf>
    <xf numFmtId="0" fontId="107" fillId="11" borderId="29" xfId="5" applyFont="1" applyFill="1" applyBorder="1" applyAlignment="1">
      <alignment horizontal="center" vertical="center"/>
    </xf>
    <xf numFmtId="0" fontId="107" fillId="11" borderId="119" xfId="5" applyFont="1" applyFill="1" applyBorder="1" applyAlignment="1">
      <alignment horizontal="center" vertical="center" shrinkToFit="1"/>
    </xf>
    <xf numFmtId="0" fontId="107" fillId="11" borderId="30" xfId="5" applyFont="1" applyFill="1" applyBorder="1" applyAlignment="1">
      <alignment horizontal="center" vertical="center" shrinkToFit="1"/>
    </xf>
    <xf numFmtId="0" fontId="107" fillId="11" borderId="29" xfId="5" applyNumberFormat="1" applyFont="1" applyFill="1" applyBorder="1" applyAlignment="1">
      <alignment horizontal="center" vertical="center"/>
    </xf>
    <xf numFmtId="0" fontId="107" fillId="11" borderId="30" xfId="5" applyNumberFormat="1" applyFont="1" applyFill="1" applyBorder="1" applyAlignment="1">
      <alignment horizontal="center" vertical="center"/>
    </xf>
    <xf numFmtId="0" fontId="107" fillId="11" borderId="119" xfId="5" applyNumberFormat="1" applyFont="1" applyFill="1" applyBorder="1" applyAlignment="1">
      <alignment horizontal="center" vertical="center"/>
    </xf>
    <xf numFmtId="0" fontId="107" fillId="11" borderId="119" xfId="5" applyFont="1" applyFill="1" applyBorder="1" applyAlignment="1">
      <alignment horizontal="center" vertical="center"/>
    </xf>
    <xf numFmtId="0" fontId="107" fillId="0" borderId="0" xfId="5" applyFont="1" applyBorder="1" applyAlignment="1">
      <alignment horizontal="center" vertical="center"/>
    </xf>
    <xf numFmtId="49" fontId="107" fillId="11" borderId="120" xfId="5" applyNumberFormat="1" applyFont="1" applyFill="1" applyBorder="1" applyAlignment="1">
      <alignment horizontal="center" vertical="center"/>
    </xf>
    <xf numFmtId="49" fontId="107" fillId="11" borderId="121" xfId="5" applyNumberFormat="1" applyFont="1" applyFill="1" applyBorder="1" applyAlignment="1">
      <alignment horizontal="center" vertical="center" shrinkToFit="1"/>
    </xf>
    <xf numFmtId="0" fontId="107" fillId="11" borderId="121" xfId="5" applyFont="1" applyFill="1" applyBorder="1" applyAlignment="1">
      <alignment horizontal="center" vertical="center"/>
    </xf>
    <xf numFmtId="14" fontId="107" fillId="11" borderId="121" xfId="5" applyNumberFormat="1" applyFont="1" applyFill="1" applyBorder="1" applyAlignment="1">
      <alignment horizontal="center" vertical="center"/>
    </xf>
    <xf numFmtId="0" fontId="107" fillId="11" borderId="14" xfId="5" applyNumberFormat="1" applyFont="1" applyFill="1" applyBorder="1" applyAlignment="1">
      <alignment horizontal="center" vertical="center"/>
    </xf>
    <xf numFmtId="14" fontId="107" fillId="11" borderId="14" xfId="5" applyNumberFormat="1" applyFont="1" applyFill="1" applyBorder="1" applyAlignment="1">
      <alignment horizontal="center" vertical="center"/>
    </xf>
    <xf numFmtId="0" fontId="107" fillId="11" borderId="120" xfId="5" applyFont="1" applyFill="1" applyBorder="1" applyAlignment="1">
      <alignment horizontal="center" vertical="center"/>
    </xf>
    <xf numFmtId="0" fontId="107" fillId="11" borderId="122" xfId="5" applyFont="1" applyFill="1" applyBorder="1" applyAlignment="1">
      <alignment horizontal="center" vertical="center"/>
    </xf>
    <xf numFmtId="0" fontId="107" fillId="6" borderId="26" xfId="5" applyFont="1" applyFill="1" applyBorder="1" applyAlignment="1" applyProtection="1">
      <alignment horizontal="left" vertical="center" wrapText="1"/>
      <protection locked="0"/>
    </xf>
    <xf numFmtId="0" fontId="102" fillId="0" borderId="0" xfId="9" applyFont="1" applyBorder="1" applyAlignment="1">
      <alignment horizontal="center" vertical="center"/>
    </xf>
    <xf numFmtId="0" fontId="107" fillId="0" borderId="125" xfId="5" applyFont="1" applyFill="1" applyBorder="1"/>
    <xf numFmtId="0" fontId="107" fillId="0" borderId="125" xfId="5" applyFont="1" applyFill="1" applyBorder="1" applyAlignment="1">
      <alignment shrinkToFit="1"/>
    </xf>
    <xf numFmtId="0" fontId="102" fillId="0" borderId="126" xfId="9" applyFont="1" applyBorder="1" applyAlignment="1">
      <alignment horizontal="left" vertical="center"/>
    </xf>
    <xf numFmtId="0" fontId="102" fillId="0" borderId="127" xfId="9" applyFont="1" applyBorder="1" applyAlignment="1">
      <alignment horizontal="right"/>
    </xf>
    <xf numFmtId="0" fontId="107" fillId="0" borderId="127" xfId="5" applyFont="1" applyBorder="1" applyAlignment="1"/>
    <xf numFmtId="0" fontId="107" fillId="0" borderId="127" xfId="5" applyFont="1" applyFill="1" applyBorder="1" applyAlignment="1"/>
    <xf numFmtId="10" fontId="107" fillId="0" borderId="127" xfId="5" applyNumberFormat="1" applyFont="1" applyBorder="1" applyAlignment="1">
      <alignment horizontal="center" vertical="center"/>
    </xf>
    <xf numFmtId="0" fontId="95" fillId="0" borderId="0" xfId="5" applyFont="1"/>
    <xf numFmtId="0" fontId="95" fillId="0" borderId="0" xfId="5" applyFont="1" applyAlignment="1">
      <alignment shrinkToFit="1"/>
    </xf>
    <xf numFmtId="0" fontId="95" fillId="0" borderId="0" xfId="5" applyFont="1" applyAlignment="1">
      <alignment horizontal="center"/>
    </xf>
    <xf numFmtId="0" fontId="95" fillId="0" borderId="0" xfId="5" applyFont="1" applyAlignment="1">
      <alignment horizontal="center" vertical="center"/>
    </xf>
    <xf numFmtId="0" fontId="102" fillId="0" borderId="0" xfId="5" applyFont="1"/>
    <xf numFmtId="0" fontId="95" fillId="0" borderId="0" xfId="5" applyFont="1" applyAlignment="1">
      <alignment horizontal="left"/>
    </xf>
    <xf numFmtId="0" fontId="95" fillId="0" borderId="0" xfId="5" applyFont="1" applyAlignment="1">
      <alignment horizontal="left" shrinkToFit="1"/>
    </xf>
    <xf numFmtId="0" fontId="157" fillId="0" borderId="0" xfId="5" applyFont="1"/>
    <xf numFmtId="0" fontId="157" fillId="0" borderId="0" xfId="5" applyNumberFormat="1" applyFont="1"/>
    <xf numFmtId="0" fontId="102" fillId="0" borderId="0" xfId="9" applyFont="1">
      <alignment vertical="center"/>
    </xf>
    <xf numFmtId="0" fontId="102" fillId="0" borderId="4" xfId="0" applyFont="1" applyFill="1" applyBorder="1" applyAlignment="1">
      <alignment horizontal="left" vertical="center"/>
    </xf>
    <xf numFmtId="0" fontId="102" fillId="0" borderId="3" xfId="0" applyFont="1" applyFill="1" applyBorder="1" applyAlignment="1">
      <alignment vertical="center"/>
    </xf>
    <xf numFmtId="0" fontId="102" fillId="0" borderId="4" xfId="0" applyFont="1" applyFill="1" applyBorder="1" applyAlignment="1">
      <alignment horizontal="left"/>
    </xf>
    <xf numFmtId="49" fontId="159" fillId="0" borderId="0" xfId="0" applyNumberFormat="1" applyFont="1" applyAlignment="1">
      <alignment horizontal="center" vertical="center"/>
    </xf>
    <xf numFmtId="0" fontId="141" fillId="0" borderId="2" xfId="4" applyFont="1" applyFill="1" applyBorder="1" applyAlignment="1">
      <alignment horizontal="left" vertical="center" wrapText="1"/>
    </xf>
    <xf numFmtId="0" fontId="25" fillId="0" borderId="2" xfId="0" applyFont="1" applyFill="1" applyBorder="1" applyAlignment="1" applyProtection="1">
      <alignment horizontal="center" vertical="center" shrinkToFit="1"/>
      <protection locked="0"/>
    </xf>
    <xf numFmtId="0" fontId="32" fillId="0" borderId="0" xfId="0" applyFont="1" applyFill="1" applyAlignment="1"/>
    <xf numFmtId="0" fontId="32" fillId="0" borderId="0" xfId="0" applyFont="1" applyFill="1" applyBorder="1" applyAlignment="1">
      <alignment horizontal="left" indent="1"/>
    </xf>
    <xf numFmtId="0" fontId="32" fillId="3" borderId="0" xfId="0" applyFont="1" applyFill="1" applyAlignment="1">
      <alignment horizontal="left" indent="2"/>
    </xf>
    <xf numFmtId="0" fontId="39" fillId="0" borderId="0" xfId="41" applyFont="1" applyAlignment="1">
      <alignment horizontal="center" vertical="center"/>
    </xf>
    <xf numFmtId="0" fontId="39" fillId="0" borderId="0" xfId="41" applyFont="1" applyAlignment="1">
      <alignment horizontal="left" vertical="center"/>
    </xf>
    <xf numFmtId="0" fontId="94" fillId="0" borderId="2" xfId="4" applyFont="1" applyFill="1" applyBorder="1" applyAlignment="1">
      <alignment horizontal="center" vertical="center" wrapText="1"/>
    </xf>
    <xf numFmtId="49" fontId="51" fillId="0" borderId="0" xfId="0" applyNumberFormat="1" applyFont="1" applyAlignment="1">
      <alignment horizontal="center" vertical="center"/>
    </xf>
    <xf numFmtId="0" fontId="39" fillId="0" borderId="0" xfId="41" applyFont="1" applyAlignment="1">
      <alignment vertical="center" shrinkToFit="1"/>
    </xf>
    <xf numFmtId="0" fontId="4" fillId="0" borderId="0" xfId="45" applyFont="1">
      <alignment vertical="center"/>
    </xf>
    <xf numFmtId="0" fontId="0" fillId="0" borderId="1" xfId="0" applyFont="1" applyFill="1" applyBorder="1" applyAlignment="1">
      <alignment horizontal="left" vertical="center"/>
    </xf>
    <xf numFmtId="0" fontId="39" fillId="0" borderId="54" xfId="45" applyNumberFormat="1" applyFont="1" applyFill="1" applyBorder="1" applyAlignment="1">
      <alignment horizontal="center" vertical="center" shrinkToFit="1"/>
    </xf>
    <xf numFmtId="0" fontId="39" fillId="0" borderId="54" xfId="45" applyNumberFormat="1" applyFont="1" applyFill="1" applyBorder="1" applyAlignment="1">
      <alignment horizontal="center" vertical="center" wrapText="1"/>
    </xf>
    <xf numFmtId="0" fontId="165" fillId="0" borderId="0" xfId="0" applyFont="1" applyFill="1" applyAlignment="1">
      <alignment horizontal="center" vertical="center"/>
    </xf>
    <xf numFmtId="0" fontId="165" fillId="0" borderId="0" xfId="0" applyFont="1" applyFill="1" applyAlignment="1">
      <alignment vertical="center" shrinkToFit="1"/>
    </xf>
    <xf numFmtId="0" fontId="165" fillId="0" borderId="0" xfId="0" applyFont="1" applyFill="1" applyAlignment="1">
      <alignment vertical="center"/>
    </xf>
    <xf numFmtId="0" fontId="128" fillId="0" borderId="0" xfId="0" applyFont="1" applyFill="1" applyAlignment="1">
      <alignment vertical="center"/>
    </xf>
    <xf numFmtId="0" fontId="166" fillId="0" borderId="0" xfId="0" applyFont="1" applyFill="1" applyAlignment="1">
      <alignment horizontal="center" vertical="center"/>
    </xf>
    <xf numFmtId="0" fontId="128" fillId="0" borderId="0" xfId="0" applyFont="1" applyFill="1" applyAlignment="1">
      <alignment vertical="center" shrinkToFit="1"/>
    </xf>
    <xf numFmtId="0" fontId="128" fillId="0" borderId="0" xfId="0" applyFont="1" applyFill="1" applyAlignment="1">
      <alignment horizontal="center" vertical="center" shrinkToFit="1"/>
    </xf>
    <xf numFmtId="0" fontId="128" fillId="0" borderId="1" xfId="0" applyFont="1" applyFill="1" applyBorder="1" applyAlignment="1">
      <alignment horizontal="center" vertical="center"/>
    </xf>
    <xf numFmtId="0" fontId="128" fillId="0" borderId="5" xfId="0" applyFont="1" applyFill="1" applyBorder="1" applyAlignment="1">
      <alignment vertical="center"/>
    </xf>
    <xf numFmtId="0" fontId="128" fillId="0" borderId="1" xfId="0" applyFont="1" applyFill="1" applyBorder="1" applyAlignment="1">
      <alignment vertical="center"/>
    </xf>
    <xf numFmtId="0" fontId="165" fillId="0" borderId="0" xfId="0" applyFont="1" applyFill="1" applyBorder="1" applyAlignment="1">
      <alignment horizontal="center" vertical="center" shrinkToFit="1"/>
    </xf>
    <xf numFmtId="0" fontId="128" fillId="0" borderId="0" xfId="0" applyFont="1" applyFill="1" applyBorder="1" applyAlignment="1">
      <alignment vertical="center"/>
    </xf>
    <xf numFmtId="0" fontId="167" fillId="0" borderId="0" xfId="0" applyFont="1" applyFill="1" applyBorder="1" applyAlignment="1"/>
    <xf numFmtId="0" fontId="39" fillId="0" borderId="171" xfId="45" applyNumberFormat="1" applyFont="1" applyFill="1" applyBorder="1" applyAlignment="1" applyProtection="1">
      <alignment horizontal="center" vertical="center" shrinkToFit="1"/>
      <protection locked="0"/>
    </xf>
    <xf numFmtId="0" fontId="39" fillId="0" borderId="19" xfId="45" applyNumberFormat="1" applyFont="1" applyFill="1" applyBorder="1" applyAlignment="1" applyProtection="1">
      <alignment horizontal="center" vertical="center" shrinkToFit="1"/>
      <protection locked="0"/>
    </xf>
    <xf numFmtId="0" fontId="39" fillId="0" borderId="20" xfId="45" applyNumberFormat="1" applyFont="1" applyFill="1" applyBorder="1" applyAlignment="1" applyProtection="1">
      <alignment horizontal="center" vertical="center" shrinkToFit="1"/>
      <protection locked="0"/>
    </xf>
    <xf numFmtId="0" fontId="13" fillId="0" borderId="18" xfId="45" applyNumberFormat="1" applyFont="1" applyFill="1" applyBorder="1" applyAlignment="1" applyProtection="1">
      <alignment vertical="center" wrapText="1" shrinkToFit="1"/>
      <protection locked="0"/>
    </xf>
    <xf numFmtId="0" fontId="13" fillId="0" borderId="19" xfId="45" applyNumberFormat="1" applyFont="1" applyFill="1" applyBorder="1" applyAlignment="1" applyProtection="1">
      <alignment vertical="center" wrapText="1" shrinkToFit="1"/>
      <protection locked="0"/>
    </xf>
    <xf numFmtId="0" fontId="13" fillId="0" borderId="175" xfId="45" applyNumberFormat="1" applyFont="1" applyFill="1" applyBorder="1" applyAlignment="1" applyProtection="1">
      <alignment vertical="center" wrapText="1" shrinkToFit="1"/>
      <protection locked="0"/>
    </xf>
    <xf numFmtId="0" fontId="168" fillId="0" borderId="0" xfId="45" applyNumberFormat="1" applyFont="1" applyAlignment="1">
      <alignment vertical="center"/>
    </xf>
    <xf numFmtId="0" fontId="107" fillId="0" borderId="4" xfId="0" applyFont="1" applyBorder="1" applyAlignment="1">
      <alignment horizontal="center" vertical="center"/>
    </xf>
    <xf numFmtId="49" fontId="0" fillId="0" borderId="4" xfId="0" applyNumberFormat="1" applyBorder="1" applyAlignment="1">
      <alignment horizontal="center" vertical="center"/>
    </xf>
    <xf numFmtId="49"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06" fillId="0" borderId="79" xfId="0" applyFont="1" applyBorder="1" applyAlignment="1">
      <alignment horizontal="center" vertical="center" textRotation="255" shrinkToFit="1"/>
    </xf>
    <xf numFmtId="0" fontId="12" fillId="0" borderId="76" xfId="0" applyFont="1" applyBorder="1" applyAlignment="1">
      <alignment horizontal="center" vertical="center" textRotation="255" shrinkToFit="1"/>
    </xf>
    <xf numFmtId="0" fontId="103" fillId="0" borderId="26" xfId="0" applyFont="1" applyBorder="1" applyAlignment="1" applyProtection="1">
      <alignment horizontal="center" vertical="center"/>
      <protection locked="0"/>
    </xf>
    <xf numFmtId="0" fontId="102" fillId="0" borderId="0" xfId="0" applyFont="1" applyAlignment="1">
      <alignment vertical="center" wrapText="1"/>
    </xf>
    <xf numFmtId="0" fontId="103" fillId="0" borderId="128" xfId="0" applyFont="1" applyBorder="1" applyAlignment="1" applyProtection="1">
      <alignment horizontal="center" vertical="center" shrinkToFit="1"/>
      <protection locked="0"/>
    </xf>
    <xf numFmtId="0" fontId="103" fillId="0" borderId="129" xfId="0" applyFont="1" applyBorder="1" applyAlignment="1" applyProtection="1">
      <alignment horizontal="center" vertical="center"/>
      <protection locked="0"/>
    </xf>
    <xf numFmtId="0" fontId="102" fillId="0" borderId="134" xfId="0" applyFont="1" applyBorder="1" applyAlignment="1">
      <alignment vertical="center" wrapText="1"/>
    </xf>
    <xf numFmtId="0" fontId="103" fillId="0" borderId="28" xfId="0" applyFont="1" applyBorder="1" applyAlignment="1" applyProtection="1">
      <alignment horizontal="center" vertical="center"/>
      <protection locked="0"/>
    </xf>
    <xf numFmtId="0" fontId="102" fillId="0" borderId="132" xfId="0" applyFont="1" applyBorder="1" applyAlignment="1">
      <alignment vertical="center" wrapText="1"/>
    </xf>
    <xf numFmtId="0" fontId="25" fillId="0" borderId="26" xfId="0" applyFont="1" applyBorder="1" applyAlignment="1" applyProtection="1">
      <alignment horizontal="center" vertical="center"/>
      <protection locked="0"/>
    </xf>
    <xf numFmtId="0" fontId="25" fillId="0" borderId="129" xfId="0" applyFont="1" applyBorder="1" applyAlignment="1" applyProtection="1">
      <alignment horizontal="center" vertical="center"/>
      <protection locked="0"/>
    </xf>
    <xf numFmtId="0" fontId="25" fillId="0" borderId="28" xfId="0" applyFont="1" applyBorder="1" applyAlignment="1" applyProtection="1">
      <alignment horizontal="center" vertical="center"/>
      <protection locked="0"/>
    </xf>
    <xf numFmtId="0" fontId="103" fillId="0" borderId="64" xfId="0" applyFont="1" applyBorder="1" applyAlignment="1" applyProtection="1">
      <alignment horizontal="center" vertical="center" shrinkToFit="1"/>
      <protection locked="0"/>
    </xf>
    <xf numFmtId="0" fontId="103" fillId="0" borderId="95" xfId="0" applyFont="1" applyBorder="1" applyAlignment="1" applyProtection="1">
      <alignment horizontal="center" vertical="center"/>
      <protection locked="0"/>
    </xf>
    <xf numFmtId="0" fontId="102" fillId="0" borderId="154" xfId="0" applyFont="1" applyBorder="1" applyAlignment="1">
      <alignment vertical="center" wrapText="1"/>
    </xf>
    <xf numFmtId="0" fontId="43" fillId="0" borderId="0" xfId="3" applyFont="1" applyAlignment="1"/>
    <xf numFmtId="0" fontId="131" fillId="0" borderId="0" xfId="0" applyFont="1" applyAlignment="1">
      <alignment horizontal="right" vertical="top"/>
    </xf>
    <xf numFmtId="0" fontId="43" fillId="0" borderId="0" xfId="0" applyFont="1" applyAlignment="1">
      <alignment vertical="center"/>
    </xf>
    <xf numFmtId="0" fontId="43" fillId="0" borderId="0" xfId="3" applyFont="1">
      <alignment vertical="center"/>
    </xf>
    <xf numFmtId="0" fontId="43" fillId="0" borderId="0" xfId="0" applyFont="1" applyAlignment="1" applyProtection="1">
      <alignment horizontal="right" vertical="center"/>
      <protection locked="0"/>
    </xf>
    <xf numFmtId="0" fontId="43" fillId="0" borderId="8" xfId="3" applyFont="1" applyBorder="1">
      <alignment vertical="center"/>
    </xf>
    <xf numFmtId="0" fontId="43" fillId="0" borderId="5" xfId="3" applyFont="1" applyBorder="1">
      <alignment vertical="center"/>
    </xf>
    <xf numFmtId="0" fontId="43" fillId="0" borderId="96" xfId="3" applyFont="1" applyBorder="1">
      <alignment vertical="center"/>
    </xf>
    <xf numFmtId="0" fontId="43" fillId="0" borderId="9" xfId="0" applyFont="1" applyBorder="1" applyAlignment="1">
      <alignment vertical="center"/>
    </xf>
    <xf numFmtId="0" fontId="43" fillId="0" borderId="8" xfId="0" applyFont="1" applyBorder="1" applyAlignment="1">
      <alignment vertical="center"/>
    </xf>
    <xf numFmtId="0" fontId="43" fillId="0" borderId="7" xfId="0" applyFont="1" applyBorder="1" applyAlignment="1">
      <alignment vertical="center"/>
    </xf>
    <xf numFmtId="0" fontId="43" fillId="0" borderId="11" xfId="3" applyFont="1" applyBorder="1">
      <alignment vertical="center"/>
    </xf>
    <xf numFmtId="0" fontId="43" fillId="0" borderId="1" xfId="3" applyFont="1" applyBorder="1">
      <alignment vertical="center"/>
    </xf>
    <xf numFmtId="0" fontId="43" fillId="0" borderId="97" xfId="3" applyFont="1" applyBorder="1">
      <alignment vertical="center"/>
    </xf>
    <xf numFmtId="0" fontId="43" fillId="0" borderId="12" xfId="0" applyFont="1" applyBorder="1" applyAlignment="1">
      <alignment vertical="center"/>
    </xf>
    <xf numFmtId="0" fontId="43" fillId="0" borderId="11" xfId="0" applyFont="1" applyBorder="1" applyAlignment="1">
      <alignment vertical="center"/>
    </xf>
    <xf numFmtId="0" fontId="43" fillId="0" borderId="1" xfId="0" applyFont="1" applyBorder="1" applyAlignment="1">
      <alignment vertical="center"/>
    </xf>
    <xf numFmtId="0" fontId="43" fillId="0" borderId="8" xfId="3" applyFont="1" applyBorder="1" applyAlignment="1">
      <alignment horizontal="left" vertical="center"/>
    </xf>
    <xf numFmtId="0" fontId="43" fillId="0" borderId="4" xfId="3" applyFont="1" applyBorder="1" applyAlignment="1">
      <alignment horizontal="center" vertical="center"/>
    </xf>
    <xf numFmtId="0" fontId="43" fillId="0" borderId="4" xfId="3" applyFont="1" applyBorder="1" applyAlignment="1">
      <alignment vertical="center" wrapText="1"/>
    </xf>
    <xf numFmtId="0" fontId="43" fillId="0" borderId="4" xfId="3" applyFont="1" applyBorder="1">
      <alignment vertical="center"/>
    </xf>
    <xf numFmtId="0" fontId="43" fillId="0" borderId="6" xfId="3" applyFont="1" applyBorder="1" applyAlignment="1">
      <alignment horizontal="center" vertical="center"/>
    </xf>
    <xf numFmtId="0" fontId="43" fillId="0" borderId="2" xfId="3" applyFont="1" applyBorder="1" applyAlignment="1">
      <alignment horizontal="center" vertical="center"/>
    </xf>
    <xf numFmtId="0" fontId="43" fillId="0" borderId="4" xfId="3" applyFont="1" applyBorder="1" applyAlignment="1">
      <alignment horizontal="center" vertical="center" wrapText="1"/>
    </xf>
    <xf numFmtId="0" fontId="43" fillId="0" borderId="3" xfId="3" applyFont="1" applyBorder="1" applyAlignment="1">
      <alignment horizontal="center" vertical="center" wrapText="1"/>
    </xf>
    <xf numFmtId="0" fontId="43" fillId="0" borderId="2" xfId="3" applyFont="1" applyBorder="1" applyAlignment="1" applyProtection="1">
      <alignment horizontal="left" vertical="center" wrapText="1"/>
      <protection locked="0"/>
    </xf>
    <xf numFmtId="0" fontId="43" fillId="0" borderId="4" xfId="3" applyFont="1" applyBorder="1" applyAlignment="1" applyProtection="1">
      <alignment horizontal="left" vertical="center" wrapText="1"/>
      <protection locked="0"/>
    </xf>
    <xf numFmtId="0" fontId="43" fillId="0" borderId="3" xfId="3" applyFont="1" applyBorder="1" applyAlignment="1" applyProtection="1">
      <alignment horizontal="left" vertical="center" wrapText="1"/>
      <protection locked="0"/>
    </xf>
    <xf numFmtId="0" fontId="43" fillId="0" borderId="98" xfId="3" applyFont="1" applyBorder="1" applyAlignment="1" applyProtection="1">
      <alignment horizontal="center" vertical="center" wrapText="1"/>
      <protection locked="0"/>
    </xf>
    <xf numFmtId="0" fontId="43" fillId="0" borderId="4" xfId="3" applyFont="1" applyBorder="1" applyAlignment="1" applyProtection="1">
      <alignment horizontal="center" vertical="center" shrinkToFit="1"/>
      <protection locked="0"/>
    </xf>
    <xf numFmtId="0" fontId="43" fillId="0" borderId="4" xfId="3" applyFont="1" applyBorder="1" applyAlignment="1">
      <alignment horizontal="center" vertical="center" shrinkToFit="1"/>
    </xf>
    <xf numFmtId="0" fontId="43" fillId="0" borderId="99" xfId="3" applyFont="1" applyBorder="1" applyAlignment="1">
      <alignment horizontal="center" vertical="center" shrinkToFit="1"/>
    </xf>
    <xf numFmtId="0" fontId="134" fillId="0" borderId="100" xfId="3" applyFont="1" applyBorder="1" applyAlignment="1">
      <alignment horizontal="center" vertical="center" shrinkToFit="1"/>
    </xf>
    <xf numFmtId="0" fontId="43" fillId="0" borderId="10" xfId="3" applyFont="1" applyBorder="1" applyAlignment="1">
      <alignment horizontal="center" vertical="center" shrinkToFit="1"/>
    </xf>
    <xf numFmtId="0" fontId="43" fillId="0" borderId="10" xfId="3" applyFont="1" applyBorder="1" applyAlignment="1">
      <alignment horizontal="center" vertical="center"/>
    </xf>
    <xf numFmtId="0" fontId="164" fillId="0" borderId="2" xfId="3" applyFont="1" applyBorder="1" applyAlignment="1" applyProtection="1">
      <alignment horizontal="left" vertical="center" wrapText="1"/>
      <protection locked="0"/>
    </xf>
    <xf numFmtId="0" fontId="43" fillId="0" borderId="5" xfId="3" applyFont="1" applyBorder="1" applyAlignment="1">
      <alignment horizontal="center" vertical="center"/>
    </xf>
    <xf numFmtId="0" fontId="43" fillId="0" borderId="5" xfId="3" applyFont="1" applyBorder="1" applyAlignment="1">
      <alignment vertical="center" shrinkToFit="1"/>
    </xf>
    <xf numFmtId="0" fontId="43" fillId="0" borderId="0" xfId="3" applyFont="1" applyAlignment="1">
      <alignment horizontal="left" vertical="center"/>
    </xf>
    <xf numFmtId="0" fontId="43" fillId="0" borderId="0" xfId="3" applyFont="1" applyAlignment="1">
      <alignment horizontal="center" vertical="center"/>
    </xf>
    <xf numFmtId="0" fontId="135" fillId="0" borderId="0" xfId="3" applyFont="1">
      <alignment vertical="center"/>
    </xf>
    <xf numFmtId="0" fontId="158" fillId="0" borderId="0" xfId="0" applyFont="1" applyAlignment="1">
      <alignment vertical="center"/>
    </xf>
    <xf numFmtId="0" fontId="28" fillId="0" borderId="66" xfId="0" applyFont="1" applyBorder="1" applyAlignment="1">
      <alignment horizontal="left" vertical="center"/>
    </xf>
    <xf numFmtId="0" fontId="28" fillId="0" borderId="67" xfId="0" applyFont="1" applyBorder="1" applyAlignment="1">
      <alignment horizontal="left" vertical="center"/>
    </xf>
    <xf numFmtId="0" fontId="12" fillId="0" borderId="79" xfId="0" applyFont="1" applyFill="1" applyBorder="1" applyAlignment="1" applyProtection="1">
      <alignment horizontal="center" vertical="top" textRotation="255" shrinkToFit="1"/>
      <protection locked="0"/>
    </xf>
    <xf numFmtId="0" fontId="12" fillId="0" borderId="82" xfId="0" applyFont="1" applyFill="1" applyBorder="1" applyAlignment="1" applyProtection="1">
      <alignment horizontal="center" vertical="top" textRotation="255" shrinkToFit="1"/>
      <protection locked="0"/>
    </xf>
    <xf numFmtId="0" fontId="12" fillId="0" borderId="145" xfId="0" applyFont="1" applyFill="1" applyBorder="1" applyAlignment="1" applyProtection="1">
      <alignment horizontal="center" vertical="top" textRotation="255" shrinkToFit="1"/>
      <protection locked="0"/>
    </xf>
    <xf numFmtId="0" fontId="12" fillId="0" borderId="89" xfId="0" applyFont="1" applyFill="1" applyBorder="1" applyAlignment="1" applyProtection="1">
      <alignment horizontal="center" vertical="top" textRotation="255" shrinkToFit="1"/>
      <protection locked="0"/>
    </xf>
    <xf numFmtId="0" fontId="12" fillId="0" borderId="79" xfId="0" applyFont="1" applyBorder="1" applyAlignment="1">
      <alignment horizontal="center" vertical="top" textRotation="255" shrinkToFit="1"/>
    </xf>
    <xf numFmtId="0" fontId="12" fillId="0" borderId="82" xfId="0" applyFont="1" applyBorder="1" applyAlignment="1">
      <alignment horizontal="center" vertical="top" textRotation="255" shrinkToFit="1"/>
    </xf>
    <xf numFmtId="0" fontId="12" fillId="0" borderId="88" xfId="0" applyFont="1" applyBorder="1" applyAlignment="1">
      <alignment horizontal="center" vertical="top" textRotation="255" shrinkToFit="1"/>
    </xf>
    <xf numFmtId="0" fontId="12" fillId="0" borderId="79" xfId="0" applyFont="1" applyFill="1" applyBorder="1" applyAlignment="1" applyProtection="1">
      <alignment horizontal="center" vertical="center" textRotation="255" shrinkToFit="1"/>
      <protection locked="0"/>
    </xf>
    <xf numFmtId="0" fontId="102" fillId="7" borderId="137" xfId="0" applyFont="1" applyFill="1" applyBorder="1" applyAlignment="1">
      <alignment horizontal="right" vertical="center" wrapText="1"/>
    </xf>
    <xf numFmtId="0" fontId="102" fillId="7" borderId="98" xfId="0" applyFont="1" applyFill="1" applyBorder="1" applyAlignment="1">
      <alignment horizontal="center" vertical="center" wrapText="1"/>
    </xf>
    <xf numFmtId="0" fontId="29" fillId="0" borderId="10" xfId="0" applyFont="1" applyBorder="1" applyAlignment="1">
      <alignment vertical="center" wrapText="1"/>
    </xf>
    <xf numFmtId="0" fontId="102" fillId="7" borderId="15" xfId="0" applyFont="1" applyFill="1" applyBorder="1" applyAlignment="1">
      <alignment horizontal="right" vertical="center" wrapText="1"/>
    </xf>
    <xf numFmtId="0" fontId="102" fillId="0" borderId="4" xfId="0" applyFont="1" applyBorder="1" applyAlignment="1" applyProtection="1">
      <alignment horizontal="center" vertical="center" wrapText="1"/>
      <protection locked="0"/>
    </xf>
    <xf numFmtId="0" fontId="102" fillId="7" borderId="98" xfId="0" applyFont="1" applyFill="1" applyBorder="1" applyAlignment="1">
      <alignment horizontal="right" vertical="center" wrapText="1"/>
    </xf>
    <xf numFmtId="0" fontId="29" fillId="0" borderId="4" xfId="0" applyFont="1" applyBorder="1" applyAlignment="1">
      <alignment horizontal="center" vertical="center" wrapText="1"/>
    </xf>
    <xf numFmtId="0" fontId="102" fillId="0" borderId="4" xfId="0" applyFont="1" applyBorder="1" applyAlignment="1" applyProtection="1">
      <alignment horizontal="right" vertical="center" wrapText="1"/>
      <protection locked="0"/>
    </xf>
    <xf numFmtId="0" fontId="102" fillId="0" borderId="4" xfId="0" applyFont="1" applyBorder="1" applyAlignment="1">
      <alignment horizontal="center" vertical="center" wrapText="1"/>
    </xf>
    <xf numFmtId="0" fontId="102" fillId="0" borderId="10" xfId="0" applyFont="1" applyBorder="1" applyAlignment="1">
      <alignment horizontal="center" vertical="center" wrapText="1"/>
    </xf>
    <xf numFmtId="0" fontId="107" fillId="7" borderId="150" xfId="0" applyFont="1" applyFill="1" applyBorder="1" applyAlignment="1">
      <alignment horizontal="right" vertical="center" wrapText="1"/>
    </xf>
    <xf numFmtId="0" fontId="102" fillId="0" borderId="73" xfId="0" applyFont="1" applyBorder="1" applyAlignment="1">
      <alignment horizontal="left" vertical="center" wrapText="1"/>
    </xf>
    <xf numFmtId="0" fontId="102" fillId="0" borderId="74" xfId="0" applyFont="1" applyBorder="1" applyAlignment="1">
      <alignment horizontal="left" vertical="center" wrapText="1"/>
    </xf>
    <xf numFmtId="0" fontId="13" fillId="0" borderId="30" xfId="45" quotePrefix="1" applyFont="1" applyBorder="1" applyAlignment="1">
      <alignment horizontal="center" vertical="center" shrinkToFit="1"/>
    </xf>
    <xf numFmtId="0" fontId="13" fillId="0" borderId="22" xfId="45" quotePrefix="1" applyFont="1" applyBorder="1" applyAlignment="1">
      <alignment horizontal="center" vertical="center" shrinkToFit="1"/>
    </xf>
    <xf numFmtId="0" fontId="68" fillId="0" borderId="91" xfId="0" applyFont="1" applyBorder="1" applyAlignment="1">
      <alignment vertical="center"/>
    </xf>
    <xf numFmtId="0" fontId="68" fillId="0" borderId="27" xfId="0" applyFont="1" applyBorder="1" applyAlignment="1">
      <alignment vertical="center"/>
    </xf>
    <xf numFmtId="0" fontId="68" fillId="0" borderId="26" xfId="0" applyFont="1" applyBorder="1" applyAlignment="1">
      <alignment vertical="center"/>
    </xf>
    <xf numFmtId="0" fontId="68" fillId="0" borderId="95" xfId="0" applyFont="1" applyBorder="1" applyAlignment="1">
      <alignment vertical="center"/>
    </xf>
    <xf numFmtId="0" fontId="57" fillId="0" borderId="36" xfId="0" applyFont="1" applyBorder="1" applyAlignment="1">
      <alignment vertical="center"/>
    </xf>
    <xf numFmtId="0" fontId="57" fillId="0" borderId="39" xfId="0" applyFont="1" applyBorder="1" applyAlignment="1">
      <alignment vertical="center"/>
    </xf>
    <xf numFmtId="0" fontId="57" fillId="0" borderId="0" xfId="0" applyFont="1" applyAlignment="1">
      <alignment vertical="center"/>
    </xf>
    <xf numFmtId="0" fontId="68" fillId="0" borderId="51" xfId="0" applyFont="1" applyBorder="1" applyAlignment="1">
      <alignment vertical="center"/>
    </xf>
    <xf numFmtId="0" fontId="57" fillId="0" borderId="42" xfId="0" applyFont="1" applyBorder="1" applyAlignment="1">
      <alignment vertical="center"/>
    </xf>
    <xf numFmtId="0" fontId="57" fillId="0" borderId="73" xfId="0" applyFont="1" applyBorder="1" applyAlignment="1" applyProtection="1">
      <alignment horizontal="center" vertical="center"/>
      <protection locked="0"/>
    </xf>
    <xf numFmtId="0" fontId="57" fillId="0" borderId="73" xfId="0" applyFont="1" applyBorder="1" applyAlignment="1">
      <alignment horizontal="center" vertical="center"/>
    </xf>
    <xf numFmtId="0" fontId="57" fillId="0" borderId="73" xfId="0" applyFont="1" applyBorder="1" applyAlignment="1">
      <alignment vertical="center"/>
    </xf>
    <xf numFmtId="0" fontId="57" fillId="0" borderId="75" xfId="0" applyFont="1" applyBorder="1" applyAlignment="1">
      <alignment vertical="center"/>
    </xf>
    <xf numFmtId="0" fontId="57" fillId="0" borderId="35" xfId="0" applyFont="1" applyBorder="1" applyAlignment="1">
      <alignment horizontal="left" vertical="center"/>
    </xf>
    <xf numFmtId="0" fontId="57" fillId="0" borderId="36" xfId="0" applyFont="1" applyBorder="1" applyAlignment="1">
      <alignment horizontal="left" vertical="center"/>
    </xf>
    <xf numFmtId="0" fontId="68" fillId="0" borderId="36" xfId="0" applyFont="1" applyBorder="1" applyAlignment="1">
      <alignment horizontal="center" vertical="center"/>
    </xf>
    <xf numFmtId="0" fontId="57" fillId="0" borderId="36" xfId="0" applyFont="1" applyBorder="1" applyAlignment="1">
      <alignment horizontal="center" vertical="center" wrapText="1"/>
    </xf>
    <xf numFmtId="0" fontId="57" fillId="0" borderId="36" xfId="0" applyFont="1" applyBorder="1" applyAlignment="1">
      <alignment horizontal="center" vertical="center"/>
    </xf>
    <xf numFmtId="0" fontId="57" fillId="0" borderId="0" xfId="0" applyFont="1" applyAlignment="1">
      <alignment horizontal="center" vertical="center"/>
    </xf>
    <xf numFmtId="0" fontId="68" fillId="0" borderId="36" xfId="0" applyFont="1" applyBorder="1" applyAlignment="1">
      <alignment vertical="center"/>
    </xf>
    <xf numFmtId="0" fontId="68" fillId="0" borderId="39" xfId="0" applyFont="1" applyBorder="1" applyAlignment="1">
      <alignment vertical="center"/>
    </xf>
    <xf numFmtId="0" fontId="138" fillId="0" borderId="0" xfId="4" applyFont="1" applyBorder="1" applyAlignment="1">
      <alignment horizontal="left" vertical="center" shrinkToFit="1"/>
    </xf>
    <xf numFmtId="0" fontId="137" fillId="0" borderId="0" xfId="3" applyFont="1" applyFill="1" applyAlignment="1">
      <alignment horizontal="center" vertical="center"/>
    </xf>
    <xf numFmtId="0" fontId="6" fillId="0" borderId="1" xfId="3" applyFont="1" applyFill="1" applyBorder="1" applyAlignment="1">
      <alignment horizontal="left" vertical="center"/>
    </xf>
    <xf numFmtId="58" fontId="6" fillId="0" borderId="1" xfId="3" applyNumberFormat="1" applyFont="1" applyFill="1" applyBorder="1" applyAlignment="1">
      <alignment horizontal="left" vertical="center"/>
    </xf>
    <xf numFmtId="0" fontId="111" fillId="2" borderId="3" xfId="4" applyFont="1" applyFill="1" applyBorder="1" applyAlignment="1">
      <alignment horizontal="center" vertical="center"/>
    </xf>
    <xf numFmtId="0" fontId="111" fillId="2" borderId="4" xfId="4" applyFont="1" applyFill="1" applyBorder="1" applyAlignment="1">
      <alignment horizontal="center" vertical="center"/>
    </xf>
    <xf numFmtId="0" fontId="141" fillId="0" borderId="3" xfId="4" applyFont="1" applyBorder="1" applyAlignment="1">
      <alignment horizontal="left" vertical="center"/>
    </xf>
    <xf numFmtId="0" fontId="141" fillId="0" borderId="4" xfId="4" applyFont="1" applyBorder="1" applyAlignment="1">
      <alignment horizontal="left" vertical="center"/>
    </xf>
    <xf numFmtId="0" fontId="141" fillId="0" borderId="10" xfId="4" applyFont="1" applyBorder="1" applyAlignment="1">
      <alignment horizontal="left" vertical="center"/>
    </xf>
    <xf numFmtId="0" fontId="141" fillId="0" borderId="3" xfId="4" applyFont="1" applyFill="1" applyBorder="1" applyAlignment="1">
      <alignment horizontal="left" vertical="center"/>
    </xf>
    <xf numFmtId="0" fontId="141" fillId="0" borderId="4" xfId="4" applyFont="1" applyFill="1" applyBorder="1" applyAlignment="1">
      <alignment horizontal="left" vertical="center"/>
    </xf>
    <xf numFmtId="0" fontId="141" fillId="0" borderId="10" xfId="4" applyFont="1" applyFill="1" applyBorder="1" applyAlignment="1">
      <alignment horizontal="left" vertical="center"/>
    </xf>
    <xf numFmtId="0" fontId="94" fillId="0" borderId="3" xfId="4" applyFont="1" applyBorder="1" applyAlignment="1">
      <alignment horizontal="left" vertical="center" wrapText="1"/>
    </xf>
    <xf numFmtId="0" fontId="94" fillId="0" borderId="4" xfId="4" applyFont="1" applyBorder="1" applyAlignment="1">
      <alignment horizontal="left" vertical="center" wrapText="1"/>
    </xf>
    <xf numFmtId="0" fontId="94" fillId="0" borderId="10" xfId="4" applyFont="1" applyBorder="1" applyAlignment="1">
      <alignment horizontal="left" vertical="center" wrapText="1"/>
    </xf>
    <xf numFmtId="0" fontId="141" fillId="0" borderId="3" xfId="4" applyFont="1" applyBorder="1" applyAlignment="1">
      <alignment horizontal="left" vertical="center" wrapText="1"/>
    </xf>
    <xf numFmtId="0" fontId="141" fillId="0" borderId="4" xfId="4" applyFont="1" applyBorder="1" applyAlignment="1">
      <alignment horizontal="left" vertical="center" wrapText="1"/>
    </xf>
    <xf numFmtId="0" fontId="138" fillId="0" borderId="5" xfId="4" applyFont="1" applyBorder="1" applyAlignment="1">
      <alignment horizontal="left" vertical="center"/>
    </xf>
    <xf numFmtId="0" fontId="94" fillId="0" borderId="3" xfId="4" applyFont="1" applyFill="1" applyBorder="1" applyAlignment="1">
      <alignment horizontal="left" vertical="center" wrapText="1"/>
    </xf>
    <xf numFmtId="0" fontId="94" fillId="0" borderId="4" xfId="4" applyFont="1" applyFill="1" applyBorder="1" applyAlignment="1">
      <alignment horizontal="left" vertical="center" wrapText="1"/>
    </xf>
    <xf numFmtId="0" fontId="94" fillId="0" borderId="10" xfId="4" applyFont="1" applyFill="1" applyBorder="1" applyAlignment="1">
      <alignment horizontal="left" vertical="center" wrapText="1"/>
    </xf>
    <xf numFmtId="0" fontId="141" fillId="10" borderId="3" xfId="4" applyFont="1" applyFill="1" applyBorder="1" applyAlignment="1">
      <alignment horizontal="left" vertical="center" wrapText="1"/>
    </xf>
    <xf numFmtId="0" fontId="141" fillId="10" borderId="4" xfId="4" applyFont="1" applyFill="1" applyBorder="1" applyAlignment="1">
      <alignment horizontal="left" vertical="center" wrapText="1"/>
    </xf>
    <xf numFmtId="0" fontId="141" fillId="10" borderId="10" xfId="4" applyFont="1" applyFill="1" applyBorder="1" applyAlignment="1">
      <alignment horizontal="left" vertical="center" wrapText="1"/>
    </xf>
    <xf numFmtId="38" fontId="141" fillId="0" borderId="3" xfId="1" applyFont="1" applyFill="1" applyBorder="1" applyAlignment="1">
      <alignment horizontal="left" vertical="center"/>
    </xf>
    <xf numFmtId="38" fontId="141" fillId="0" borderId="4" xfId="1" applyFont="1" applyFill="1" applyBorder="1" applyAlignment="1">
      <alignment horizontal="left" vertical="center"/>
    </xf>
    <xf numFmtId="38" fontId="141" fillId="0" borderId="10" xfId="1" applyFont="1" applyFill="1" applyBorder="1" applyAlignment="1">
      <alignment horizontal="left" vertical="center"/>
    </xf>
    <xf numFmtId="0" fontId="141" fillId="10" borderId="4" xfId="4" applyFont="1" applyFill="1" applyBorder="1" applyAlignment="1">
      <alignment horizontal="left" vertical="center"/>
    </xf>
    <xf numFmtId="0" fontId="141" fillId="10" borderId="10" xfId="4" applyFont="1" applyFill="1" applyBorder="1" applyAlignment="1">
      <alignment horizontal="left" vertical="center"/>
    </xf>
    <xf numFmtId="0" fontId="141" fillId="10" borderId="3" xfId="4" applyFont="1" applyFill="1" applyBorder="1" applyAlignment="1">
      <alignment horizontal="left" vertical="center"/>
    </xf>
    <xf numFmtId="0" fontId="16" fillId="0" borderId="0" xfId="0" applyFont="1" applyFill="1" applyAlignment="1">
      <alignment horizontal="center" vertical="center"/>
    </xf>
    <xf numFmtId="58" fontId="128" fillId="0" borderId="0" xfId="0" applyNumberFormat="1" applyFont="1" applyFill="1" applyAlignment="1" applyProtection="1">
      <alignment horizontal="distributed" vertical="center" indent="2" shrinkToFit="1"/>
      <protection locked="0"/>
    </xf>
    <xf numFmtId="0" fontId="19" fillId="0" borderId="0" xfId="0" applyFont="1" applyFill="1" applyAlignment="1">
      <alignment vertical="center"/>
    </xf>
    <xf numFmtId="0" fontId="19" fillId="0" borderId="0" xfId="0" applyFont="1" applyAlignment="1">
      <alignment vertical="center"/>
    </xf>
    <xf numFmtId="0" fontId="165" fillId="0" borderId="0" xfId="0" applyFont="1" applyFill="1" applyAlignment="1" applyProtection="1">
      <alignment horizontal="left" vertical="center" shrinkToFit="1"/>
      <protection locked="0"/>
    </xf>
    <xf numFmtId="0" fontId="107" fillId="0" borderId="0" xfId="0" applyFont="1" applyFill="1" applyAlignment="1" applyProtection="1">
      <alignment horizontal="left" vertical="center" shrinkToFit="1"/>
      <protection locked="0"/>
    </xf>
    <xf numFmtId="0" fontId="165" fillId="0" borderId="0" xfId="0" applyFont="1" applyFill="1" applyAlignment="1" applyProtection="1">
      <alignment horizontal="left" vertical="center"/>
      <protection locked="0"/>
    </xf>
    <xf numFmtId="0" fontId="22" fillId="0" borderId="0" xfId="0" applyFont="1" applyFill="1" applyAlignment="1">
      <alignment horizontal="center" vertical="center"/>
    </xf>
    <xf numFmtId="0" fontId="22" fillId="0" borderId="0" xfId="0" applyFont="1" applyFill="1" applyAlignment="1">
      <alignment horizontal="center" vertical="center" wrapText="1"/>
    </xf>
    <xf numFmtId="0" fontId="16" fillId="0" borderId="0" xfId="0" applyFont="1" applyFill="1" applyAlignment="1">
      <alignment horizontal="left" vertical="center" wrapText="1"/>
    </xf>
    <xf numFmtId="0" fontId="16" fillId="0" borderId="0" xfId="0" applyFont="1" applyFill="1" applyAlignment="1">
      <alignment vertical="center"/>
    </xf>
    <xf numFmtId="0" fontId="24" fillId="0" borderId="0" xfId="0" applyFont="1" applyAlignment="1">
      <alignment vertical="center"/>
    </xf>
    <xf numFmtId="0" fontId="0" fillId="0" borderId="0" xfId="0" applyFont="1" applyAlignment="1">
      <alignment vertical="center"/>
    </xf>
    <xf numFmtId="0" fontId="23" fillId="0" borderId="0" xfId="0" applyFont="1" applyFill="1" applyAlignment="1">
      <alignment horizontal="left" vertical="center"/>
    </xf>
    <xf numFmtId="0" fontId="20" fillId="0" borderId="6" xfId="0" applyFont="1" applyFill="1" applyBorder="1" applyAlignment="1">
      <alignment horizontal="left" vertical="center" wrapText="1"/>
    </xf>
    <xf numFmtId="0" fontId="20" fillId="0" borderId="0" xfId="0" applyFont="1" applyFill="1" applyAlignment="1">
      <alignment horizontal="left" vertical="center" wrapText="1"/>
    </xf>
    <xf numFmtId="0" fontId="20" fillId="0" borderId="6" xfId="0" applyFont="1" applyFill="1" applyBorder="1" applyAlignment="1">
      <alignment horizontal="left" vertical="center" shrinkToFit="1"/>
    </xf>
    <xf numFmtId="0" fontId="20" fillId="0" borderId="0" xfId="0" applyFont="1" applyFill="1" applyAlignment="1">
      <alignment horizontal="left" vertical="center" shrinkToFit="1"/>
    </xf>
    <xf numFmtId="0" fontId="20" fillId="0" borderId="7" xfId="0" applyFont="1" applyFill="1" applyBorder="1" applyAlignment="1">
      <alignment horizontal="left" vertical="center" shrinkToFit="1"/>
    </xf>
    <xf numFmtId="0" fontId="20" fillId="0" borderId="6" xfId="0" applyFont="1" applyFill="1" applyBorder="1" applyAlignment="1">
      <alignment horizontal="left" vertical="center"/>
    </xf>
    <xf numFmtId="0" fontId="20" fillId="0" borderId="0" xfId="0" applyFont="1" applyFill="1" applyAlignment="1">
      <alignment horizontal="left" vertical="center"/>
    </xf>
    <xf numFmtId="0" fontId="165" fillId="0" borderId="1" xfId="0" applyFont="1" applyFill="1" applyBorder="1" applyAlignment="1" applyProtection="1">
      <alignment horizontal="left" vertical="center" shrinkToFit="1"/>
      <protection locked="0"/>
    </xf>
    <xf numFmtId="0" fontId="20" fillId="0" borderId="0" xfId="0" applyFont="1" applyFill="1" applyBorder="1" applyAlignment="1">
      <alignment horizontal="left" vertical="center" shrinkToFit="1"/>
    </xf>
    <xf numFmtId="0" fontId="20" fillId="0" borderId="0" xfId="0" applyFont="1" applyFill="1" applyBorder="1" applyAlignment="1" applyProtection="1">
      <alignment horizontal="left" vertical="center" shrinkToFit="1"/>
      <protection locked="0"/>
    </xf>
    <xf numFmtId="0" fontId="20" fillId="0" borderId="0" xfId="0" applyFont="1" applyFill="1" applyAlignment="1" applyProtection="1">
      <alignment horizontal="left" vertical="center" shrinkToFit="1"/>
      <protection locked="0"/>
    </xf>
    <xf numFmtId="0" fontId="24" fillId="0" borderId="0" xfId="0" applyFont="1" applyFill="1" applyAlignment="1">
      <alignment horizontal="right" vertical="center"/>
    </xf>
    <xf numFmtId="0" fontId="18" fillId="0" borderId="0" xfId="0" applyFont="1" applyFill="1" applyAlignment="1">
      <alignment horizontal="left" vertical="center" shrinkToFit="1"/>
    </xf>
    <xf numFmtId="0" fontId="18" fillId="0" borderId="0" xfId="0" applyFont="1" applyFill="1" applyAlignment="1">
      <alignment horizontal="left" vertical="top" wrapText="1"/>
    </xf>
    <xf numFmtId="0" fontId="16" fillId="0" borderId="1" xfId="0" applyFont="1" applyFill="1" applyBorder="1" applyAlignment="1" applyProtection="1">
      <alignment horizontal="left" vertical="center" shrinkToFit="1"/>
      <protection locked="0"/>
    </xf>
    <xf numFmtId="58" fontId="128" fillId="0" borderId="1" xfId="0" applyNumberFormat="1" applyFont="1" applyFill="1" applyBorder="1" applyAlignment="1" applyProtection="1">
      <alignment horizontal="center" vertical="center"/>
      <protection locked="0"/>
    </xf>
    <xf numFmtId="58" fontId="128" fillId="0" borderId="4" xfId="0" applyNumberFormat="1" applyFont="1" applyFill="1" applyBorder="1" applyAlignment="1" applyProtection="1">
      <alignment horizontal="center" vertical="center"/>
      <protection locked="0"/>
    </xf>
    <xf numFmtId="0" fontId="16" fillId="0" borderId="0" xfId="0" applyFont="1" applyFill="1" applyAlignment="1">
      <alignment horizontal="left" vertical="center"/>
    </xf>
    <xf numFmtId="0" fontId="165" fillId="0" borderId="5" xfId="0" applyFont="1" applyFill="1" applyBorder="1" applyAlignment="1" applyProtection="1">
      <alignment horizontal="center" vertical="center" shrinkToFit="1"/>
      <protection locked="0"/>
    </xf>
    <xf numFmtId="0" fontId="107" fillId="0" borderId="1" xfId="0" applyFont="1" applyBorder="1" applyProtection="1">
      <protection locked="0"/>
    </xf>
    <xf numFmtId="0" fontId="165" fillId="0" borderId="5" xfId="0" applyFont="1" applyFill="1" applyBorder="1" applyAlignment="1" applyProtection="1">
      <alignment horizontal="left" vertical="center" shrinkToFit="1"/>
      <protection locked="0"/>
    </xf>
    <xf numFmtId="0" fontId="18" fillId="0" borderId="0" xfId="0" applyFont="1" applyFill="1" applyAlignment="1">
      <alignment vertical="top" wrapText="1"/>
    </xf>
    <xf numFmtId="0" fontId="18" fillId="0" borderId="0" xfId="0" applyFont="1" applyFill="1" applyAlignment="1">
      <alignment vertical="top"/>
    </xf>
    <xf numFmtId="0" fontId="0" fillId="0" borderId="0" xfId="0" applyFont="1" applyAlignment="1">
      <alignment vertical="top"/>
    </xf>
    <xf numFmtId="0" fontId="16" fillId="0" borderId="8" xfId="0" applyFont="1" applyFill="1" applyBorder="1" applyAlignment="1">
      <alignment horizontal="distributed" vertical="center" wrapText="1"/>
    </xf>
    <xf numFmtId="0" fontId="25" fillId="0" borderId="9" xfId="0" applyFont="1" applyFill="1" applyBorder="1" applyAlignment="1">
      <alignment horizontal="distributed" vertical="center"/>
    </xf>
    <xf numFmtId="0" fontId="25" fillId="0" borderId="11" xfId="0" applyFont="1" applyFill="1" applyBorder="1" applyAlignment="1">
      <alignment horizontal="distributed" vertical="center"/>
    </xf>
    <xf numFmtId="0" fontId="25" fillId="0" borderId="12" xfId="0" applyFont="1" applyFill="1" applyBorder="1" applyAlignment="1">
      <alignment horizontal="distributed" vertical="center"/>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25" fillId="0" borderId="3" xfId="0" applyFont="1" applyFill="1" applyBorder="1" applyAlignment="1" applyProtection="1">
      <alignment horizontal="center" vertical="center"/>
      <protection locked="0"/>
    </xf>
    <xf numFmtId="0" fontId="25" fillId="0" borderId="4"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protection locked="0"/>
    </xf>
    <xf numFmtId="0" fontId="16" fillId="0" borderId="3" xfId="0" applyFont="1" applyFill="1" applyBorder="1" applyAlignment="1" applyProtection="1">
      <alignment horizontal="right" vertical="center"/>
      <protection locked="0"/>
    </xf>
    <xf numFmtId="0" fontId="16" fillId="0" borderId="4" xfId="0" applyFont="1" applyFill="1" applyBorder="1" applyAlignment="1" applyProtection="1">
      <alignment horizontal="right" vertical="center"/>
      <protection locked="0"/>
    </xf>
    <xf numFmtId="0" fontId="16" fillId="0" borderId="10" xfId="0" applyFont="1" applyFill="1" applyBorder="1" applyAlignment="1" applyProtection="1">
      <alignment horizontal="right" vertical="center"/>
      <protection locked="0"/>
    </xf>
    <xf numFmtId="0" fontId="18" fillId="0" borderId="3" xfId="0" applyFont="1" applyFill="1" applyBorder="1" applyAlignment="1" applyProtection="1">
      <alignment horizontal="left" vertical="center"/>
      <protection locked="0"/>
    </xf>
    <xf numFmtId="0" fontId="18" fillId="0" borderId="4" xfId="0" applyFont="1" applyFill="1" applyBorder="1" applyAlignment="1" applyProtection="1">
      <alignment horizontal="left" vertical="center"/>
      <protection locked="0"/>
    </xf>
    <xf numFmtId="0" fontId="0" fillId="0" borderId="4" xfId="0" applyFont="1" applyBorder="1" applyAlignment="1" applyProtection="1">
      <alignment horizontal="left" vertical="center"/>
      <protection locked="0"/>
    </xf>
    <xf numFmtId="0" fontId="0" fillId="0" borderId="10" xfId="0" applyFont="1" applyBorder="1" applyAlignment="1" applyProtection="1">
      <alignment horizontal="left" vertical="center"/>
      <protection locked="0"/>
    </xf>
    <xf numFmtId="1" fontId="165" fillId="0" borderId="1" xfId="0" applyNumberFormat="1" applyFont="1" applyFill="1" applyBorder="1" applyAlignment="1" applyProtection="1">
      <alignment horizontal="center" vertical="center" shrinkToFit="1"/>
      <protection locked="0"/>
    </xf>
    <xf numFmtId="0" fontId="75" fillId="0" borderId="0" xfId="0" applyFont="1" applyFill="1" applyBorder="1" applyAlignment="1">
      <alignment horizontal="center" vertical="center"/>
    </xf>
    <xf numFmtId="58" fontId="75" fillId="0" borderId="1" xfId="0" applyNumberFormat="1" applyFont="1" applyFill="1" applyBorder="1" applyAlignment="1">
      <alignment horizontal="center" vertical="center" shrinkToFit="1"/>
    </xf>
    <xf numFmtId="0" fontId="74" fillId="0" borderId="0" xfId="0" applyFont="1" applyFill="1" applyBorder="1" applyAlignment="1">
      <alignment horizontal="left" vertical="center" shrinkToFit="1"/>
    </xf>
    <xf numFmtId="0" fontId="75" fillId="0" borderId="0" xfId="0" applyFont="1" applyFill="1" applyBorder="1" applyAlignment="1">
      <alignment horizontal="center" vertical="center" shrinkToFit="1"/>
    </xf>
    <xf numFmtId="0" fontId="75" fillId="0" borderId="0" xfId="0" applyFont="1" applyFill="1" applyBorder="1" applyAlignment="1">
      <alignment horizontal="left" vertical="center" wrapText="1"/>
    </xf>
    <xf numFmtId="58" fontId="75" fillId="0" borderId="0" xfId="0" applyNumberFormat="1" applyFont="1" applyFill="1" applyBorder="1" applyAlignment="1">
      <alignment horizontal="center" vertical="center" shrinkToFit="1"/>
    </xf>
    <xf numFmtId="0" fontId="74" fillId="0" borderId="0" xfId="0" applyFont="1" applyFill="1" applyBorder="1" applyAlignment="1">
      <alignment horizontal="center" vertical="center" shrinkToFit="1"/>
    </xf>
    <xf numFmtId="0" fontId="74" fillId="0" borderId="1" xfId="0" applyFont="1" applyFill="1" applyBorder="1" applyAlignment="1">
      <alignment horizontal="center" vertical="center" shrinkToFit="1"/>
    </xf>
    <xf numFmtId="49" fontId="7" fillId="3" borderId="0" xfId="0" applyNumberFormat="1" applyFont="1" applyFill="1" applyBorder="1" applyAlignment="1">
      <alignment vertical="center"/>
    </xf>
    <xf numFmtId="49" fontId="7" fillId="0" borderId="0" xfId="0" applyNumberFormat="1" applyFont="1" applyFill="1" applyBorder="1" applyAlignment="1">
      <alignment vertical="center"/>
    </xf>
    <xf numFmtId="0" fontId="75" fillId="0" borderId="0" xfId="0" applyFont="1" applyFill="1" applyBorder="1" applyAlignment="1">
      <alignment horizontal="left" vertical="center"/>
    </xf>
    <xf numFmtId="0" fontId="56" fillId="0" borderId="26" xfId="0" applyFont="1" applyFill="1" applyBorder="1" applyAlignment="1">
      <alignment horizontal="center" vertical="center" wrapText="1"/>
    </xf>
    <xf numFmtId="0" fontId="56" fillId="0" borderId="28" xfId="0" applyFont="1" applyFill="1" applyBorder="1" applyAlignment="1">
      <alignment horizontal="center" vertical="center" wrapText="1"/>
    </xf>
    <xf numFmtId="0" fontId="29" fillId="0" borderId="4" xfId="0" applyFont="1" applyFill="1" applyBorder="1" applyAlignment="1">
      <alignment horizontal="left" vertical="center" wrapText="1"/>
    </xf>
    <xf numFmtId="0" fontId="127" fillId="0" borderId="0" xfId="0" applyFont="1" applyFill="1" applyBorder="1" applyAlignment="1">
      <alignment horizontal="right" vertical="top"/>
    </xf>
    <xf numFmtId="0" fontId="111" fillId="0" borderId="0" xfId="0" applyFont="1" applyFill="1" applyAlignment="1">
      <alignment horizontal="center"/>
    </xf>
    <xf numFmtId="0" fontId="127" fillId="0" borderId="1" xfId="0" applyFont="1" applyFill="1" applyBorder="1" applyAlignment="1">
      <alignment horizontal="right"/>
    </xf>
    <xf numFmtId="185" fontId="127" fillId="0" borderId="1" xfId="0" applyNumberFormat="1" applyFont="1" applyFill="1" applyBorder="1" applyAlignment="1">
      <alignment horizontal="left" shrinkToFit="1"/>
    </xf>
    <xf numFmtId="0" fontId="127" fillId="0" borderId="1" xfId="0" applyFont="1" applyFill="1" applyBorder="1" applyAlignment="1">
      <alignment horizontal="center"/>
    </xf>
    <xf numFmtId="0" fontId="127" fillId="0" borderId="1" xfId="0" applyFont="1" applyFill="1" applyBorder="1" applyAlignment="1" applyProtection="1">
      <alignment horizontal="left" shrinkToFit="1"/>
      <protection locked="0"/>
    </xf>
    <xf numFmtId="0" fontId="102" fillId="0" borderId="11" xfId="0" applyFont="1" applyFill="1" applyBorder="1" applyAlignment="1">
      <alignment horizontal="left" vertical="center"/>
    </xf>
    <xf numFmtId="0" fontId="102" fillId="0" borderId="1" xfId="0" applyFont="1" applyFill="1" applyBorder="1" applyAlignment="1">
      <alignment horizontal="left" vertical="center"/>
    </xf>
    <xf numFmtId="0" fontId="102" fillId="0" borderId="27" xfId="0" applyFont="1" applyFill="1" applyBorder="1" applyAlignment="1">
      <alignment horizontal="center" vertical="center"/>
    </xf>
    <xf numFmtId="0" fontId="56" fillId="0" borderId="6" xfId="0" applyFont="1" applyFill="1" applyBorder="1" applyAlignment="1">
      <alignment horizontal="left" vertical="center" indent="1"/>
    </xf>
    <xf numFmtId="0" fontId="56" fillId="0" borderId="7" xfId="0" applyFont="1" applyFill="1" applyBorder="1" applyAlignment="1">
      <alignment horizontal="left" vertical="center" indent="1"/>
    </xf>
    <xf numFmtId="0" fontId="102" fillId="0" borderId="6" xfId="0" applyFont="1" applyFill="1" applyBorder="1" applyAlignment="1">
      <alignment horizontal="left" vertical="center"/>
    </xf>
    <xf numFmtId="0" fontId="102" fillId="0" borderId="0" xfId="0" applyFont="1" applyFill="1" applyBorder="1" applyAlignment="1">
      <alignment horizontal="left" vertical="center"/>
    </xf>
    <xf numFmtId="0" fontId="102" fillId="0" borderId="7" xfId="0" applyFont="1" applyFill="1" applyBorder="1" applyAlignment="1">
      <alignment horizontal="left" vertical="center"/>
    </xf>
    <xf numFmtId="0" fontId="102" fillId="0" borderId="6" xfId="0" applyFont="1" applyFill="1" applyBorder="1" applyAlignment="1">
      <alignment horizontal="left" vertical="center" wrapText="1"/>
    </xf>
    <xf numFmtId="0" fontId="102" fillId="0" borderId="0" xfId="0" applyFont="1" applyFill="1" applyBorder="1" applyAlignment="1">
      <alignment horizontal="left" vertical="center" wrapText="1"/>
    </xf>
    <xf numFmtId="0" fontId="102" fillId="0" borderId="7" xfId="0" applyFont="1" applyFill="1" applyBorder="1" applyAlignment="1">
      <alignment horizontal="left" vertical="center" wrapText="1"/>
    </xf>
    <xf numFmtId="0" fontId="127" fillId="0" borderId="1" xfId="0" applyFont="1" applyFill="1" applyBorder="1" applyAlignment="1"/>
    <xf numFmtId="0" fontId="107" fillId="0" borderId="24" xfId="0" applyFont="1" applyFill="1" applyBorder="1" applyAlignment="1"/>
    <xf numFmtId="0" fontId="107" fillId="0" borderId="25" xfId="0" applyFont="1" applyFill="1" applyBorder="1" applyAlignment="1"/>
    <xf numFmtId="0" fontId="127" fillId="0" borderId="3" xfId="0" applyFont="1" applyFill="1" applyBorder="1" applyAlignment="1">
      <alignment horizontal="center" vertical="center"/>
    </xf>
    <xf numFmtId="0" fontId="107" fillId="0" borderId="10" xfId="0" applyFont="1" applyFill="1" applyBorder="1" applyAlignment="1">
      <alignment horizontal="center" vertical="center"/>
    </xf>
    <xf numFmtId="0" fontId="127" fillId="0" borderId="4" xfId="0" applyFont="1" applyFill="1" applyBorder="1" applyAlignment="1">
      <alignment horizontal="center" vertical="center"/>
    </xf>
    <xf numFmtId="0" fontId="102" fillId="0" borderId="26" xfId="0" applyFont="1" applyFill="1" applyBorder="1" applyAlignment="1">
      <alignment horizontal="center" vertical="center" textRotation="255"/>
    </xf>
    <xf numFmtId="0" fontId="102" fillId="0" borderId="27" xfId="0" applyFont="1" applyFill="1" applyBorder="1" applyAlignment="1">
      <alignment horizontal="center" vertical="center" textRotation="255"/>
    </xf>
    <xf numFmtId="0" fontId="102" fillId="0" borderId="28" xfId="0" applyFont="1" applyFill="1" applyBorder="1" applyAlignment="1">
      <alignment horizontal="center" vertical="center" textRotation="255"/>
    </xf>
    <xf numFmtId="0" fontId="56" fillId="0" borderId="3" xfId="0" applyFont="1" applyFill="1" applyBorder="1" applyAlignment="1">
      <alignment horizontal="left" vertical="center" indent="1"/>
    </xf>
    <xf numFmtId="0" fontId="102" fillId="0" borderId="10" xfId="0" applyFont="1" applyFill="1" applyBorder="1" applyAlignment="1">
      <alignment horizontal="left" vertical="center" indent="1"/>
    </xf>
    <xf numFmtId="0" fontId="102" fillId="0" borderId="3" xfId="0" applyFont="1" applyFill="1" applyBorder="1" applyAlignment="1">
      <alignment horizontal="left" vertical="center" indent="1"/>
    </xf>
    <xf numFmtId="0" fontId="107" fillId="0" borderId="4" xfId="0" applyFont="1" applyFill="1" applyBorder="1" applyAlignment="1">
      <alignment horizontal="left" vertical="center" indent="1"/>
    </xf>
    <xf numFmtId="0" fontId="102" fillId="0" borderId="26" xfId="0" applyFont="1" applyFill="1" applyBorder="1" applyAlignment="1">
      <alignment horizontal="center" vertical="center"/>
    </xf>
    <xf numFmtId="0" fontId="102" fillId="0" borderId="28" xfId="0" applyFont="1" applyFill="1" applyBorder="1" applyAlignment="1">
      <alignment horizontal="center" vertical="center"/>
    </xf>
    <xf numFmtId="0" fontId="56" fillId="0" borderId="8" xfId="0" applyFont="1" applyFill="1" applyBorder="1" applyAlignment="1">
      <alignment horizontal="left" vertical="center" indent="1"/>
    </xf>
    <xf numFmtId="0" fontId="56" fillId="0" borderId="9" xfId="0" applyFont="1" applyFill="1" applyBorder="1" applyAlignment="1">
      <alignment horizontal="left" vertical="center" indent="1"/>
    </xf>
    <xf numFmtId="0" fontId="56" fillId="0" borderId="11" xfId="0" applyFont="1" applyFill="1" applyBorder="1" applyAlignment="1">
      <alignment horizontal="left" vertical="center" indent="1"/>
    </xf>
    <xf numFmtId="0" fontId="56" fillId="0" borderId="12" xfId="0" applyFont="1" applyFill="1" applyBorder="1" applyAlignment="1">
      <alignment horizontal="left" vertical="center" indent="1"/>
    </xf>
    <xf numFmtId="0" fontId="102" fillId="0" borderId="8" xfId="0" applyFont="1" applyFill="1" applyBorder="1" applyAlignment="1">
      <alignment horizontal="left" vertical="center"/>
    </xf>
    <xf numFmtId="0" fontId="102" fillId="0" borderId="5" xfId="0" applyFont="1" applyFill="1" applyBorder="1" applyAlignment="1">
      <alignment horizontal="left" vertical="center"/>
    </xf>
    <xf numFmtId="2" fontId="102" fillId="0" borderId="4" xfId="0" applyNumberFormat="1" applyFont="1" applyFill="1" applyBorder="1" applyAlignment="1">
      <alignment vertical="center" shrinkToFit="1"/>
    </xf>
    <xf numFmtId="0" fontId="102" fillId="0" borderId="4" xfId="0" applyFont="1" applyFill="1" applyBorder="1" applyAlignment="1">
      <alignment horizontal="left" vertical="center" shrinkToFit="1"/>
    </xf>
    <xf numFmtId="0" fontId="102" fillId="0" borderId="10" xfId="0" applyFont="1" applyFill="1" applyBorder="1" applyAlignment="1">
      <alignment horizontal="left" vertical="center" shrinkToFit="1"/>
    </xf>
    <xf numFmtId="0" fontId="102" fillId="0" borderId="3" xfId="0" applyFont="1" applyFill="1" applyBorder="1" applyAlignment="1">
      <alignment horizontal="left" vertical="center" shrinkToFit="1"/>
    </xf>
    <xf numFmtId="2" fontId="102" fillId="0" borderId="4" xfId="0" applyNumberFormat="1" applyFont="1" applyFill="1" applyBorder="1" applyAlignment="1" applyProtection="1">
      <alignment vertical="center" shrinkToFit="1"/>
      <protection locked="0"/>
    </xf>
    <xf numFmtId="0" fontId="102" fillId="0" borderId="4" xfId="0" applyFont="1" applyFill="1" applyBorder="1" applyAlignment="1">
      <alignment horizontal="center" vertical="center"/>
    </xf>
    <xf numFmtId="0" fontId="56" fillId="0" borderId="8" xfId="0" applyFont="1" applyFill="1" applyBorder="1" applyAlignment="1">
      <alignment horizontal="left" vertical="center" wrapText="1"/>
    </xf>
    <xf numFmtId="0" fontId="56" fillId="0" borderId="9" xfId="0" applyFont="1" applyFill="1" applyBorder="1" applyAlignment="1">
      <alignment horizontal="left" vertical="center" wrapText="1"/>
    </xf>
    <xf numFmtId="0" fontId="56" fillId="0" borderId="11" xfId="0" applyFont="1" applyFill="1" applyBorder="1" applyAlignment="1">
      <alignment horizontal="left" vertical="center" wrapText="1"/>
    </xf>
    <xf numFmtId="0" fontId="56" fillId="0" borderId="12" xfId="0" applyFont="1" applyFill="1" applyBorder="1" applyAlignment="1">
      <alignment horizontal="left" vertical="center" wrapText="1"/>
    </xf>
    <xf numFmtId="0" fontId="102" fillId="0" borderId="5" xfId="0" applyFont="1" applyFill="1" applyBorder="1" applyAlignment="1">
      <alignment horizontal="left" vertical="center" wrapText="1"/>
    </xf>
    <xf numFmtId="0" fontId="102" fillId="0" borderId="3" xfId="0" applyFont="1" applyFill="1" applyBorder="1" applyAlignment="1">
      <alignment horizontal="left" vertical="center"/>
    </xf>
    <xf numFmtId="0" fontId="102" fillId="0" borderId="4" xfId="0" applyFont="1" applyFill="1" applyBorder="1" applyAlignment="1">
      <alignment horizontal="left" vertical="center"/>
    </xf>
    <xf numFmtId="0" fontId="107" fillId="0" borderId="27" xfId="0" applyFont="1" applyFill="1" applyBorder="1"/>
    <xf numFmtId="0" fontId="107" fillId="0" borderId="28" xfId="0" applyFont="1" applyFill="1" applyBorder="1"/>
    <xf numFmtId="0" fontId="56" fillId="0" borderId="8" xfId="0" applyFont="1" applyFill="1" applyBorder="1" applyAlignment="1">
      <alignment horizontal="left" vertical="center" wrapText="1" indent="1"/>
    </xf>
    <xf numFmtId="0" fontId="56" fillId="0" borderId="9" xfId="0" applyFont="1" applyFill="1" applyBorder="1" applyAlignment="1">
      <alignment horizontal="left" vertical="center" wrapText="1" indent="1"/>
    </xf>
    <xf numFmtId="0" fontId="56" fillId="0" borderId="6" xfId="0" applyFont="1" applyFill="1" applyBorder="1" applyAlignment="1">
      <alignment horizontal="left" vertical="center" wrapText="1" indent="1"/>
    </xf>
    <xf numFmtId="0" fontId="56" fillId="0" borderId="7" xfId="0" applyFont="1" applyFill="1" applyBorder="1" applyAlignment="1">
      <alignment horizontal="left" vertical="center" wrapText="1" indent="1"/>
    </xf>
    <xf numFmtId="0" fontId="56" fillId="0" borderId="11" xfId="0" applyFont="1" applyFill="1" applyBorder="1" applyAlignment="1">
      <alignment horizontal="left" vertical="center" wrapText="1" indent="1"/>
    </xf>
    <xf numFmtId="0" fontId="56" fillId="0" borderId="12" xfId="0" applyFont="1" applyFill="1" applyBorder="1" applyAlignment="1">
      <alignment horizontal="left" vertical="center" wrapText="1" indent="1"/>
    </xf>
    <xf numFmtId="0" fontId="102" fillId="0" borderId="8" xfId="0" applyFont="1" applyFill="1" applyBorder="1" applyAlignment="1">
      <alignment horizontal="center" vertical="center"/>
    </xf>
    <xf numFmtId="0" fontId="102" fillId="0" borderId="5" xfId="0" applyFont="1" applyFill="1" applyBorder="1" applyAlignment="1">
      <alignment horizontal="center" vertical="center"/>
    </xf>
    <xf numFmtId="0" fontId="102" fillId="0" borderId="5" xfId="0" applyFont="1" applyFill="1" applyBorder="1" applyAlignment="1" applyProtection="1">
      <alignment horizontal="left" vertical="center" shrinkToFit="1"/>
      <protection locked="0"/>
    </xf>
    <xf numFmtId="0" fontId="107" fillId="0" borderId="5" xfId="0" applyFont="1" applyFill="1" applyBorder="1" applyAlignment="1">
      <alignment horizontal="left" vertical="center"/>
    </xf>
    <xf numFmtId="0" fontId="107" fillId="0" borderId="5" xfId="0" applyFont="1" applyFill="1" applyBorder="1" applyAlignment="1">
      <alignment horizontal="right" vertical="center"/>
    </xf>
    <xf numFmtId="0" fontId="102" fillId="0" borderId="0" xfId="0" applyFont="1" applyFill="1" applyBorder="1" applyAlignment="1" applyProtection="1">
      <alignment horizontal="left" vertical="center" shrinkToFit="1"/>
      <protection locked="0"/>
    </xf>
    <xf numFmtId="0" fontId="107" fillId="0" borderId="0" xfId="0" applyFont="1" applyFill="1" applyBorder="1" applyAlignment="1">
      <alignment horizontal="left" vertical="center"/>
    </xf>
    <xf numFmtId="0" fontId="107" fillId="0" borderId="0" xfId="0" applyFont="1" applyFill="1" applyBorder="1" applyAlignment="1">
      <alignment horizontal="right" vertical="center"/>
    </xf>
    <xf numFmtId="0" fontId="102" fillId="0" borderId="1" xfId="0" applyFont="1" applyFill="1" applyBorder="1" applyAlignment="1" applyProtection="1">
      <alignment horizontal="left" vertical="center" shrinkToFit="1"/>
      <protection locked="0"/>
    </xf>
    <xf numFmtId="0" fontId="107" fillId="0" borderId="1" xfId="0" applyFont="1" applyFill="1" applyBorder="1" applyAlignment="1">
      <alignment horizontal="left" vertical="center"/>
    </xf>
    <xf numFmtId="0" fontId="107" fillId="0" borderId="1" xfId="0" applyFont="1" applyFill="1" applyBorder="1" applyAlignment="1">
      <alignment horizontal="right" vertical="center"/>
    </xf>
    <xf numFmtId="0" fontId="102" fillId="0" borderId="3" xfId="0" applyFont="1" applyFill="1" applyBorder="1" applyAlignment="1">
      <alignment horizontal="center" vertical="center" shrinkToFit="1"/>
    </xf>
    <xf numFmtId="0" fontId="102" fillId="0" borderId="10" xfId="0" applyFont="1" applyFill="1" applyBorder="1" applyAlignment="1">
      <alignment horizontal="center" vertical="center" shrinkToFit="1"/>
    </xf>
    <xf numFmtId="0" fontId="102" fillId="0" borderId="4" xfId="0" applyFont="1" applyFill="1" applyBorder="1" applyAlignment="1">
      <alignment horizontal="center" vertical="center" shrinkToFit="1"/>
    </xf>
    <xf numFmtId="0" fontId="102" fillId="0" borderId="3" xfId="0" applyFont="1" applyFill="1" applyBorder="1" applyAlignment="1">
      <alignment horizontal="center" vertical="center"/>
    </xf>
    <xf numFmtId="0" fontId="102" fillId="0" borderId="4" xfId="0" applyFont="1" applyFill="1" applyBorder="1" applyAlignment="1" applyProtection="1">
      <alignment horizontal="left" vertical="center" wrapText="1"/>
      <protection locked="0"/>
    </xf>
    <xf numFmtId="0" fontId="102" fillId="0" borderId="4" xfId="0" applyFont="1" applyFill="1" applyBorder="1" applyAlignment="1">
      <alignment horizontal="left" vertical="center" wrapText="1"/>
    </xf>
    <xf numFmtId="0" fontId="102" fillId="0" borderId="26" xfId="0" applyFont="1" applyFill="1" applyBorder="1" applyAlignment="1">
      <alignment horizontal="center" vertical="center" wrapText="1"/>
    </xf>
    <xf numFmtId="0" fontId="102" fillId="0" borderId="27" xfId="0" applyFont="1" applyFill="1" applyBorder="1" applyAlignment="1">
      <alignment horizontal="center" vertical="center" wrapText="1"/>
    </xf>
    <xf numFmtId="0" fontId="102" fillId="0" borderId="28" xfId="0" applyFont="1" applyFill="1" applyBorder="1" applyAlignment="1">
      <alignment horizontal="center" vertical="center" wrapText="1"/>
    </xf>
    <xf numFmtId="0" fontId="56" fillId="0" borderId="26" xfId="0" applyFont="1" applyFill="1" applyBorder="1" applyAlignment="1">
      <alignment horizontal="left" vertical="center"/>
    </xf>
    <xf numFmtId="0" fontId="56" fillId="0" borderId="27" xfId="0" applyFont="1" applyFill="1" applyBorder="1" applyAlignment="1">
      <alignment horizontal="left" vertical="center"/>
    </xf>
    <xf numFmtId="0" fontId="56" fillId="0" borderId="28" xfId="0" applyFont="1" applyFill="1" applyBorder="1" applyAlignment="1">
      <alignment horizontal="left" vertical="center"/>
    </xf>
    <xf numFmtId="0" fontId="102" fillId="0" borderId="3" xfId="0" applyFont="1" applyFill="1" applyBorder="1" applyAlignment="1">
      <alignment horizontal="left" vertical="center" wrapText="1"/>
    </xf>
    <xf numFmtId="0" fontId="102" fillId="0" borderId="8" xfId="0" applyFont="1" applyFill="1" applyBorder="1" applyAlignment="1">
      <alignment horizontal="left" vertical="center" shrinkToFit="1"/>
    </xf>
    <xf numFmtId="0" fontId="102" fillId="0" borderId="5" xfId="0" applyFont="1" applyFill="1" applyBorder="1" applyAlignment="1">
      <alignment horizontal="left" vertical="center" shrinkToFit="1"/>
    </xf>
    <xf numFmtId="0" fontId="102" fillId="0" borderId="0" xfId="0" applyFont="1" applyFill="1" applyBorder="1" applyAlignment="1">
      <alignment horizontal="center" vertical="center" shrinkToFit="1"/>
    </xf>
    <xf numFmtId="0" fontId="103" fillId="0" borderId="5" xfId="0" applyFont="1" applyFill="1" applyBorder="1" applyAlignment="1">
      <alignment horizontal="center" vertical="center" shrinkToFit="1"/>
    </xf>
    <xf numFmtId="0" fontId="102" fillId="0" borderId="11" xfId="0" applyFont="1" applyFill="1" applyBorder="1" applyAlignment="1">
      <alignment horizontal="left" vertical="center" shrinkToFit="1"/>
    </xf>
    <xf numFmtId="0" fontId="102" fillId="0" borderId="1" xfId="0" applyFont="1" applyFill="1" applyBorder="1" applyAlignment="1">
      <alignment horizontal="left" vertical="center" shrinkToFit="1"/>
    </xf>
    <xf numFmtId="0" fontId="56" fillId="0" borderId="26" xfId="0" applyFont="1" applyFill="1" applyBorder="1" applyAlignment="1">
      <alignment vertical="center"/>
    </xf>
    <xf numFmtId="0" fontId="56" fillId="0" borderId="27" xfId="0" applyFont="1" applyFill="1" applyBorder="1" applyAlignment="1">
      <alignment vertical="center"/>
    </xf>
    <xf numFmtId="0" fontId="56" fillId="0" borderId="28" xfId="0" applyFont="1" applyFill="1" applyBorder="1" applyAlignment="1">
      <alignment vertical="center"/>
    </xf>
    <xf numFmtId="0" fontId="102" fillId="0" borderId="26" xfId="0" applyFont="1" applyFill="1" applyBorder="1" applyAlignment="1">
      <alignment horizontal="left" vertical="center"/>
    </xf>
    <xf numFmtId="0" fontId="102" fillId="0" borderId="28" xfId="0" applyFont="1" applyFill="1" applyBorder="1" applyAlignment="1">
      <alignment horizontal="left" vertical="center"/>
    </xf>
    <xf numFmtId="0" fontId="102" fillId="0" borderId="5" xfId="0" applyFont="1" applyFill="1" applyBorder="1" applyAlignment="1" applyProtection="1">
      <alignment vertical="center" shrinkToFit="1"/>
      <protection locked="0"/>
    </xf>
    <xf numFmtId="0" fontId="29" fillId="0" borderId="1" xfId="0" applyFont="1" applyFill="1" applyBorder="1" applyAlignment="1">
      <alignment horizontal="left" vertical="center" wrapText="1"/>
    </xf>
    <xf numFmtId="0" fontId="102" fillId="0" borderId="9" xfId="0" applyFont="1" applyFill="1" applyBorder="1" applyAlignment="1">
      <alignment vertical="center" wrapText="1"/>
    </xf>
    <xf numFmtId="0" fontId="102" fillId="0" borderId="7" xfId="0" applyFont="1" applyFill="1" applyBorder="1" applyAlignment="1">
      <alignment vertical="center" wrapText="1"/>
    </xf>
    <xf numFmtId="0" fontId="102" fillId="0" borderId="12" xfId="0" applyFont="1" applyFill="1" applyBorder="1" applyAlignment="1">
      <alignment vertical="center" wrapText="1"/>
    </xf>
    <xf numFmtId="0" fontId="102" fillId="0" borderId="6" xfId="0" applyFont="1" applyFill="1" applyBorder="1" applyAlignment="1">
      <alignment horizontal="left" vertical="center" shrinkToFit="1"/>
    </xf>
    <xf numFmtId="0" fontId="102" fillId="0" borderId="0" xfId="0" applyFont="1" applyFill="1" applyBorder="1" applyAlignment="1">
      <alignment horizontal="left" vertical="center" shrinkToFit="1"/>
    </xf>
    <xf numFmtId="0" fontId="102" fillId="0" borderId="1" xfId="0" applyFont="1" applyFill="1" applyBorder="1" applyAlignment="1">
      <alignment horizontal="left" vertical="center" wrapText="1"/>
    </xf>
    <xf numFmtId="0" fontId="102" fillId="0" borderId="10" xfId="0" applyFont="1" applyFill="1" applyBorder="1" applyAlignment="1">
      <alignment horizontal="left" vertical="center"/>
    </xf>
    <xf numFmtId="0" fontId="107" fillId="0" borderId="10" xfId="0" applyFont="1" applyFill="1" applyBorder="1" applyAlignment="1">
      <alignment horizontal="left" vertical="center" indent="1"/>
    </xf>
    <xf numFmtId="0" fontId="56" fillId="0" borderId="26" xfId="0" applyFont="1" applyFill="1" applyBorder="1" applyAlignment="1">
      <alignment horizontal="left" vertical="center" indent="1"/>
    </xf>
    <xf numFmtId="0" fontId="56" fillId="0" borderId="28" xfId="0" applyFont="1" applyFill="1" applyBorder="1" applyAlignment="1">
      <alignment horizontal="left" vertical="center" indent="1"/>
    </xf>
    <xf numFmtId="0" fontId="129" fillId="0" borderId="4" xfId="0" applyFont="1" applyFill="1" applyBorder="1" applyAlignment="1" applyProtection="1">
      <alignment horizontal="left" vertical="center" shrinkToFit="1"/>
      <protection locked="0"/>
    </xf>
    <xf numFmtId="0" fontId="56" fillId="0" borderId="27" xfId="0" applyFont="1" applyFill="1" applyBorder="1" applyAlignment="1">
      <alignment horizontal="left" vertical="center" indent="1"/>
    </xf>
    <xf numFmtId="0" fontId="28" fillId="0" borderId="3" xfId="0" applyFont="1" applyFill="1" applyBorder="1" applyAlignment="1">
      <alignment horizontal="left" vertical="center" indent="1"/>
    </xf>
    <xf numFmtId="0" fontId="28" fillId="0" borderId="10" xfId="0" applyFont="1" applyFill="1" applyBorder="1" applyAlignment="1">
      <alignment horizontal="left" vertical="center" indent="1"/>
    </xf>
    <xf numFmtId="0" fontId="29" fillId="0" borderId="26" xfId="0" applyFont="1" applyFill="1" applyBorder="1" applyAlignment="1">
      <alignment horizontal="center" vertical="center" wrapText="1"/>
    </xf>
    <xf numFmtId="0" fontId="29" fillId="0" borderId="27" xfId="0" applyFont="1" applyFill="1" applyBorder="1" applyAlignment="1">
      <alignment horizontal="center" vertical="center" wrapText="1"/>
    </xf>
    <xf numFmtId="0" fontId="56" fillId="0" borderId="3" xfId="0" applyFont="1" applyFill="1" applyBorder="1" applyAlignment="1">
      <alignment horizontal="left" vertical="center" wrapText="1" indent="1"/>
    </xf>
    <xf numFmtId="0" fontId="56" fillId="0" borderId="10" xfId="0" applyFont="1" applyFill="1" applyBorder="1" applyAlignment="1">
      <alignment horizontal="left" vertical="center" wrapText="1" indent="1"/>
    </xf>
    <xf numFmtId="0" fontId="56" fillId="0" borderId="26" xfId="0" applyFont="1" applyFill="1" applyBorder="1" applyAlignment="1">
      <alignment horizontal="center" vertical="center"/>
    </xf>
    <xf numFmtId="0" fontId="56" fillId="0" borderId="27" xfId="0" applyFont="1" applyFill="1" applyBorder="1" applyAlignment="1">
      <alignment horizontal="center" vertical="center"/>
    </xf>
    <xf numFmtId="0" fontId="56" fillId="0" borderId="28" xfId="0" applyFont="1" applyFill="1" applyBorder="1" applyAlignment="1">
      <alignment horizontal="center" vertical="center"/>
    </xf>
    <xf numFmtId="0" fontId="102" fillId="0" borderId="3" xfId="0" applyFont="1" applyFill="1" applyBorder="1" applyAlignment="1">
      <alignment horizontal="left" vertical="center" wrapText="1" shrinkToFit="1"/>
    </xf>
    <xf numFmtId="0" fontId="102" fillId="0" borderId="4" xfId="0" applyFont="1" applyFill="1" applyBorder="1" applyAlignment="1">
      <alignment horizontal="left" vertical="center" wrapText="1" shrinkToFit="1"/>
    </xf>
    <xf numFmtId="0" fontId="102" fillId="0" borderId="10" xfId="0" applyFont="1" applyFill="1" applyBorder="1" applyAlignment="1">
      <alignment horizontal="left" vertical="center" wrapText="1" shrinkToFit="1"/>
    </xf>
    <xf numFmtId="0" fontId="102" fillId="0" borderId="3" xfId="0" applyFont="1" applyFill="1" applyBorder="1" applyAlignment="1">
      <alignment vertical="center" wrapText="1" shrinkToFit="1"/>
    </xf>
    <xf numFmtId="0" fontId="102" fillId="0" borderId="4" xfId="0" applyFont="1" applyFill="1" applyBorder="1" applyAlignment="1">
      <alignment vertical="center" wrapText="1" shrinkToFit="1"/>
    </xf>
    <xf numFmtId="0" fontId="29" fillId="0" borderId="28" xfId="0" applyFont="1" applyFill="1" applyBorder="1" applyAlignment="1">
      <alignment horizontal="center" vertical="center" wrapText="1"/>
    </xf>
    <xf numFmtId="0" fontId="102" fillId="0" borderId="10" xfId="0" applyFont="1" applyFill="1" applyBorder="1" applyAlignment="1">
      <alignment horizontal="left" vertical="center" wrapText="1"/>
    </xf>
    <xf numFmtId="0" fontId="102" fillId="8" borderId="5" xfId="0" applyFont="1" applyFill="1" applyBorder="1" applyAlignment="1" applyProtection="1">
      <alignment horizontal="left" vertical="center" shrinkToFit="1"/>
      <protection locked="0"/>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0" xfId="0" applyFont="1" applyBorder="1" applyAlignment="1">
      <alignment horizontal="left" vertical="center" wrapText="1"/>
    </xf>
    <xf numFmtId="0" fontId="29" fillId="0" borderId="3" xfId="0" applyFont="1" applyFill="1" applyBorder="1" applyAlignment="1">
      <alignment horizontal="left" vertical="center" wrapText="1"/>
    </xf>
    <xf numFmtId="0" fontId="29" fillId="0" borderId="3" xfId="0" applyFont="1" applyFill="1" applyBorder="1" applyAlignment="1">
      <alignment horizontal="left" vertical="center"/>
    </xf>
    <xf numFmtId="0" fontId="29" fillId="0" borderId="4" xfId="0" applyFont="1" applyFill="1" applyBorder="1" applyAlignment="1">
      <alignment horizontal="left" vertical="center"/>
    </xf>
    <xf numFmtId="0" fontId="107" fillId="0" borderId="8" xfId="0" applyFont="1" applyFill="1" applyBorder="1" applyAlignment="1" applyProtection="1">
      <alignment horizontal="left" vertical="top" wrapText="1"/>
      <protection locked="0"/>
    </xf>
    <xf numFmtId="0" fontId="107" fillId="0" borderId="5" xfId="0" applyFont="1" applyFill="1" applyBorder="1" applyAlignment="1" applyProtection="1">
      <alignment horizontal="left" vertical="top" wrapText="1"/>
      <protection locked="0"/>
    </xf>
    <xf numFmtId="0" fontId="107" fillId="0" borderId="6" xfId="0" applyFont="1" applyFill="1" applyBorder="1" applyAlignment="1" applyProtection="1">
      <alignment horizontal="left" vertical="top" wrapText="1"/>
      <protection locked="0"/>
    </xf>
    <xf numFmtId="0" fontId="107" fillId="0" borderId="0" xfId="0" applyFont="1" applyFill="1" applyBorder="1" applyAlignment="1" applyProtection="1">
      <alignment horizontal="left" vertical="top" wrapText="1"/>
      <protection locked="0"/>
    </xf>
    <xf numFmtId="0" fontId="107" fillId="0" borderId="11" xfId="0" applyFont="1" applyFill="1" applyBorder="1" applyAlignment="1" applyProtection="1">
      <alignment horizontal="left" vertical="top" wrapText="1"/>
      <protection locked="0"/>
    </xf>
    <xf numFmtId="0" fontId="107" fillId="0" borderId="1" xfId="0" applyFont="1" applyFill="1" applyBorder="1" applyAlignment="1" applyProtection="1">
      <alignment horizontal="left" vertical="top" wrapText="1"/>
      <protection locked="0"/>
    </xf>
    <xf numFmtId="0" fontId="102" fillId="0" borderId="3" xfId="0" applyFont="1" applyFill="1" applyBorder="1" applyAlignment="1" applyProtection="1">
      <alignment horizontal="left" vertical="center"/>
      <protection locked="0"/>
    </xf>
    <xf numFmtId="0" fontId="102" fillId="0" borderId="4" xfId="0" applyFont="1" applyFill="1" applyBorder="1" applyAlignment="1" applyProtection="1">
      <alignment horizontal="left" vertical="center"/>
      <protection locked="0"/>
    </xf>
    <xf numFmtId="0" fontId="102" fillId="0" borderId="10" xfId="0" applyFont="1" applyFill="1" applyBorder="1" applyAlignment="1" applyProtection="1">
      <alignment horizontal="left" vertical="center"/>
      <protection locked="0"/>
    </xf>
    <xf numFmtId="0" fontId="56" fillId="0" borderId="5" xfId="0" applyFont="1" applyFill="1" applyBorder="1" applyAlignment="1">
      <alignment vertical="center"/>
    </xf>
    <xf numFmtId="0" fontId="107" fillId="0" borderId="5" xfId="0" applyFont="1" applyFill="1" applyBorder="1" applyAlignment="1"/>
    <xf numFmtId="0" fontId="56" fillId="0" borderId="0" xfId="0" applyFont="1" applyFill="1" applyBorder="1" applyAlignment="1">
      <alignment horizontal="left" vertical="center"/>
    </xf>
    <xf numFmtId="0" fontId="102" fillId="0" borderId="1" xfId="0" applyFont="1" applyFill="1" applyBorder="1" applyAlignment="1">
      <alignment horizontal="left"/>
    </xf>
    <xf numFmtId="0" fontId="102" fillId="0" borderId="11" xfId="0" applyFont="1" applyFill="1" applyBorder="1" applyAlignment="1">
      <alignment horizontal="left" vertical="center" wrapText="1"/>
    </xf>
    <xf numFmtId="0" fontId="56" fillId="0" borderId="2" xfId="0" applyFont="1" applyFill="1" applyBorder="1" applyAlignment="1">
      <alignment horizontal="left" vertical="center" wrapText="1"/>
    </xf>
    <xf numFmtId="0" fontId="102" fillId="0" borderId="3" xfId="0" applyFont="1" applyFill="1" applyBorder="1" applyAlignment="1">
      <alignment vertical="center"/>
    </xf>
    <xf numFmtId="0" fontId="102" fillId="0" borderId="4" xfId="0" applyFont="1" applyFill="1" applyBorder="1" applyAlignment="1">
      <alignment vertical="center"/>
    </xf>
    <xf numFmtId="0" fontId="102" fillId="0" borderId="10" xfId="0" applyFont="1" applyFill="1" applyBorder="1" applyAlignment="1">
      <alignment vertical="center"/>
    </xf>
    <xf numFmtId="0" fontId="107" fillId="0" borderId="3" xfId="0" applyFont="1" applyBorder="1" applyAlignment="1">
      <alignment horizontal="center" vertical="center"/>
    </xf>
    <xf numFmtId="0" fontId="107" fillId="0" borderId="4" xfId="0" applyFont="1" applyBorder="1" applyAlignment="1">
      <alignment horizontal="center" vertical="center"/>
    </xf>
    <xf numFmtId="0" fontId="56" fillId="0" borderId="8" xfId="0" applyFont="1" applyFill="1" applyBorder="1" applyAlignment="1">
      <alignment horizontal="center" vertical="center" wrapText="1"/>
    </xf>
    <xf numFmtId="0" fontId="56" fillId="0" borderId="6" xfId="0" applyFont="1" applyFill="1" applyBorder="1" applyAlignment="1">
      <alignment horizontal="center" vertical="center" wrapText="1"/>
    </xf>
    <xf numFmtId="0" fontId="56" fillId="0" borderId="11" xfId="0" applyFont="1" applyFill="1" applyBorder="1" applyAlignment="1">
      <alignment horizontal="center" vertical="center" wrapText="1"/>
    </xf>
    <xf numFmtId="0" fontId="95" fillId="0" borderId="3" xfId="45" applyNumberFormat="1" applyFont="1" applyFill="1" applyBorder="1" applyAlignment="1">
      <alignment vertical="center" wrapText="1"/>
    </xf>
    <xf numFmtId="0" fontId="95" fillId="0" borderId="4" xfId="45" applyNumberFormat="1" applyFont="1" applyFill="1" applyBorder="1" applyAlignment="1">
      <alignment vertical="center" wrapText="1"/>
    </xf>
    <xf numFmtId="0" fontId="95" fillId="0" borderId="10" xfId="45" applyNumberFormat="1" applyFont="1" applyFill="1" applyBorder="1" applyAlignment="1">
      <alignment vertical="center" wrapText="1"/>
    </xf>
    <xf numFmtId="0" fontId="107" fillId="0" borderId="3" xfId="45" applyNumberFormat="1" applyFont="1" applyFill="1" applyBorder="1" applyAlignment="1">
      <alignment vertical="center" wrapText="1"/>
    </xf>
    <xf numFmtId="0" fontId="107" fillId="0" borderId="4" xfId="45" applyNumberFormat="1" applyFont="1" applyFill="1" applyBorder="1" applyAlignment="1">
      <alignment vertical="center" wrapText="1"/>
    </xf>
    <xf numFmtId="0" fontId="107" fillId="0" borderId="10" xfId="45" applyNumberFormat="1" applyFont="1" applyFill="1" applyBorder="1" applyAlignment="1">
      <alignment vertical="center" wrapText="1"/>
    </xf>
    <xf numFmtId="0" fontId="25" fillId="0" borderId="0" xfId="0" applyFont="1" applyFill="1" applyAlignment="1">
      <alignment horizontal="center" vertical="center"/>
    </xf>
    <xf numFmtId="0" fontId="0" fillId="0" borderId="3" xfId="0" applyFont="1" applyFill="1" applyBorder="1" applyAlignment="1">
      <alignment horizontal="left" vertical="center" shrinkToFit="1"/>
    </xf>
    <xf numFmtId="0" fontId="0" fillId="0" borderId="4" xfId="0" applyFont="1" applyFill="1" applyBorder="1" applyAlignment="1">
      <alignment horizontal="left" vertical="center" shrinkToFit="1"/>
    </xf>
    <xf numFmtId="0" fontId="0" fillId="0" borderId="4" xfId="0" applyFont="1" applyFill="1" applyBorder="1" applyAlignment="1">
      <alignment horizontal="left" vertical="center"/>
    </xf>
    <xf numFmtId="0" fontId="0" fillId="0" borderId="10" xfId="0" applyFont="1" applyFill="1" applyBorder="1" applyAlignment="1">
      <alignment horizontal="left" vertical="center"/>
    </xf>
    <xf numFmtId="0" fontId="0" fillId="0" borderId="3" xfId="0" applyFont="1" applyFill="1" applyBorder="1" applyAlignment="1">
      <alignment horizontal="left" vertical="center"/>
    </xf>
    <xf numFmtId="49" fontId="0" fillId="0" borderId="3" xfId="0" applyNumberForma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49" fontId="0" fillId="0" borderId="4" xfId="0" applyNumberFormat="1" applyBorder="1" applyAlignment="1">
      <alignment horizontal="center" vertical="center"/>
    </xf>
    <xf numFmtId="0" fontId="0" fillId="0" borderId="4" xfId="0" applyFont="1" applyFill="1" applyBorder="1" applyAlignment="1">
      <alignment horizontal="center" vertical="center"/>
    </xf>
    <xf numFmtId="0" fontId="0" fillId="0" borderId="10" xfId="0" applyFont="1" applyFill="1" applyBorder="1" applyAlignment="1">
      <alignment horizontal="center" vertical="center"/>
    </xf>
    <xf numFmtId="1" fontId="0" fillId="0" borderId="3" xfId="0" applyNumberFormat="1" applyFont="1" applyFill="1" applyBorder="1" applyAlignment="1">
      <alignment horizontal="left" vertical="center"/>
    </xf>
    <xf numFmtId="1" fontId="0" fillId="0" borderId="4" xfId="0" applyNumberFormat="1" applyFont="1" applyFill="1" applyBorder="1" applyAlignment="1">
      <alignment horizontal="left" vertical="center"/>
    </xf>
    <xf numFmtId="1" fontId="0" fillId="0" borderId="10" xfId="0" applyNumberFormat="1" applyFont="1" applyFill="1" applyBorder="1" applyAlignment="1">
      <alignment horizontal="left" vertical="center"/>
    </xf>
    <xf numFmtId="58" fontId="0" fillId="0" borderId="4" xfId="0" applyNumberFormat="1" applyFont="1" applyFill="1" applyBorder="1" applyAlignment="1">
      <alignment horizontal="left" vertical="center"/>
    </xf>
    <xf numFmtId="58" fontId="0" fillId="0" borderId="10" xfId="0" applyNumberFormat="1" applyFont="1" applyFill="1" applyBorder="1" applyAlignment="1">
      <alignment horizontal="left" vertical="center"/>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4" xfId="0" applyBorder="1" applyAlignment="1">
      <alignment horizontal="center" vertical="center" shrinkToFit="1"/>
    </xf>
    <xf numFmtId="0" fontId="0" fillId="0" borderId="4" xfId="0" applyBorder="1" applyAlignment="1">
      <alignment horizontal="center" vertical="center"/>
    </xf>
    <xf numFmtId="0" fontId="0" fillId="0" borderId="4" xfId="0" applyFont="1" applyBorder="1" applyAlignment="1">
      <alignment horizontal="left" vertical="center"/>
    </xf>
    <xf numFmtId="0" fontId="0" fillId="0" borderId="10" xfId="0" applyFont="1" applyBorder="1" applyAlignment="1">
      <alignment horizontal="left" vertical="center"/>
    </xf>
    <xf numFmtId="0" fontId="0" fillId="0" borderId="5" xfId="0" applyFont="1" applyFill="1" applyBorder="1" applyAlignment="1">
      <alignment horizontal="left" vertical="center" shrinkToFit="1"/>
    </xf>
    <xf numFmtId="0" fontId="0" fillId="0" borderId="9" xfId="0" applyFont="1" applyFill="1" applyBorder="1" applyAlignment="1">
      <alignment horizontal="left" vertical="center" shrinkToFit="1"/>
    </xf>
    <xf numFmtId="0" fontId="0" fillId="0" borderId="11" xfId="0" applyFont="1" applyFill="1" applyBorder="1" applyAlignment="1">
      <alignment horizontal="center"/>
    </xf>
    <xf numFmtId="0" fontId="0" fillId="0" borderId="1" xfId="0" applyFont="1" applyFill="1" applyBorder="1" applyAlignment="1">
      <alignment horizontal="center"/>
    </xf>
    <xf numFmtId="0" fontId="0" fillId="0" borderId="1" xfId="0" applyBorder="1" applyAlignment="1" applyProtection="1">
      <alignment horizontal="center" shrinkToFit="1"/>
      <protection locked="0"/>
    </xf>
    <xf numFmtId="0" fontId="0" fillId="0" borderId="1" xfId="0" applyBorder="1" applyAlignment="1" applyProtection="1">
      <alignment horizontal="left"/>
      <protection locked="0"/>
    </xf>
    <xf numFmtId="0" fontId="0" fillId="0" borderId="12" xfId="0" applyBorder="1" applyAlignment="1" applyProtection="1">
      <alignment horizontal="left"/>
      <protection locked="0"/>
    </xf>
    <xf numFmtId="0" fontId="30" fillId="0" borderId="4" xfId="0" applyFont="1" applyFill="1" applyBorder="1" applyAlignment="1">
      <alignment horizontal="left" vertical="center" wrapText="1" shrinkToFit="1"/>
    </xf>
    <xf numFmtId="0" fontId="30" fillId="0" borderId="10" xfId="0" applyFont="1" applyFill="1" applyBorder="1" applyAlignment="1">
      <alignment horizontal="left" vertical="center" wrapText="1" shrinkToFit="1"/>
    </xf>
    <xf numFmtId="0" fontId="30" fillId="0" borderId="3" xfId="0" applyFont="1" applyFill="1" applyBorder="1" applyAlignment="1">
      <alignment horizontal="left" vertical="center" wrapText="1" shrinkToFit="1"/>
    </xf>
    <xf numFmtId="0" fontId="30" fillId="0" borderId="3" xfId="0" applyFont="1" applyFill="1" applyBorder="1" applyAlignment="1">
      <alignment horizontal="left" vertical="center" shrinkToFit="1"/>
    </xf>
    <xf numFmtId="0" fontId="30" fillId="0" borderId="4" xfId="0" applyFont="1" applyFill="1" applyBorder="1" applyAlignment="1">
      <alignment horizontal="left" vertical="center" shrinkToFit="1"/>
    </xf>
    <xf numFmtId="0" fontId="30" fillId="0" borderId="4" xfId="0" applyFont="1" applyFill="1" applyBorder="1" applyAlignment="1" applyProtection="1">
      <alignment horizontal="left" vertical="center" shrinkToFit="1"/>
      <protection locked="0"/>
    </xf>
    <xf numFmtId="0" fontId="0" fillId="0" borderId="3" xfId="0" applyFont="1" applyFill="1" applyBorder="1" applyAlignment="1" applyProtection="1">
      <alignment horizontal="left" vertical="center" shrinkToFit="1"/>
      <protection locked="0"/>
    </xf>
    <xf numFmtId="0" fontId="0" fillId="0" borderId="4" xfId="0" applyFont="1" applyFill="1" applyBorder="1" applyAlignment="1" applyProtection="1">
      <alignment horizontal="left" vertical="center" shrinkToFit="1"/>
      <protection locked="0"/>
    </xf>
    <xf numFmtId="0" fontId="0" fillId="0" borderId="10" xfId="0" applyFont="1" applyFill="1" applyBorder="1" applyAlignment="1" applyProtection="1">
      <alignment horizontal="left" vertical="center" shrinkToFit="1"/>
      <protection locked="0"/>
    </xf>
    <xf numFmtId="0" fontId="0" fillId="0" borderId="26"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28" xfId="0" applyFont="1" applyFill="1" applyBorder="1" applyAlignment="1">
      <alignment horizontal="center" vertical="center" shrinkToFit="1"/>
    </xf>
    <xf numFmtId="0" fontId="12" fillId="0" borderId="5" xfId="0" applyFont="1" applyFill="1" applyBorder="1" applyAlignment="1">
      <alignment vertical="top"/>
    </xf>
    <xf numFmtId="0" fontId="12" fillId="0" borderId="5" xfId="0" applyFont="1" applyFill="1" applyBorder="1" applyAlignment="1">
      <alignment vertical="center" wrapText="1"/>
    </xf>
    <xf numFmtId="0" fontId="12" fillId="0" borderId="5" xfId="0" applyFont="1" applyFill="1" applyBorder="1" applyAlignment="1">
      <alignment vertical="center"/>
    </xf>
    <xf numFmtId="0" fontId="0" fillId="0" borderId="1" xfId="0" applyFont="1" applyFill="1" applyBorder="1" applyAlignment="1">
      <alignment horizontal="left" shrinkToFit="1"/>
    </xf>
    <xf numFmtId="0" fontId="0" fillId="0" borderId="1" xfId="0" applyFont="1" applyFill="1" applyBorder="1" applyAlignment="1" applyProtection="1">
      <alignment horizontal="center" shrinkToFit="1"/>
      <protection locked="0"/>
    </xf>
    <xf numFmtId="0" fontId="0" fillId="0" borderId="1" xfId="0" applyFont="1" applyFill="1" applyBorder="1" applyAlignment="1" applyProtection="1">
      <alignment horizontal="left"/>
      <protection locked="0"/>
    </xf>
    <xf numFmtId="0" fontId="0" fillId="0" borderId="12" xfId="0" applyFont="1" applyFill="1" applyBorder="1" applyAlignment="1" applyProtection="1">
      <alignment horizontal="left"/>
      <protection locked="0"/>
    </xf>
    <xf numFmtId="0" fontId="0" fillId="0" borderId="3" xfId="0" applyFont="1" applyFill="1" applyBorder="1" applyAlignment="1" applyProtection="1">
      <alignment vertical="center"/>
      <protection locked="0"/>
    </xf>
    <xf numFmtId="0" fontId="0" fillId="0" borderId="4" xfId="0" applyFont="1" applyBorder="1" applyAlignment="1" applyProtection="1">
      <alignment vertical="center"/>
      <protection locked="0"/>
    </xf>
    <xf numFmtId="0" fontId="0" fillId="0" borderId="10" xfId="0" applyFont="1" applyBorder="1" applyAlignment="1" applyProtection="1">
      <alignment vertical="center"/>
      <protection locked="0"/>
    </xf>
    <xf numFmtId="0" fontId="0" fillId="0" borderId="1" xfId="0" applyFont="1" applyFill="1" applyBorder="1" applyAlignment="1">
      <alignment horizontal="left" vertical="center"/>
    </xf>
    <xf numFmtId="0" fontId="0" fillId="0" borderId="1" xfId="0" applyFont="1" applyFill="1" applyBorder="1" applyAlignment="1"/>
    <xf numFmtId="0" fontId="0" fillId="0" borderId="8"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1" xfId="0" applyFont="1" applyBorder="1" applyAlignment="1">
      <alignment horizontal="center" vertical="center"/>
    </xf>
    <xf numFmtId="0" fontId="0" fillId="0" borderId="1" xfId="0" applyFont="1" applyBorder="1" applyAlignment="1">
      <alignment horizontal="center" vertical="center"/>
    </xf>
    <xf numFmtId="0" fontId="0" fillId="0" borderId="12" xfId="0" applyFont="1" applyBorder="1" applyAlignment="1">
      <alignment horizontal="center" vertical="center"/>
    </xf>
    <xf numFmtId="0" fontId="0" fillId="0" borderId="2" xfId="0" applyFont="1" applyFill="1" applyBorder="1" applyAlignment="1">
      <alignment horizontal="center" vertical="center" wrapText="1" shrinkToFit="1"/>
    </xf>
    <xf numFmtId="0" fontId="0" fillId="0" borderId="8" xfId="0"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0" fillId="0" borderId="11"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35" fillId="0" borderId="5" xfId="0" applyFont="1" applyFill="1" applyBorder="1" applyAlignment="1">
      <alignment vertical="center" wrapText="1"/>
    </xf>
    <xf numFmtId="0" fontId="12" fillId="0" borderId="0" xfId="0" applyFont="1" applyFill="1" applyBorder="1" applyAlignment="1">
      <alignment vertical="center" wrapText="1"/>
    </xf>
    <xf numFmtId="0" fontId="35" fillId="0" borderId="0" xfId="0" applyFont="1" applyFill="1" applyBorder="1" applyAlignment="1">
      <alignment vertical="center" wrapText="1"/>
    </xf>
    <xf numFmtId="0" fontId="0" fillId="0" borderId="3" xfId="0" applyFont="1" applyFill="1" applyBorder="1" applyAlignment="1">
      <alignment horizontal="center" vertical="center"/>
    </xf>
    <xf numFmtId="0" fontId="0" fillId="0" borderId="4" xfId="0" applyFont="1" applyFill="1" applyBorder="1" applyAlignment="1" applyProtection="1">
      <alignment horizontal="center" vertical="center"/>
      <protection locked="0"/>
    </xf>
    <xf numFmtId="0" fontId="0" fillId="0" borderId="2" xfId="0" applyFont="1" applyFill="1" applyBorder="1" applyAlignment="1">
      <alignment horizontal="center" vertical="center" shrinkToFit="1"/>
    </xf>
    <xf numFmtId="0" fontId="0" fillId="0" borderId="3" xfId="0" applyFont="1" applyFill="1" applyBorder="1" applyAlignment="1" applyProtection="1">
      <alignment horizontal="center" vertical="center" wrapText="1"/>
      <protection locked="0"/>
    </xf>
    <xf numFmtId="0" fontId="0" fillId="0" borderId="4" xfId="0" applyFont="1" applyFill="1" applyBorder="1" applyAlignment="1" applyProtection="1">
      <alignment horizontal="center" vertical="center" wrapText="1"/>
      <protection locked="0"/>
    </xf>
    <xf numFmtId="0" fontId="0" fillId="0" borderId="10" xfId="0" applyFont="1" applyFill="1" applyBorder="1" applyAlignment="1" applyProtection="1">
      <alignment horizontal="center" vertical="center" wrapText="1"/>
      <protection locked="0"/>
    </xf>
    <xf numFmtId="0" fontId="0" fillId="0" borderId="3" xfId="0" applyFont="1" applyFill="1" applyBorder="1" applyAlignment="1" applyProtection="1">
      <alignment horizontal="left" vertical="center" wrapText="1"/>
      <protection locked="0"/>
    </xf>
    <xf numFmtId="0" fontId="0" fillId="0" borderId="4" xfId="0" applyFont="1" applyFill="1" applyBorder="1" applyAlignment="1" applyProtection="1">
      <alignment horizontal="left" vertical="center" wrapText="1"/>
      <protection locked="0"/>
    </xf>
    <xf numFmtId="0" fontId="0" fillId="0" borderId="10" xfId="0" applyFont="1" applyFill="1" applyBorder="1" applyAlignment="1" applyProtection="1">
      <alignment horizontal="left" vertical="center" wrapText="1"/>
      <protection locked="0"/>
    </xf>
    <xf numFmtId="57" fontId="0" fillId="0" borderId="3" xfId="0" applyNumberFormat="1" applyFont="1" applyFill="1" applyBorder="1" applyAlignment="1" applyProtection="1">
      <alignment horizontal="center" vertical="center" shrinkToFit="1"/>
      <protection locked="0"/>
    </xf>
    <xf numFmtId="57" fontId="0" fillId="0" borderId="10" xfId="0" applyNumberFormat="1" applyFont="1" applyFill="1" applyBorder="1" applyAlignment="1" applyProtection="1">
      <alignment horizontal="center" vertical="center" shrinkToFit="1"/>
      <protection locked="0"/>
    </xf>
    <xf numFmtId="177" fontId="0" fillId="0" borderId="3"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0" fontId="0" fillId="0" borderId="32" xfId="0" applyFont="1" applyFill="1" applyBorder="1" applyAlignment="1">
      <alignment horizontal="center" vertical="center" shrinkToFit="1"/>
    </xf>
    <xf numFmtId="0" fontId="0" fillId="0" borderId="33" xfId="0" applyFont="1" applyFill="1" applyBorder="1" applyAlignment="1">
      <alignment horizontal="center" vertical="center" shrinkToFit="1"/>
    </xf>
    <xf numFmtId="0" fontId="0" fillId="0" borderId="34" xfId="0" applyFont="1" applyFill="1" applyBorder="1" applyAlignment="1">
      <alignment horizontal="center" vertical="center" shrinkToFit="1"/>
    </xf>
    <xf numFmtId="0" fontId="36" fillId="0" borderId="32" xfId="6" applyFill="1" applyBorder="1" applyAlignment="1" applyProtection="1">
      <alignment horizontal="left" vertical="center" shrinkToFit="1"/>
      <protection locked="0"/>
    </xf>
    <xf numFmtId="0" fontId="37" fillId="0" borderId="33" xfId="6" applyFont="1" applyFill="1" applyBorder="1" applyAlignment="1" applyProtection="1">
      <alignment horizontal="left" vertical="center" shrinkToFit="1"/>
      <protection locked="0"/>
    </xf>
    <xf numFmtId="0" fontId="0" fillId="0" borderId="33" xfId="0" applyFont="1" applyFill="1" applyBorder="1" applyAlignment="1" applyProtection="1">
      <alignment horizontal="left" vertical="center" shrinkToFit="1"/>
      <protection locked="0"/>
    </xf>
    <xf numFmtId="0" fontId="0" fillId="0" borderId="34" xfId="0" applyFont="1" applyFill="1" applyBorder="1" applyAlignment="1" applyProtection="1">
      <alignment horizontal="left" vertical="center" shrinkToFit="1"/>
      <protection locked="0"/>
    </xf>
    <xf numFmtId="0" fontId="0" fillId="0" borderId="29" xfId="0" applyFill="1" applyBorder="1" applyAlignment="1" applyProtection="1">
      <alignment horizontal="left" vertical="center" shrinkToFit="1"/>
      <protection locked="0"/>
    </xf>
    <xf numFmtId="0" fontId="0" fillId="0" borderId="30" xfId="0" applyFont="1" applyFill="1" applyBorder="1" applyAlignment="1" applyProtection="1">
      <alignment horizontal="left" vertical="center" shrinkToFit="1"/>
      <protection locked="0"/>
    </xf>
    <xf numFmtId="0" fontId="0" fillId="0" borderId="30" xfId="0" applyFill="1" applyBorder="1" applyAlignment="1" applyProtection="1">
      <alignment horizontal="left" vertical="center" shrinkToFit="1"/>
      <protection locked="0"/>
    </xf>
    <xf numFmtId="0" fontId="0" fillId="0" borderId="31" xfId="0" applyFont="1" applyFill="1" applyBorder="1" applyAlignment="1" applyProtection="1">
      <alignment horizontal="left" vertical="center" shrinkToFit="1"/>
      <protection locked="0"/>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8" xfId="0" applyFill="1" applyBorder="1" applyAlignment="1" applyProtection="1">
      <alignment horizontal="left" vertical="center" shrinkToFit="1"/>
      <protection locked="0"/>
    </xf>
    <xf numFmtId="0" fontId="0" fillId="0" borderId="5" xfId="0" applyFont="1" applyFill="1" applyBorder="1" applyAlignment="1" applyProtection="1">
      <alignment horizontal="left" vertical="center" shrinkToFit="1"/>
      <protection locked="0"/>
    </xf>
    <xf numFmtId="0" fontId="0" fillId="0" borderId="9" xfId="0" applyFont="1" applyFill="1" applyBorder="1" applyAlignment="1" applyProtection="1">
      <alignment horizontal="left" vertical="center" shrinkToFit="1"/>
      <protection locked="0"/>
    </xf>
    <xf numFmtId="0" fontId="0" fillId="0" borderId="32" xfId="0" applyFont="1" applyFill="1" applyBorder="1" applyAlignment="1" applyProtection="1">
      <alignment horizontal="left" vertical="center" shrinkToFit="1"/>
      <protection locked="0"/>
    </xf>
    <xf numFmtId="49" fontId="36" fillId="0" borderId="32" xfId="6" applyNumberFormat="1" applyFill="1" applyBorder="1" applyAlignment="1" applyProtection="1">
      <alignment horizontal="left" vertical="center" shrinkToFit="1"/>
      <protection locked="0"/>
    </xf>
    <xf numFmtId="49" fontId="37" fillId="0" borderId="33" xfId="6" applyNumberFormat="1" applyFont="1" applyFill="1" applyBorder="1" applyAlignment="1" applyProtection="1">
      <alignment horizontal="left" vertical="center" shrinkToFit="1"/>
      <protection locked="0"/>
    </xf>
    <xf numFmtId="49" fontId="0" fillId="0" borderId="33" xfId="0" applyNumberFormat="1" applyFont="1" applyFill="1" applyBorder="1" applyAlignment="1" applyProtection="1">
      <alignment horizontal="left" vertical="center" shrinkToFit="1"/>
      <protection locked="0"/>
    </xf>
    <xf numFmtId="49" fontId="0" fillId="0" borderId="34" xfId="0" applyNumberFormat="1" applyFont="1" applyFill="1" applyBorder="1" applyAlignment="1" applyProtection="1">
      <alignment horizontal="left" vertical="center" shrinkToFit="1"/>
      <protection locked="0"/>
    </xf>
    <xf numFmtId="0" fontId="12" fillId="0" borderId="0" xfId="0" applyFont="1" applyFill="1" applyAlignment="1">
      <alignment vertical="top" wrapText="1"/>
    </xf>
    <xf numFmtId="0" fontId="0" fillId="0" borderId="0" xfId="0" applyFont="1" applyAlignment="1">
      <alignment vertical="top" wrapText="1"/>
    </xf>
    <xf numFmtId="0" fontId="12" fillId="0" borderId="5" xfId="0" applyFont="1" applyFill="1" applyBorder="1" applyAlignment="1">
      <alignment horizontal="left" vertical="top" wrapText="1"/>
    </xf>
    <xf numFmtId="0" fontId="0" fillId="0" borderId="8" xfId="0" applyFont="1" applyFill="1" applyBorder="1" applyAlignment="1" applyProtection="1">
      <alignment horizontal="left" vertical="center" shrinkToFit="1"/>
      <protection locked="0"/>
    </xf>
    <xf numFmtId="0" fontId="0" fillId="0" borderId="29" xfId="0" applyFont="1" applyFill="1" applyBorder="1" applyAlignment="1" applyProtection="1">
      <alignment horizontal="left" vertical="center" shrinkToFit="1"/>
      <protection locked="0"/>
    </xf>
    <xf numFmtId="0" fontId="0" fillId="0" borderId="26" xfId="0" applyFont="1" applyFill="1" applyBorder="1" applyAlignment="1">
      <alignment horizontal="center" vertical="center" wrapText="1" shrinkToFit="1"/>
    </xf>
    <xf numFmtId="0" fontId="0" fillId="0" borderId="27" xfId="0" applyFont="1" applyFill="1" applyBorder="1" applyAlignment="1">
      <alignment horizontal="center" vertical="center" wrapText="1" shrinkToFit="1"/>
    </xf>
    <xf numFmtId="0" fontId="25" fillId="0" borderId="0" xfId="45" applyNumberFormat="1" applyFont="1" applyFill="1" applyBorder="1" applyAlignment="1">
      <alignment horizontal="center" vertical="center"/>
    </xf>
    <xf numFmtId="0" fontId="12" fillId="0" borderId="1" xfId="45" applyNumberFormat="1" applyFont="1" applyFill="1" applyBorder="1" applyAlignment="1">
      <alignment horizontal="center" vertical="center"/>
    </xf>
    <xf numFmtId="0" fontId="39" fillId="0" borderId="1" xfId="45" applyNumberFormat="1" applyFont="1" applyFill="1" applyBorder="1" applyAlignment="1">
      <alignment horizontal="left" vertical="center"/>
    </xf>
    <xf numFmtId="0" fontId="39" fillId="0" borderId="47" xfId="45" applyNumberFormat="1" applyFont="1" applyFill="1" applyBorder="1" applyAlignment="1">
      <alignment horizontal="left" vertical="center" indent="1"/>
    </xf>
    <xf numFmtId="0" fontId="39" fillId="0" borderId="36" xfId="45" applyNumberFormat="1" applyFont="1" applyFill="1" applyBorder="1" applyAlignment="1">
      <alignment horizontal="left" vertical="center" indent="1"/>
    </xf>
    <xf numFmtId="0" fontId="39" fillId="0" borderId="36" xfId="0" applyFont="1" applyFill="1" applyBorder="1" applyAlignment="1" applyProtection="1">
      <alignment horizontal="left" vertical="center" shrinkToFit="1"/>
      <protection locked="0"/>
    </xf>
    <xf numFmtId="0" fontId="39" fillId="0" borderId="90" xfId="45" applyNumberFormat="1" applyFont="1" applyFill="1" applyBorder="1" applyAlignment="1">
      <alignment horizontal="center" vertical="center" wrapText="1"/>
    </xf>
    <xf numFmtId="0" fontId="39" fillId="0" borderId="38" xfId="45" applyNumberFormat="1" applyFont="1" applyFill="1" applyBorder="1" applyAlignment="1">
      <alignment horizontal="center" vertical="center" wrapText="1"/>
    </xf>
    <xf numFmtId="0" fontId="39" fillId="0" borderId="63" xfId="45" applyNumberFormat="1" applyFont="1" applyFill="1" applyBorder="1" applyAlignment="1">
      <alignment horizontal="center" vertical="center" wrapText="1"/>
    </xf>
    <xf numFmtId="0" fontId="39" fillId="0" borderId="70" xfId="45" applyNumberFormat="1" applyFont="1" applyFill="1" applyBorder="1" applyAlignment="1">
      <alignment horizontal="center" vertical="center" wrapText="1"/>
    </xf>
    <xf numFmtId="0" fontId="39" fillId="0" borderId="26" xfId="45" applyNumberFormat="1" applyFont="1" applyFill="1" applyBorder="1" applyAlignment="1">
      <alignment horizontal="center" vertical="center" wrapText="1"/>
    </xf>
    <xf numFmtId="0" fontId="39" fillId="0" borderId="64" xfId="45" applyNumberFormat="1" applyFont="1" applyFill="1" applyBorder="1" applyAlignment="1">
      <alignment horizontal="center" vertical="center" wrapText="1"/>
    </xf>
    <xf numFmtId="0" fontId="39" fillId="0" borderId="51" xfId="45" applyNumberFormat="1" applyFont="1" applyFill="1" applyBorder="1" applyAlignment="1">
      <alignment horizontal="left" vertical="center" indent="1" shrinkToFit="1"/>
    </xf>
    <xf numFmtId="0" fontId="39" fillId="0" borderId="41" xfId="45" applyNumberFormat="1" applyFont="1" applyFill="1" applyBorder="1" applyAlignment="1">
      <alignment horizontal="left" vertical="center" indent="1" shrinkToFit="1"/>
    </xf>
    <xf numFmtId="0" fontId="39" fillId="0" borderId="41" xfId="0" applyFont="1" applyFill="1" applyBorder="1" applyAlignment="1" applyProtection="1">
      <alignment horizontal="left" vertical="center" shrinkToFit="1"/>
      <protection locked="0"/>
    </xf>
    <xf numFmtId="0" fontId="89" fillId="0" borderId="6" xfId="3" applyFont="1" applyFill="1" applyBorder="1" applyAlignment="1">
      <alignment horizontal="center" vertical="center" wrapText="1" shrinkToFit="1"/>
    </xf>
    <xf numFmtId="0" fontId="89" fillId="0" borderId="0" xfId="3" applyFont="1" applyFill="1" applyBorder="1" applyAlignment="1">
      <alignment horizontal="center" vertical="center" wrapText="1" shrinkToFit="1"/>
    </xf>
    <xf numFmtId="0" fontId="89" fillId="0" borderId="7" xfId="3" applyFont="1" applyFill="1" applyBorder="1" applyAlignment="1">
      <alignment horizontal="center" vertical="center" wrapText="1" shrinkToFit="1"/>
    </xf>
    <xf numFmtId="0" fontId="89" fillId="0" borderId="6" xfId="3" applyFont="1" applyFill="1" applyBorder="1" applyAlignment="1">
      <alignment horizontal="center" vertical="center" shrinkToFit="1"/>
    </xf>
    <xf numFmtId="0" fontId="89" fillId="0" borderId="0" xfId="3" applyFont="1" applyFill="1" applyBorder="1" applyAlignment="1">
      <alignment horizontal="center" vertical="center" shrinkToFit="1"/>
    </xf>
    <xf numFmtId="0" fontId="89" fillId="0" borderId="7" xfId="3" applyFont="1" applyFill="1" applyBorder="1" applyAlignment="1">
      <alignment horizontal="center" vertical="center" shrinkToFit="1"/>
    </xf>
    <xf numFmtId="0" fontId="89" fillId="0" borderId="56" xfId="3" applyFont="1" applyFill="1" applyBorder="1" applyAlignment="1">
      <alignment horizontal="center" vertical="center" wrapText="1" shrinkToFit="1"/>
    </xf>
    <xf numFmtId="0" fontId="89" fillId="0" borderId="54" xfId="3" applyFont="1" applyFill="1" applyBorder="1" applyAlignment="1">
      <alignment horizontal="center" vertical="center" shrinkToFit="1"/>
    </xf>
    <xf numFmtId="0" fontId="89" fillId="0" borderId="57" xfId="3" applyFont="1" applyFill="1" applyBorder="1" applyAlignment="1">
      <alignment horizontal="center" vertical="center" shrinkToFit="1"/>
    </xf>
    <xf numFmtId="0" fontId="87" fillId="0" borderId="0" xfId="0" applyFont="1" applyFill="1" applyBorder="1" applyAlignment="1">
      <alignment horizontal="left" vertical="center"/>
    </xf>
    <xf numFmtId="0" fontId="39" fillId="0" borderId="90" xfId="45" applyNumberFormat="1" applyFont="1" applyFill="1" applyBorder="1" applyAlignment="1">
      <alignment horizontal="center" vertical="center"/>
    </xf>
    <xf numFmtId="0" fontId="39" fillId="0" borderId="38" xfId="45" applyNumberFormat="1" applyFont="1" applyFill="1" applyBorder="1" applyAlignment="1">
      <alignment horizontal="center" vertical="center"/>
    </xf>
    <xf numFmtId="0" fontId="39" fillId="0" borderId="94" xfId="45" applyNumberFormat="1" applyFont="1" applyFill="1" applyBorder="1" applyAlignment="1">
      <alignment horizontal="center" vertical="center"/>
    </xf>
    <xf numFmtId="0" fontId="39" fillId="0" borderId="43" xfId="45" applyNumberFormat="1" applyFont="1" applyFill="1" applyBorder="1" applyAlignment="1">
      <alignment horizontal="center" vertical="center"/>
    </xf>
    <xf numFmtId="0" fontId="11" fillId="0" borderId="91" xfId="45" applyNumberFormat="1" applyFont="1" applyFill="1" applyBorder="1" applyAlignment="1">
      <alignment horizontal="left" vertical="center"/>
    </xf>
    <xf numFmtId="0" fontId="11" fillId="0" borderId="92" xfId="45" applyNumberFormat="1" applyFont="1" applyFill="1" applyBorder="1" applyAlignment="1">
      <alignment horizontal="left" vertical="center"/>
    </xf>
    <xf numFmtId="0" fontId="39" fillId="0" borderId="58" xfId="45" applyNumberFormat="1" applyFont="1" applyFill="1" applyBorder="1" applyAlignment="1">
      <alignment horizontal="center" vertical="center"/>
    </xf>
    <xf numFmtId="0" fontId="39" fillId="0" borderId="101" xfId="45" applyFont="1" applyBorder="1" applyAlignment="1">
      <alignment horizontal="center" vertical="center"/>
    </xf>
    <xf numFmtId="58" fontId="39" fillId="0" borderId="56" xfId="45" applyNumberFormat="1" applyFont="1" applyFill="1" applyBorder="1" applyAlignment="1" applyProtection="1">
      <alignment horizontal="center" vertical="center" shrinkToFit="1"/>
      <protection locked="0"/>
    </xf>
    <xf numFmtId="58" fontId="39" fillId="0" borderId="54" xfId="45" applyNumberFormat="1" applyFont="1" applyFill="1" applyBorder="1" applyAlignment="1" applyProtection="1">
      <alignment horizontal="center" vertical="center" shrinkToFit="1"/>
      <protection locked="0"/>
    </xf>
    <xf numFmtId="0" fontId="39" fillId="0" borderId="101" xfId="45" applyNumberFormat="1" applyFont="1" applyFill="1" applyBorder="1" applyAlignment="1">
      <alignment horizontal="center" vertical="center"/>
    </xf>
    <xf numFmtId="0" fontId="39" fillId="0" borderId="54" xfId="45" applyNumberFormat="1" applyFont="1" applyFill="1" applyBorder="1" applyAlignment="1">
      <alignment horizontal="center" vertical="center" shrinkToFit="1"/>
    </xf>
    <xf numFmtId="0" fontId="39" fillId="0" borderId="57" xfId="45" applyNumberFormat="1" applyFont="1" applyFill="1" applyBorder="1" applyAlignment="1">
      <alignment horizontal="center" vertical="center" shrinkToFit="1"/>
    </xf>
    <xf numFmtId="0" fontId="39" fillId="0" borderId="35" xfId="45" applyNumberFormat="1" applyFont="1" applyFill="1" applyBorder="1" applyAlignment="1">
      <alignment horizontal="center" vertical="center" wrapText="1"/>
    </xf>
    <xf numFmtId="0" fontId="39" fillId="0" borderId="36" xfId="45" applyNumberFormat="1" applyFont="1" applyFill="1" applyBorder="1" applyAlignment="1">
      <alignment horizontal="center" vertical="center" wrapText="1"/>
    </xf>
    <xf numFmtId="0" fontId="39" fillId="0" borderId="37" xfId="45" applyNumberFormat="1" applyFont="1" applyFill="1" applyBorder="1" applyAlignment="1">
      <alignment horizontal="center" vertical="center" wrapText="1"/>
    </xf>
    <xf numFmtId="0" fontId="39" fillId="0" borderId="50" xfId="45" applyNumberFormat="1" applyFont="1" applyFill="1" applyBorder="1" applyAlignment="1">
      <alignment horizontal="center" vertical="center" wrapText="1"/>
    </xf>
    <xf numFmtId="0" fontId="39" fillId="0" borderId="0" xfId="45" applyNumberFormat="1" applyFont="1" applyFill="1" applyBorder="1" applyAlignment="1">
      <alignment horizontal="center" vertical="center" wrapText="1"/>
    </xf>
    <xf numFmtId="0" fontId="39" fillId="0" borderId="7" xfId="45" applyNumberFormat="1" applyFont="1" applyFill="1" applyBorder="1" applyAlignment="1">
      <alignment horizontal="center" vertical="center" wrapText="1"/>
    </xf>
    <xf numFmtId="0" fontId="39" fillId="0" borderId="40" xfId="45" applyNumberFormat="1" applyFont="1" applyFill="1" applyBorder="1" applyAlignment="1">
      <alignment horizontal="center" vertical="center" wrapText="1"/>
    </xf>
    <xf numFmtId="0" fontId="39" fillId="0" borderId="41" xfId="45" applyNumberFormat="1" applyFont="1" applyFill="1" applyBorder="1" applyAlignment="1">
      <alignment horizontal="center" vertical="center" wrapText="1"/>
    </xf>
    <xf numFmtId="0" fontId="39" fillId="0" borderId="42" xfId="45" applyNumberFormat="1" applyFont="1" applyFill="1" applyBorder="1" applyAlignment="1">
      <alignment horizontal="center" vertical="center" wrapText="1"/>
    </xf>
    <xf numFmtId="0" fontId="115" fillId="0" borderId="56" xfId="3" applyFont="1" applyFill="1" applyBorder="1" applyAlignment="1">
      <alignment horizontal="left" vertical="center" wrapText="1" shrinkToFit="1"/>
    </xf>
    <xf numFmtId="0" fontId="115" fillId="0" borderId="54" xfId="3" applyFont="1" applyFill="1" applyBorder="1" applyAlignment="1">
      <alignment horizontal="left" vertical="center" wrapText="1" shrinkToFit="1"/>
    </xf>
    <xf numFmtId="0" fontId="115" fillId="0" borderId="55" xfId="3" applyFont="1" applyFill="1" applyBorder="1" applyAlignment="1">
      <alignment horizontal="left" vertical="center" wrapText="1" shrinkToFit="1"/>
    </xf>
    <xf numFmtId="0" fontId="89" fillId="0" borderId="56" xfId="3" applyFont="1" applyFill="1" applyBorder="1" applyAlignment="1">
      <alignment horizontal="left" vertical="center" wrapText="1" shrinkToFit="1"/>
    </xf>
    <xf numFmtId="0" fontId="89" fillId="0" borderId="54" xfId="3" applyFont="1" applyFill="1" applyBorder="1" applyAlignment="1">
      <alignment horizontal="left" vertical="center" wrapText="1" shrinkToFit="1"/>
    </xf>
    <xf numFmtId="0" fontId="89" fillId="0" borderId="55" xfId="3" applyFont="1" applyFill="1" applyBorder="1" applyAlignment="1">
      <alignment horizontal="left" vertical="center" wrapText="1" shrinkToFit="1"/>
    </xf>
    <xf numFmtId="0" fontId="89" fillId="0" borderId="54" xfId="3" applyFont="1" applyFill="1" applyBorder="1" applyAlignment="1">
      <alignment horizontal="center" vertical="center" wrapText="1" shrinkToFit="1"/>
    </xf>
    <xf numFmtId="0" fontId="89" fillId="0" borderId="57" xfId="3" applyFont="1" applyFill="1" applyBorder="1" applyAlignment="1">
      <alignment horizontal="center" vertical="center" wrapText="1" shrinkToFit="1"/>
    </xf>
    <xf numFmtId="0" fontId="39" fillId="0" borderId="56" xfId="45" applyNumberFormat="1" applyFont="1" applyFill="1" applyBorder="1" applyAlignment="1">
      <alignment horizontal="center" vertical="center"/>
    </xf>
    <xf numFmtId="0" fontId="39" fillId="0" borderId="56" xfId="45" applyNumberFormat="1" applyFont="1" applyFill="1" applyBorder="1" applyAlignment="1">
      <alignment horizontal="left" vertical="center" indent="1"/>
    </xf>
    <xf numFmtId="0" fontId="39" fillId="0" borderId="54" xfId="45" applyNumberFormat="1" applyFont="1" applyFill="1" applyBorder="1" applyAlignment="1">
      <alignment horizontal="left" vertical="center" indent="1"/>
    </xf>
    <xf numFmtId="0" fontId="39" fillId="0" borderId="55" xfId="45" applyNumberFormat="1" applyFont="1" applyFill="1" applyBorder="1" applyAlignment="1">
      <alignment horizontal="left" vertical="center" indent="1"/>
    </xf>
    <xf numFmtId="0" fontId="39" fillId="0" borderId="56" xfId="45" applyNumberFormat="1" applyFont="1" applyFill="1" applyBorder="1" applyAlignment="1">
      <alignment horizontal="left" vertical="center" indent="1" shrinkToFit="1"/>
    </xf>
    <xf numFmtId="0" fontId="39" fillId="0" borderId="54" xfId="45" applyNumberFormat="1" applyFont="1" applyFill="1" applyBorder="1" applyAlignment="1">
      <alignment horizontal="left" vertical="center" indent="1" shrinkToFit="1"/>
    </xf>
    <xf numFmtId="0" fontId="39" fillId="0" borderId="54" xfId="45" applyNumberFormat="1" applyFont="1" applyFill="1" applyBorder="1" applyAlignment="1" applyProtection="1">
      <alignment horizontal="center" vertical="center" wrapText="1"/>
      <protection locked="0"/>
    </xf>
    <xf numFmtId="0" fontId="39" fillId="0" borderId="54" xfId="45" applyNumberFormat="1" applyFont="1" applyFill="1" applyBorder="1" applyAlignment="1">
      <alignment horizontal="center" vertical="center" wrapText="1"/>
    </xf>
    <xf numFmtId="0" fontId="39" fillId="0" borderId="54" xfId="45" applyNumberFormat="1" applyFont="1" applyBorder="1" applyAlignment="1" applyProtection="1">
      <alignment horizontal="center" vertical="center"/>
      <protection locked="0"/>
    </xf>
    <xf numFmtId="0" fontId="39" fillId="0" borderId="54" xfId="45" applyNumberFormat="1" applyFont="1" applyFill="1" applyBorder="1" applyAlignment="1">
      <alignment horizontal="center" vertical="center"/>
    </xf>
    <xf numFmtId="0" fontId="39" fillId="0" borderId="55" xfId="45" applyNumberFormat="1" applyFont="1" applyFill="1" applyBorder="1" applyAlignment="1">
      <alignment horizontal="center" vertical="center"/>
    </xf>
    <xf numFmtId="0" fontId="39" fillId="0" borderId="53" xfId="45" applyNumberFormat="1" applyFont="1" applyFill="1" applyBorder="1" applyAlignment="1">
      <alignment horizontal="center" vertical="center" shrinkToFit="1"/>
    </xf>
    <xf numFmtId="0" fontId="39" fillId="0" borderId="55" xfId="45" applyNumberFormat="1" applyFont="1" applyFill="1" applyBorder="1" applyAlignment="1">
      <alignment horizontal="center" vertical="center" shrinkToFit="1"/>
    </xf>
    <xf numFmtId="0" fontId="85" fillId="0" borderId="54" xfId="45" applyNumberFormat="1" applyFont="1" applyFill="1" applyBorder="1" applyAlignment="1">
      <alignment horizontal="center" vertical="center" wrapText="1"/>
    </xf>
    <xf numFmtId="0" fontId="39" fillId="0" borderId="53" xfId="45" applyNumberFormat="1" applyFont="1" applyFill="1" applyBorder="1" applyAlignment="1">
      <alignment horizontal="center" vertical="center"/>
    </xf>
    <xf numFmtId="58" fontId="39" fillId="0" borderId="56" xfId="45" applyNumberFormat="1" applyFont="1" applyFill="1" applyBorder="1" applyAlignment="1">
      <alignment horizontal="distributed" vertical="center" indent="1" shrinkToFit="1"/>
    </xf>
    <xf numFmtId="58" fontId="39" fillId="0" borderId="54" xfId="45" applyNumberFormat="1" applyFont="1" applyFill="1" applyBorder="1" applyAlignment="1">
      <alignment horizontal="distributed" vertical="center" indent="1" shrinkToFit="1"/>
    </xf>
    <xf numFmtId="0" fontId="13" fillId="0" borderId="50" xfId="45" applyNumberFormat="1" applyFont="1" applyFill="1" applyBorder="1" applyAlignment="1">
      <alignment horizontal="center" vertical="center" wrapText="1"/>
    </xf>
    <xf numFmtId="0" fontId="13" fillId="0" borderId="0" xfId="45" applyNumberFormat="1" applyFont="1" applyFill="1" applyBorder="1" applyAlignment="1">
      <alignment horizontal="center" vertical="center"/>
    </xf>
    <xf numFmtId="0" fontId="13" fillId="0" borderId="7" xfId="45" applyNumberFormat="1" applyFont="1" applyFill="1" applyBorder="1" applyAlignment="1">
      <alignment horizontal="center" vertical="center"/>
    </xf>
    <xf numFmtId="0" fontId="83" fillId="0" borderId="6" xfId="45" applyNumberFormat="1" applyFont="1" applyFill="1" applyBorder="1" applyAlignment="1" applyProtection="1">
      <alignment vertical="center" wrapText="1"/>
      <protection locked="0"/>
    </xf>
    <xf numFmtId="0" fontId="39" fillId="0" borderId="0" xfId="45" applyNumberFormat="1" applyFont="1" applyFill="1" applyBorder="1" applyAlignment="1" applyProtection="1">
      <alignment vertical="center" wrapText="1"/>
      <protection locked="0"/>
    </xf>
    <xf numFmtId="0" fontId="39" fillId="0" borderId="52" xfId="45" applyNumberFormat="1" applyFont="1" applyFill="1" applyBorder="1" applyAlignment="1" applyProtection="1">
      <alignment vertical="center" wrapText="1"/>
      <protection locked="0"/>
    </xf>
    <xf numFmtId="0" fontId="39" fillId="0" borderId="94" xfId="45" applyNumberFormat="1" applyFont="1" applyFill="1" applyBorder="1" applyAlignment="1">
      <alignment horizontal="center" vertical="center" wrapText="1"/>
    </xf>
    <xf numFmtId="0" fontId="39" fillId="0" borderId="43" xfId="45" applyNumberFormat="1" applyFont="1" applyFill="1" applyBorder="1" applyAlignment="1">
      <alignment horizontal="center" vertical="center" wrapText="1"/>
    </xf>
    <xf numFmtId="0" fontId="39" fillId="0" borderId="36" xfId="3" applyNumberFormat="1" applyFont="1" applyFill="1" applyBorder="1" applyAlignment="1">
      <alignment horizontal="left" vertical="center" shrinkToFit="1"/>
    </xf>
    <xf numFmtId="0" fontId="39" fillId="0" borderId="36" xfId="45" applyNumberFormat="1" applyFont="1" applyFill="1" applyBorder="1" applyAlignment="1">
      <alignment horizontal="left" vertical="center"/>
    </xf>
    <xf numFmtId="0" fontId="39" fillId="0" borderId="41" xfId="3" applyNumberFormat="1" applyFont="1" applyFill="1" applyBorder="1" applyAlignment="1">
      <alignment horizontal="left" vertical="center" shrinkToFit="1"/>
    </xf>
    <xf numFmtId="0" fontId="39" fillId="0" borderId="41" xfId="3" applyNumberFormat="1" applyFont="1" applyFill="1" applyBorder="1" applyAlignment="1">
      <alignment horizontal="left" vertical="center" wrapText="1"/>
    </xf>
    <xf numFmtId="0" fontId="13" fillId="0" borderId="41" xfId="45" applyNumberFormat="1" applyFont="1" applyFill="1" applyBorder="1" applyAlignment="1">
      <alignment vertical="center"/>
    </xf>
    <xf numFmtId="0" fontId="12" fillId="0" borderId="53" xfId="45" applyNumberFormat="1" applyFont="1" applyFill="1" applyBorder="1" applyAlignment="1">
      <alignment horizontal="left" vertical="center" wrapText="1"/>
    </xf>
    <xf numFmtId="0" fontId="12" fillId="0" borderId="54" xfId="45" applyNumberFormat="1" applyFont="1" applyFill="1" applyBorder="1" applyAlignment="1">
      <alignment horizontal="left" vertical="center" wrapText="1"/>
    </xf>
    <xf numFmtId="0" fontId="12" fillId="0" borderId="36" xfId="45" applyNumberFormat="1" applyFont="1" applyFill="1" applyBorder="1" applyAlignment="1">
      <alignment horizontal="left" vertical="center" wrapText="1"/>
    </xf>
    <xf numFmtId="0" fontId="39" fillId="0" borderId="57" xfId="45" applyNumberFormat="1" applyFont="1" applyFill="1" applyBorder="1" applyAlignment="1">
      <alignment horizontal="center" vertical="center"/>
    </xf>
    <xf numFmtId="0" fontId="39" fillId="0" borderId="61" xfId="45" applyNumberFormat="1" applyFont="1" applyFill="1" applyBorder="1" applyAlignment="1">
      <alignment horizontal="center" vertical="center" wrapText="1"/>
    </xf>
    <xf numFmtId="0" fontId="39" fillId="0" borderId="27" xfId="45" applyNumberFormat="1" applyFont="1" applyFill="1" applyBorder="1" applyAlignment="1">
      <alignment horizontal="center" vertical="center" wrapText="1"/>
    </xf>
    <xf numFmtId="0" fontId="39" fillId="0" borderId="6" xfId="45" applyNumberFormat="1" applyFont="1" applyFill="1" applyBorder="1" applyAlignment="1" applyProtection="1">
      <alignment horizontal="left" vertical="center" wrapText="1"/>
      <protection locked="0"/>
    </xf>
    <xf numFmtId="0" fontId="39" fillId="0" borderId="0" xfId="45" applyNumberFormat="1" applyFont="1" applyFill="1" applyBorder="1" applyAlignment="1" applyProtection="1">
      <alignment horizontal="left" vertical="center" wrapText="1"/>
      <protection locked="0"/>
    </xf>
    <xf numFmtId="0" fontId="39" fillId="0" borderId="52" xfId="45" applyNumberFormat="1" applyFont="1" applyFill="1" applyBorder="1" applyAlignment="1" applyProtection="1">
      <alignment horizontal="left" vertical="center" wrapText="1"/>
      <protection locked="0"/>
    </xf>
    <xf numFmtId="0" fontId="39" fillId="0" borderId="93" xfId="45" applyNumberFormat="1" applyFont="1" applyFill="1" applyBorder="1" applyAlignment="1">
      <alignment horizontal="center" vertical="center" wrapText="1"/>
    </xf>
    <xf numFmtId="0" fontId="39" fillId="0" borderId="2" xfId="45" applyNumberFormat="1" applyFont="1" applyFill="1" applyBorder="1" applyAlignment="1">
      <alignment horizontal="center" vertical="center" wrapText="1"/>
    </xf>
    <xf numFmtId="0" fontId="39" fillId="0" borderId="36" xfId="45" applyNumberFormat="1" applyFont="1" applyFill="1" applyBorder="1" applyAlignment="1">
      <alignment horizontal="center" vertical="center"/>
    </xf>
    <xf numFmtId="0" fontId="39" fillId="0" borderId="36" xfId="45" applyNumberFormat="1" applyFont="1" applyFill="1" applyBorder="1" applyAlignment="1" applyProtection="1">
      <alignment vertical="center" shrinkToFit="1"/>
      <protection locked="0"/>
    </xf>
    <xf numFmtId="0" fontId="39" fillId="0" borderId="36" xfId="45" applyNumberFormat="1" applyFont="1" applyFill="1" applyBorder="1" applyAlignment="1">
      <alignment horizontal="center" vertical="center" shrinkToFit="1"/>
    </xf>
    <xf numFmtId="0" fontId="39" fillId="0" borderId="0" xfId="45" applyNumberFormat="1" applyFont="1" applyFill="1" applyBorder="1" applyAlignment="1">
      <alignment horizontal="center" vertical="center"/>
    </xf>
    <xf numFmtId="0" fontId="39" fillId="0" borderId="0" xfId="45" applyNumberFormat="1" applyFont="1" applyFill="1" applyBorder="1" applyAlignment="1" applyProtection="1">
      <alignment vertical="center" shrinkToFit="1"/>
      <protection locked="0"/>
    </xf>
    <xf numFmtId="0" fontId="39" fillId="0" borderId="0" xfId="45" applyNumberFormat="1" applyFont="1" applyFill="1" applyBorder="1" applyAlignment="1">
      <alignment horizontal="center" vertical="center" shrinkToFit="1"/>
    </xf>
    <xf numFmtId="0" fontId="87" fillId="0" borderId="50" xfId="0" applyFont="1" applyFill="1" applyBorder="1" applyAlignment="1">
      <alignment horizontal="left" vertical="center"/>
    </xf>
    <xf numFmtId="0" fontId="83" fillId="0" borderId="26" xfId="45" applyNumberFormat="1" applyFont="1" applyBorder="1" applyAlignment="1">
      <alignment vertical="center" wrapText="1"/>
    </xf>
    <xf numFmtId="0" fontId="83" fillId="0" borderId="27" xfId="45" applyNumberFormat="1" applyFont="1" applyBorder="1" applyAlignment="1">
      <alignment vertical="center" wrapText="1"/>
    </xf>
    <xf numFmtId="0" fontId="83" fillId="0" borderId="28" xfId="45" applyNumberFormat="1" applyFont="1" applyBorder="1" applyAlignment="1">
      <alignment vertical="center" wrapText="1"/>
    </xf>
    <xf numFmtId="0" fontId="39" fillId="0" borderId="41" xfId="45" applyNumberFormat="1" applyFont="1" applyFill="1" applyBorder="1" applyAlignment="1">
      <alignment horizontal="center" vertical="center"/>
    </xf>
    <xf numFmtId="0" fontId="39" fillId="0" borderId="41" xfId="45" applyNumberFormat="1" applyFont="1" applyFill="1" applyBorder="1" applyAlignment="1" applyProtection="1">
      <alignment vertical="center" shrinkToFit="1"/>
      <protection locked="0"/>
    </xf>
    <xf numFmtId="0" fontId="39" fillId="0" borderId="41" xfId="45" applyNumberFormat="1" applyFont="1" applyFill="1" applyBorder="1" applyAlignment="1">
      <alignment horizontal="center" vertical="center" shrinkToFit="1"/>
    </xf>
    <xf numFmtId="0" fontId="13" fillId="0" borderId="130" xfId="45" applyNumberFormat="1" applyFont="1" applyFill="1" applyBorder="1" applyAlignment="1" applyProtection="1">
      <alignment horizontal="left" vertical="center" wrapText="1" shrinkToFit="1"/>
      <protection locked="0"/>
    </xf>
    <xf numFmtId="0" fontId="0" fillId="0" borderId="22" xfId="0" applyBorder="1" applyAlignment="1">
      <alignment horizontal="left" vertical="center" wrapText="1" shrinkToFit="1"/>
    </xf>
    <xf numFmtId="0" fontId="0" fillId="0" borderId="134" xfId="0" applyBorder="1" applyAlignment="1">
      <alignment horizontal="left" vertical="center" wrapText="1" shrinkToFit="1"/>
    </xf>
    <xf numFmtId="0" fontId="39" fillId="0" borderId="26" xfId="45" applyNumberFormat="1" applyFont="1" applyFill="1" applyBorder="1" applyAlignment="1">
      <alignment horizontal="center" vertical="center"/>
    </xf>
    <xf numFmtId="0" fontId="39" fillId="0" borderId="64" xfId="45" applyNumberFormat="1" applyFont="1" applyFill="1" applyBorder="1" applyAlignment="1">
      <alignment horizontal="center" vertical="center"/>
    </xf>
    <xf numFmtId="0" fontId="39" fillId="0" borderId="26" xfId="45" applyNumberFormat="1" applyFont="1" applyFill="1" applyBorder="1" applyAlignment="1">
      <alignment horizontal="center" vertical="center" textRotation="255" shrinkToFit="1"/>
    </xf>
    <xf numFmtId="0" fontId="39" fillId="0" borderId="27" xfId="45" applyNumberFormat="1" applyFont="1" applyFill="1" applyBorder="1" applyAlignment="1">
      <alignment horizontal="center" vertical="center" textRotation="255" shrinkToFit="1"/>
    </xf>
    <xf numFmtId="0" fontId="39" fillId="0" borderId="29" xfId="45" applyNumberFormat="1" applyFont="1" applyFill="1" applyBorder="1" applyAlignment="1" applyProtection="1">
      <alignment vertical="center"/>
      <protection locked="0"/>
    </xf>
    <xf numFmtId="0" fontId="39" fillId="0" borderId="30" xfId="45" applyNumberFormat="1" applyFont="1" applyFill="1" applyBorder="1" applyAlignment="1" applyProtection="1">
      <alignment vertical="center"/>
      <protection locked="0"/>
    </xf>
    <xf numFmtId="0" fontId="39" fillId="0" borderId="31" xfId="45" applyNumberFormat="1" applyFont="1" applyFill="1" applyBorder="1" applyAlignment="1" applyProtection="1">
      <alignment vertical="center"/>
      <protection locked="0"/>
    </xf>
    <xf numFmtId="0" fontId="13" fillId="0" borderId="119" xfId="45" applyNumberFormat="1" applyFont="1" applyFill="1" applyBorder="1" applyAlignment="1" applyProtection="1">
      <alignment horizontal="left" vertical="center" wrapText="1" shrinkToFit="1"/>
      <protection locked="0"/>
    </xf>
    <xf numFmtId="0" fontId="13" fillId="0" borderId="29" xfId="45" applyNumberFormat="1" applyFont="1" applyFill="1" applyBorder="1" applyAlignment="1" applyProtection="1">
      <alignment horizontal="left" vertical="center" wrapText="1" shrinkToFit="1"/>
      <protection locked="0"/>
    </xf>
    <xf numFmtId="177" fontId="39" fillId="0" borderId="119" xfId="45" applyNumberFormat="1" applyFont="1" applyFill="1" applyBorder="1" applyAlignment="1" applyProtection="1">
      <alignment horizontal="right" vertical="center" indent="1"/>
      <protection locked="0"/>
    </xf>
    <xf numFmtId="177" fontId="39" fillId="0" borderId="119" xfId="45" applyNumberFormat="1" applyFont="1" applyBorder="1" applyAlignment="1" applyProtection="1">
      <alignment horizontal="right" vertical="center" indent="1"/>
      <protection locked="0"/>
    </xf>
    <xf numFmtId="177" fontId="39" fillId="0" borderId="128" xfId="45" applyNumberFormat="1" applyFont="1" applyBorder="1" applyAlignment="1" applyProtection="1">
      <alignment horizontal="right" vertical="center" indent="1"/>
      <protection locked="0"/>
    </xf>
    <xf numFmtId="0" fontId="39" fillId="0" borderId="130" xfId="45" applyNumberFormat="1" applyFont="1" applyFill="1" applyBorder="1" applyAlignment="1" applyProtection="1">
      <alignment vertical="center"/>
      <protection locked="0"/>
    </xf>
    <xf numFmtId="0" fontId="0" fillId="0" borderId="22" xfId="0" applyFill="1" applyBorder="1" applyAlignment="1">
      <alignment vertical="center"/>
    </xf>
    <xf numFmtId="0" fontId="0" fillId="0" borderId="134" xfId="0" applyFill="1" applyBorder="1" applyAlignment="1">
      <alignment vertical="center"/>
    </xf>
    <xf numFmtId="0" fontId="13" fillId="0" borderId="129" xfId="45" applyNumberFormat="1" applyFont="1" applyFill="1" applyBorder="1" applyAlignment="1" applyProtection="1">
      <alignment horizontal="left" vertical="center" wrapText="1" shrinkToFit="1"/>
      <protection locked="0"/>
    </xf>
    <xf numFmtId="177" fontId="39" fillId="0" borderId="129" xfId="45" applyNumberFormat="1" applyFont="1" applyFill="1" applyBorder="1" applyAlignment="1" applyProtection="1">
      <alignment horizontal="right" vertical="center" indent="1"/>
      <protection locked="0"/>
    </xf>
    <xf numFmtId="177" fontId="39" fillId="0" borderId="129" xfId="45" applyNumberFormat="1" applyFont="1" applyBorder="1" applyAlignment="1" applyProtection="1">
      <alignment horizontal="right" vertical="center" indent="1"/>
      <protection locked="0"/>
    </xf>
    <xf numFmtId="177" fontId="39" fillId="0" borderId="131" xfId="45" applyNumberFormat="1" applyFont="1" applyBorder="1" applyAlignment="1" applyProtection="1">
      <alignment horizontal="right" vertical="center" indent="1"/>
      <protection locked="0"/>
    </xf>
    <xf numFmtId="0" fontId="39" fillId="0" borderId="22" xfId="45" applyNumberFormat="1" applyFont="1" applyBorder="1" applyAlignment="1" applyProtection="1">
      <alignment vertical="center"/>
      <protection locked="0"/>
    </xf>
    <xf numFmtId="0" fontId="39" fillId="0" borderId="134" xfId="45" applyNumberFormat="1" applyFont="1" applyBorder="1" applyAlignment="1" applyProtection="1">
      <alignment vertical="center"/>
      <protection locked="0"/>
    </xf>
    <xf numFmtId="177" fontId="39" fillId="0" borderId="132" xfId="45" applyNumberFormat="1" applyFont="1" applyFill="1" applyBorder="1" applyAlignment="1" applyProtection="1">
      <alignment horizontal="right" vertical="center" indent="1"/>
      <protection locked="0"/>
    </xf>
    <xf numFmtId="177" fontId="39" fillId="0" borderId="132" xfId="45" applyNumberFormat="1" applyFont="1" applyBorder="1" applyAlignment="1" applyProtection="1">
      <alignment horizontal="right" vertical="center" indent="1"/>
      <protection locked="0"/>
    </xf>
    <xf numFmtId="177" fontId="39" fillId="0" borderId="133" xfId="45" applyNumberFormat="1" applyFont="1" applyBorder="1" applyAlignment="1" applyProtection="1">
      <alignment horizontal="right" vertical="center" indent="1"/>
      <protection locked="0"/>
    </xf>
    <xf numFmtId="0" fontId="39" fillId="0" borderId="28" xfId="45" applyNumberFormat="1" applyFont="1" applyFill="1" applyBorder="1" applyAlignment="1">
      <alignment horizontal="center" vertical="center" textRotation="255" shrinkToFit="1"/>
    </xf>
    <xf numFmtId="0" fontId="0" fillId="0" borderId="30" xfId="0" applyBorder="1" applyAlignment="1">
      <alignment vertical="center"/>
    </xf>
    <xf numFmtId="0" fontId="0" fillId="0" borderId="31" xfId="0" applyBorder="1" applyAlignment="1">
      <alignment vertical="center"/>
    </xf>
    <xf numFmtId="0" fontId="0" fillId="0" borderId="30" xfId="0" applyBorder="1" applyAlignment="1">
      <alignment horizontal="left" vertical="center" wrapText="1" shrinkToFit="1"/>
    </xf>
    <xf numFmtId="0" fontId="0" fillId="0" borderId="31" xfId="0" applyBorder="1" applyAlignment="1">
      <alignment horizontal="left" vertical="center" wrapText="1" shrinkToFit="1"/>
    </xf>
    <xf numFmtId="177" fontId="39" fillId="0" borderId="29" xfId="45" applyNumberFormat="1" applyFont="1" applyFill="1" applyBorder="1" applyAlignment="1" applyProtection="1">
      <alignment horizontal="right" vertical="center" indent="1"/>
      <protection locked="0"/>
    </xf>
    <xf numFmtId="0" fontId="0" fillId="0" borderId="30" xfId="0" applyBorder="1" applyAlignment="1">
      <alignment horizontal="right" vertical="center" indent="1"/>
    </xf>
    <xf numFmtId="0" fontId="0" fillId="0" borderId="140" xfId="0" applyBorder="1" applyAlignment="1">
      <alignment horizontal="right" vertical="center" indent="1"/>
    </xf>
    <xf numFmtId="0" fontId="0" fillId="0" borderId="22" xfId="0" applyBorder="1" applyAlignment="1">
      <alignment vertical="center"/>
    </xf>
    <xf numFmtId="0" fontId="0" fillId="0" borderId="134" xfId="0" applyBorder="1" applyAlignment="1">
      <alignment vertical="center"/>
    </xf>
    <xf numFmtId="177" fontId="39" fillId="0" borderId="130" xfId="45" applyNumberFormat="1" applyFont="1" applyFill="1" applyBorder="1" applyAlignment="1" applyProtection="1">
      <alignment horizontal="right" vertical="center" indent="1"/>
      <protection locked="0"/>
    </xf>
    <xf numFmtId="0" fontId="0" fillId="0" borderId="22" xfId="0" applyBorder="1" applyAlignment="1">
      <alignment horizontal="right" vertical="center" indent="1"/>
    </xf>
    <xf numFmtId="0" fontId="0" fillId="0" borderId="139" xfId="0" applyBorder="1" applyAlignment="1">
      <alignment horizontal="right" vertical="center" indent="1"/>
    </xf>
    <xf numFmtId="0" fontId="39" fillId="0" borderId="32" xfId="45" applyNumberFormat="1" applyFont="1" applyFill="1" applyBorder="1" applyAlignment="1" applyProtection="1">
      <alignment horizontal="center" vertical="center" shrinkToFit="1"/>
      <protection locked="0"/>
    </xf>
    <xf numFmtId="0" fontId="39" fillId="0" borderId="33" xfId="45" applyNumberFormat="1" applyFont="1" applyFill="1" applyBorder="1" applyAlignment="1" applyProtection="1">
      <alignment horizontal="center" vertical="center" shrinkToFit="1"/>
      <protection locked="0"/>
    </xf>
    <xf numFmtId="0" fontId="39" fillId="0" borderId="137" xfId="45" applyNumberFormat="1" applyFont="1" applyFill="1" applyBorder="1" applyAlignment="1" applyProtection="1">
      <alignment horizontal="center" vertical="center" shrinkToFit="1"/>
      <protection locked="0"/>
    </xf>
    <xf numFmtId="0" fontId="13" fillId="0" borderId="138" xfId="45" applyNumberFormat="1" applyFont="1" applyFill="1" applyBorder="1" applyAlignment="1" applyProtection="1">
      <alignment vertical="center" wrapText="1" shrinkToFit="1"/>
      <protection locked="0"/>
    </xf>
    <xf numFmtId="0" fontId="13" fillId="0" borderId="33" xfId="45" applyNumberFormat="1" applyFont="1" applyFill="1" applyBorder="1" applyAlignment="1" applyProtection="1">
      <alignment vertical="center" wrapText="1" shrinkToFit="1"/>
      <protection locked="0"/>
    </xf>
    <xf numFmtId="0" fontId="13" fillId="0" borderId="34" xfId="45" applyNumberFormat="1" applyFont="1" applyFill="1" applyBorder="1" applyAlignment="1" applyProtection="1">
      <alignment vertical="center" wrapText="1" shrinkToFit="1"/>
      <protection locked="0"/>
    </xf>
    <xf numFmtId="0" fontId="39" fillId="0" borderId="130" xfId="45" applyNumberFormat="1" applyFont="1" applyFill="1" applyBorder="1" applyAlignment="1">
      <alignment horizontal="left" vertical="center" indent="1"/>
    </xf>
    <xf numFmtId="0" fontId="39" fillId="0" borderId="22" xfId="45" applyNumberFormat="1" applyFont="1" applyFill="1" applyBorder="1" applyAlignment="1">
      <alignment horizontal="left" vertical="center" indent="1"/>
    </xf>
    <xf numFmtId="0" fontId="39" fillId="0" borderId="3" xfId="45" applyNumberFormat="1" applyFont="1" applyFill="1" applyBorder="1" applyAlignment="1">
      <alignment horizontal="left" vertical="center" indent="1"/>
    </xf>
    <xf numFmtId="0" fontId="39" fillId="0" borderId="4" xfId="45" applyNumberFormat="1" applyFont="1" applyFill="1" applyBorder="1" applyAlignment="1">
      <alignment horizontal="left" vertical="center" indent="1"/>
    </xf>
    <xf numFmtId="0" fontId="39" fillId="0" borderId="10" xfId="45" applyNumberFormat="1" applyFont="1" applyFill="1" applyBorder="1" applyAlignment="1">
      <alignment horizontal="left" vertical="center" indent="1"/>
    </xf>
    <xf numFmtId="0" fontId="39" fillId="0" borderId="3" xfId="45" applyNumberFormat="1" applyFont="1" applyFill="1" applyBorder="1" applyAlignment="1">
      <alignment horizontal="left" vertical="center" indent="1" shrinkToFit="1"/>
    </xf>
    <xf numFmtId="0" fontId="39" fillId="0" borderId="4" xfId="45" applyNumberFormat="1" applyFont="1" applyFill="1" applyBorder="1" applyAlignment="1">
      <alignment horizontal="left" vertical="center" indent="1" shrinkToFit="1"/>
    </xf>
    <xf numFmtId="0" fontId="13" fillId="0" borderId="4" xfId="45" applyNumberFormat="1" applyFont="1" applyFill="1" applyBorder="1" applyAlignment="1">
      <alignment vertical="center" shrinkToFit="1"/>
    </xf>
    <xf numFmtId="177" fontId="39" fillId="0" borderId="2" xfId="45" applyNumberFormat="1" applyFont="1" applyFill="1" applyBorder="1" applyAlignment="1">
      <alignment horizontal="right" vertical="center" indent="1"/>
    </xf>
    <xf numFmtId="177" fontId="39" fillId="0" borderId="2" xfId="45" applyNumberFormat="1" applyFont="1" applyBorder="1" applyAlignment="1">
      <alignment horizontal="right" vertical="center" indent="1"/>
    </xf>
    <xf numFmtId="177" fontId="39" fillId="0" borderId="67" xfId="45" applyNumberFormat="1" applyFont="1" applyBorder="1" applyAlignment="1">
      <alignment horizontal="right" vertical="center" indent="1"/>
    </xf>
    <xf numFmtId="0" fontId="39" fillId="0" borderId="8" xfId="45" applyNumberFormat="1" applyFont="1" applyFill="1" applyBorder="1" applyAlignment="1">
      <alignment horizontal="center" vertical="center" shrinkToFit="1"/>
    </xf>
    <xf numFmtId="0" fontId="39" fillId="0" borderId="5" xfId="45" applyNumberFormat="1" applyFont="1" applyFill="1" applyBorder="1" applyAlignment="1">
      <alignment horizontal="center" vertical="center" shrinkToFit="1"/>
    </xf>
    <xf numFmtId="0" fontId="39" fillId="0" borderId="9" xfId="45" applyNumberFormat="1" applyFont="1" applyFill="1" applyBorder="1" applyAlignment="1">
      <alignment horizontal="center" vertical="center" shrinkToFit="1"/>
    </xf>
    <xf numFmtId="0" fontId="39" fillId="0" borderId="6" xfId="45" applyNumberFormat="1" applyFont="1" applyFill="1" applyBorder="1" applyAlignment="1">
      <alignment horizontal="center" vertical="center" shrinkToFit="1"/>
    </xf>
    <xf numFmtId="0" fontId="39" fillId="0" borderId="7" xfId="45" applyNumberFormat="1" applyFont="1" applyFill="1" applyBorder="1" applyAlignment="1">
      <alignment horizontal="center" vertical="center" shrinkToFit="1"/>
    </xf>
    <xf numFmtId="0" fontId="39" fillId="0" borderId="11" xfId="45" applyNumberFormat="1" applyFont="1" applyFill="1" applyBorder="1" applyAlignment="1">
      <alignment horizontal="center" vertical="center" shrinkToFit="1"/>
    </xf>
    <xf numFmtId="0" fontId="39" fillId="0" borderId="1" xfId="45" applyNumberFormat="1" applyFont="1" applyFill="1" applyBorder="1" applyAlignment="1">
      <alignment horizontal="center" vertical="center" shrinkToFit="1"/>
    </xf>
    <xf numFmtId="0" fontId="39" fillId="0" borderId="12" xfId="45" applyNumberFormat="1" applyFont="1" applyFill="1" applyBorder="1" applyAlignment="1">
      <alignment horizontal="center" vertical="center" shrinkToFit="1"/>
    </xf>
    <xf numFmtId="0" fontId="39" fillId="0" borderId="29" xfId="45" applyNumberFormat="1" applyFont="1" applyFill="1" applyBorder="1" applyAlignment="1" applyProtection="1">
      <alignment horizontal="center" vertical="center" shrinkToFit="1"/>
      <protection locked="0"/>
    </xf>
    <xf numFmtId="0" fontId="39" fillId="0" borderId="30" xfId="45" applyNumberFormat="1" applyFont="1" applyFill="1" applyBorder="1" applyAlignment="1" applyProtection="1">
      <alignment horizontal="center" vertical="center" shrinkToFit="1"/>
      <protection locked="0"/>
    </xf>
    <xf numFmtId="0" fontId="39" fillId="0" borderId="135" xfId="45" applyNumberFormat="1" applyFont="1" applyFill="1" applyBorder="1" applyAlignment="1" applyProtection="1">
      <alignment horizontal="center" vertical="center" shrinkToFit="1"/>
      <protection locked="0"/>
    </xf>
    <xf numFmtId="0" fontId="13" fillId="0" borderId="136" xfId="45" applyNumberFormat="1" applyFont="1" applyFill="1" applyBorder="1" applyAlignment="1" applyProtection="1">
      <alignment vertical="center" wrapText="1" shrinkToFit="1"/>
      <protection locked="0"/>
    </xf>
    <xf numFmtId="0" fontId="13" fillId="0" borderId="30" xfId="45" applyNumberFormat="1" applyFont="1" applyFill="1" applyBorder="1" applyAlignment="1" applyProtection="1">
      <alignment vertical="center" wrapText="1" shrinkToFit="1"/>
      <protection locked="0"/>
    </xf>
    <xf numFmtId="0" fontId="13" fillId="0" borderId="31" xfId="45" applyNumberFormat="1" applyFont="1" applyFill="1" applyBorder="1" applyAlignment="1" applyProtection="1">
      <alignment vertical="center" wrapText="1" shrinkToFit="1"/>
      <protection locked="0"/>
    </xf>
    <xf numFmtId="0" fontId="39" fillId="0" borderId="130" xfId="45" applyNumberFormat="1" applyFont="1" applyFill="1" applyBorder="1" applyAlignment="1" applyProtection="1">
      <alignment horizontal="center" vertical="center" shrinkToFit="1"/>
      <protection locked="0"/>
    </xf>
    <xf numFmtId="0" fontId="39" fillId="0" borderId="22" xfId="45" applyNumberFormat="1" applyFont="1" applyFill="1" applyBorder="1" applyAlignment="1" applyProtection="1">
      <alignment horizontal="center" vertical="center" shrinkToFit="1"/>
      <protection locked="0"/>
    </xf>
    <xf numFmtId="0" fontId="39" fillId="0" borderId="23" xfId="45" applyNumberFormat="1" applyFont="1" applyFill="1" applyBorder="1" applyAlignment="1" applyProtection="1">
      <alignment horizontal="center" vertical="center" shrinkToFit="1"/>
      <protection locked="0"/>
    </xf>
    <xf numFmtId="177" fontId="39" fillId="0" borderId="1" xfId="45" applyNumberFormat="1" applyFont="1" applyFill="1" applyBorder="1" applyAlignment="1">
      <alignment horizontal="center" vertical="center" shrinkToFit="1"/>
    </xf>
    <xf numFmtId="177" fontId="39" fillId="0" borderId="12" xfId="45" applyNumberFormat="1" applyFont="1" applyFill="1" applyBorder="1" applyAlignment="1">
      <alignment horizontal="center" vertical="center" shrinkToFit="1"/>
    </xf>
    <xf numFmtId="0" fontId="39" fillId="0" borderId="3" xfId="45" applyNumberFormat="1" applyFont="1" applyFill="1" applyBorder="1" applyAlignment="1">
      <alignment horizontal="center" vertical="center"/>
    </xf>
    <xf numFmtId="0" fontId="39" fillId="0" borderId="4" xfId="45" applyNumberFormat="1" applyFont="1" applyFill="1" applyBorder="1" applyAlignment="1">
      <alignment horizontal="center" vertical="center"/>
    </xf>
    <xf numFmtId="177" fontId="39" fillId="0" borderId="4" xfId="45" applyNumberFormat="1" applyFont="1" applyFill="1" applyBorder="1" applyAlignment="1">
      <alignment horizontal="center" vertical="center"/>
    </xf>
    <xf numFmtId="177" fontId="39" fillId="0" borderId="10" xfId="45" applyNumberFormat="1" applyFont="1" applyFill="1" applyBorder="1" applyAlignment="1">
      <alignment horizontal="center" vertical="center"/>
    </xf>
    <xf numFmtId="0" fontId="39" fillId="0" borderId="22" xfId="45" applyNumberFormat="1" applyFont="1" applyFill="1" applyBorder="1" applyAlignment="1" applyProtection="1">
      <alignment horizontal="left" vertical="center"/>
      <protection locked="0"/>
    </xf>
    <xf numFmtId="178" fontId="39" fillId="0" borderId="22" xfId="46" applyNumberFormat="1" applyFont="1" applyFill="1" applyBorder="1" applyAlignment="1" applyProtection="1">
      <alignment horizontal="right" vertical="center" indent="1"/>
      <protection locked="0"/>
    </xf>
    <xf numFmtId="178" fontId="39" fillId="0" borderId="134" xfId="46" applyNumberFormat="1" applyFont="1" applyFill="1" applyBorder="1" applyAlignment="1" applyProtection="1">
      <alignment horizontal="right" vertical="center" indent="1"/>
      <protection locked="0"/>
    </xf>
    <xf numFmtId="0" fontId="13" fillId="0" borderId="21" xfId="45" applyNumberFormat="1" applyFont="1" applyFill="1" applyBorder="1" applyAlignment="1" applyProtection="1">
      <alignment vertical="center" wrapText="1" shrinkToFit="1"/>
      <protection locked="0"/>
    </xf>
    <xf numFmtId="0" fontId="13" fillId="0" borderId="22" xfId="45" applyNumberFormat="1" applyFont="1" applyFill="1" applyBorder="1" applyAlignment="1" applyProtection="1">
      <alignment vertical="center" wrapText="1" shrinkToFit="1"/>
      <protection locked="0"/>
    </xf>
    <xf numFmtId="0" fontId="13" fillId="0" borderId="134" xfId="45" applyNumberFormat="1" applyFont="1" applyFill="1" applyBorder="1" applyAlignment="1" applyProtection="1">
      <alignment vertical="center" wrapText="1" shrinkToFit="1"/>
      <protection locked="0"/>
    </xf>
    <xf numFmtId="0" fontId="39" fillId="0" borderId="32" xfId="45" applyNumberFormat="1" applyFont="1" applyFill="1" applyBorder="1" applyAlignment="1" applyProtection="1">
      <alignment vertical="center"/>
      <protection locked="0"/>
    </xf>
    <xf numFmtId="0" fontId="39" fillId="0" borderId="33" xfId="45" applyNumberFormat="1" applyFont="1" applyBorder="1" applyAlignment="1" applyProtection="1">
      <alignment vertical="center"/>
      <protection locked="0"/>
    </xf>
    <xf numFmtId="0" fontId="39" fillId="0" borderId="34" xfId="45" applyNumberFormat="1" applyFont="1" applyBorder="1" applyAlignment="1" applyProtection="1">
      <alignment vertical="center"/>
      <protection locked="0"/>
    </xf>
    <xf numFmtId="0" fontId="13" fillId="0" borderId="132" xfId="45" applyNumberFormat="1" applyFont="1" applyFill="1" applyBorder="1" applyAlignment="1" applyProtection="1">
      <alignment horizontal="left" vertical="center" wrapText="1" shrinkToFit="1"/>
      <protection locked="0"/>
    </xf>
    <xf numFmtId="0" fontId="13" fillId="0" borderId="32" xfId="45" applyNumberFormat="1" applyFont="1" applyFill="1" applyBorder="1" applyAlignment="1" applyProtection="1">
      <alignment horizontal="left" vertical="center" wrapText="1" shrinkToFit="1"/>
      <protection locked="0"/>
    </xf>
    <xf numFmtId="0" fontId="39" fillId="0" borderId="61" xfId="45" applyNumberFormat="1" applyFont="1" applyFill="1" applyBorder="1" applyAlignment="1">
      <alignment horizontal="center" vertical="center" textRotation="255" wrapText="1"/>
    </xf>
    <xf numFmtId="0" fontId="39" fillId="0" borderId="69" xfId="45" applyNumberFormat="1" applyFont="1" applyFill="1" applyBorder="1" applyAlignment="1">
      <alignment horizontal="center" vertical="center" textRotation="255" wrapText="1"/>
    </xf>
    <xf numFmtId="0" fontId="39" fillId="0" borderId="11" xfId="45" applyNumberFormat="1" applyFont="1" applyFill="1" applyBorder="1" applyAlignment="1">
      <alignment horizontal="center" vertical="center" wrapText="1"/>
    </xf>
    <xf numFmtId="0" fontId="39" fillId="0" borderId="1" xfId="45" applyNumberFormat="1" applyFont="1" applyFill="1" applyBorder="1" applyAlignment="1">
      <alignment horizontal="center" vertical="center" wrapText="1"/>
    </xf>
    <xf numFmtId="0" fontId="39" fillId="0" borderId="12" xfId="45" applyNumberFormat="1" applyFont="1" applyFill="1" applyBorder="1" applyAlignment="1">
      <alignment horizontal="center" vertical="center" wrapText="1"/>
    </xf>
    <xf numFmtId="0" fontId="13" fillId="0" borderId="59" xfId="45" applyNumberFormat="1" applyFont="1" applyFill="1" applyBorder="1" applyAlignment="1" applyProtection="1">
      <alignment horizontal="left" vertical="center" wrapText="1" shrinkToFit="1"/>
      <protection locked="0"/>
    </xf>
    <xf numFmtId="0" fontId="13" fillId="0" borderId="62" xfId="45" applyNumberFormat="1" applyFont="1" applyFill="1" applyBorder="1" applyAlignment="1" applyProtection="1">
      <alignment horizontal="left" vertical="center" wrapText="1" shrinkToFit="1"/>
      <protection locked="0"/>
    </xf>
    <xf numFmtId="0" fontId="13" fillId="0" borderId="118" xfId="45" applyNumberFormat="1" applyFont="1" applyFill="1" applyBorder="1" applyAlignment="1" applyProtection="1">
      <alignment horizontal="left" vertical="center" wrapText="1" shrinkToFit="1"/>
      <protection locked="0"/>
    </xf>
    <xf numFmtId="0" fontId="39" fillId="0" borderId="5" xfId="45" applyNumberFormat="1" applyFont="1" applyFill="1" applyBorder="1" applyAlignment="1">
      <alignment horizontal="center" vertical="center"/>
    </xf>
    <xf numFmtId="0" fontId="39" fillId="0" borderId="9" xfId="45" applyNumberFormat="1" applyFont="1" applyFill="1" applyBorder="1" applyAlignment="1">
      <alignment horizontal="center" vertical="center"/>
    </xf>
    <xf numFmtId="0" fontId="39" fillId="0" borderId="8" xfId="45" applyNumberFormat="1" applyFont="1" applyFill="1" applyBorder="1" applyAlignment="1">
      <alignment horizontal="left" vertical="center" indent="1"/>
    </xf>
    <xf numFmtId="0" fontId="39" fillId="0" borderId="5" xfId="45" applyNumberFormat="1" applyFont="1" applyFill="1" applyBorder="1" applyAlignment="1">
      <alignment horizontal="left" vertical="center" indent="1"/>
    </xf>
    <xf numFmtId="178" fontId="39" fillId="0" borderId="5" xfId="46" applyNumberFormat="1" applyFont="1" applyFill="1" applyBorder="1" applyAlignment="1" applyProtection="1">
      <alignment horizontal="right" vertical="center" indent="1"/>
      <protection locked="0"/>
    </xf>
    <xf numFmtId="178" fontId="39" fillId="0" borderId="9" xfId="46" applyNumberFormat="1" applyFont="1" applyFill="1" applyBorder="1" applyAlignment="1" applyProtection="1">
      <alignment horizontal="right" vertical="center" indent="1"/>
      <protection locked="0"/>
    </xf>
    <xf numFmtId="0" fontId="39" fillId="0" borderId="8" xfId="45" applyNumberFormat="1" applyFont="1" applyFill="1" applyBorder="1" applyAlignment="1">
      <alignment horizontal="center" vertical="center"/>
    </xf>
    <xf numFmtId="0" fontId="39" fillId="0" borderId="6" xfId="45" applyNumberFormat="1" applyFont="1" applyFill="1" applyBorder="1" applyAlignment="1">
      <alignment horizontal="center" vertical="center"/>
    </xf>
    <xf numFmtId="0" fontId="39" fillId="0" borderId="11" xfId="45" applyNumberFormat="1" applyFont="1" applyFill="1" applyBorder="1" applyAlignment="1">
      <alignment horizontal="center" vertical="center"/>
    </xf>
    <xf numFmtId="0" fontId="39" fillId="0" borderId="1" xfId="45" applyNumberFormat="1" applyFont="1" applyFill="1" applyBorder="1" applyAlignment="1">
      <alignment horizontal="center" vertical="center"/>
    </xf>
    <xf numFmtId="178" fontId="39" fillId="0" borderId="5" xfId="45" applyNumberFormat="1" applyFont="1" applyBorder="1" applyAlignment="1">
      <alignment horizontal="right" vertical="center" indent="1"/>
    </xf>
    <xf numFmtId="178" fontId="39" fillId="0" borderId="49" xfId="45" applyNumberFormat="1" applyFont="1" applyBorder="1" applyAlignment="1">
      <alignment horizontal="right" vertical="center" indent="1"/>
    </xf>
    <xf numFmtId="178" fontId="39" fillId="0" borderId="0" xfId="45" applyNumberFormat="1" applyFont="1" applyBorder="1" applyAlignment="1">
      <alignment horizontal="right" vertical="center" indent="1"/>
    </xf>
    <xf numFmtId="178" fontId="39" fillId="0" borderId="52" xfId="45" applyNumberFormat="1" applyFont="1" applyBorder="1" applyAlignment="1">
      <alignment horizontal="right" vertical="center" indent="1"/>
    </xf>
    <xf numFmtId="178" fontId="39" fillId="0" borderId="1" xfId="45" applyNumberFormat="1" applyFont="1" applyBorder="1" applyAlignment="1">
      <alignment horizontal="right" vertical="center" indent="1"/>
    </xf>
    <xf numFmtId="178" fontId="39" fillId="0" borderId="46" xfId="45" applyNumberFormat="1" applyFont="1" applyBorder="1" applyAlignment="1">
      <alignment horizontal="right" vertical="center" indent="1"/>
    </xf>
    <xf numFmtId="0" fontId="39" fillId="0" borderId="1" xfId="45" applyNumberFormat="1" applyFont="1" applyFill="1" applyBorder="1" applyAlignment="1" applyProtection="1">
      <alignment horizontal="left" vertical="center"/>
      <protection locked="0"/>
    </xf>
    <xf numFmtId="0" fontId="39" fillId="0" borderId="8" xfId="45" applyNumberFormat="1" applyFont="1" applyFill="1" applyBorder="1" applyAlignment="1">
      <alignment horizontal="center" vertical="center" wrapText="1"/>
    </xf>
    <xf numFmtId="0" fontId="39" fillId="0" borderId="5" xfId="45" applyNumberFormat="1" applyFont="1" applyFill="1" applyBorder="1" applyAlignment="1">
      <alignment horizontal="center" vertical="center" wrapText="1"/>
    </xf>
    <xf numFmtId="0" fontId="39" fillId="0" borderId="9" xfId="45" applyNumberFormat="1" applyFont="1" applyFill="1" applyBorder="1" applyAlignment="1">
      <alignment horizontal="center" vertical="center" wrapText="1"/>
    </xf>
    <xf numFmtId="0" fontId="39" fillId="0" borderId="70" xfId="45" applyNumberFormat="1" applyFont="1" applyBorder="1" applyAlignment="1">
      <alignment horizontal="center" vertical="center" textRotation="255"/>
    </xf>
    <xf numFmtId="0" fontId="39" fillId="0" borderId="61" xfId="45" applyNumberFormat="1" applyFont="1" applyBorder="1" applyAlignment="1">
      <alignment horizontal="center" vertical="center" textRotation="255"/>
    </xf>
    <xf numFmtId="0" fontId="39" fillId="0" borderId="71" xfId="45" applyNumberFormat="1" applyFont="1" applyBorder="1" applyAlignment="1">
      <alignment horizontal="center" vertical="center" textRotation="255"/>
    </xf>
    <xf numFmtId="0" fontId="83" fillId="0" borderId="3" xfId="45" applyNumberFormat="1" applyFont="1" applyFill="1" applyBorder="1" applyAlignment="1">
      <alignment horizontal="left" vertical="center"/>
    </xf>
    <xf numFmtId="0" fontId="83" fillId="0" borderId="4" xfId="45" applyNumberFormat="1" applyFont="1" applyFill="1" applyBorder="1" applyAlignment="1">
      <alignment horizontal="left" vertical="center"/>
    </xf>
    <xf numFmtId="0" fontId="83" fillId="0" borderId="68" xfId="45" applyNumberFormat="1" applyFont="1" applyFill="1" applyBorder="1" applyAlignment="1">
      <alignment horizontal="left" vertical="center"/>
    </xf>
    <xf numFmtId="184" fontId="107" fillId="0" borderId="3" xfId="45" applyNumberFormat="1" applyFont="1" applyFill="1" applyBorder="1" applyAlignment="1">
      <alignment horizontal="right" vertical="center"/>
    </xf>
    <xf numFmtId="184" fontId="107" fillId="0" borderId="4" xfId="45" applyNumberFormat="1" applyFont="1" applyFill="1" applyBorder="1" applyAlignment="1">
      <alignment horizontal="right" vertical="center"/>
    </xf>
    <xf numFmtId="184" fontId="107" fillId="0" borderId="68" xfId="45" applyNumberFormat="1" applyFont="1" applyFill="1" applyBorder="1" applyAlignment="1">
      <alignment horizontal="right" vertical="center"/>
    </xf>
    <xf numFmtId="0" fontId="39" fillId="0" borderId="3" xfId="45" applyNumberFormat="1" applyFont="1" applyFill="1" applyBorder="1" applyAlignment="1">
      <alignment horizontal="left" vertical="center" wrapText="1" indent="1"/>
    </xf>
    <xf numFmtId="0" fontId="39" fillId="0" borderId="4" xfId="45" applyNumberFormat="1" applyFont="1" applyFill="1" applyBorder="1" applyAlignment="1">
      <alignment horizontal="left" vertical="center" wrapText="1" indent="1"/>
    </xf>
    <xf numFmtId="0" fontId="39" fillId="0" borderId="10" xfId="45" applyNumberFormat="1" applyFont="1" applyFill="1" applyBorder="1" applyAlignment="1">
      <alignment horizontal="left" vertical="center" wrapText="1" indent="1"/>
    </xf>
    <xf numFmtId="0" fontId="39" fillId="0" borderId="3" xfId="45" applyNumberFormat="1" applyFont="1" applyFill="1" applyBorder="1" applyAlignment="1" applyProtection="1">
      <alignment horizontal="left" vertical="center" wrapText="1" indent="1"/>
      <protection locked="0"/>
    </xf>
    <xf numFmtId="0" fontId="39" fillId="0" borderId="4" xfId="45" applyNumberFormat="1" applyFont="1" applyFill="1" applyBorder="1" applyAlignment="1" applyProtection="1">
      <alignment horizontal="left" vertical="center" wrapText="1" indent="1"/>
      <protection locked="0"/>
    </xf>
    <xf numFmtId="0" fontId="39" fillId="0" borderId="68" xfId="45" applyNumberFormat="1" applyFont="1" applyFill="1" applyBorder="1" applyAlignment="1" applyProtection="1">
      <alignment horizontal="left" vertical="center" wrapText="1" indent="1"/>
      <protection locked="0"/>
    </xf>
    <xf numFmtId="0" fontId="39" fillId="0" borderId="72" xfId="45" applyNumberFormat="1" applyFont="1" applyFill="1" applyBorder="1" applyAlignment="1">
      <alignment horizontal="left" vertical="center" wrapText="1" indent="1"/>
    </xf>
    <xf numFmtId="0" fontId="39" fillId="0" borderId="73" xfId="45" applyNumberFormat="1" applyFont="1" applyFill="1" applyBorder="1" applyAlignment="1">
      <alignment horizontal="left" vertical="center" wrapText="1" indent="1"/>
    </xf>
    <xf numFmtId="0" fontId="39" fillId="0" borderId="74" xfId="45" applyNumberFormat="1" applyFont="1" applyFill="1" applyBorder="1" applyAlignment="1">
      <alignment horizontal="left" vertical="center" wrapText="1" indent="1"/>
    </xf>
    <xf numFmtId="0" fontId="39" fillId="0" borderId="72" xfId="45" applyNumberFormat="1" applyFont="1" applyFill="1" applyBorder="1" applyAlignment="1" applyProtection="1">
      <alignment horizontal="left" vertical="center" wrapText="1" indent="1"/>
      <protection locked="0"/>
    </xf>
    <xf numFmtId="0" fontId="39" fillId="0" borderId="73" xfId="45" applyNumberFormat="1" applyFont="1" applyFill="1" applyBorder="1" applyAlignment="1" applyProtection="1">
      <alignment horizontal="left" vertical="center" wrapText="1" indent="1"/>
      <protection locked="0"/>
    </xf>
    <xf numFmtId="0" fontId="39" fillId="0" borderId="75" xfId="45" applyNumberFormat="1" applyFont="1" applyFill="1" applyBorder="1" applyAlignment="1" applyProtection="1">
      <alignment horizontal="left" vertical="center" wrapText="1" indent="1"/>
      <protection locked="0"/>
    </xf>
    <xf numFmtId="0" fontId="83" fillId="0" borderId="3" xfId="45" applyNumberFormat="1" applyFont="1" applyFill="1" applyBorder="1" applyAlignment="1">
      <alignment horizontal="center" vertical="center" shrinkToFit="1"/>
    </xf>
    <xf numFmtId="0" fontId="83" fillId="0" borderId="4" xfId="45" applyNumberFormat="1" applyFont="1" applyFill="1" applyBorder="1" applyAlignment="1">
      <alignment horizontal="center" vertical="center" shrinkToFit="1"/>
    </xf>
    <xf numFmtId="0" fontId="83" fillId="0" borderId="10" xfId="45" applyNumberFormat="1" applyFont="1" applyFill="1" applyBorder="1" applyAlignment="1">
      <alignment horizontal="center" vertical="center" shrinkToFit="1"/>
    </xf>
    <xf numFmtId="0" fontId="109" fillId="0" borderId="4" xfId="45" applyNumberFormat="1" applyFont="1" applyFill="1" applyBorder="1" applyAlignment="1">
      <alignment horizontal="center" vertical="center" shrinkToFit="1"/>
    </xf>
    <xf numFmtId="0" fontId="109" fillId="0" borderId="10" xfId="45" applyNumberFormat="1" applyFont="1" applyFill="1" applyBorder="1" applyAlignment="1">
      <alignment horizontal="center" vertical="center" shrinkToFit="1"/>
    </xf>
    <xf numFmtId="0" fontId="168" fillId="12" borderId="2" xfId="45" applyNumberFormat="1" applyFont="1" applyFill="1" applyBorder="1" applyAlignment="1">
      <alignment horizontal="center" vertical="center"/>
    </xf>
    <xf numFmtId="0" fontId="168" fillId="0" borderId="2" xfId="45" applyNumberFormat="1" applyFont="1" applyBorder="1" applyAlignment="1">
      <alignment horizontal="center" vertical="center" wrapText="1"/>
    </xf>
    <xf numFmtId="0" fontId="168" fillId="0" borderId="2" xfId="45" applyNumberFormat="1" applyFont="1" applyBorder="1" applyAlignment="1">
      <alignment horizontal="left" vertical="center" wrapText="1"/>
    </xf>
    <xf numFmtId="0" fontId="168" fillId="0" borderId="2" xfId="45" applyNumberFormat="1" applyFont="1" applyBorder="1" applyAlignment="1">
      <alignment horizontal="center" vertical="center"/>
    </xf>
    <xf numFmtId="0" fontId="103" fillId="0" borderId="0" xfId="48" applyFont="1" applyAlignment="1">
      <alignment horizontal="center" vertical="center"/>
    </xf>
    <xf numFmtId="0" fontId="107" fillId="0" borderId="1" xfId="48" applyFont="1" applyBorder="1" applyAlignment="1">
      <alignment horizontal="center" vertical="center"/>
    </xf>
    <xf numFmtId="58" fontId="91" fillId="0" borderId="1" xfId="0" applyNumberFormat="1" applyFont="1" applyFill="1" applyBorder="1" applyAlignment="1">
      <alignment horizontal="left" vertical="center" shrinkToFit="1"/>
    </xf>
    <xf numFmtId="0" fontId="107" fillId="0" borderId="3" xfId="3" applyFont="1" applyBorder="1" applyAlignment="1">
      <alignment horizontal="center" vertical="center"/>
    </xf>
    <xf numFmtId="0" fontId="107" fillId="0" borderId="4" xfId="3" applyFont="1" applyBorder="1" applyAlignment="1">
      <alignment horizontal="center" vertical="center"/>
    </xf>
    <xf numFmtId="0" fontId="107" fillId="0" borderId="10" xfId="3" applyFont="1" applyBorder="1" applyAlignment="1">
      <alignment horizontal="center" vertical="center"/>
    </xf>
    <xf numFmtId="0" fontId="0" fillId="0" borderId="3" xfId="0" applyFont="1" applyFill="1" applyBorder="1" applyAlignment="1">
      <alignment horizontal="left" shrinkToFit="1"/>
    </xf>
    <xf numFmtId="0" fontId="0" fillId="0" borderId="4" xfId="0" applyFont="1" applyFill="1" applyBorder="1" applyAlignment="1">
      <alignment horizontal="left" shrinkToFit="1"/>
    </xf>
    <xf numFmtId="0" fontId="0" fillId="0" borderId="10" xfId="0" applyFont="1" applyFill="1" applyBorder="1" applyAlignment="1">
      <alignment horizontal="left" shrinkToFit="1"/>
    </xf>
    <xf numFmtId="0" fontId="107" fillId="0" borderId="2" xfId="3" applyFont="1" applyBorder="1" applyAlignment="1">
      <alignment horizontal="center" vertical="center"/>
    </xf>
    <xf numFmtId="0" fontId="107" fillId="0" borderId="2" xfId="3" applyFont="1" applyBorder="1" applyAlignment="1">
      <alignment horizontal="left" vertical="center"/>
    </xf>
    <xf numFmtId="0" fontId="107" fillId="0" borderId="11" xfId="3" applyFont="1" applyBorder="1" applyAlignment="1">
      <alignment horizontal="left" vertical="center"/>
    </xf>
    <xf numFmtId="0" fontId="107" fillId="0" borderId="1" xfId="3" applyFont="1" applyBorder="1" applyAlignment="1">
      <alignment horizontal="left" vertical="center"/>
    </xf>
    <xf numFmtId="0" fontId="107" fillId="0" borderId="12" xfId="3" applyFont="1" applyBorder="1" applyAlignment="1">
      <alignment horizontal="left" vertical="center"/>
    </xf>
    <xf numFmtId="0" fontId="107" fillId="0" borderId="2" xfId="48" applyFont="1" applyBorder="1" applyAlignment="1">
      <alignment horizontal="center" vertical="center" wrapText="1"/>
    </xf>
    <xf numFmtId="0" fontId="107" fillId="0" borderId="2" xfId="48" applyFont="1" applyBorder="1" applyAlignment="1">
      <alignment horizontal="center" vertical="center"/>
    </xf>
    <xf numFmtId="0" fontId="39" fillId="0" borderId="2" xfId="45" applyFont="1" applyBorder="1" applyAlignment="1" applyProtection="1">
      <alignment horizontal="left" vertical="center" wrapText="1"/>
      <protection locked="0"/>
    </xf>
    <xf numFmtId="0" fontId="39" fillId="0" borderId="3" xfId="45" applyFont="1" applyBorder="1" applyAlignment="1" applyProtection="1">
      <alignment horizontal="left" vertical="center" wrapText="1"/>
      <protection locked="0"/>
    </xf>
    <xf numFmtId="0" fontId="39" fillId="0" borderId="4" xfId="45" applyFont="1" applyBorder="1" applyAlignment="1" applyProtection="1">
      <alignment horizontal="left" vertical="center" wrapText="1"/>
      <protection locked="0"/>
    </xf>
    <xf numFmtId="0" fontId="39" fillId="0" borderId="10" xfId="45" applyFont="1" applyBorder="1" applyAlignment="1" applyProtection="1">
      <alignment horizontal="left" vertical="center" wrapText="1"/>
      <protection locked="0"/>
    </xf>
    <xf numFmtId="0" fontId="39" fillId="0" borderId="3" xfId="45" applyFont="1" applyBorder="1" applyAlignment="1" applyProtection="1">
      <alignment horizontal="center" vertical="center" wrapText="1"/>
      <protection locked="0"/>
    </xf>
    <xf numFmtId="0" fontId="39" fillId="0" borderId="4" xfId="45" applyFont="1" applyBorder="1" applyAlignment="1" applyProtection="1">
      <alignment horizontal="center" vertical="center" wrapText="1"/>
      <protection locked="0"/>
    </xf>
    <xf numFmtId="0" fontId="39" fillId="0" borderId="10" xfId="45" applyFont="1" applyBorder="1" applyAlignment="1" applyProtection="1">
      <alignment horizontal="center" vertical="center" wrapText="1"/>
      <protection locked="0"/>
    </xf>
    <xf numFmtId="0" fontId="107" fillId="0" borderId="3" xfId="48" applyFont="1" applyBorder="1" applyAlignment="1">
      <alignment horizontal="center" vertical="center"/>
    </xf>
    <xf numFmtId="0" fontId="107" fillId="0" borderId="10" xfId="48" applyFont="1" applyBorder="1" applyAlignment="1">
      <alignment horizontal="center" vertical="center"/>
    </xf>
    <xf numFmtId="0" fontId="107" fillId="0" borderId="0" xfId="48" applyFont="1" applyAlignment="1">
      <alignment vertical="center" wrapText="1"/>
    </xf>
    <xf numFmtId="0" fontId="107" fillId="0" borderId="0" xfId="48" applyFont="1" applyAlignment="1">
      <alignment vertical="center"/>
    </xf>
    <xf numFmtId="0" fontId="107" fillId="0" borderId="3" xfId="48" applyFont="1" applyBorder="1" applyAlignment="1" applyProtection="1">
      <alignment horizontal="center" vertical="center" wrapText="1"/>
      <protection locked="0"/>
    </xf>
    <xf numFmtId="0" fontId="107" fillId="0" borderId="10" xfId="48" applyFont="1" applyBorder="1" applyAlignment="1" applyProtection="1">
      <alignment horizontal="center" vertical="center" wrapText="1"/>
      <protection locked="0"/>
    </xf>
    <xf numFmtId="0" fontId="107" fillId="0" borderId="2" xfId="48" applyFont="1" applyBorder="1" applyAlignment="1" applyProtection="1">
      <alignment vertical="center" wrapText="1"/>
      <protection locked="0"/>
    </xf>
    <xf numFmtId="0" fontId="107" fillId="0" borderId="3" xfId="48" applyFont="1" applyBorder="1" applyAlignment="1" applyProtection="1">
      <alignment vertical="center" wrapText="1"/>
      <protection locked="0"/>
    </xf>
    <xf numFmtId="0" fontId="107" fillId="0" borderId="4" xfId="48" applyFont="1" applyBorder="1" applyAlignment="1" applyProtection="1">
      <alignment vertical="center" wrapText="1"/>
      <protection locked="0"/>
    </xf>
    <xf numFmtId="0" fontId="107" fillId="0" borderId="10" xfId="48" applyFont="1" applyBorder="1" applyAlignment="1" applyProtection="1">
      <alignment vertical="center" wrapText="1"/>
      <protection locked="0"/>
    </xf>
    <xf numFmtId="0" fontId="107" fillId="0" borderId="2" xfId="48" applyFont="1" applyBorder="1" applyAlignment="1" applyProtection="1">
      <alignment horizontal="center" vertical="center"/>
      <protection locked="0"/>
    </xf>
    <xf numFmtId="0" fontId="107" fillId="0" borderId="2" xfId="48" applyFont="1" applyBorder="1" applyAlignment="1" applyProtection="1">
      <alignment horizontal="center" vertical="center" wrapText="1"/>
      <protection locked="0"/>
    </xf>
    <xf numFmtId="0" fontId="83" fillId="0" borderId="2" xfId="48" applyFont="1" applyBorder="1" applyAlignment="1" applyProtection="1">
      <alignment horizontal="left" vertical="center" wrapText="1"/>
      <protection locked="0"/>
    </xf>
    <xf numFmtId="0" fontId="103" fillId="0" borderId="0" xfId="49" applyFont="1" applyAlignment="1">
      <alignment horizontal="center" vertical="center"/>
    </xf>
    <xf numFmtId="0" fontId="107" fillId="0" borderId="1" xfId="49" applyFont="1" applyBorder="1" applyAlignment="1">
      <alignment horizontal="center" vertical="center"/>
    </xf>
    <xf numFmtId="58" fontId="10" fillId="0" borderId="1" xfId="0" applyNumberFormat="1" applyFont="1" applyFill="1" applyBorder="1" applyAlignment="1">
      <alignment horizontal="left" vertical="center" shrinkToFit="1"/>
    </xf>
    <xf numFmtId="0" fontId="107" fillId="0" borderId="3" xfId="3" applyFont="1" applyBorder="1" applyAlignment="1">
      <alignment horizontal="left" vertical="center"/>
    </xf>
    <xf numFmtId="0" fontId="107" fillId="0" borderId="4" xfId="3" applyFont="1" applyBorder="1" applyAlignment="1">
      <alignment horizontal="left" vertical="center"/>
    </xf>
    <xf numFmtId="0" fontId="107" fillId="0" borderId="10" xfId="3" applyFont="1" applyBorder="1" applyAlignment="1">
      <alignment horizontal="left" vertical="center"/>
    </xf>
    <xf numFmtId="0" fontId="1" fillId="0" borderId="4" xfId="49" applyBorder="1" applyAlignment="1">
      <alignment vertical="center"/>
    </xf>
    <xf numFmtId="0" fontId="1" fillId="0" borderId="3" xfId="49" applyBorder="1" applyAlignment="1">
      <alignment horizontal="left" vertical="center"/>
    </xf>
    <xf numFmtId="0" fontId="1" fillId="0" borderId="4" xfId="49" applyBorder="1" applyAlignment="1">
      <alignment horizontal="left" vertical="center"/>
    </xf>
    <xf numFmtId="0" fontId="1" fillId="0" borderId="10" xfId="49" applyBorder="1" applyAlignment="1">
      <alignment horizontal="left" vertical="center"/>
    </xf>
    <xf numFmtId="0" fontId="107" fillId="0" borderId="8" xfId="3" applyFont="1" applyBorder="1" applyAlignment="1">
      <alignment horizontal="center" vertical="center"/>
    </xf>
    <xf numFmtId="0" fontId="1" fillId="0" borderId="5" xfId="49" applyBorder="1" applyAlignment="1">
      <alignment vertical="center"/>
    </xf>
    <xf numFmtId="0" fontId="107" fillId="0" borderId="3" xfId="49" applyFont="1" applyBorder="1" applyAlignment="1">
      <alignment horizontal="center" vertical="center" wrapText="1"/>
    </xf>
    <xf numFmtId="0" fontId="107" fillId="0" borderId="4" xfId="49" applyFont="1" applyBorder="1" applyAlignment="1">
      <alignment horizontal="center" vertical="center" wrapText="1"/>
    </xf>
    <xf numFmtId="0" fontId="1" fillId="0" borderId="4" xfId="49" applyBorder="1" applyAlignment="1">
      <alignment horizontal="center" vertical="center"/>
    </xf>
    <xf numFmtId="0" fontId="1" fillId="0" borderId="10" xfId="49" applyBorder="1" applyAlignment="1">
      <alignment horizontal="center" vertical="center"/>
    </xf>
    <xf numFmtId="0" fontId="107" fillId="0" borderId="2" xfId="49" applyFont="1" applyBorder="1" applyAlignment="1">
      <alignment horizontal="center" vertical="center"/>
    </xf>
    <xf numFmtId="0" fontId="1" fillId="0" borderId="10" xfId="49" applyBorder="1" applyAlignment="1">
      <alignment horizontal="center" vertical="center" wrapText="1"/>
    </xf>
    <xf numFmtId="0" fontId="107" fillId="0" borderId="2" xfId="49" applyFont="1" applyBorder="1" applyAlignment="1">
      <alignment horizontal="center" vertical="center" wrapText="1"/>
    </xf>
    <xf numFmtId="0" fontId="83" fillId="0" borderId="2" xfId="49" applyFont="1" applyBorder="1" applyAlignment="1">
      <alignment horizontal="left" vertical="center" wrapText="1"/>
    </xf>
    <xf numFmtId="0" fontId="107" fillId="0" borderId="3" xfId="49" applyFont="1" applyBorder="1" applyAlignment="1">
      <alignment horizontal="left" vertical="center" wrapText="1"/>
    </xf>
    <xf numFmtId="0" fontId="107" fillId="0" borderId="4" xfId="49" applyFont="1" applyBorder="1" applyAlignment="1">
      <alignment horizontal="left" vertical="center" wrapText="1"/>
    </xf>
    <xf numFmtId="0" fontId="1" fillId="0" borderId="4" xfId="49" applyBorder="1" applyAlignment="1">
      <alignment horizontal="left" vertical="center" wrapText="1"/>
    </xf>
    <xf numFmtId="0" fontId="1" fillId="0" borderId="10" xfId="49" applyBorder="1" applyAlignment="1">
      <alignment horizontal="left" vertical="center" wrapText="1"/>
    </xf>
    <xf numFmtId="0" fontId="107" fillId="0" borderId="3" xfId="49" applyFont="1" applyBorder="1" applyAlignment="1">
      <alignment vertical="center" wrapText="1"/>
    </xf>
    <xf numFmtId="0" fontId="107" fillId="0" borderId="4" xfId="49" applyFont="1" applyBorder="1" applyAlignment="1">
      <alignment vertical="center" wrapText="1"/>
    </xf>
    <xf numFmtId="0" fontId="107" fillId="0" borderId="10" xfId="49" applyFont="1" applyBorder="1" applyAlignment="1">
      <alignment vertical="center" wrapText="1"/>
    </xf>
    <xf numFmtId="0" fontId="107" fillId="0" borderId="2" xfId="49" applyFont="1" applyBorder="1" applyAlignment="1">
      <alignment vertical="center" wrapText="1"/>
    </xf>
    <xf numFmtId="0" fontId="1" fillId="0" borderId="4" xfId="49" applyBorder="1" applyAlignment="1">
      <alignment vertical="center" wrapText="1"/>
    </xf>
    <xf numFmtId="0" fontId="1" fillId="0" borderId="10" xfId="49" applyBorder="1" applyAlignment="1">
      <alignment vertical="center" wrapText="1"/>
    </xf>
    <xf numFmtId="0" fontId="107" fillId="0" borderId="3" xfId="49" applyFont="1" applyBorder="1" applyAlignment="1">
      <alignment horizontal="center" vertical="center"/>
    </xf>
    <xf numFmtId="0" fontId="107" fillId="0" borderId="10" xfId="49" applyFont="1" applyBorder="1" applyAlignment="1">
      <alignment horizontal="center" vertical="center"/>
    </xf>
    <xf numFmtId="0" fontId="107" fillId="0" borderId="0" xfId="49" applyFont="1" applyAlignment="1">
      <alignment vertical="center" wrapText="1"/>
    </xf>
    <xf numFmtId="0" fontId="107" fillId="0" borderId="0" xfId="49" applyFont="1" applyAlignment="1">
      <alignment vertical="center"/>
    </xf>
    <xf numFmtId="0" fontId="122" fillId="0" borderId="158" xfId="51" applyFont="1" applyBorder="1" applyAlignment="1">
      <alignment horizontal="center" vertical="center" textRotation="255"/>
    </xf>
    <xf numFmtId="0" fontId="122" fillId="0" borderId="61" xfId="51" applyFont="1" applyBorder="1" applyAlignment="1">
      <alignment horizontal="center" vertical="center" textRotation="255"/>
    </xf>
    <xf numFmtId="0" fontId="122" fillId="0" borderId="71" xfId="51" applyFont="1" applyBorder="1" applyAlignment="1">
      <alignment horizontal="center" vertical="center" textRotation="255"/>
    </xf>
    <xf numFmtId="0" fontId="122" fillId="0" borderId="91" xfId="51" applyFont="1" applyBorder="1" applyAlignment="1">
      <alignment horizontal="left" vertical="center" wrapText="1"/>
    </xf>
    <xf numFmtId="0" fontId="122" fillId="0" borderId="27" xfId="51" applyFont="1" applyBorder="1" applyAlignment="1">
      <alignment horizontal="left" vertical="center" wrapText="1"/>
    </xf>
    <xf numFmtId="0" fontId="122" fillId="0" borderId="28" xfId="51" applyFont="1" applyBorder="1" applyAlignment="1">
      <alignment horizontal="left" vertical="center" wrapText="1"/>
    </xf>
    <xf numFmtId="0" fontId="122" fillId="0" borderId="26" xfId="51" applyFont="1" applyBorder="1" applyAlignment="1">
      <alignment horizontal="left" vertical="center" wrapText="1"/>
    </xf>
    <xf numFmtId="0" fontId="122" fillId="0" borderId="95" xfId="51" applyFont="1" applyBorder="1" applyAlignment="1">
      <alignment horizontal="left" vertical="center" wrapText="1"/>
    </xf>
    <xf numFmtId="0" fontId="117" fillId="0" borderId="41" xfId="50" applyFont="1" applyBorder="1" applyAlignment="1">
      <alignment horizontal="right" vertical="center"/>
    </xf>
    <xf numFmtId="0" fontId="122" fillId="0" borderId="158" xfId="51" applyFont="1" applyBorder="1" applyAlignment="1">
      <alignment horizontal="center" vertical="center" textRotation="255" wrapText="1"/>
    </xf>
    <xf numFmtId="0" fontId="122" fillId="0" borderId="61" xfId="51" applyFont="1" applyBorder="1" applyAlignment="1">
      <alignment horizontal="center" vertical="center" textRotation="255" wrapText="1"/>
    </xf>
    <xf numFmtId="0" fontId="122" fillId="0" borderId="71" xfId="51" applyFont="1" applyBorder="1" applyAlignment="1">
      <alignment horizontal="center" vertical="center" textRotation="255" wrapText="1"/>
    </xf>
    <xf numFmtId="0" fontId="114" fillId="0" borderId="0" xfId="52" applyFont="1" applyAlignment="1">
      <alignment horizontal="center" vertical="center"/>
    </xf>
    <xf numFmtId="0" fontId="57" fillId="0" borderId="41" xfId="52" applyFont="1" applyBorder="1" applyAlignment="1">
      <alignment horizontal="left" vertical="center" wrapText="1"/>
    </xf>
    <xf numFmtId="0" fontId="56" fillId="0" borderId="114" xfId="52" applyFont="1" applyBorder="1" applyAlignment="1">
      <alignment horizontal="center" vertical="center" wrapText="1"/>
    </xf>
    <xf numFmtId="0" fontId="56" fillId="0" borderId="117" xfId="52" applyFont="1" applyBorder="1" applyAlignment="1">
      <alignment horizontal="center" vertical="center" wrapText="1"/>
    </xf>
    <xf numFmtId="0" fontId="56" fillId="0" borderId="114" xfId="52" applyFont="1" applyBorder="1" applyAlignment="1">
      <alignment horizontal="left" vertical="top" wrapText="1"/>
    </xf>
    <xf numFmtId="0" fontId="56" fillId="0" borderId="117" xfId="52" applyFont="1" applyBorder="1" applyAlignment="1">
      <alignment horizontal="left" vertical="top" wrapText="1"/>
    </xf>
    <xf numFmtId="0" fontId="57" fillId="0" borderId="36" xfId="52" applyFont="1" applyBorder="1" applyAlignment="1">
      <alignment horizontal="justify" vertical="center" wrapText="1"/>
    </xf>
    <xf numFmtId="0" fontId="151" fillId="0" borderId="158" xfId="51" applyFont="1" applyBorder="1" applyAlignment="1">
      <alignment horizontal="center" vertical="center" textRotation="255"/>
    </xf>
    <xf numFmtId="0" fontId="151" fillId="0" borderId="61" xfId="51" applyFont="1" applyBorder="1" applyAlignment="1">
      <alignment horizontal="center" vertical="center" textRotation="255"/>
    </xf>
    <xf numFmtId="0" fontId="151" fillId="0" borderId="71" xfId="51" applyFont="1" applyBorder="1" applyAlignment="1">
      <alignment horizontal="center" vertical="center" textRotation="255"/>
    </xf>
    <xf numFmtId="0" fontId="151" fillId="0" borderId="91" xfId="51" applyFont="1" applyBorder="1" applyAlignment="1">
      <alignment vertical="center" wrapText="1"/>
    </xf>
    <xf numFmtId="0" fontId="151" fillId="0" borderId="27" xfId="51" applyFont="1" applyBorder="1" applyAlignment="1">
      <alignment vertical="center" wrapText="1"/>
    </xf>
    <xf numFmtId="0" fontId="151" fillId="0" borderId="28" xfId="51" applyFont="1" applyBorder="1" applyAlignment="1">
      <alignment vertical="center" wrapText="1"/>
    </xf>
    <xf numFmtId="0" fontId="151" fillId="0" borderId="91" xfId="51" applyFont="1" applyBorder="1" applyAlignment="1">
      <alignment horizontal="left" vertical="center" wrapText="1"/>
    </xf>
    <xf numFmtId="0" fontId="151" fillId="0" borderId="27" xfId="51" applyFont="1" applyBorder="1" applyAlignment="1">
      <alignment horizontal="left" vertical="center" wrapText="1"/>
    </xf>
    <xf numFmtId="0" fontId="124" fillId="0" borderId="91" xfId="51" applyFont="1" applyBorder="1" applyAlignment="1">
      <alignment horizontal="center" vertical="center" wrapText="1"/>
    </xf>
    <xf numFmtId="0" fontId="124" fillId="0" borderId="28" xfId="51" applyFont="1" applyBorder="1" applyAlignment="1">
      <alignment horizontal="center" vertical="center" wrapText="1"/>
    </xf>
    <xf numFmtId="0" fontId="151" fillId="0" borderId="119" xfId="51" applyFont="1" applyBorder="1" applyAlignment="1">
      <alignment horizontal="left" vertical="center" wrapText="1"/>
    </xf>
    <xf numFmtId="0" fontId="124" fillId="0" borderId="26" xfId="51" applyFont="1" applyBorder="1" applyAlignment="1">
      <alignment horizontal="center" vertical="center" wrapText="1"/>
    </xf>
    <xf numFmtId="0" fontId="124" fillId="0" borderId="27" xfId="51" applyFont="1" applyBorder="1" applyAlignment="1">
      <alignment horizontal="center" vertical="center" wrapText="1"/>
    </xf>
    <xf numFmtId="0" fontId="151" fillId="0" borderId="26" xfId="51" applyFont="1" applyBorder="1" applyAlignment="1">
      <alignment vertical="center" wrapText="1"/>
    </xf>
    <xf numFmtId="0" fontId="151" fillId="0" borderId="95" xfId="51" applyFont="1" applyBorder="1" applyAlignment="1">
      <alignment vertical="center" wrapText="1"/>
    </xf>
    <xf numFmtId="0" fontId="151" fillId="0" borderId="26" xfId="51" applyFont="1" applyBorder="1" applyAlignment="1">
      <alignment horizontal="left" vertical="center" wrapText="1"/>
    </xf>
    <xf numFmtId="0" fontId="151" fillId="0" borderId="28" xfId="51" applyFont="1" applyBorder="1" applyAlignment="1">
      <alignment horizontal="left" vertical="center" wrapText="1"/>
    </xf>
    <xf numFmtId="0" fontId="151" fillId="0" borderId="95" xfId="51" applyFont="1" applyBorder="1" applyAlignment="1">
      <alignment horizontal="left" vertical="center" wrapText="1"/>
    </xf>
    <xf numFmtId="0" fontId="124" fillId="0" borderId="95" xfId="51" applyFont="1" applyBorder="1" applyAlignment="1">
      <alignment horizontal="center" vertical="center" wrapText="1"/>
    </xf>
    <xf numFmtId="0" fontId="151" fillId="0" borderId="91" xfId="51" applyFont="1" applyBorder="1" applyAlignment="1">
      <alignment horizontal="center" vertical="center" wrapText="1"/>
    </xf>
    <xf numFmtId="0" fontId="151" fillId="0" borderId="27" xfId="51" applyFont="1" applyBorder="1" applyAlignment="1">
      <alignment horizontal="center" vertical="center" wrapText="1"/>
    </xf>
    <xf numFmtId="0" fontId="151" fillId="0" borderId="28" xfId="51" applyFont="1" applyBorder="1" applyAlignment="1">
      <alignment horizontal="center" vertical="center" wrapText="1"/>
    </xf>
    <xf numFmtId="0" fontId="151" fillId="0" borderId="26" xfId="51" applyFont="1" applyBorder="1" applyAlignment="1">
      <alignment horizontal="center" vertical="center" wrapText="1"/>
    </xf>
    <xf numFmtId="58" fontId="29" fillId="0" borderId="3" xfId="0" applyNumberFormat="1" applyFont="1" applyFill="1" applyBorder="1" applyAlignment="1" applyProtection="1">
      <alignment horizontal="center" vertical="center"/>
      <protection locked="0"/>
    </xf>
    <xf numFmtId="58" fontId="29" fillId="0" borderId="4" xfId="0" applyNumberFormat="1" applyFont="1" applyFill="1" applyBorder="1" applyAlignment="1" applyProtection="1">
      <alignment horizontal="center" vertical="center"/>
      <protection locked="0"/>
    </xf>
    <xf numFmtId="58" fontId="29" fillId="0" borderId="10" xfId="0" applyNumberFormat="1" applyFont="1" applyFill="1" applyBorder="1" applyAlignment="1" applyProtection="1">
      <alignment horizontal="center" vertical="center"/>
      <protection locked="0"/>
    </xf>
    <xf numFmtId="0" fontId="0" fillId="0" borderId="1" xfId="0" applyFont="1" applyFill="1" applyBorder="1" applyAlignment="1">
      <alignment horizontal="left"/>
    </xf>
    <xf numFmtId="0" fontId="0" fillId="0" borderId="2" xfId="0" applyFont="1" applyFill="1" applyBorder="1" applyAlignment="1">
      <alignment horizontal="center" vertical="center"/>
    </xf>
    <xf numFmtId="58" fontId="102" fillId="0" borderId="3" xfId="0" applyNumberFormat="1" applyFont="1" applyBorder="1" applyAlignment="1" applyProtection="1">
      <alignment horizontal="center" vertical="center"/>
      <protection locked="0"/>
    </xf>
    <xf numFmtId="58" fontId="102" fillId="0" borderId="4" xfId="0" applyNumberFormat="1" applyFont="1" applyBorder="1" applyAlignment="1" applyProtection="1">
      <alignment horizontal="center" vertical="center"/>
      <protection locked="0"/>
    </xf>
    <xf numFmtId="58" fontId="102" fillId="0" borderId="10" xfId="0" applyNumberFormat="1" applyFont="1" applyBorder="1" applyAlignment="1" applyProtection="1">
      <alignment horizontal="center" vertical="center"/>
      <protection locked="0"/>
    </xf>
    <xf numFmtId="0" fontId="0" fillId="0" borderId="10" xfId="0" applyFont="1" applyFill="1" applyBorder="1" applyAlignment="1">
      <alignment horizontal="left" vertical="center" shrinkToFit="1"/>
    </xf>
    <xf numFmtId="0" fontId="110" fillId="0" borderId="0" xfId="0" applyFont="1" applyFill="1" applyBorder="1" applyAlignment="1">
      <alignment horizontal="right" vertical="center"/>
    </xf>
    <xf numFmtId="183" fontId="29" fillId="0" borderId="3" xfId="0" applyNumberFormat="1" applyFont="1" applyFill="1" applyBorder="1" applyAlignment="1">
      <alignment horizontal="center" vertical="center"/>
    </xf>
    <xf numFmtId="183" fontId="29" fillId="0" borderId="4" xfId="0" applyNumberFormat="1" applyFont="1" applyFill="1" applyBorder="1" applyAlignment="1">
      <alignment horizontal="center" vertical="center"/>
    </xf>
    <xf numFmtId="183" fontId="29" fillId="0" borderId="10" xfId="0" applyNumberFormat="1" applyFont="1" applyFill="1" applyBorder="1" applyAlignment="1">
      <alignment horizontal="center" vertical="center"/>
    </xf>
    <xf numFmtId="184" fontId="29" fillId="0" borderId="2" xfId="0" applyNumberFormat="1" applyFont="1" applyFill="1" applyBorder="1" applyAlignment="1">
      <alignment horizontal="right" vertical="center"/>
    </xf>
    <xf numFmtId="0" fontId="29" fillId="0" borderId="4" xfId="0" applyFont="1" applyFill="1" applyBorder="1" applyAlignment="1">
      <alignment horizontal="center" vertical="center"/>
    </xf>
    <xf numFmtId="0" fontId="29" fillId="0" borderId="10" xfId="0" applyFont="1" applyFill="1" applyBorder="1" applyAlignment="1">
      <alignment horizontal="center" vertical="center"/>
    </xf>
    <xf numFmtId="0" fontId="0" fillId="0" borderId="0" xfId="0" applyFont="1" applyFill="1" applyBorder="1" applyAlignment="1">
      <alignment horizontal="left"/>
    </xf>
    <xf numFmtId="0" fontId="0" fillId="0" borderId="0" xfId="0" applyFont="1" applyFill="1" applyBorder="1" applyAlignment="1"/>
    <xf numFmtId="0" fontId="0" fillId="0" borderId="2" xfId="0" applyFill="1" applyBorder="1" applyAlignment="1">
      <alignment horizontal="center" vertical="center"/>
    </xf>
    <xf numFmtId="20" fontId="107" fillId="0" borderId="3" xfId="0" applyNumberFormat="1" applyFont="1" applyBorder="1" applyAlignment="1" applyProtection="1">
      <alignment horizontal="center" vertical="center"/>
      <protection locked="0"/>
    </xf>
    <xf numFmtId="0" fontId="107" fillId="0" borderId="4" xfId="0" applyFont="1" applyBorder="1" applyAlignment="1" applyProtection="1">
      <alignment horizontal="center" vertical="center"/>
      <protection locked="0"/>
    </xf>
    <xf numFmtId="20" fontId="107" fillId="0" borderId="4" xfId="0" applyNumberFormat="1" applyFont="1" applyBorder="1" applyAlignment="1" applyProtection="1">
      <alignment horizontal="center" vertical="center"/>
      <protection locked="0"/>
    </xf>
    <xf numFmtId="0" fontId="107" fillId="0" borderId="10" xfId="0" applyFont="1" applyBorder="1" applyAlignment="1" applyProtection="1">
      <alignment horizontal="center" vertical="center"/>
      <protection locked="0"/>
    </xf>
    <xf numFmtId="0" fontId="12" fillId="0" borderId="79" xfId="0" applyFont="1" applyFill="1" applyBorder="1" applyAlignment="1" applyProtection="1">
      <alignment horizontal="center" vertical="top" textRotation="255" shrinkToFit="1"/>
      <protection locked="0"/>
    </xf>
    <xf numFmtId="0" fontId="12" fillId="0" borderId="82" xfId="0" applyFont="1" applyBorder="1" applyProtection="1">
      <protection locked="0"/>
    </xf>
    <xf numFmtId="0" fontId="12" fillId="0" borderId="82" xfId="0" applyFont="1" applyFill="1" applyBorder="1" applyAlignment="1" applyProtection="1">
      <alignment horizontal="center" vertical="top" textRotation="255" shrinkToFit="1"/>
      <protection locked="0"/>
    </xf>
    <xf numFmtId="0" fontId="12" fillId="0" borderId="145" xfId="0" applyFont="1" applyFill="1" applyBorder="1" applyAlignment="1" applyProtection="1">
      <alignment horizontal="center" vertical="top" textRotation="255" shrinkToFit="1"/>
      <protection locked="0"/>
    </xf>
    <xf numFmtId="0" fontId="12" fillId="0" borderId="89" xfId="0" applyFont="1" applyFill="1" applyBorder="1" applyAlignment="1" applyProtection="1">
      <alignment horizontal="center" vertical="top" textRotation="255" shrinkToFit="1"/>
      <protection locked="0"/>
    </xf>
    <xf numFmtId="0" fontId="12" fillId="0" borderId="87" xfId="0" applyFont="1" applyFill="1" applyBorder="1" applyAlignment="1" applyProtection="1">
      <alignment horizontal="center" vertical="top" textRotation="255" shrinkToFit="1"/>
      <protection locked="0"/>
    </xf>
    <xf numFmtId="0" fontId="12" fillId="0" borderId="79" xfId="0" applyFont="1" applyFill="1" applyBorder="1" applyAlignment="1" applyProtection="1">
      <alignment horizontal="center" vertical="center" textRotation="255" shrinkToFit="1"/>
      <protection locked="0"/>
    </xf>
    <xf numFmtId="0" fontId="12" fillId="0" borderId="82" xfId="0" applyFont="1" applyFill="1" applyBorder="1" applyAlignment="1" applyProtection="1">
      <alignment horizontal="center" vertical="center" textRotation="255" shrinkToFit="1"/>
      <protection locked="0"/>
    </xf>
    <xf numFmtId="0" fontId="12" fillId="0" borderId="80" xfId="0" applyFont="1" applyFill="1" applyBorder="1" applyAlignment="1" applyProtection="1">
      <alignment horizontal="center" vertical="center"/>
      <protection locked="0"/>
    </xf>
    <xf numFmtId="0" fontId="12" fillId="0" borderId="83" xfId="0" applyFont="1" applyFill="1" applyBorder="1" applyAlignment="1" applyProtection="1">
      <alignment horizontal="center" vertical="center"/>
      <protection locked="0"/>
    </xf>
    <xf numFmtId="0" fontId="12" fillId="0" borderId="85" xfId="0" applyFont="1" applyFill="1" applyBorder="1" applyAlignment="1" applyProtection="1">
      <alignment horizontal="center" vertical="center"/>
      <protection locked="0"/>
    </xf>
    <xf numFmtId="0" fontId="12" fillId="0" borderId="26"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28" xfId="0" applyFont="1" applyFill="1" applyBorder="1" applyAlignment="1">
      <alignment horizontal="center" vertical="center"/>
    </xf>
    <xf numFmtId="0" fontId="12" fillId="0" borderId="146" xfId="0" applyFont="1" applyFill="1" applyBorder="1" applyAlignment="1" applyProtection="1">
      <alignment horizontal="center" vertical="top" textRotation="255" shrinkToFit="1"/>
      <protection locked="0"/>
    </xf>
    <xf numFmtId="0" fontId="12" fillId="0" borderId="79" xfId="0" applyFont="1" applyFill="1" applyBorder="1" applyAlignment="1" applyProtection="1">
      <alignment horizontal="center" vertical="center"/>
      <protection locked="0"/>
    </xf>
    <xf numFmtId="0" fontId="12" fillId="0" borderId="82" xfId="0" applyFont="1" applyFill="1" applyBorder="1" applyAlignment="1" applyProtection="1">
      <alignment horizontal="center" vertical="center"/>
      <protection locked="0"/>
    </xf>
    <xf numFmtId="0" fontId="12" fillId="0" borderId="145" xfId="0" applyFont="1" applyFill="1" applyBorder="1" applyAlignment="1" applyProtection="1">
      <alignment horizontal="center" vertical="center"/>
      <protection locked="0"/>
    </xf>
    <xf numFmtId="0" fontId="12" fillId="0" borderId="89" xfId="0" applyFont="1" applyFill="1" applyBorder="1" applyAlignment="1" applyProtection="1">
      <alignment horizontal="center" vertical="center"/>
      <protection locked="0"/>
    </xf>
    <xf numFmtId="179" fontId="39" fillId="0" borderId="0" xfId="0" applyNumberFormat="1" applyFont="1" applyFill="1" applyBorder="1" applyAlignment="1">
      <alignment horizontal="center" wrapText="1"/>
    </xf>
    <xf numFmtId="179" fontId="39" fillId="0" borderId="41" xfId="0" applyNumberFormat="1" applyFont="1" applyFill="1" applyBorder="1" applyAlignment="1">
      <alignment horizontal="center" wrapText="1"/>
    </xf>
    <xf numFmtId="181" fontId="17" fillId="0" borderId="26" xfId="0" applyNumberFormat="1" applyFont="1" applyFill="1" applyBorder="1" applyAlignment="1">
      <alignment horizontal="center" vertical="center" textRotation="255" shrinkToFit="1"/>
    </xf>
    <xf numFmtId="181" fontId="17" fillId="0" borderId="27" xfId="0" applyNumberFormat="1" applyFont="1" applyFill="1" applyBorder="1" applyAlignment="1">
      <alignment horizontal="center" vertical="center" textRotation="255" shrinkToFit="1"/>
    </xf>
    <xf numFmtId="181" fontId="17" fillId="0" borderId="28" xfId="0" applyNumberFormat="1" applyFont="1" applyFill="1" applyBorder="1" applyAlignment="1">
      <alignment horizontal="center" vertical="center" textRotation="255" shrinkToFit="1"/>
    </xf>
    <xf numFmtId="0" fontId="12" fillId="0" borderId="78" xfId="0" applyFont="1" applyFill="1" applyBorder="1" applyAlignment="1" applyProtection="1">
      <alignment horizontal="center" vertical="center" textRotation="255" shrinkToFit="1"/>
      <protection locked="0"/>
    </xf>
    <xf numFmtId="0" fontId="12" fillId="0" borderId="81" xfId="0" applyFont="1" applyFill="1" applyBorder="1" applyAlignment="1" applyProtection="1">
      <alignment horizontal="center" vertical="center" textRotation="255" shrinkToFit="1"/>
      <protection locked="0"/>
    </xf>
    <xf numFmtId="0" fontId="12" fillId="0" borderId="80" xfId="0" applyFont="1" applyFill="1" applyBorder="1" applyAlignment="1" applyProtection="1">
      <alignment horizontal="center" vertical="top"/>
      <protection locked="0"/>
    </xf>
    <xf numFmtId="0" fontId="12" fillId="0" borderId="83" xfId="0" applyFont="1" applyFill="1" applyBorder="1" applyAlignment="1" applyProtection="1">
      <alignment horizontal="center" vertical="top"/>
      <protection locked="0"/>
    </xf>
    <xf numFmtId="0" fontId="12" fillId="0" borderId="85" xfId="0" applyFont="1" applyFill="1" applyBorder="1" applyAlignment="1" applyProtection="1">
      <alignment horizontal="center" vertical="top"/>
      <protection locked="0"/>
    </xf>
    <xf numFmtId="0" fontId="12" fillId="0" borderId="88" xfId="0" applyFont="1" applyFill="1" applyBorder="1" applyAlignment="1" applyProtection="1">
      <alignment horizontal="center" vertical="top" textRotation="255" shrinkToFit="1"/>
      <protection locked="0"/>
    </xf>
    <xf numFmtId="0" fontId="12" fillId="0" borderId="145" xfId="0" applyFont="1" applyFill="1" applyBorder="1" applyAlignment="1" applyProtection="1">
      <alignment horizontal="center" vertical="top"/>
      <protection locked="0"/>
    </xf>
    <xf numFmtId="0" fontId="12" fillId="0" borderId="89" xfId="0" applyFont="1" applyFill="1" applyBorder="1" applyAlignment="1" applyProtection="1">
      <alignment horizontal="center" vertical="top"/>
      <protection locked="0"/>
    </xf>
    <xf numFmtId="0" fontId="12" fillId="0" borderId="146" xfId="0" applyFont="1" applyFill="1" applyBorder="1" applyAlignment="1" applyProtection="1">
      <alignment horizontal="center" vertical="top"/>
      <protection locked="0"/>
    </xf>
    <xf numFmtId="0" fontId="12" fillId="0" borderId="80" xfId="0" applyFont="1" applyBorder="1" applyAlignment="1">
      <alignment horizontal="center" vertical="top" textRotation="255" shrinkToFit="1"/>
    </xf>
    <xf numFmtId="0" fontId="12" fillId="0" borderId="83" xfId="0" applyFont="1" applyBorder="1" applyAlignment="1">
      <alignment horizontal="center" vertical="top" textRotation="255" shrinkToFit="1"/>
    </xf>
    <xf numFmtId="0" fontId="12" fillId="0" borderId="85" xfId="0" applyFont="1" applyBorder="1" applyAlignment="1">
      <alignment horizontal="center" vertical="top" textRotation="255" shrinkToFit="1"/>
    </xf>
    <xf numFmtId="0" fontId="12" fillId="0" borderId="78" xfId="0" applyFont="1" applyFill="1" applyBorder="1" applyAlignment="1" applyProtection="1">
      <alignment horizontal="center" vertical="top" textRotation="255" shrinkToFit="1"/>
      <protection locked="0"/>
    </xf>
    <xf numFmtId="0" fontId="12" fillId="0" borderId="81" xfId="0" applyFont="1" applyFill="1" applyBorder="1" applyAlignment="1" applyProtection="1">
      <alignment horizontal="center" vertical="top" textRotation="255" shrinkToFit="1"/>
      <protection locked="0"/>
    </xf>
    <xf numFmtId="0" fontId="12" fillId="0" borderId="82" xfId="0" applyFont="1" applyBorder="1" applyAlignment="1" applyProtection="1">
      <alignment vertical="top"/>
      <protection locked="0"/>
    </xf>
    <xf numFmtId="0" fontId="12" fillId="0" borderId="79" xfId="0" applyFont="1" applyBorder="1" applyAlignment="1">
      <alignment horizontal="center" vertical="top" textRotation="255" shrinkToFit="1"/>
    </xf>
    <xf numFmtId="0" fontId="12" fillId="0" borderId="82" xfId="0" applyFont="1" applyBorder="1" applyAlignment="1">
      <alignment horizontal="center" vertical="top" textRotation="255" shrinkToFit="1"/>
    </xf>
    <xf numFmtId="0" fontId="12" fillId="0" borderId="80" xfId="0" applyFont="1" applyFill="1" applyBorder="1" applyAlignment="1" applyProtection="1">
      <alignment horizontal="center" vertical="top" textRotation="255" shrinkToFit="1"/>
      <protection locked="0"/>
    </xf>
    <xf numFmtId="0" fontId="12" fillId="0" borderId="83" xfId="0" applyFont="1" applyFill="1" applyBorder="1" applyAlignment="1" applyProtection="1">
      <alignment horizontal="center" vertical="top" textRotation="255" shrinkToFit="1"/>
      <protection locked="0"/>
    </xf>
    <xf numFmtId="0" fontId="12" fillId="0" borderId="85" xfId="0" applyFont="1" applyFill="1" applyBorder="1" applyAlignment="1" applyProtection="1">
      <alignment horizontal="center" vertical="top" textRotation="255" shrinkToFit="1"/>
      <protection locked="0"/>
    </xf>
    <xf numFmtId="0" fontId="12" fillId="0" borderId="88" xfId="0" applyFont="1" applyBorder="1" applyAlignment="1">
      <alignment horizontal="center" vertical="top" textRotation="255" shrinkToFit="1"/>
    </xf>
    <xf numFmtId="0" fontId="13" fillId="0" borderId="78" xfId="0" applyFont="1" applyBorder="1" applyAlignment="1">
      <alignment horizontal="center" vertical="top" textRotation="255" wrapText="1" shrinkToFit="1"/>
    </xf>
    <xf numFmtId="0" fontId="13" fillId="0" borderId="81" xfId="0" applyFont="1" applyBorder="1" applyAlignment="1">
      <alignment horizontal="center" vertical="top" textRotation="255" shrinkToFit="1"/>
    </xf>
    <xf numFmtId="0" fontId="13" fillId="0" borderId="84" xfId="0" applyFont="1" applyBorder="1" applyAlignment="1">
      <alignment horizontal="center" vertical="top" textRotation="255" shrinkToFit="1"/>
    </xf>
    <xf numFmtId="31" fontId="88" fillId="0" borderId="0" xfId="0" applyNumberFormat="1" applyFont="1" applyFill="1" applyAlignment="1">
      <alignment horizontal="center" vertical="center"/>
    </xf>
    <xf numFmtId="58" fontId="88" fillId="0" borderId="0" xfId="0" applyNumberFormat="1" applyFont="1" applyFill="1" applyAlignment="1">
      <alignment horizontal="center" vertical="center" shrinkToFit="1"/>
    </xf>
    <xf numFmtId="0" fontId="14" fillId="0" borderId="0" xfId="0" applyNumberFormat="1" applyFont="1" applyFill="1" applyAlignment="1">
      <alignment horizontal="center" vertical="top" shrinkToFit="1"/>
    </xf>
    <xf numFmtId="0" fontId="40" fillId="0" borderId="0" xfId="0" applyFont="1" applyFill="1" applyAlignment="1">
      <alignment horizontal="center" vertical="center"/>
    </xf>
    <xf numFmtId="0" fontId="0" fillId="0" borderId="0" xfId="0" applyFont="1" applyFill="1" applyAlignment="1">
      <alignment horizontal="left" shrinkToFit="1"/>
    </xf>
    <xf numFmtId="179" fontId="107" fillId="0" borderId="54" xfId="0" applyNumberFormat="1" applyFont="1" applyFill="1" applyBorder="1" applyAlignment="1">
      <alignment horizontal="center" vertical="center"/>
    </xf>
    <xf numFmtId="179" fontId="107" fillId="0" borderId="57" xfId="0" applyNumberFormat="1"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0" xfId="0" applyFont="1" applyFill="1" applyAlignment="1">
      <alignment horizontal="left" vertical="center"/>
    </xf>
    <xf numFmtId="0" fontId="0" fillId="0" borderId="0" xfId="0" applyFont="1" applyAlignment="1"/>
    <xf numFmtId="0" fontId="0" fillId="0" borderId="1" xfId="0" applyFont="1" applyBorder="1"/>
    <xf numFmtId="179" fontId="0" fillId="0" borderId="54" xfId="0" applyNumberFormat="1" applyFont="1" applyFill="1" applyBorder="1" applyAlignment="1">
      <alignment horizontal="center" vertical="center"/>
    </xf>
    <xf numFmtId="179" fontId="0" fillId="0" borderId="57" xfId="0" applyNumberFormat="1" applyFont="1" applyFill="1" applyBorder="1" applyAlignment="1">
      <alignment horizontal="center" vertical="center"/>
    </xf>
    <xf numFmtId="0" fontId="29" fillId="0" borderId="0" xfId="0" applyFont="1" applyFill="1" applyBorder="1" applyAlignment="1">
      <alignment horizontal="left" vertical="center" wrapText="1"/>
    </xf>
    <xf numFmtId="0" fontId="102" fillId="0" borderId="0" xfId="0" applyFont="1" applyFill="1" applyBorder="1" applyAlignment="1">
      <alignment horizontal="left" vertical="center" wrapText="1" indent="2"/>
    </xf>
    <xf numFmtId="0" fontId="102" fillId="0" borderId="155" xfId="0" applyFont="1" applyBorder="1" applyAlignment="1" applyProtection="1">
      <alignment horizontal="center" vertical="center" shrinkToFit="1"/>
      <protection locked="0"/>
    </xf>
    <xf numFmtId="0" fontId="102" fillId="0" borderId="66" xfId="0" applyFont="1" applyBorder="1" applyAlignment="1" applyProtection="1">
      <alignment horizontal="center" vertical="center" shrinkToFit="1"/>
      <protection locked="0"/>
    </xf>
    <xf numFmtId="0" fontId="29" fillId="0" borderId="93" xfId="0" applyFont="1" applyFill="1" applyBorder="1" applyAlignment="1">
      <alignment horizontal="center" vertical="center"/>
    </xf>
    <xf numFmtId="0" fontId="29" fillId="0" borderId="70" xfId="0" applyFont="1" applyFill="1" applyBorder="1" applyAlignment="1">
      <alignment horizontal="center" vertical="center"/>
    </xf>
    <xf numFmtId="0" fontId="29" fillId="0" borderId="94" xfId="0" applyFont="1" applyFill="1" applyBorder="1" applyAlignment="1">
      <alignment horizontal="center" vertical="center"/>
    </xf>
    <xf numFmtId="0" fontId="102" fillId="0" borderId="8" xfId="0" applyFont="1" applyBorder="1" applyAlignment="1" applyProtection="1">
      <alignment horizontal="left" vertical="center" indent="1"/>
      <protection locked="0"/>
    </xf>
    <xf numFmtId="0" fontId="102" fillId="0" borderId="9" xfId="0" applyFont="1" applyBorder="1" applyAlignment="1" applyProtection="1">
      <alignment horizontal="left" vertical="center" indent="1"/>
      <protection locked="0"/>
    </xf>
    <xf numFmtId="0" fontId="102" fillId="0" borderId="6" xfId="0" applyFont="1" applyBorder="1" applyAlignment="1" applyProtection="1">
      <alignment horizontal="left" vertical="center" indent="1"/>
      <protection locked="0"/>
    </xf>
    <xf numFmtId="0" fontId="102" fillId="0" borderId="7" xfId="0" applyFont="1" applyBorder="1" applyAlignment="1" applyProtection="1">
      <alignment horizontal="left" vertical="center" indent="1"/>
      <protection locked="0"/>
    </xf>
    <xf numFmtId="0" fontId="102" fillId="0" borderId="51" xfId="0" applyFont="1" applyBorder="1" applyAlignment="1" applyProtection="1">
      <alignment horizontal="left" vertical="center" indent="1"/>
      <protection locked="0"/>
    </xf>
    <xf numFmtId="0" fontId="102" fillId="0" borderId="42" xfId="0" applyFont="1" applyBorder="1" applyAlignment="1" applyProtection="1">
      <alignment horizontal="left" vertical="center" indent="1"/>
      <protection locked="0"/>
    </xf>
    <xf numFmtId="0" fontId="107" fillId="0" borderId="26" xfId="0" applyFont="1" applyBorder="1" applyAlignment="1" applyProtection="1">
      <alignment horizontal="center" vertical="center" shrinkToFit="1"/>
      <protection locked="0"/>
    </xf>
    <xf numFmtId="0" fontId="107" fillId="0" borderId="27" xfId="0" applyFont="1" applyBorder="1" applyAlignment="1" applyProtection="1">
      <alignment horizontal="center" vertical="center" shrinkToFit="1"/>
      <protection locked="0"/>
    </xf>
    <xf numFmtId="0" fontId="107" fillId="0" borderId="95" xfId="0" applyFont="1" applyBorder="1" applyAlignment="1" applyProtection="1">
      <alignment horizontal="center" vertical="center" shrinkToFit="1"/>
      <protection locked="0"/>
    </xf>
    <xf numFmtId="0" fontId="102" fillId="0" borderId="8" xfId="0" applyFont="1" applyBorder="1" applyAlignment="1" applyProtection="1">
      <alignment horizontal="left" vertical="center" shrinkToFit="1"/>
      <protection locked="0"/>
    </xf>
    <xf numFmtId="0" fontId="102" fillId="0" borderId="5" xfId="0" applyFont="1" applyBorder="1" applyAlignment="1" applyProtection="1">
      <alignment horizontal="left" vertical="center" shrinkToFit="1"/>
      <protection locked="0"/>
    </xf>
    <xf numFmtId="0" fontId="102" fillId="0" borderId="9" xfId="0" applyFont="1" applyBorder="1" applyAlignment="1" applyProtection="1">
      <alignment horizontal="left" vertical="center" shrinkToFit="1"/>
      <protection locked="0"/>
    </xf>
    <xf numFmtId="0" fontId="102" fillId="0" borderId="6" xfId="0" applyFont="1" applyBorder="1" applyAlignment="1" applyProtection="1">
      <alignment horizontal="left" vertical="center" shrinkToFit="1"/>
      <protection locked="0"/>
    </xf>
    <xf numFmtId="0" fontId="102" fillId="0" borderId="0" xfId="0" applyFont="1" applyAlignment="1" applyProtection="1">
      <alignment horizontal="left" vertical="center" shrinkToFit="1"/>
      <protection locked="0"/>
    </xf>
    <xf numFmtId="0" fontId="102" fillId="0" borderId="7" xfId="0" applyFont="1" applyBorder="1" applyAlignment="1" applyProtection="1">
      <alignment horizontal="left" vertical="center" shrinkToFit="1"/>
      <protection locked="0"/>
    </xf>
    <xf numFmtId="0" fontId="102" fillId="0" borderId="51" xfId="0" applyFont="1" applyBorder="1" applyAlignment="1" applyProtection="1">
      <alignment horizontal="left" vertical="center" shrinkToFit="1"/>
      <protection locked="0"/>
    </xf>
    <xf numFmtId="0" fontId="102" fillId="0" borderId="41" xfId="0" applyFont="1" applyBorder="1" applyAlignment="1" applyProtection="1">
      <alignment horizontal="left" vertical="center" shrinkToFit="1"/>
      <protection locked="0"/>
    </xf>
    <xf numFmtId="0" fontId="102" fillId="0" borderId="42" xfId="0" applyFont="1" applyBorder="1" applyAlignment="1" applyProtection="1">
      <alignment horizontal="left" vertical="center" shrinkToFit="1"/>
      <protection locked="0"/>
    </xf>
    <xf numFmtId="0" fontId="103" fillId="0" borderId="26" xfId="0" applyFont="1" applyBorder="1" applyAlignment="1" applyProtection="1">
      <alignment horizontal="center" vertical="center" shrinkToFit="1"/>
      <protection locked="0"/>
    </xf>
    <xf numFmtId="0" fontId="103" fillId="0" borderId="27" xfId="0" applyFont="1" applyBorder="1" applyAlignment="1" applyProtection="1">
      <alignment horizontal="center" vertical="center" shrinkToFit="1"/>
      <protection locked="0"/>
    </xf>
    <xf numFmtId="0" fontId="103" fillId="0" borderId="95" xfId="0" applyFont="1" applyBorder="1" applyAlignment="1" applyProtection="1">
      <alignment horizontal="center" vertical="center" shrinkToFit="1"/>
      <protection locked="0"/>
    </xf>
    <xf numFmtId="0" fontId="102" fillId="0" borderId="156" xfId="0" applyFont="1" applyBorder="1" applyAlignment="1" applyProtection="1">
      <alignment horizontal="center" vertical="center" shrinkToFit="1"/>
      <protection locked="0"/>
    </xf>
    <xf numFmtId="0" fontId="29" fillId="0" borderId="8" xfId="0" applyFont="1" applyBorder="1" applyAlignment="1">
      <alignment horizontal="left" vertical="center" indent="1"/>
    </xf>
    <xf numFmtId="0" fontId="29" fillId="0" borderId="9" xfId="0" applyFont="1" applyBorder="1" applyAlignment="1">
      <alignment horizontal="left" vertical="center" indent="1"/>
    </xf>
    <xf numFmtId="0" fontId="29" fillId="0" borderId="6" xfId="0" applyFont="1" applyBorder="1" applyAlignment="1">
      <alignment horizontal="left" vertical="center" indent="1"/>
    </xf>
    <xf numFmtId="0" fontId="29" fillId="0" borderId="7" xfId="0" applyFont="1" applyBorder="1" applyAlignment="1">
      <alignment horizontal="left" vertical="center" indent="1"/>
    </xf>
    <xf numFmtId="0" fontId="29" fillId="0" borderId="11" xfId="0" applyFont="1" applyBorder="1" applyAlignment="1">
      <alignment horizontal="left" vertical="center" indent="1"/>
    </xf>
    <xf numFmtId="0" fontId="29" fillId="0" borderId="12" xfId="0" applyFont="1" applyBorder="1" applyAlignment="1">
      <alignment horizontal="left" vertical="center" inden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29" fillId="0" borderId="8" xfId="0" applyFont="1" applyBorder="1" applyAlignment="1">
      <alignment horizontal="left" vertical="center" wrapText="1" shrinkToFit="1"/>
    </xf>
    <xf numFmtId="0" fontId="29" fillId="0" borderId="5" xfId="0" applyFont="1" applyBorder="1" applyAlignment="1">
      <alignment horizontal="left" vertical="center" wrapText="1" shrinkToFit="1"/>
    </xf>
    <xf numFmtId="0" fontId="29" fillId="0" borderId="9" xfId="0" applyFont="1" applyBorder="1" applyAlignment="1">
      <alignment horizontal="left" vertical="center" wrapText="1" shrinkToFit="1"/>
    </xf>
    <xf numFmtId="0" fontId="29" fillId="0" borderId="6" xfId="0" applyFont="1" applyBorder="1" applyAlignment="1">
      <alignment horizontal="left" vertical="center" wrapText="1" shrinkToFit="1"/>
    </xf>
    <xf numFmtId="0" fontId="29" fillId="0" borderId="0" xfId="0" applyFont="1" applyBorder="1" applyAlignment="1">
      <alignment horizontal="left" vertical="center" wrapText="1" shrinkToFit="1"/>
    </xf>
    <xf numFmtId="0" fontId="29" fillId="0" borderId="7" xfId="0" applyFont="1" applyBorder="1" applyAlignment="1">
      <alignment horizontal="left" vertical="center" wrapText="1" shrinkToFit="1"/>
    </xf>
    <xf numFmtId="0" fontId="29" fillId="0" borderId="11" xfId="0" applyFont="1" applyBorder="1" applyAlignment="1">
      <alignment horizontal="left" vertical="center" wrapText="1" shrinkToFit="1"/>
    </xf>
    <xf numFmtId="0" fontId="29" fillId="0" borderId="1" xfId="0" applyFont="1" applyBorder="1" applyAlignment="1">
      <alignment horizontal="left" vertical="center" wrapText="1" shrinkToFit="1"/>
    </xf>
    <xf numFmtId="0" fontId="29" fillId="0" borderId="12" xfId="0" applyFont="1" applyBorder="1" applyAlignment="1">
      <alignment horizontal="left" vertical="center" wrapText="1" shrinkToFit="1"/>
    </xf>
    <xf numFmtId="0" fontId="25" fillId="0" borderId="26" xfId="0" applyFont="1" applyBorder="1" applyAlignment="1">
      <alignment horizontal="center" vertical="center" shrinkToFit="1"/>
    </xf>
    <xf numFmtId="0" fontId="25" fillId="0" borderId="27" xfId="0" applyFont="1" applyBorder="1" applyAlignment="1">
      <alignment horizontal="center" vertical="center" shrinkToFit="1"/>
    </xf>
    <xf numFmtId="0" fontId="25" fillId="0" borderId="28" xfId="0" applyFont="1" applyBorder="1" applyAlignment="1">
      <alignment horizontal="center" vertical="center" shrinkToFit="1"/>
    </xf>
    <xf numFmtId="0" fontId="103" fillId="0" borderId="28" xfId="0" applyFont="1" applyBorder="1" applyAlignment="1" applyProtection="1">
      <alignment horizontal="center" vertical="center" shrinkToFit="1"/>
      <protection locked="0"/>
    </xf>
    <xf numFmtId="0" fontId="103" fillId="0" borderId="8" xfId="0" applyFont="1" applyBorder="1" applyAlignment="1" applyProtection="1">
      <alignment horizontal="center" vertical="center" shrinkToFit="1"/>
      <protection locked="0"/>
    </xf>
    <xf numFmtId="0" fontId="103" fillId="0" borderId="6" xfId="0" applyFont="1" applyBorder="1" applyAlignment="1" applyProtection="1">
      <alignment horizontal="center" vertical="center" shrinkToFit="1"/>
      <protection locked="0"/>
    </xf>
    <xf numFmtId="0" fontId="103" fillId="0" borderId="11" xfId="0" applyFont="1" applyBorder="1" applyAlignment="1" applyProtection="1">
      <alignment horizontal="center" vertical="center" shrinkToFit="1"/>
      <protection locked="0"/>
    </xf>
    <xf numFmtId="0" fontId="102" fillId="0" borderId="65" xfId="0" applyFont="1" applyBorder="1" applyAlignment="1" applyProtection="1">
      <alignment horizontal="center" vertical="center" shrinkToFit="1"/>
      <protection locked="0"/>
    </xf>
    <xf numFmtId="0" fontId="102" fillId="0" borderId="11" xfId="0" applyFont="1" applyBorder="1" applyAlignment="1" applyProtection="1">
      <alignment horizontal="left" vertical="center" indent="1"/>
      <protection locked="0"/>
    </xf>
    <xf numFmtId="0" fontId="102" fillId="0" borderId="12" xfId="0" applyFont="1" applyBorder="1" applyAlignment="1" applyProtection="1">
      <alignment horizontal="left" vertical="center" indent="1"/>
      <protection locked="0"/>
    </xf>
    <xf numFmtId="0" fontId="107" fillId="0" borderId="28" xfId="0" applyFont="1" applyBorder="1" applyAlignment="1" applyProtection="1">
      <alignment horizontal="center" vertical="center" shrinkToFit="1"/>
      <protection locked="0"/>
    </xf>
    <xf numFmtId="0" fontId="102" fillId="0" borderId="8" xfId="0" applyFont="1" applyBorder="1" applyAlignment="1" applyProtection="1">
      <alignment horizontal="left" vertical="center" wrapText="1" shrinkToFit="1"/>
      <protection locked="0"/>
    </xf>
    <xf numFmtId="0" fontId="102" fillId="0" borderId="5" xfId="0" applyFont="1" applyBorder="1" applyAlignment="1" applyProtection="1">
      <alignment horizontal="left" vertical="center" wrapText="1" shrinkToFit="1"/>
      <protection locked="0"/>
    </xf>
    <xf numFmtId="0" fontId="102" fillId="0" borderId="9" xfId="0" applyFont="1" applyBorder="1" applyAlignment="1" applyProtection="1">
      <alignment horizontal="left" vertical="center" wrapText="1" shrinkToFit="1"/>
      <protection locked="0"/>
    </xf>
    <xf numFmtId="0" fontId="102" fillId="0" borderId="6" xfId="0" applyFont="1" applyBorder="1" applyAlignment="1" applyProtection="1">
      <alignment horizontal="left" vertical="center" wrapText="1" shrinkToFit="1"/>
      <protection locked="0"/>
    </xf>
    <xf numFmtId="0" fontId="102" fillId="0" borderId="0" xfId="0" applyFont="1" applyAlignment="1" applyProtection="1">
      <alignment horizontal="left" vertical="center" wrapText="1" shrinkToFit="1"/>
      <protection locked="0"/>
    </xf>
    <xf numFmtId="0" fontId="102" fillId="0" borderId="7" xfId="0" applyFont="1" applyBorder="1" applyAlignment="1" applyProtection="1">
      <alignment horizontal="left" vertical="center" wrapText="1" shrinkToFit="1"/>
      <protection locked="0"/>
    </xf>
    <xf numFmtId="0" fontId="102" fillId="0" borderId="11" xfId="0" applyFont="1" applyBorder="1" applyAlignment="1" applyProtection="1">
      <alignment horizontal="left" vertical="center" wrapText="1" shrinkToFit="1"/>
      <protection locked="0"/>
    </xf>
    <xf numFmtId="0" fontId="102" fillId="0" borderId="1" xfId="0" applyFont="1" applyBorder="1" applyAlignment="1" applyProtection="1">
      <alignment horizontal="left" vertical="center" wrapText="1" shrinkToFit="1"/>
      <protection locked="0"/>
    </xf>
    <xf numFmtId="0" fontId="102" fillId="0" borderId="12" xfId="0" applyFont="1" applyBorder="1" applyAlignment="1" applyProtection="1">
      <alignment horizontal="left" vertical="center" wrapText="1" shrinkToFit="1"/>
      <protection locked="0"/>
    </xf>
    <xf numFmtId="0" fontId="33" fillId="0" borderId="0" xfId="0" applyFont="1" applyFill="1" applyAlignment="1">
      <alignment horizontal="center" vertical="center"/>
    </xf>
    <xf numFmtId="0" fontId="29" fillId="0" borderId="0" xfId="0" applyNumberFormat="1" applyFont="1" applyFill="1" applyBorder="1" applyAlignment="1">
      <alignment horizontal="left"/>
    </xf>
    <xf numFmtId="0" fontId="29" fillId="0" borderId="1" xfId="0" applyFont="1" applyFill="1" applyBorder="1" applyAlignment="1">
      <alignment horizontal="left"/>
    </xf>
    <xf numFmtId="0" fontId="29" fillId="0" borderId="1" xfId="0" applyFont="1" applyFill="1" applyBorder="1" applyAlignment="1">
      <alignment horizontal="left" shrinkToFit="1"/>
    </xf>
    <xf numFmtId="0" fontId="29" fillId="0" borderId="90" xfId="0" applyFont="1" applyFill="1" applyBorder="1" applyAlignment="1">
      <alignment horizontal="center" vertical="center"/>
    </xf>
    <xf numFmtId="0" fontId="29" fillId="0" borderId="47" xfId="0" applyFont="1" applyFill="1" applyBorder="1" applyAlignment="1">
      <alignment horizontal="center" vertical="center"/>
    </xf>
    <xf numFmtId="0" fontId="29" fillId="0" borderId="37" xfId="0" applyFont="1" applyFill="1" applyBorder="1" applyAlignment="1">
      <alignment horizontal="center" vertical="center"/>
    </xf>
    <xf numFmtId="0" fontId="29" fillId="0" borderId="11" xfId="0" applyFont="1" applyFill="1" applyBorder="1" applyAlignment="1">
      <alignment horizontal="center" vertical="center"/>
    </xf>
    <xf numFmtId="0" fontId="29" fillId="0" borderId="12" xfId="0" applyFont="1" applyFill="1" applyBorder="1" applyAlignment="1">
      <alignment horizontal="center" vertical="center"/>
    </xf>
    <xf numFmtId="0" fontId="29" fillId="0" borderId="91" xfId="0" applyFont="1" applyFill="1" applyBorder="1" applyAlignment="1">
      <alignment horizontal="center" vertical="center" wrapText="1" shrinkToFit="1"/>
    </xf>
    <xf numFmtId="0" fontId="29" fillId="0" borderId="28" xfId="0" applyFont="1" applyFill="1" applyBorder="1" applyAlignment="1">
      <alignment horizontal="center" vertical="center" shrinkToFit="1"/>
    </xf>
    <xf numFmtId="0" fontId="29" fillId="0" borderId="47" xfId="0" applyFont="1" applyFill="1" applyBorder="1" applyAlignment="1">
      <alignment horizontal="center" vertical="center" shrinkToFit="1"/>
    </xf>
    <xf numFmtId="0" fontId="29" fillId="0" borderId="36" xfId="0" applyFont="1" applyFill="1" applyBorder="1" applyAlignment="1">
      <alignment horizontal="center" vertical="center" shrinkToFit="1"/>
    </xf>
    <xf numFmtId="0" fontId="29" fillId="0" borderId="37" xfId="0" applyFont="1" applyFill="1" applyBorder="1" applyAlignment="1">
      <alignment horizontal="center" vertical="center" shrinkToFit="1"/>
    </xf>
    <xf numFmtId="0" fontId="29" fillId="0" borderId="11" xfId="0" applyFont="1" applyFill="1" applyBorder="1" applyAlignment="1">
      <alignment horizontal="center" vertical="center" shrinkToFit="1"/>
    </xf>
    <xf numFmtId="0" fontId="29" fillId="0" borderId="1" xfId="0" applyFont="1" applyFill="1" applyBorder="1" applyAlignment="1">
      <alignment horizontal="center" vertical="center" shrinkToFit="1"/>
    </xf>
    <xf numFmtId="0" fontId="29" fillId="0" borderId="12" xfId="0" applyFont="1" applyFill="1" applyBorder="1" applyAlignment="1">
      <alignment horizontal="center" vertical="center" shrinkToFit="1"/>
    </xf>
    <xf numFmtId="0" fontId="0" fillId="0" borderId="91" xfId="0" applyFont="1" applyFill="1" applyBorder="1" applyAlignment="1">
      <alignment horizontal="center" vertical="center" shrinkToFit="1"/>
    </xf>
    <xf numFmtId="0" fontId="29" fillId="0" borderId="47"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43" fillId="0" borderId="3" xfId="3" applyFont="1" applyBorder="1" applyAlignment="1">
      <alignment horizontal="center" vertical="center"/>
    </xf>
    <xf numFmtId="0" fontId="43" fillId="0" borderId="4" xfId="3" applyFont="1" applyBorder="1" applyAlignment="1">
      <alignment horizontal="center" vertical="center"/>
    </xf>
    <xf numFmtId="0" fontId="43" fillId="0" borderId="10" xfId="3" applyFont="1" applyBorder="1" applyAlignment="1">
      <alignment horizontal="center" vertical="center"/>
    </xf>
    <xf numFmtId="0" fontId="43" fillId="0" borderId="3" xfId="3" applyFont="1" applyBorder="1" applyAlignment="1" applyProtection="1">
      <alignment horizontal="left" vertical="center" wrapText="1"/>
      <protection locked="0"/>
    </xf>
    <xf numFmtId="0" fontId="43" fillId="0" borderId="4" xfId="3" applyFont="1" applyBorder="1" applyAlignment="1" applyProtection="1">
      <alignment horizontal="left" vertical="center" wrapText="1"/>
      <protection locked="0"/>
    </xf>
    <xf numFmtId="0" fontId="43" fillId="0" borderId="10" xfId="3" applyFont="1" applyBorder="1" applyAlignment="1" applyProtection="1">
      <alignment horizontal="left" vertical="center" wrapText="1"/>
      <protection locked="0"/>
    </xf>
    <xf numFmtId="0" fontId="43" fillId="0" borderId="1" xfId="0" applyFont="1" applyBorder="1" applyAlignment="1">
      <alignment horizontal="right" vertical="center"/>
    </xf>
    <xf numFmtId="0" fontId="133" fillId="0" borderId="0" xfId="0" applyFont="1" applyAlignment="1">
      <alignment horizontal="right" vertical="center"/>
    </xf>
    <xf numFmtId="0" fontId="43" fillId="0" borderId="3" xfId="0" applyFont="1" applyBorder="1" applyAlignment="1">
      <alignment horizontal="center" vertical="center"/>
    </xf>
    <xf numFmtId="0" fontId="43" fillId="0" borderId="10" xfId="0" applyFont="1" applyBorder="1" applyAlignment="1">
      <alignment horizontal="center" vertical="center"/>
    </xf>
    <xf numFmtId="0" fontId="43" fillId="0" borderId="29" xfId="0" applyFont="1" applyBorder="1" applyAlignment="1">
      <alignment horizontal="left" vertical="center"/>
    </xf>
    <xf numFmtId="0" fontId="43" fillId="0" borderId="30" xfId="0" applyFont="1" applyBorder="1" applyAlignment="1">
      <alignment horizontal="left" vertical="center"/>
    </xf>
    <xf numFmtId="0" fontId="43" fillId="0" borderId="31" xfId="0" applyFont="1" applyBorder="1" applyAlignment="1">
      <alignment horizontal="left" vertical="center"/>
    </xf>
    <xf numFmtId="0" fontId="43" fillId="0" borderId="0" xfId="0" applyFont="1" applyAlignment="1">
      <alignment horizontal="center" vertical="center"/>
    </xf>
    <xf numFmtId="0" fontId="43" fillId="0" borderId="7" xfId="0" applyFont="1" applyBorder="1" applyAlignment="1">
      <alignment horizontal="center" vertical="center"/>
    </xf>
    <xf numFmtId="0" fontId="43" fillId="0" borderId="6" xfId="0" applyFont="1" applyBorder="1" applyAlignment="1">
      <alignment horizontal="center" vertical="center"/>
    </xf>
    <xf numFmtId="0" fontId="43" fillId="0" borderId="3" xfId="0" applyFont="1" applyBorder="1" applyAlignment="1">
      <alignment horizontal="center" vertical="center" wrapText="1"/>
    </xf>
    <xf numFmtId="0" fontId="43" fillId="0" borderId="3" xfId="0" applyFont="1" applyBorder="1" applyAlignment="1">
      <alignment horizontal="left" vertical="center"/>
    </xf>
    <xf numFmtId="0" fontId="43" fillId="0" borderId="10" xfId="0" applyFont="1" applyBorder="1" applyAlignment="1">
      <alignment horizontal="left" vertical="center"/>
    </xf>
    <xf numFmtId="0" fontId="43" fillId="0" borderId="0" xfId="0" applyFont="1" applyFill="1" applyAlignment="1">
      <alignment horizontal="center" vertical="center"/>
    </xf>
    <xf numFmtId="0" fontId="43" fillId="0" borderId="27" xfId="3" applyFont="1" applyBorder="1" applyAlignment="1">
      <alignment horizontal="center" vertical="center" textRotation="255"/>
    </xf>
    <xf numFmtId="0" fontId="43" fillId="0" borderId="29" xfId="3" applyFont="1" applyBorder="1" applyAlignment="1">
      <alignment horizontal="center" vertical="center"/>
    </xf>
    <xf numFmtId="0" fontId="43" fillId="0" borderId="31" xfId="3" applyFont="1" applyBorder="1" applyAlignment="1">
      <alignment horizontal="center" vertical="center"/>
    </xf>
    <xf numFmtId="0" fontId="43" fillId="0" borderId="121" xfId="3" applyFont="1" applyBorder="1" applyAlignment="1">
      <alignment horizontal="center" vertical="center"/>
    </xf>
    <xf numFmtId="0" fontId="43" fillId="0" borderId="163" xfId="3" applyFont="1" applyBorder="1" applyAlignment="1">
      <alignment horizontal="center" vertical="center"/>
    </xf>
    <xf numFmtId="0" fontId="43" fillId="0" borderId="6" xfId="3" applyFont="1" applyBorder="1" applyAlignment="1">
      <alignment horizontal="center" vertical="center"/>
    </xf>
    <xf numFmtId="0" fontId="43" fillId="0" borderId="7" xfId="3" applyFont="1" applyBorder="1" applyAlignment="1">
      <alignment horizontal="center" vertical="center"/>
    </xf>
    <xf numFmtId="0" fontId="43" fillId="0" borderId="11" xfId="3" applyFont="1" applyBorder="1" applyAlignment="1">
      <alignment horizontal="center" vertical="center"/>
    </xf>
    <xf numFmtId="0" fontId="43" fillId="0" borderId="12" xfId="3" applyFont="1" applyBorder="1" applyAlignment="1">
      <alignment horizontal="center" vertical="center"/>
    </xf>
    <xf numFmtId="0" fontId="132" fillId="0" borderId="0" xfId="3" applyFont="1" applyAlignment="1">
      <alignment horizontal="center" vertical="center"/>
    </xf>
    <xf numFmtId="0" fontId="43" fillId="0" borderId="1" xfId="3" applyFont="1" applyBorder="1" applyAlignment="1">
      <alignment horizontal="center" vertical="center"/>
    </xf>
    <xf numFmtId="0" fontId="43" fillId="0" borderId="29" xfId="3" applyFont="1" applyBorder="1" applyAlignment="1" applyProtection="1">
      <alignment horizontal="left" vertical="center" wrapText="1"/>
      <protection locked="0"/>
    </xf>
    <xf numFmtId="0" fontId="43" fillId="0" borderId="30" xfId="3" applyFont="1" applyBorder="1" applyAlignment="1" applyProtection="1">
      <alignment horizontal="left" vertical="center" wrapText="1"/>
      <protection locked="0"/>
    </xf>
    <xf numFmtId="0" fontId="43" fillId="0" borderId="31" xfId="3" applyFont="1" applyBorder="1" applyAlignment="1" applyProtection="1">
      <alignment horizontal="left" vertical="center" wrapText="1"/>
      <protection locked="0"/>
    </xf>
    <xf numFmtId="0" fontId="161" fillId="0" borderId="121" xfId="3" applyFont="1" applyBorder="1" applyAlignment="1" applyProtection="1">
      <alignment horizontal="left" vertical="center" wrapText="1"/>
      <protection locked="0"/>
    </xf>
    <xf numFmtId="0" fontId="161" fillId="0" borderId="14" xfId="3" applyFont="1" applyBorder="1" applyAlignment="1" applyProtection="1">
      <alignment horizontal="left" vertical="center" wrapText="1"/>
      <protection locked="0"/>
    </xf>
    <xf numFmtId="0" fontId="133" fillId="0" borderId="14" xfId="3" applyFont="1" applyBorder="1" applyAlignment="1" applyProtection="1">
      <alignment horizontal="left" vertical="center" wrapText="1"/>
      <protection locked="0"/>
    </xf>
    <xf numFmtId="0" fontId="133" fillId="0" borderId="163" xfId="3" applyFont="1" applyBorder="1" applyAlignment="1" applyProtection="1">
      <alignment horizontal="left" vertical="center" wrapText="1"/>
      <protection locked="0"/>
    </xf>
    <xf numFmtId="0" fontId="133" fillId="0" borderId="6" xfId="3" applyFont="1" applyBorder="1" applyAlignment="1" applyProtection="1">
      <alignment horizontal="left" vertical="center" wrapText="1"/>
      <protection locked="0"/>
    </xf>
    <xf numFmtId="0" fontId="133" fillId="0" borderId="0" xfId="3" applyFont="1" applyAlignment="1" applyProtection="1">
      <alignment horizontal="left" vertical="center" wrapText="1"/>
      <protection locked="0"/>
    </xf>
    <xf numFmtId="0" fontId="133" fillId="0" borderId="7" xfId="3" applyFont="1" applyBorder="1" applyAlignment="1" applyProtection="1">
      <alignment horizontal="left" vertical="center" wrapText="1"/>
      <protection locked="0"/>
    </xf>
    <xf numFmtId="0" fontId="133" fillId="0" borderId="11" xfId="3" applyFont="1" applyBorder="1" applyAlignment="1" applyProtection="1">
      <alignment horizontal="left" vertical="center" wrapText="1"/>
      <protection locked="0"/>
    </xf>
    <xf numFmtId="0" fontId="133" fillId="0" borderId="1" xfId="3" applyFont="1" applyBorder="1" applyAlignment="1" applyProtection="1">
      <alignment horizontal="left" vertical="center" wrapText="1"/>
      <protection locked="0"/>
    </xf>
    <xf numFmtId="0" fontId="133" fillId="0" borderId="12" xfId="3" applyFont="1" applyBorder="1" applyAlignment="1" applyProtection="1">
      <alignment horizontal="left" vertical="center" wrapText="1"/>
      <protection locked="0"/>
    </xf>
    <xf numFmtId="0" fontId="43" fillId="0" borderId="0" xfId="3" applyFont="1" applyAlignment="1">
      <alignment horizontal="center" vertical="center"/>
    </xf>
    <xf numFmtId="0" fontId="43" fillId="0" borderId="17" xfId="3" applyFont="1" applyBorder="1" applyAlignment="1">
      <alignment horizontal="center" vertical="center"/>
    </xf>
    <xf numFmtId="0" fontId="133" fillId="0" borderId="16" xfId="3" applyFont="1" applyBorder="1" applyAlignment="1" applyProtection="1">
      <alignment horizontal="center" vertical="center"/>
      <protection locked="0"/>
    </xf>
    <xf numFmtId="0" fontId="133" fillId="0" borderId="0" xfId="3" applyFont="1" applyAlignment="1" applyProtection="1">
      <alignment horizontal="center" vertical="center"/>
      <protection locked="0"/>
    </xf>
    <xf numFmtId="0" fontId="43" fillId="0" borderId="3" xfId="0" applyFont="1" applyBorder="1" applyAlignment="1">
      <alignment horizontal="left" vertical="center" wrapText="1"/>
    </xf>
    <xf numFmtId="0" fontId="43" fillId="0" borderId="10" xfId="0" applyFont="1" applyBorder="1" applyAlignment="1">
      <alignment horizontal="left" vertical="center" wrapText="1"/>
    </xf>
    <xf numFmtId="0" fontId="45" fillId="0" borderId="0" xfId="0" applyFont="1" applyFill="1" applyAlignment="1">
      <alignment horizontal="center" vertical="center"/>
    </xf>
    <xf numFmtId="0" fontId="28" fillId="0" borderId="41" xfId="0" applyFont="1" applyFill="1" applyBorder="1" applyAlignment="1">
      <alignment horizontal="left" shrinkToFit="1"/>
    </xf>
    <xf numFmtId="0" fontId="28" fillId="0" borderId="53" xfId="0" applyFont="1" applyFill="1" applyBorder="1" applyAlignment="1">
      <alignment horizontal="center" vertical="center"/>
    </xf>
    <xf numFmtId="0" fontId="28" fillId="0" borderId="55" xfId="0" applyFont="1" applyFill="1" applyBorder="1" applyAlignment="1">
      <alignment horizontal="center" vertical="center"/>
    </xf>
    <xf numFmtId="0" fontId="46" fillId="0" borderId="56" xfId="0" applyFont="1" applyFill="1" applyBorder="1" applyAlignment="1">
      <alignment horizontal="center" vertical="center"/>
    </xf>
    <xf numFmtId="0" fontId="46" fillId="0" borderId="55" xfId="0" applyFont="1" applyFill="1" applyBorder="1" applyAlignment="1">
      <alignment horizontal="center" vertical="center"/>
    </xf>
    <xf numFmtId="0" fontId="28" fillId="0" borderId="35" xfId="0" applyFont="1" applyBorder="1" applyAlignment="1">
      <alignment horizontal="left" vertical="center"/>
    </xf>
    <xf numFmtId="0" fontId="28" fillId="0" borderId="37" xfId="0" applyFont="1" applyBorder="1" applyAlignment="1">
      <alignment horizontal="left" vertical="center"/>
    </xf>
    <xf numFmtId="0" fontId="28" fillId="0" borderId="45" xfId="0" applyFont="1" applyBorder="1" applyAlignment="1">
      <alignment horizontal="left" vertical="center"/>
    </xf>
    <xf numFmtId="0" fontId="28" fillId="0" borderId="12" xfId="0" applyFont="1" applyBorder="1" applyAlignment="1">
      <alignment horizontal="left" vertical="center"/>
    </xf>
    <xf numFmtId="0" fontId="28" fillId="0" borderId="6" xfId="0" applyFont="1" applyBorder="1" applyAlignment="1">
      <alignment horizontal="left" vertical="center"/>
    </xf>
    <xf numFmtId="0" fontId="28" fillId="0" borderId="7" xfId="0" applyFont="1" applyBorder="1" applyAlignment="1">
      <alignment horizontal="left"/>
    </xf>
    <xf numFmtId="0" fontId="28" fillId="0" borderId="11" xfId="0" applyFont="1" applyBorder="1" applyAlignment="1">
      <alignment horizontal="left"/>
    </xf>
    <xf numFmtId="0" fontId="28" fillId="0" borderId="12" xfId="0" applyFont="1" applyBorder="1" applyAlignment="1">
      <alignment horizontal="left"/>
    </xf>
    <xf numFmtId="178" fontId="28" fillId="0" borderId="91" xfId="0" applyNumberFormat="1" applyFont="1" applyBorder="1" applyAlignment="1">
      <alignment horizontal="right" vertical="center" shrinkToFit="1"/>
    </xf>
    <xf numFmtId="178" fontId="28" fillId="0" borderId="28" xfId="0" applyNumberFormat="1" applyFont="1" applyBorder="1" applyAlignment="1">
      <alignment horizontal="right" vertical="center" shrinkToFit="1"/>
    </xf>
    <xf numFmtId="0" fontId="28" fillId="0" borderId="66" xfId="0" applyFont="1" applyBorder="1" applyAlignment="1">
      <alignment horizontal="left" vertical="center" wrapText="1"/>
    </xf>
    <xf numFmtId="0" fontId="28" fillId="0" borderId="67" xfId="0" applyFont="1" applyBorder="1" applyAlignment="1">
      <alignment horizontal="left" vertical="center" wrapText="1"/>
    </xf>
    <xf numFmtId="0" fontId="28" fillId="0" borderId="48" xfId="0" applyFont="1" applyBorder="1" applyAlignment="1">
      <alignment horizontal="left" vertical="center"/>
    </xf>
    <xf numFmtId="0" fontId="28" fillId="0" borderId="9" xfId="0" applyFont="1" applyBorder="1" applyAlignment="1">
      <alignment horizontal="left" vertical="center"/>
    </xf>
    <xf numFmtId="0" fontId="28" fillId="0" borderId="8" xfId="0" applyFont="1" applyBorder="1" applyAlignment="1">
      <alignment horizontal="left" vertical="center"/>
    </xf>
    <xf numFmtId="0" fontId="28" fillId="0" borderId="9" xfId="0" applyFont="1" applyBorder="1" applyAlignment="1">
      <alignment horizontal="left"/>
    </xf>
    <xf numFmtId="178" fontId="28" fillId="0" borderId="26" xfId="0" applyNumberFormat="1" applyFont="1" applyBorder="1" applyAlignment="1">
      <alignment horizontal="right" vertical="center" shrinkToFit="1"/>
    </xf>
    <xf numFmtId="0" fontId="28" fillId="0" borderId="40" xfId="0" applyFont="1" applyBorder="1" applyAlignment="1">
      <alignment horizontal="left" vertical="center"/>
    </xf>
    <xf numFmtId="0" fontId="28" fillId="0" borderId="42" xfId="0" applyFont="1" applyBorder="1" applyAlignment="1">
      <alignment horizontal="left" vertical="center"/>
    </xf>
    <xf numFmtId="0" fontId="28" fillId="0" borderId="51" xfId="0" applyFont="1" applyBorder="1" applyAlignment="1">
      <alignment horizontal="left"/>
    </xf>
    <xf numFmtId="0" fontId="28" fillId="0" borderId="42" xfId="0" applyFont="1" applyBorder="1" applyAlignment="1">
      <alignment horizontal="left"/>
    </xf>
    <xf numFmtId="178" fontId="28" fillId="0" borderId="95" xfId="0" applyNumberFormat="1" applyFont="1" applyBorder="1" applyAlignment="1">
      <alignment horizontal="right" vertical="center" shrinkToFit="1"/>
    </xf>
    <xf numFmtId="0" fontId="28" fillId="0" borderId="67" xfId="0" applyFont="1" applyBorder="1" applyAlignment="1">
      <alignment horizontal="left" vertical="center"/>
    </xf>
    <xf numFmtId="0" fontId="28" fillId="0" borderId="64" xfId="0" applyFont="1" applyBorder="1" applyAlignment="1">
      <alignment horizontal="left" vertical="center"/>
    </xf>
    <xf numFmtId="0" fontId="7" fillId="0" borderId="5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40"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42" xfId="0" applyFont="1" applyFill="1" applyBorder="1" applyAlignment="1">
      <alignment horizontal="center" vertical="center"/>
    </xf>
    <xf numFmtId="178" fontId="28" fillId="0" borderId="91" xfId="0" applyNumberFormat="1" applyFont="1" applyFill="1" applyBorder="1" applyAlignment="1">
      <alignment horizontal="right" vertical="center" shrinkToFit="1"/>
    </xf>
    <xf numFmtId="178" fontId="28" fillId="0" borderId="95" xfId="0" applyNumberFormat="1" applyFont="1" applyFill="1" applyBorder="1" applyAlignment="1">
      <alignment horizontal="right" vertical="center" shrinkToFit="1"/>
    </xf>
    <xf numFmtId="0" fontId="10" fillId="0" borderId="103" xfId="0" applyFont="1" applyFill="1" applyBorder="1" applyAlignment="1">
      <alignment horizontal="center" vertical="center"/>
    </xf>
    <xf numFmtId="0" fontId="10" fillId="0" borderId="104" xfId="0" applyFont="1" applyFill="1" applyBorder="1" applyAlignment="1">
      <alignment horizontal="center" vertical="center"/>
    </xf>
    <xf numFmtId="0" fontId="28" fillId="0" borderId="54" xfId="0" applyFont="1" applyFill="1" applyBorder="1" applyAlignment="1">
      <alignment horizontal="center" vertical="center"/>
    </xf>
    <xf numFmtId="0" fontId="28" fillId="0" borderId="36" xfId="0" applyFont="1" applyBorder="1" applyAlignment="1">
      <alignment horizontal="left" vertical="center"/>
    </xf>
    <xf numFmtId="0" fontId="28" fillId="0" borderId="1" xfId="0" applyFont="1" applyBorder="1" applyAlignment="1">
      <alignment horizontal="left" vertical="center"/>
    </xf>
    <xf numFmtId="0" fontId="28" fillId="0" borderId="5" xfId="0" applyFont="1" applyBorder="1" applyAlignment="1">
      <alignment horizontal="left" vertical="center"/>
    </xf>
    <xf numFmtId="0" fontId="28" fillId="0" borderId="48" xfId="0" applyFont="1" applyFill="1" applyBorder="1" applyAlignment="1" applyProtection="1">
      <alignment horizontal="left" vertical="center"/>
      <protection locked="0"/>
    </xf>
    <xf numFmtId="0" fontId="28" fillId="0" borderId="5" xfId="0" applyFont="1" applyFill="1" applyBorder="1" applyAlignment="1" applyProtection="1">
      <alignment horizontal="left" vertical="center"/>
      <protection locked="0"/>
    </xf>
    <xf numFmtId="0" fontId="28" fillId="0" borderId="9" xfId="0" applyFont="1" applyFill="1" applyBorder="1" applyAlignment="1" applyProtection="1">
      <alignment horizontal="left" vertical="center"/>
      <protection locked="0"/>
    </xf>
    <xf numFmtId="0" fontId="28" fillId="0" borderId="45" xfId="0" applyFont="1" applyFill="1" applyBorder="1" applyAlignment="1" applyProtection="1">
      <alignment horizontal="left" vertical="center"/>
      <protection locked="0"/>
    </xf>
    <xf numFmtId="0" fontId="28" fillId="0" borderId="1" xfId="0" applyFont="1" applyFill="1" applyBorder="1" applyAlignment="1" applyProtection="1">
      <alignment horizontal="left" vertical="center"/>
      <protection locked="0"/>
    </xf>
    <xf numFmtId="0" fontId="28" fillId="0" borderId="12" xfId="0" applyFont="1" applyFill="1" applyBorder="1" applyAlignment="1" applyProtection="1">
      <alignment horizontal="left" vertical="center"/>
      <protection locked="0"/>
    </xf>
    <xf numFmtId="178" fontId="28" fillId="0" borderId="26" xfId="0" applyNumberFormat="1" applyFont="1" applyFill="1" applyBorder="1" applyAlignment="1" applyProtection="1">
      <alignment horizontal="right" vertical="center" shrinkToFit="1"/>
      <protection locked="0"/>
    </xf>
    <xf numFmtId="178" fontId="28" fillId="0" borderId="28" xfId="0" applyNumberFormat="1" applyFont="1" applyFill="1" applyBorder="1" applyAlignment="1" applyProtection="1">
      <alignment horizontal="right" vertical="center" shrinkToFit="1"/>
      <protection locked="0"/>
    </xf>
    <xf numFmtId="0" fontId="28" fillId="0" borderId="67" xfId="0" applyFont="1" applyFill="1" applyBorder="1" applyAlignment="1" applyProtection="1">
      <alignment horizontal="left" vertical="center"/>
      <protection locked="0"/>
    </xf>
    <xf numFmtId="0" fontId="28" fillId="0" borderId="105" xfId="0" applyFont="1" applyBorder="1" applyAlignment="1">
      <alignment horizontal="left" vertical="center"/>
    </xf>
    <xf numFmtId="0" fontId="28" fillId="0" borderId="60" xfId="0" applyFont="1" applyBorder="1" applyAlignment="1">
      <alignment horizontal="left" vertical="center"/>
    </xf>
    <xf numFmtId="0" fontId="28" fillId="0" borderId="59" xfId="0" applyFont="1" applyBorder="1" applyAlignment="1">
      <alignment horizontal="left" vertical="center"/>
    </xf>
    <xf numFmtId="0" fontId="28" fillId="0" borderId="62" xfId="0" applyFont="1" applyBorder="1" applyAlignment="1">
      <alignment horizontal="left" vertical="center"/>
    </xf>
    <xf numFmtId="0" fontId="28" fillId="0" borderId="40" xfId="0" applyFont="1" applyFill="1" applyBorder="1" applyAlignment="1" applyProtection="1">
      <alignment horizontal="left" vertical="center"/>
      <protection locked="0"/>
    </xf>
    <xf numFmtId="0" fontId="28" fillId="0" borderId="41" xfId="0" applyFont="1" applyFill="1" applyBorder="1" applyAlignment="1" applyProtection="1">
      <alignment horizontal="left" vertical="center"/>
      <protection locked="0"/>
    </xf>
    <xf numFmtId="0" fontId="28" fillId="0" borderId="42" xfId="0" applyFont="1" applyFill="1" applyBorder="1" applyAlignment="1" applyProtection="1">
      <alignment horizontal="left" vertical="center"/>
      <protection locked="0"/>
    </xf>
    <xf numFmtId="178" fontId="28" fillId="0" borderId="95" xfId="0" applyNumberFormat="1" applyFont="1" applyFill="1" applyBorder="1" applyAlignment="1" applyProtection="1">
      <alignment horizontal="right" vertical="center" shrinkToFit="1"/>
      <protection locked="0"/>
    </xf>
    <xf numFmtId="0" fontId="28" fillId="0" borderId="64" xfId="0" applyFont="1" applyFill="1" applyBorder="1" applyAlignment="1" applyProtection="1">
      <alignment horizontal="left" vertical="center"/>
      <protection locked="0"/>
    </xf>
    <xf numFmtId="0" fontId="46" fillId="0" borderId="53" xfId="0" applyFont="1" applyFill="1" applyBorder="1" applyAlignment="1">
      <alignment horizontal="center" vertical="center"/>
    </xf>
    <xf numFmtId="0" fontId="46" fillId="0" borderId="56" xfId="0" applyFont="1" applyFill="1" applyBorder="1" applyAlignment="1">
      <alignment horizontal="center" vertical="center" shrinkToFit="1"/>
    </xf>
    <xf numFmtId="0" fontId="46" fillId="0" borderId="54" xfId="0" applyFont="1" applyFill="1" applyBorder="1" applyAlignment="1">
      <alignment horizontal="center" vertical="center" shrinkToFit="1"/>
    </xf>
    <xf numFmtId="0" fontId="46" fillId="0" borderId="55" xfId="0" applyFont="1" applyFill="1" applyBorder="1" applyAlignment="1">
      <alignment horizontal="center" vertical="center" shrinkToFit="1"/>
    </xf>
    <xf numFmtId="0" fontId="28" fillId="0" borderId="107" xfId="0" applyFont="1" applyFill="1" applyBorder="1" applyAlignment="1" applyProtection="1">
      <alignment horizontal="left" vertical="center"/>
      <protection locked="0"/>
    </xf>
    <xf numFmtId="0" fontId="28" fillId="0" borderId="74" xfId="0" applyFont="1" applyFill="1" applyBorder="1" applyAlignment="1" applyProtection="1">
      <alignment horizontal="left" vertical="center"/>
      <protection locked="0"/>
    </xf>
    <xf numFmtId="0" fontId="28" fillId="0" borderId="72" xfId="0" applyFont="1" applyFill="1" applyBorder="1" applyAlignment="1" applyProtection="1">
      <alignment horizontal="left" vertical="center"/>
      <protection locked="0"/>
    </xf>
    <xf numFmtId="0" fontId="28" fillId="0" borderId="73" xfId="0" applyFont="1" applyFill="1" applyBorder="1" applyAlignment="1" applyProtection="1">
      <alignment horizontal="left" vertical="center"/>
      <protection locked="0"/>
    </xf>
    <xf numFmtId="0" fontId="28" fillId="0" borderId="106" xfId="0" applyFont="1" applyBorder="1" applyAlignment="1">
      <alignment horizontal="left" vertical="center"/>
    </xf>
    <xf numFmtId="0" fontId="28" fillId="0" borderId="10" xfId="0" applyFont="1" applyBorder="1" applyAlignment="1">
      <alignment horizontal="left"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28" fillId="0" borderId="106" xfId="0" applyFont="1" applyFill="1" applyBorder="1" applyAlignment="1" applyProtection="1">
      <alignment horizontal="left" vertical="center"/>
      <protection locked="0"/>
    </xf>
    <xf numFmtId="0" fontId="28" fillId="0" borderId="10" xfId="0" applyFont="1" applyFill="1" applyBorder="1" applyAlignment="1" applyProtection="1">
      <alignment horizontal="left" vertical="center"/>
      <protection locked="0"/>
    </xf>
    <xf numFmtId="0" fontId="28" fillId="0" borderId="3" xfId="0" applyFont="1" applyFill="1" applyBorder="1" applyAlignment="1" applyProtection="1">
      <alignment horizontal="left" vertical="center"/>
      <protection locked="0"/>
    </xf>
    <xf numFmtId="0" fontId="28" fillId="0" borderId="4" xfId="0" applyFont="1" applyFill="1" applyBorder="1" applyAlignment="1" applyProtection="1">
      <alignment horizontal="left" vertical="center"/>
      <protection locked="0"/>
    </xf>
    <xf numFmtId="0" fontId="44" fillId="0" borderId="0" xfId="0" applyFont="1" applyFill="1" applyAlignment="1">
      <alignment horizontal="center" vertical="center"/>
    </xf>
    <xf numFmtId="0" fontId="28" fillId="0" borderId="0" xfId="0" applyFont="1" applyFill="1" applyAlignment="1">
      <alignment horizontal="center"/>
    </xf>
    <xf numFmtId="0" fontId="7" fillId="0" borderId="41" xfId="0" applyFont="1" applyFill="1" applyBorder="1" applyAlignment="1" applyProtection="1">
      <alignment horizontal="left" vertical="center" shrinkToFit="1"/>
    </xf>
    <xf numFmtId="0" fontId="7" fillId="0" borderId="41" xfId="0" applyFont="1" applyFill="1" applyBorder="1" applyAlignment="1">
      <alignment horizontal="center" vertical="center" shrinkToFit="1"/>
    </xf>
    <xf numFmtId="0" fontId="7" fillId="0" borderId="41" xfId="0" applyFont="1" applyFill="1" applyBorder="1" applyAlignment="1">
      <alignment horizontal="left" vertical="center" shrinkToFit="1"/>
    </xf>
    <xf numFmtId="0" fontId="28" fillId="0" borderId="54" xfId="0" applyFont="1" applyFill="1" applyBorder="1" applyAlignment="1">
      <alignment horizontal="center"/>
    </xf>
    <xf numFmtId="0" fontId="28" fillId="0" borderId="0" xfId="0" applyFont="1" applyFill="1" applyBorder="1" applyAlignment="1">
      <alignment horizontal="left" vertical="center"/>
    </xf>
    <xf numFmtId="0" fontId="28" fillId="0" borderId="52" xfId="0" applyFont="1" applyFill="1" applyBorder="1" applyAlignment="1">
      <alignment horizontal="left" vertical="center"/>
    </xf>
    <xf numFmtId="0" fontId="28" fillId="0" borderId="5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0" xfId="0" applyFont="1" applyFill="1" applyBorder="1" applyAlignment="1" applyProtection="1">
      <alignment vertical="center" shrinkToFit="1"/>
      <protection locked="0"/>
    </xf>
    <xf numFmtId="0" fontId="28" fillId="0" borderId="35" xfId="0" applyFont="1" applyFill="1" applyBorder="1" applyAlignment="1">
      <alignment horizontal="left" vertical="center"/>
    </xf>
    <xf numFmtId="0" fontId="28" fillId="0" borderId="36" xfId="0" applyFont="1" applyFill="1" applyBorder="1" applyAlignment="1">
      <alignment horizontal="left" vertical="center"/>
    </xf>
    <xf numFmtId="0" fontId="28" fillId="0" borderId="39" xfId="0" applyFont="1" applyFill="1" applyBorder="1" applyAlignment="1">
      <alignment horizontal="left" vertical="center"/>
    </xf>
    <xf numFmtId="0" fontId="28" fillId="0" borderId="0" xfId="0" applyFont="1" applyFill="1" applyBorder="1" applyAlignment="1">
      <alignment horizontal="center"/>
    </xf>
    <xf numFmtId="0" fontId="28" fillId="0" borderId="52" xfId="0" applyFont="1" applyFill="1" applyBorder="1" applyAlignment="1">
      <alignment horizontal="center"/>
    </xf>
    <xf numFmtId="0" fontId="56" fillId="0" borderId="50" xfId="0" applyFont="1" applyFill="1" applyBorder="1" applyAlignment="1">
      <alignment horizontal="left" vertical="center" wrapText="1"/>
    </xf>
    <xf numFmtId="0" fontId="56" fillId="0" borderId="0" xfId="0" applyFont="1" applyFill="1" applyBorder="1" applyAlignment="1">
      <alignment horizontal="left" vertical="center" wrapText="1"/>
    </xf>
    <xf numFmtId="0" fontId="56" fillId="0" borderId="52" xfId="0" applyFont="1" applyFill="1" applyBorder="1" applyAlignment="1">
      <alignment horizontal="left" vertical="center" wrapText="1"/>
    </xf>
    <xf numFmtId="0" fontId="28" fillId="0" borderId="0" xfId="0" applyFont="1" applyFill="1" applyBorder="1" applyAlignment="1">
      <alignment horizontal="right" vertical="center" wrapText="1"/>
    </xf>
    <xf numFmtId="1" fontId="28" fillId="0" borderId="0" xfId="0" applyNumberFormat="1" applyFont="1" applyFill="1" applyBorder="1" applyAlignment="1" applyProtection="1">
      <alignment horizontal="left" vertical="center" shrinkToFit="1"/>
      <protection locked="0"/>
    </xf>
    <xf numFmtId="1" fontId="28" fillId="0" borderId="52" xfId="0" applyNumberFormat="1" applyFont="1" applyFill="1" applyBorder="1" applyAlignment="1" applyProtection="1">
      <alignment horizontal="left" vertical="center" shrinkToFit="1"/>
      <protection locked="0"/>
    </xf>
    <xf numFmtId="0" fontId="28" fillId="0" borderId="50"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52" xfId="0" applyFont="1" applyFill="1" applyBorder="1" applyAlignment="1">
      <alignment horizontal="left" vertical="center" wrapText="1"/>
    </xf>
    <xf numFmtId="0" fontId="0" fillId="0" borderId="0" xfId="0" applyFont="1" applyBorder="1" applyAlignment="1">
      <alignment horizontal="left" vertical="center" wrapText="1"/>
    </xf>
    <xf numFmtId="0" fontId="0" fillId="0" borderId="52" xfId="0" applyFont="1" applyBorder="1" applyAlignment="1">
      <alignment horizontal="left" vertical="center" wrapText="1"/>
    </xf>
    <xf numFmtId="0" fontId="107" fillId="0" borderId="0" xfId="0" applyFont="1" applyBorder="1" applyAlignment="1">
      <alignment horizontal="left" vertical="center" wrapText="1"/>
    </xf>
    <xf numFmtId="0" fontId="107" fillId="0" borderId="52" xfId="0" applyFont="1" applyBorder="1" applyAlignment="1">
      <alignment horizontal="left" vertical="center" wrapText="1"/>
    </xf>
    <xf numFmtId="0" fontId="28" fillId="0" borderId="1" xfId="0" applyFont="1" applyFill="1" applyBorder="1" applyAlignment="1">
      <alignment horizontal="center" vertical="center" wrapText="1"/>
    </xf>
    <xf numFmtId="0" fontId="28" fillId="0" borderId="52" xfId="0" applyFont="1" applyFill="1" applyBorder="1" applyAlignment="1">
      <alignment horizontal="center" vertical="center" wrapText="1"/>
    </xf>
    <xf numFmtId="0" fontId="28" fillId="0" borderId="2" xfId="0" applyFont="1" applyFill="1" applyBorder="1" applyAlignment="1">
      <alignment horizontal="center" vertical="center"/>
    </xf>
    <xf numFmtId="0" fontId="28" fillId="0" borderId="3" xfId="0" applyFont="1" applyFill="1" applyBorder="1" applyAlignment="1">
      <alignment horizontal="center" vertical="center" shrinkToFit="1"/>
    </xf>
    <xf numFmtId="0" fontId="28" fillId="0" borderId="4" xfId="0" applyFont="1" applyFill="1" applyBorder="1" applyAlignment="1">
      <alignment horizontal="center" vertical="center" shrinkToFit="1"/>
    </xf>
    <xf numFmtId="0" fontId="30" fillId="0" borderId="4" xfId="0" applyFont="1" applyFill="1" applyBorder="1" applyAlignment="1">
      <alignment vertical="center" wrapText="1" shrinkToFit="1"/>
    </xf>
    <xf numFmtId="0" fontId="30" fillId="0" borderId="10" xfId="0" applyFont="1" applyFill="1" applyBorder="1" applyAlignment="1">
      <alignment vertical="center" wrapText="1" shrinkToFit="1"/>
    </xf>
    <xf numFmtId="0" fontId="30" fillId="0" borderId="4" xfId="0" applyFont="1" applyFill="1" applyBorder="1" applyAlignment="1">
      <alignment horizontal="center" vertical="center" wrapText="1" shrinkToFit="1"/>
    </xf>
    <xf numFmtId="0" fontId="30" fillId="0" borderId="10" xfId="0" applyFont="1" applyFill="1" applyBorder="1" applyAlignment="1">
      <alignment horizontal="center" vertical="center" wrapText="1" shrinkToFit="1"/>
    </xf>
    <xf numFmtId="0" fontId="28" fillId="0" borderId="70" xfId="0" applyFont="1" applyFill="1" applyBorder="1" applyAlignment="1">
      <alignment horizontal="center" vertical="center" textRotation="255"/>
    </xf>
    <xf numFmtId="0" fontId="28" fillId="0" borderId="61" xfId="0" applyFont="1" applyFill="1" applyBorder="1" applyAlignment="1">
      <alignment horizontal="center" vertical="center" textRotation="255"/>
    </xf>
    <xf numFmtId="0" fontId="28" fillId="0" borderId="109" xfId="0" applyFont="1" applyFill="1" applyBorder="1" applyAlignment="1">
      <alignment horizontal="center" vertical="center" textRotation="255"/>
    </xf>
    <xf numFmtId="0" fontId="28" fillId="0" borderId="2" xfId="0" applyFont="1" applyFill="1" applyBorder="1" applyAlignment="1">
      <alignment horizontal="lef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7" fillId="0" borderId="3"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xf numFmtId="0" fontId="28" fillId="0" borderId="110" xfId="0" applyFont="1" applyFill="1" applyBorder="1" applyAlignment="1">
      <alignment horizontal="left" vertical="center"/>
    </xf>
    <xf numFmtId="0" fontId="28" fillId="0" borderId="69" xfId="0" applyFont="1" applyFill="1" applyBorder="1" applyAlignment="1">
      <alignment horizontal="center" vertical="center" textRotation="255"/>
    </xf>
    <xf numFmtId="0" fontId="28" fillId="0" borderId="93" xfId="0" applyFont="1" applyFill="1" applyBorder="1" applyAlignment="1">
      <alignment horizontal="center" vertical="center" textRotation="255"/>
    </xf>
    <xf numFmtId="0" fontId="28" fillId="0" borderId="28" xfId="0" applyFont="1" applyFill="1" applyBorder="1" applyAlignment="1">
      <alignment horizontal="left" vertical="center"/>
    </xf>
    <xf numFmtId="0" fontId="68" fillId="0" borderId="111" xfId="0" applyFont="1" applyBorder="1" applyAlignment="1" applyProtection="1">
      <alignment horizontal="center" vertical="center"/>
      <protection locked="0"/>
    </xf>
    <xf numFmtId="0" fontId="68" fillId="0" borderId="112" xfId="0" applyFont="1" applyBorder="1" applyAlignment="1" applyProtection="1">
      <alignment horizontal="center" vertical="center"/>
      <protection locked="0"/>
    </xf>
    <xf numFmtId="0" fontId="68" fillId="0" borderId="113" xfId="0" applyFont="1" applyBorder="1" applyAlignment="1" applyProtection="1">
      <alignment horizontal="center" vertical="center"/>
      <protection locked="0"/>
    </xf>
    <xf numFmtId="0" fontId="7" fillId="0" borderId="111" xfId="0" applyFont="1" applyFill="1" applyBorder="1" applyAlignment="1" applyProtection="1">
      <alignment horizontal="center" vertical="center"/>
      <protection locked="0"/>
    </xf>
    <xf numFmtId="0" fontId="7" fillId="0" borderId="112" xfId="0" applyFont="1" applyFill="1" applyBorder="1" applyAlignment="1" applyProtection="1">
      <alignment horizontal="center" vertical="center"/>
      <protection locked="0"/>
    </xf>
    <xf numFmtId="0" fontId="7" fillId="0" borderId="113" xfId="0" applyFont="1" applyFill="1" applyBorder="1" applyAlignment="1" applyProtection="1">
      <alignment horizontal="center" vertical="center"/>
      <protection locked="0"/>
    </xf>
    <xf numFmtId="0" fontId="28" fillId="0" borderId="107" xfId="0" applyFont="1" applyFill="1" applyBorder="1" applyAlignment="1">
      <alignment horizontal="center" vertical="center"/>
    </xf>
    <xf numFmtId="0" fontId="28" fillId="0" borderId="73" xfId="0" applyFont="1" applyFill="1" applyBorder="1" applyAlignment="1">
      <alignment horizontal="center" vertical="center"/>
    </xf>
    <xf numFmtId="0" fontId="28" fillId="0" borderId="41" xfId="0" applyFont="1" applyFill="1" applyBorder="1" applyAlignment="1">
      <alignment horizontal="center" vertical="center"/>
    </xf>
    <xf numFmtId="0" fontId="28" fillId="0" borderId="44" xfId="0" applyFont="1" applyFill="1" applyBorder="1" applyAlignment="1">
      <alignment horizontal="center" vertical="center"/>
    </xf>
    <xf numFmtId="0" fontId="28" fillId="0" borderId="53" xfId="0" applyFont="1" applyFill="1" applyBorder="1" applyAlignment="1">
      <alignment horizontal="left" vertical="center" wrapText="1"/>
    </xf>
    <xf numFmtId="0" fontId="28" fillId="0" borderId="54" xfId="0" applyFont="1" applyFill="1" applyBorder="1" applyAlignment="1">
      <alignment horizontal="left" vertical="center" wrapText="1"/>
    </xf>
    <xf numFmtId="0" fontId="28" fillId="0" borderId="57" xfId="0" applyFont="1" applyFill="1" applyBorder="1" applyAlignment="1">
      <alignment horizontal="left" vertical="center" wrapText="1"/>
    </xf>
    <xf numFmtId="0" fontId="17" fillId="0" borderId="35" xfId="0" applyFont="1" applyFill="1" applyBorder="1" applyAlignment="1" applyProtection="1">
      <alignment horizontal="left" vertical="top" wrapText="1"/>
      <protection locked="0"/>
    </xf>
    <xf numFmtId="0" fontId="17" fillId="0" borderId="36" xfId="0" applyFont="1" applyFill="1" applyBorder="1" applyAlignment="1" applyProtection="1">
      <alignment horizontal="left" vertical="top" wrapText="1"/>
      <protection locked="0"/>
    </xf>
    <xf numFmtId="0" fontId="17" fillId="0" borderId="39" xfId="0" applyFont="1" applyFill="1" applyBorder="1" applyAlignment="1" applyProtection="1">
      <alignment horizontal="left" vertical="top" wrapText="1"/>
      <protection locked="0"/>
    </xf>
    <xf numFmtId="0" fontId="17" fillId="0" borderId="50" xfId="0" applyFont="1" applyFill="1" applyBorder="1" applyAlignment="1" applyProtection="1">
      <alignment horizontal="left" vertical="top" wrapText="1"/>
      <protection locked="0"/>
    </xf>
    <xf numFmtId="0" fontId="17" fillId="0" borderId="0" xfId="0" applyFont="1" applyFill="1" applyBorder="1" applyAlignment="1" applyProtection="1">
      <alignment horizontal="left" vertical="top" wrapText="1"/>
      <protection locked="0"/>
    </xf>
    <xf numFmtId="0" fontId="17" fillId="0" borderId="52" xfId="0" applyFont="1" applyFill="1" applyBorder="1" applyAlignment="1" applyProtection="1">
      <alignment horizontal="left" vertical="top" wrapText="1"/>
      <protection locked="0"/>
    </xf>
    <xf numFmtId="0" fontId="17" fillId="0" borderId="40" xfId="0" applyFont="1" applyFill="1" applyBorder="1" applyAlignment="1" applyProtection="1">
      <alignment horizontal="left" vertical="top" wrapText="1"/>
      <protection locked="0"/>
    </xf>
    <xf numFmtId="0" fontId="17" fillId="0" borderId="41" xfId="0" applyFont="1" applyFill="1" applyBorder="1" applyAlignment="1" applyProtection="1">
      <alignment horizontal="left" vertical="top" wrapText="1"/>
      <protection locked="0"/>
    </xf>
    <xf numFmtId="0" fontId="17" fillId="0" borderId="44" xfId="0" applyFont="1" applyFill="1" applyBorder="1" applyAlignment="1" applyProtection="1">
      <alignment horizontal="left" vertical="top" wrapText="1"/>
      <protection locked="0"/>
    </xf>
    <xf numFmtId="0" fontId="29" fillId="0" borderId="114" xfId="0" applyFont="1" applyFill="1" applyBorder="1" applyAlignment="1">
      <alignment horizontal="center" vertical="center" wrapText="1"/>
    </xf>
    <xf numFmtId="0" fontId="29" fillId="0" borderId="116" xfId="0" applyFont="1" applyFill="1" applyBorder="1" applyAlignment="1">
      <alignment horizontal="center" vertical="center" wrapText="1"/>
    </xf>
    <xf numFmtId="0" fontId="29" fillId="0" borderId="117" xfId="0" applyFont="1" applyFill="1" applyBorder="1" applyAlignment="1">
      <alignment horizontal="center" vertical="center" wrapText="1"/>
    </xf>
    <xf numFmtId="0" fontId="28" fillId="0" borderId="54" xfId="0" applyFont="1" applyFill="1" applyBorder="1" applyAlignment="1" applyProtection="1">
      <alignment horizontal="center" vertical="center"/>
      <protection locked="0"/>
    </xf>
    <xf numFmtId="0" fontId="28" fillId="0" borderId="54" xfId="0" applyFont="1" applyFill="1" applyBorder="1" applyAlignment="1" applyProtection="1">
      <alignment horizontal="left" vertical="center" shrinkToFit="1"/>
      <protection locked="0"/>
    </xf>
    <xf numFmtId="0" fontId="28" fillId="0" borderId="57" xfId="0" applyFont="1" applyFill="1" applyBorder="1" applyAlignment="1" applyProtection="1">
      <alignment horizontal="left" vertical="center" shrinkToFit="1"/>
      <protection locked="0"/>
    </xf>
    <xf numFmtId="0" fontId="7" fillId="0" borderId="53" xfId="0" applyFont="1" applyFill="1" applyBorder="1" applyAlignment="1" applyProtection="1">
      <alignment horizontal="left" vertical="top" wrapText="1"/>
      <protection locked="0"/>
    </xf>
    <xf numFmtId="0" fontId="7" fillId="0" borderId="54" xfId="0" applyFont="1" applyFill="1" applyBorder="1" applyAlignment="1" applyProtection="1">
      <alignment horizontal="left" vertical="top" wrapText="1"/>
      <protection locked="0"/>
    </xf>
    <xf numFmtId="0" fontId="7" fillId="0" borderId="57" xfId="0" applyFont="1" applyFill="1" applyBorder="1" applyAlignment="1" applyProtection="1">
      <alignment horizontal="left" vertical="top" wrapText="1"/>
      <protection locked="0"/>
    </xf>
    <xf numFmtId="0" fontId="28" fillId="0" borderId="57" xfId="0" applyFont="1" applyFill="1" applyBorder="1" applyAlignment="1">
      <alignment horizontal="center" vertical="center"/>
    </xf>
    <xf numFmtId="0" fontId="29" fillId="7" borderId="91" xfId="0" applyFont="1" applyFill="1" applyBorder="1" applyAlignment="1">
      <alignment horizontal="center" vertical="center"/>
    </xf>
    <xf numFmtId="0" fontId="29" fillId="7" borderId="27" xfId="0" applyFont="1" applyFill="1" applyBorder="1" applyAlignment="1">
      <alignment horizontal="center" vertical="center"/>
    </xf>
    <xf numFmtId="0" fontId="29" fillId="7" borderId="95" xfId="0" applyFont="1" applyFill="1" applyBorder="1" applyAlignment="1">
      <alignment horizontal="center" vertical="center"/>
    </xf>
    <xf numFmtId="0" fontId="29" fillId="7" borderId="11" xfId="0" applyFont="1" applyFill="1" applyBorder="1" applyAlignment="1">
      <alignment horizontal="center" vertical="center"/>
    </xf>
    <xf numFmtId="0" fontId="29" fillId="7" borderId="12" xfId="0" applyFont="1" applyFill="1" applyBorder="1" applyAlignment="1">
      <alignment horizontal="center" vertical="center"/>
    </xf>
    <xf numFmtId="0" fontId="29" fillId="7" borderId="3" xfId="0" applyFont="1" applyFill="1" applyBorder="1" applyAlignment="1">
      <alignment horizontal="center" vertical="center"/>
    </xf>
    <xf numFmtId="0" fontId="29" fillId="7" borderId="10" xfId="0" applyFont="1" applyFill="1" applyBorder="1" applyAlignment="1">
      <alignment horizontal="center" vertical="center"/>
    </xf>
    <xf numFmtId="0" fontId="102" fillId="0" borderId="165" xfId="0" applyFont="1" applyFill="1" applyBorder="1" applyAlignment="1">
      <alignment horizontal="center" vertical="center" wrapText="1"/>
    </xf>
    <xf numFmtId="0" fontId="102" fillId="0" borderId="166" xfId="0" applyFont="1" applyFill="1" applyBorder="1" applyAlignment="1">
      <alignment horizontal="center" vertical="center" wrapText="1"/>
    </xf>
    <xf numFmtId="0" fontId="29" fillId="7" borderId="59" xfId="0" applyFont="1" applyFill="1" applyBorder="1" applyAlignment="1">
      <alignment horizontal="center" vertical="center"/>
    </xf>
    <xf numFmtId="0" fontId="29" fillId="7" borderId="60" xfId="0" applyFont="1" applyFill="1" applyBorder="1" applyAlignment="1">
      <alignment horizontal="center" vertical="center"/>
    </xf>
    <xf numFmtId="0" fontId="29" fillId="7" borderId="62" xfId="0" applyFont="1" applyFill="1" applyBorder="1" applyAlignment="1">
      <alignment horizontal="center" vertical="center"/>
    </xf>
    <xf numFmtId="0" fontId="0" fillId="0" borderId="26" xfId="0" applyFont="1" applyFill="1" applyBorder="1" applyAlignment="1" applyProtection="1">
      <alignment horizontal="center" vertical="center"/>
      <protection locked="0"/>
    </xf>
    <xf numFmtId="0" fontId="0" fillId="0" borderId="95" xfId="0" applyFont="1" applyFill="1" applyBorder="1" applyAlignment="1" applyProtection="1">
      <alignment horizontal="center" vertical="center"/>
      <protection locked="0"/>
    </xf>
    <xf numFmtId="0" fontId="29" fillId="0" borderId="138" xfId="0" applyFont="1" applyFill="1" applyBorder="1" applyAlignment="1" applyProtection="1">
      <alignment horizontal="center" vertical="center" wrapText="1"/>
      <protection locked="0"/>
    </xf>
    <xf numFmtId="0" fontId="29" fillId="0" borderId="33" xfId="0" applyFont="1" applyFill="1" applyBorder="1" applyAlignment="1" applyProtection="1">
      <alignment horizontal="center" vertical="center" wrapText="1"/>
      <protection locked="0"/>
    </xf>
    <xf numFmtId="0" fontId="29" fillId="7" borderId="33" xfId="0" applyFont="1" applyFill="1" applyBorder="1" applyAlignment="1">
      <alignment horizontal="center" vertical="center" wrapText="1"/>
    </xf>
    <xf numFmtId="0" fontId="29" fillId="7" borderId="137" xfId="0" applyFont="1" applyFill="1" applyBorder="1" applyAlignment="1">
      <alignment horizontal="center" vertical="center" wrapText="1"/>
    </xf>
    <xf numFmtId="0" fontId="29" fillId="0" borderId="34" xfId="0" applyFont="1" applyFill="1" applyBorder="1" applyAlignment="1" applyProtection="1">
      <alignment horizontal="center" vertical="center" wrapText="1"/>
      <protection locked="0"/>
    </xf>
    <xf numFmtId="0" fontId="29" fillId="7" borderId="4" xfId="0" applyFont="1" applyFill="1" applyBorder="1" applyAlignment="1">
      <alignment horizontal="center" vertical="center"/>
    </xf>
    <xf numFmtId="0" fontId="29" fillId="0" borderId="26" xfId="0" applyFont="1" applyFill="1" applyBorder="1" applyAlignment="1">
      <alignment vertical="center" wrapText="1"/>
    </xf>
    <xf numFmtId="0" fontId="29" fillId="0" borderId="28" xfId="0" applyFont="1" applyFill="1" applyBorder="1" applyAlignment="1">
      <alignment vertical="center" wrapText="1"/>
    </xf>
    <xf numFmtId="58" fontId="29" fillId="0" borderId="149" xfId="0" applyNumberFormat="1" applyFont="1" applyFill="1" applyBorder="1" applyAlignment="1" applyProtection="1">
      <alignment horizontal="center" vertical="center" wrapText="1"/>
      <protection locked="0"/>
    </xf>
    <xf numFmtId="58" fontId="29" fillId="0" borderId="4" xfId="0" applyNumberFormat="1" applyFont="1" applyFill="1" applyBorder="1" applyAlignment="1" applyProtection="1">
      <alignment horizontal="center" vertical="center" wrapText="1"/>
      <protection locked="0"/>
    </xf>
    <xf numFmtId="58" fontId="29" fillId="0" borderId="10" xfId="0" applyNumberFormat="1" applyFont="1" applyFill="1" applyBorder="1" applyAlignment="1" applyProtection="1">
      <alignment horizontal="center" vertical="center" wrapText="1"/>
      <protection locked="0"/>
    </xf>
    <xf numFmtId="0" fontId="29" fillId="0" borderId="95" xfId="0" applyFont="1" applyFill="1" applyBorder="1" applyAlignment="1">
      <alignment vertical="center" wrapText="1"/>
    </xf>
    <xf numFmtId="0" fontId="29" fillId="0" borderId="151" xfId="0" applyFont="1" applyFill="1" applyBorder="1" applyAlignment="1" applyProtection="1">
      <alignment horizontal="center" vertical="center" wrapText="1"/>
      <protection locked="0"/>
    </xf>
    <xf numFmtId="0" fontId="29" fillId="0" borderId="73" xfId="0" applyFont="1" applyFill="1" applyBorder="1" applyAlignment="1" applyProtection="1">
      <alignment horizontal="center" vertical="center" wrapText="1"/>
      <protection locked="0"/>
    </xf>
    <xf numFmtId="0" fontId="29" fillId="0" borderId="149"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10" xfId="0" applyFont="1" applyFill="1" applyBorder="1" applyAlignment="1">
      <alignment horizontal="left" vertical="center" wrapText="1"/>
    </xf>
    <xf numFmtId="0" fontId="0" fillId="0" borderId="28" xfId="0" applyFont="1" applyFill="1" applyBorder="1" applyAlignment="1" applyProtection="1">
      <alignment horizontal="center" vertical="center"/>
      <protection locked="0"/>
    </xf>
    <xf numFmtId="0" fontId="29" fillId="0" borderId="8" xfId="0" applyFont="1" applyFill="1" applyBorder="1" applyAlignment="1" applyProtection="1">
      <alignment vertical="center" wrapText="1"/>
      <protection locked="0"/>
    </xf>
    <xf numFmtId="0" fontId="29" fillId="0" borderId="5" xfId="0" applyFont="1" applyFill="1" applyBorder="1" applyAlignment="1" applyProtection="1">
      <alignment vertical="center" wrapText="1"/>
      <protection locked="0"/>
    </xf>
    <xf numFmtId="0" fontId="29" fillId="0" borderId="9" xfId="0" applyFont="1" applyFill="1" applyBorder="1" applyAlignment="1" applyProtection="1">
      <alignment vertical="center" wrapText="1"/>
      <protection locked="0"/>
    </xf>
    <xf numFmtId="0" fontId="29" fillId="0" borderId="11" xfId="0" applyFont="1" applyFill="1" applyBorder="1" applyAlignment="1" applyProtection="1">
      <alignment vertical="center" wrapText="1"/>
      <protection locked="0"/>
    </xf>
    <xf numFmtId="0" fontId="29" fillId="0" borderId="12" xfId="0" applyFont="1" applyFill="1" applyBorder="1" applyAlignment="1" applyProtection="1">
      <alignment vertical="center" wrapText="1"/>
      <protection locked="0"/>
    </xf>
    <xf numFmtId="0" fontId="29" fillId="7" borderId="1" xfId="0" applyFont="1" applyFill="1" applyBorder="1" applyAlignment="1">
      <alignment horizontal="center" vertical="center"/>
    </xf>
    <xf numFmtId="0" fontId="107" fillId="0" borderId="26" xfId="0" applyFont="1" applyBorder="1" applyAlignment="1" applyProtection="1">
      <alignment horizontal="center" vertical="center"/>
      <protection locked="0"/>
    </xf>
    <xf numFmtId="0" fontId="107" fillId="0" borderId="95" xfId="0" applyFont="1" applyBorder="1" applyAlignment="1" applyProtection="1">
      <alignment horizontal="center" vertical="center"/>
      <protection locked="0"/>
    </xf>
    <xf numFmtId="0" fontId="102" fillId="0" borderId="26" xfId="0" applyFont="1" applyBorder="1" applyAlignment="1">
      <alignment vertical="center" wrapText="1"/>
    </xf>
    <xf numFmtId="0" fontId="102" fillId="0" borderId="95" xfId="0" applyFont="1" applyBorder="1" applyAlignment="1">
      <alignment vertical="center" wrapText="1"/>
    </xf>
    <xf numFmtId="0" fontId="102" fillId="0" borderId="151" xfId="0" applyFont="1" applyBorder="1" applyAlignment="1" applyProtection="1">
      <alignment horizontal="center" vertical="center" wrapText="1"/>
      <protection locked="0"/>
    </xf>
    <xf numFmtId="0" fontId="102" fillId="0" borderId="73" xfId="0" applyFont="1" applyBorder="1" applyAlignment="1" applyProtection="1">
      <alignment horizontal="center" vertical="center" wrapText="1"/>
      <protection locked="0"/>
    </xf>
    <xf numFmtId="0" fontId="102" fillId="0" borderId="165" xfId="0" applyFont="1" applyBorder="1" applyAlignment="1">
      <alignment horizontal="center" vertical="center" wrapText="1"/>
    </xf>
    <xf numFmtId="0" fontId="102" fillId="0" borderId="166" xfId="0" applyFont="1" applyBorder="1" applyAlignment="1">
      <alignment horizontal="center" vertical="center" wrapText="1"/>
    </xf>
    <xf numFmtId="0" fontId="102" fillId="7" borderId="11" xfId="0" applyFont="1" applyFill="1" applyBorder="1" applyAlignment="1">
      <alignment horizontal="center" vertical="center"/>
    </xf>
    <xf numFmtId="0" fontId="102" fillId="7" borderId="12" xfId="0" applyFont="1" applyFill="1" applyBorder="1" applyAlignment="1">
      <alignment horizontal="center" vertical="center"/>
    </xf>
    <xf numFmtId="0" fontId="102" fillId="7" borderId="3" xfId="0" applyFont="1" applyFill="1" applyBorder="1" applyAlignment="1">
      <alignment horizontal="center" vertical="center"/>
    </xf>
    <xf numFmtId="0" fontId="102" fillId="7" borderId="4" xfId="0" applyFont="1" applyFill="1" applyBorder="1" applyAlignment="1">
      <alignment horizontal="center" vertical="center"/>
    </xf>
    <xf numFmtId="0" fontId="102" fillId="7" borderId="10" xfId="0" applyFont="1" applyFill="1" applyBorder="1" applyAlignment="1">
      <alignment horizontal="center" vertical="center"/>
    </xf>
    <xf numFmtId="0" fontId="29" fillId="7" borderId="3" xfId="0" applyFont="1" applyFill="1" applyBorder="1" applyAlignment="1" applyProtection="1">
      <alignment horizontal="center" vertical="center"/>
    </xf>
    <xf numFmtId="0" fontId="29" fillId="7" borderId="4" xfId="0" applyFont="1" applyFill="1" applyBorder="1" applyAlignment="1" applyProtection="1">
      <alignment horizontal="center" vertical="center"/>
    </xf>
    <xf numFmtId="0" fontId="29" fillId="7" borderId="10" xfId="0" applyFont="1" applyFill="1" applyBorder="1" applyAlignment="1" applyProtection="1">
      <alignment horizontal="center" vertical="center"/>
    </xf>
    <xf numFmtId="0" fontId="29" fillId="0" borderId="27" xfId="0" applyFont="1" applyFill="1" applyBorder="1" applyAlignment="1">
      <alignment vertical="center" wrapText="1"/>
    </xf>
    <xf numFmtId="0" fontId="29" fillId="0" borderId="153" xfId="0" applyFont="1" applyFill="1" applyBorder="1" applyAlignment="1" applyProtection="1">
      <alignment horizontal="center" vertical="center" wrapText="1"/>
      <protection locked="0"/>
    </xf>
    <xf numFmtId="0" fontId="29" fillId="0" borderId="5" xfId="0" applyFont="1" applyFill="1" applyBorder="1" applyAlignment="1" applyProtection="1">
      <alignment horizontal="center" vertical="center" wrapText="1"/>
      <protection locked="0"/>
    </xf>
    <xf numFmtId="0" fontId="102" fillId="0" borderId="8" xfId="0" applyFont="1" applyBorder="1" applyAlignment="1" applyProtection="1">
      <alignment horizontal="center" vertical="center" wrapText="1"/>
      <protection locked="0"/>
    </xf>
    <xf numFmtId="0" fontId="102" fillId="0" borderId="9" xfId="0" applyFont="1" applyBorder="1" applyAlignment="1" applyProtection="1">
      <alignment horizontal="center" vertical="center" wrapText="1"/>
      <protection locked="0"/>
    </xf>
    <xf numFmtId="0" fontId="102" fillId="0" borderId="11" xfId="0" applyFont="1" applyBorder="1" applyAlignment="1" applyProtection="1">
      <alignment horizontal="center" vertical="center" wrapText="1"/>
      <protection locked="0"/>
    </xf>
    <xf numFmtId="0" fontId="102" fillId="0" borderId="12" xfId="0" applyFont="1" applyBorder="1" applyAlignment="1" applyProtection="1">
      <alignment horizontal="center" vertical="center" wrapText="1"/>
      <protection locked="0"/>
    </xf>
    <xf numFmtId="0" fontId="29" fillId="0" borderId="8" xfId="0" applyFont="1" applyFill="1" applyBorder="1" applyAlignment="1" applyProtection="1">
      <alignment horizontal="center" vertical="center" wrapText="1"/>
      <protection locked="0"/>
    </xf>
    <xf numFmtId="0" fontId="29" fillId="0" borderId="9" xfId="0" applyFont="1" applyFill="1" applyBorder="1" applyAlignment="1" applyProtection="1">
      <alignment horizontal="center" vertical="center" wrapText="1"/>
      <protection locked="0"/>
    </xf>
    <xf numFmtId="0" fontId="29" fillId="0" borderId="11"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94" fillId="0" borderId="0" xfId="0" applyFont="1" applyFill="1" applyAlignment="1">
      <alignment horizontal="center" vertical="center"/>
    </xf>
    <xf numFmtId="0" fontId="17" fillId="0" borderId="1" xfId="0" applyFont="1" applyFill="1" applyBorder="1" applyAlignment="1">
      <alignment horizontal="center" vertical="center"/>
    </xf>
    <xf numFmtId="0" fontId="25" fillId="0" borderId="1" xfId="0" applyFont="1" applyFill="1" applyBorder="1" applyAlignment="1">
      <alignment horizontal="center" vertical="center" shrinkToFit="1"/>
    </xf>
    <xf numFmtId="0" fontId="102" fillId="0" borderId="149" xfId="0" applyFont="1" applyBorder="1" applyAlignment="1">
      <alignment horizontal="center" vertical="center" wrapText="1"/>
    </xf>
    <xf numFmtId="0" fontId="102" fillId="0" borderId="4" xfId="0" applyFont="1" applyBorder="1" applyAlignment="1">
      <alignment horizontal="center" vertical="center" wrapText="1"/>
    </xf>
    <xf numFmtId="0" fontId="102" fillId="0" borderId="4" xfId="0" applyFont="1" applyBorder="1" applyAlignment="1">
      <alignment horizontal="left" vertical="center" wrapText="1"/>
    </xf>
    <xf numFmtId="0" fontId="102" fillId="0" borderId="10" xfId="0" applyFont="1" applyBorder="1" applyAlignment="1">
      <alignment horizontal="left" vertical="center" wrapText="1"/>
    </xf>
    <xf numFmtId="0" fontId="107" fillId="0" borderId="28" xfId="0" applyFont="1" applyBorder="1" applyAlignment="1" applyProtection="1">
      <alignment horizontal="center" vertical="center"/>
      <protection locked="0"/>
    </xf>
    <xf numFmtId="0" fontId="102" fillId="0" borderId="28" xfId="0" applyFont="1" applyBorder="1" applyAlignment="1">
      <alignment vertical="center" wrapText="1"/>
    </xf>
    <xf numFmtId="58" fontId="29" fillId="0" borderId="149" xfId="0" applyNumberFormat="1" applyFont="1" applyBorder="1" applyAlignment="1">
      <alignment horizontal="center" vertical="center" wrapText="1"/>
    </xf>
    <xf numFmtId="58" fontId="29" fillId="0" borderId="4" xfId="0" applyNumberFormat="1" applyFont="1" applyBorder="1" applyAlignment="1">
      <alignment horizontal="center" vertical="center" wrapText="1"/>
    </xf>
    <xf numFmtId="58" fontId="29" fillId="0" borderId="99" xfId="0" applyNumberFormat="1" applyFont="1" applyBorder="1" applyAlignment="1">
      <alignment horizontal="center" vertical="center" wrapText="1"/>
    </xf>
    <xf numFmtId="0" fontId="29" fillId="7" borderId="26" xfId="0" applyFont="1" applyFill="1" applyBorder="1" applyAlignment="1">
      <alignment horizontal="center" vertical="center"/>
    </xf>
    <xf numFmtId="0" fontId="102" fillId="0" borderId="8" xfId="0" applyFont="1" applyBorder="1" applyAlignment="1" applyProtection="1">
      <alignment vertical="center" wrapText="1"/>
      <protection locked="0"/>
    </xf>
    <xf numFmtId="0" fontId="102" fillId="0" borderId="5" xfId="0" applyFont="1" applyBorder="1" applyAlignment="1" applyProtection="1">
      <alignment vertical="center" wrapText="1"/>
      <protection locked="0"/>
    </xf>
    <xf numFmtId="0" fontId="102" fillId="0" borderId="9" xfId="0" applyFont="1" applyBorder="1" applyAlignment="1" applyProtection="1">
      <alignment vertical="center" wrapText="1"/>
      <protection locked="0"/>
    </xf>
    <xf numFmtId="0" fontId="102" fillId="0" borderId="11" xfId="0" applyFont="1" applyBorder="1" applyAlignment="1" applyProtection="1">
      <alignment vertical="center" wrapText="1"/>
      <protection locked="0"/>
    </xf>
    <xf numFmtId="0" fontId="102" fillId="0" borderId="12" xfId="0" applyFont="1" applyBorder="1" applyAlignment="1" applyProtection="1">
      <alignment vertical="center" wrapText="1"/>
      <protection locked="0"/>
    </xf>
    <xf numFmtId="0" fontId="102" fillId="0" borderId="138" xfId="0" applyFont="1" applyBorder="1" applyAlignment="1" applyProtection="1">
      <alignment horizontal="center" vertical="center" wrapText="1"/>
      <protection locked="0"/>
    </xf>
    <xf numFmtId="0" fontId="102" fillId="0" borderId="33" xfId="0" applyFont="1" applyBorder="1" applyAlignment="1" applyProtection="1">
      <alignment horizontal="center" vertical="center" wrapText="1"/>
      <protection locked="0"/>
    </xf>
    <xf numFmtId="0" fontId="102" fillId="7" borderId="33" xfId="0" applyFont="1" applyFill="1" applyBorder="1" applyAlignment="1">
      <alignment horizontal="center" vertical="center" wrapText="1"/>
    </xf>
    <xf numFmtId="0" fontId="102" fillId="7" borderId="137" xfId="0" applyFont="1" applyFill="1" applyBorder="1" applyAlignment="1">
      <alignment horizontal="center" vertical="center" wrapText="1"/>
    </xf>
    <xf numFmtId="0" fontId="102" fillId="0" borderId="34" xfId="0" applyFont="1" applyBorder="1" applyAlignment="1" applyProtection="1">
      <alignment horizontal="center" vertical="center" wrapText="1"/>
      <protection locked="0"/>
    </xf>
    <xf numFmtId="0" fontId="0" fillId="0" borderId="53" xfId="0" applyFill="1" applyBorder="1" applyAlignment="1">
      <alignment horizontal="center" vertical="center" wrapText="1"/>
    </xf>
    <xf numFmtId="0" fontId="0" fillId="0" borderId="54" xfId="0" applyFill="1" applyBorder="1" applyAlignment="1">
      <alignment horizontal="center" vertical="center" wrapText="1"/>
    </xf>
    <xf numFmtId="0" fontId="0" fillId="0" borderId="55" xfId="0" applyFill="1" applyBorder="1" applyAlignment="1">
      <alignment horizontal="center" vertical="center" wrapText="1"/>
    </xf>
    <xf numFmtId="0" fontId="17" fillId="0" borderId="0" xfId="0" applyFont="1" applyFill="1" applyAlignment="1">
      <alignment horizontal="center" vertical="center"/>
    </xf>
    <xf numFmtId="0" fontId="0" fillId="0" borderId="1" xfId="0" applyFill="1" applyBorder="1" applyAlignment="1">
      <alignment horizontal="center"/>
    </xf>
    <xf numFmtId="0" fontId="0" fillId="0" borderId="1" xfId="0" applyFill="1" applyBorder="1" applyAlignment="1">
      <alignment horizontal="left" shrinkToFit="1"/>
    </xf>
    <xf numFmtId="0" fontId="0" fillId="0" borderId="53" xfId="0" applyFill="1" applyBorder="1" applyAlignment="1">
      <alignment horizontal="center" vertical="center"/>
    </xf>
    <xf numFmtId="0" fontId="0" fillId="0" borderId="54" xfId="0" applyFill="1" applyBorder="1" applyAlignment="1">
      <alignment horizontal="center" vertical="center"/>
    </xf>
    <xf numFmtId="0" fontId="0" fillId="0" borderId="55" xfId="0" applyFill="1" applyBorder="1" applyAlignment="1">
      <alignment horizontal="center" vertical="center"/>
    </xf>
    <xf numFmtId="0" fontId="0" fillId="0" borderId="56" xfId="0" applyFill="1" applyBorder="1" applyAlignment="1" applyProtection="1">
      <alignment horizontal="left" vertical="top" wrapText="1"/>
      <protection locked="0"/>
    </xf>
    <xf numFmtId="0" fontId="0" fillId="0" borderId="54" xfId="0" applyFill="1" applyBorder="1" applyAlignment="1" applyProtection="1">
      <alignment horizontal="left" vertical="top" wrapText="1"/>
      <protection locked="0"/>
    </xf>
    <xf numFmtId="0" fontId="0" fillId="0" borderId="57" xfId="0" applyFill="1" applyBorder="1" applyAlignment="1" applyProtection="1">
      <alignment horizontal="left" vertical="top" wrapText="1"/>
      <protection locked="0"/>
    </xf>
    <xf numFmtId="0" fontId="0" fillId="0" borderId="56" xfId="0" applyBorder="1" applyAlignment="1">
      <alignment horizontal="left" vertical="center"/>
    </xf>
    <xf numFmtId="0" fontId="0" fillId="0" borderId="54" xfId="0" applyBorder="1" applyAlignment="1">
      <alignment horizontal="left" vertical="center"/>
    </xf>
    <xf numFmtId="0" fontId="0" fillId="0" borderId="57" xfId="0" applyBorder="1" applyAlignment="1">
      <alignment horizontal="left" vertical="center"/>
    </xf>
    <xf numFmtId="0" fontId="0" fillId="0" borderId="61" xfId="0" applyFill="1" applyBorder="1" applyAlignment="1">
      <alignment horizontal="center" vertical="center" textRotation="255"/>
    </xf>
    <xf numFmtId="0" fontId="0" fillId="0" borderId="71" xfId="0" applyFill="1" applyBorder="1" applyAlignment="1">
      <alignment horizontal="center" vertical="center" textRotation="255"/>
    </xf>
    <xf numFmtId="0" fontId="0" fillId="0" borderId="11" xfId="0" applyFill="1" applyBorder="1" applyAlignment="1">
      <alignment horizontal="center" vertical="center"/>
    </xf>
    <xf numFmtId="0" fontId="0" fillId="0" borderId="1" xfId="0" applyFill="1" applyBorder="1" applyAlignment="1">
      <alignment horizontal="center" vertical="center"/>
    </xf>
    <xf numFmtId="0" fontId="0" fillId="0" borderId="12" xfId="0" applyFill="1" applyBorder="1" applyAlignment="1">
      <alignment horizontal="center" vertical="center"/>
    </xf>
    <xf numFmtId="0" fontId="0" fillId="0" borderId="7" xfId="0" applyFill="1" applyBorder="1" applyAlignment="1">
      <alignment horizontal="center" vertical="center" textRotation="255"/>
    </xf>
    <xf numFmtId="0" fontId="0" fillId="0" borderId="8" xfId="0" applyFill="1" applyBorder="1" applyAlignment="1" applyProtection="1">
      <alignment horizontal="left" vertical="center" wrapText="1" shrinkToFit="1"/>
      <protection locked="0"/>
    </xf>
    <xf numFmtId="0" fontId="0" fillId="0" borderId="5" xfId="0" applyFill="1" applyBorder="1" applyAlignment="1" applyProtection="1">
      <alignment horizontal="left" vertical="center" wrapText="1" shrinkToFit="1"/>
      <protection locked="0"/>
    </xf>
    <xf numFmtId="0" fontId="0" fillId="0" borderId="9" xfId="0" applyFill="1" applyBorder="1" applyAlignment="1" applyProtection="1">
      <alignment horizontal="left" vertical="center" wrapText="1" shrinkToFit="1"/>
      <protection locked="0"/>
    </xf>
    <xf numFmtId="0" fontId="0" fillId="0" borderId="8" xfId="0" applyFill="1" applyBorder="1" applyAlignment="1" applyProtection="1">
      <alignment horizontal="left" vertical="center" wrapText="1"/>
      <protection locked="0"/>
    </xf>
    <xf numFmtId="0" fontId="0" fillId="0" borderId="5" xfId="0" applyFill="1" applyBorder="1" applyAlignment="1" applyProtection="1">
      <alignment horizontal="left" vertical="center" wrapText="1"/>
      <protection locked="0"/>
    </xf>
    <xf numFmtId="0" fontId="0" fillId="0" borderId="6" xfId="0" applyFill="1" applyBorder="1" applyAlignment="1" applyProtection="1">
      <alignment horizontal="left" vertical="center" wrapText="1" shrinkToFit="1"/>
      <protection locked="0"/>
    </xf>
    <xf numFmtId="0" fontId="0" fillId="0" borderId="0" xfId="0" applyFill="1" applyBorder="1" applyAlignment="1" applyProtection="1">
      <alignment horizontal="left" vertical="center" wrapText="1" shrinkToFit="1"/>
      <protection locked="0"/>
    </xf>
    <xf numFmtId="0" fontId="0" fillId="0" borderId="7" xfId="0" applyFill="1" applyBorder="1" applyAlignment="1" applyProtection="1">
      <alignment horizontal="left" vertical="center" wrapText="1" shrinkToFit="1"/>
      <protection locked="0"/>
    </xf>
    <xf numFmtId="0" fontId="0" fillId="0" borderId="6" xfId="0" applyFill="1" applyBorder="1" applyAlignment="1" applyProtection="1">
      <alignment horizontal="left" vertical="center" wrapText="1"/>
      <protection locked="0"/>
    </xf>
    <xf numFmtId="0" fontId="0" fillId="0" borderId="0" xfId="0" applyFill="1" applyBorder="1" applyAlignment="1" applyProtection="1">
      <alignment horizontal="left" vertical="center" wrapText="1"/>
      <protection locked="0"/>
    </xf>
    <xf numFmtId="0" fontId="0" fillId="0" borderId="7" xfId="0" applyFill="1" applyBorder="1" applyAlignment="1" applyProtection="1">
      <alignment horizontal="left" vertical="center" wrapText="1"/>
      <protection locked="0"/>
    </xf>
    <xf numFmtId="0" fontId="0" fillId="0" borderId="11" xfId="0" applyFill="1" applyBorder="1" applyAlignment="1" applyProtection="1">
      <alignment horizontal="left" vertical="center" wrapText="1" shrinkToFit="1"/>
      <protection locked="0"/>
    </xf>
    <xf numFmtId="0" fontId="0" fillId="0" borderId="1" xfId="0" applyFill="1" applyBorder="1" applyAlignment="1" applyProtection="1">
      <alignment horizontal="left" vertical="center" wrapText="1" shrinkToFit="1"/>
      <protection locked="0"/>
    </xf>
    <xf numFmtId="0" fontId="0" fillId="0" borderId="12" xfId="0" applyFill="1" applyBorder="1" applyAlignment="1" applyProtection="1">
      <alignment horizontal="left" vertical="center" wrapText="1" shrinkToFit="1"/>
      <protection locked="0"/>
    </xf>
    <xf numFmtId="0" fontId="0" fillId="0" borderId="11" xfId="0" applyFill="1" applyBorder="1" applyAlignment="1" applyProtection="1">
      <alignment horizontal="left" vertical="center" wrapText="1"/>
      <protection locked="0"/>
    </xf>
    <xf numFmtId="0" fontId="0" fillId="0" borderId="1" xfId="0" applyFill="1" applyBorder="1" applyAlignment="1" applyProtection="1">
      <alignment horizontal="left" vertical="center" wrapText="1"/>
      <protection locked="0"/>
    </xf>
    <xf numFmtId="0" fontId="0" fillId="0" borderId="9" xfId="0" applyFill="1" applyBorder="1" applyAlignment="1">
      <alignment horizontal="center" vertical="center" textRotation="255"/>
    </xf>
    <xf numFmtId="0" fontId="83" fillId="0" borderId="0" xfId="45" applyFont="1" applyAlignment="1">
      <alignment horizontal="left" vertical="center" shrinkToFit="1"/>
    </xf>
    <xf numFmtId="0" fontId="13" fillId="0" borderId="32" xfId="41" applyFont="1" applyBorder="1" applyAlignment="1">
      <alignment horizontal="center" vertical="center" shrinkToFit="1"/>
    </xf>
    <xf numFmtId="0" fontId="13" fillId="0" borderId="33" xfId="41" applyFont="1" applyBorder="1" applyAlignment="1">
      <alignment horizontal="center" vertical="center" shrinkToFit="1"/>
    </xf>
    <xf numFmtId="0" fontId="13" fillId="0" borderId="141" xfId="41" applyFont="1" applyBorder="1" applyAlignment="1">
      <alignment horizontal="center" vertical="center" shrinkToFit="1"/>
    </xf>
    <xf numFmtId="0" fontId="13" fillId="0" borderId="29" xfId="41" applyFont="1" applyBorder="1" applyAlignment="1">
      <alignment horizontal="center" vertical="center" shrinkToFit="1"/>
    </xf>
    <xf numFmtId="0" fontId="13" fillId="0" borderId="30" xfId="41" applyFont="1" applyBorder="1" applyAlignment="1">
      <alignment horizontal="center" vertical="center" shrinkToFit="1"/>
    </xf>
    <xf numFmtId="0" fontId="13" fillId="0" borderId="140" xfId="41" applyFont="1" applyBorder="1" applyAlignment="1">
      <alignment horizontal="center" vertical="center" shrinkToFit="1"/>
    </xf>
    <xf numFmtId="0" fontId="13" fillId="0" borderId="0" xfId="41" applyFont="1" applyAlignment="1">
      <alignment vertical="center" wrapText="1"/>
    </xf>
    <xf numFmtId="0" fontId="13" fillId="0" borderId="45" xfId="41" applyFont="1" applyBorder="1" applyAlignment="1">
      <alignment vertical="center" wrapText="1"/>
    </xf>
    <xf numFmtId="0" fontId="13" fillId="0" borderId="1" xfId="41" applyFont="1" applyBorder="1" applyAlignment="1">
      <alignment vertical="center" wrapText="1"/>
    </xf>
    <xf numFmtId="0" fontId="13" fillId="0" borderId="46" xfId="41" applyFont="1" applyBorder="1" applyAlignment="1">
      <alignment vertical="center" wrapText="1"/>
    </xf>
    <xf numFmtId="0" fontId="13" fillId="0" borderId="50" xfId="41" applyFont="1" applyBorder="1" applyAlignment="1">
      <alignment vertical="center" wrapText="1"/>
    </xf>
    <xf numFmtId="0" fontId="13" fillId="0" borderId="0" xfId="41" applyFont="1" applyBorder="1" applyAlignment="1">
      <alignment vertical="center" wrapText="1"/>
    </xf>
    <xf numFmtId="0" fontId="13" fillId="0" borderId="52" xfId="41" applyFont="1" applyBorder="1" applyAlignment="1">
      <alignment vertical="center" wrapText="1"/>
    </xf>
    <xf numFmtId="0" fontId="13" fillId="0" borderId="40" xfId="41" applyFont="1" applyBorder="1" applyAlignment="1">
      <alignment vertical="center" wrapText="1"/>
    </xf>
    <xf numFmtId="0" fontId="13" fillId="0" borderId="41" xfId="41" applyFont="1" applyBorder="1" applyAlignment="1">
      <alignment vertical="center" wrapText="1"/>
    </xf>
    <xf numFmtId="0" fontId="13" fillId="0" borderId="44" xfId="41" applyFont="1" applyBorder="1" applyAlignment="1">
      <alignment vertical="center" wrapText="1"/>
    </xf>
    <xf numFmtId="0" fontId="39" fillId="0" borderId="0" xfId="41" applyFont="1">
      <alignment vertical="center"/>
    </xf>
    <xf numFmtId="0" fontId="39" fillId="0" borderId="0" xfId="41" applyFont="1" applyAlignment="1">
      <alignment horizontal="center" vertical="center"/>
    </xf>
    <xf numFmtId="58" fontId="39" fillId="0" borderId="0" xfId="41" applyNumberFormat="1" applyFont="1" applyAlignment="1">
      <alignment horizontal="center" vertical="center"/>
    </xf>
    <xf numFmtId="0" fontId="13" fillId="0" borderId="30" xfId="41" applyFont="1" applyBorder="1" applyAlignment="1">
      <alignment vertical="center" wrapText="1"/>
    </xf>
    <xf numFmtId="0" fontId="13" fillId="0" borderId="31" xfId="41" applyFont="1" applyBorder="1" applyAlignment="1">
      <alignment vertical="center" wrapText="1"/>
    </xf>
    <xf numFmtId="0" fontId="13" fillId="0" borderId="22" xfId="41" applyFont="1" applyBorder="1" applyAlignment="1">
      <alignment vertical="center" wrapText="1"/>
    </xf>
    <xf numFmtId="0" fontId="13" fillId="0" borderId="134" xfId="41" applyFont="1" applyBorder="1" applyAlignment="1">
      <alignment vertical="center" wrapText="1"/>
    </xf>
    <xf numFmtId="0" fontId="13" fillId="0" borderId="33" xfId="41" applyFont="1" applyBorder="1" applyAlignment="1">
      <alignment vertical="center" wrapText="1"/>
    </xf>
    <xf numFmtId="0" fontId="13" fillId="0" borderId="34" xfId="41" applyFont="1" applyBorder="1" applyAlignment="1">
      <alignment vertical="center" wrapText="1"/>
    </xf>
    <xf numFmtId="0" fontId="13" fillId="0" borderId="130" xfId="41" applyFont="1" applyBorder="1" applyAlignment="1">
      <alignment horizontal="center" vertical="center" shrinkToFit="1"/>
    </xf>
    <xf numFmtId="0" fontId="13" fillId="0" borderId="22" xfId="41" applyFont="1" applyBorder="1" applyAlignment="1">
      <alignment horizontal="center" vertical="center" shrinkToFit="1"/>
    </xf>
    <xf numFmtId="0" fontId="13" fillId="0" borderId="139" xfId="41" applyFont="1" applyBorder="1" applyAlignment="1">
      <alignment horizontal="center" vertical="center" shrinkToFit="1"/>
    </xf>
    <xf numFmtId="58" fontId="39" fillId="0" borderId="48" xfId="15" applyNumberFormat="1" applyFont="1" applyBorder="1" applyAlignment="1">
      <alignment horizontal="center" vertical="center" wrapText="1"/>
    </xf>
    <xf numFmtId="58" fontId="39" fillId="0" borderId="5" xfId="15" applyNumberFormat="1" applyFont="1" applyBorder="1" applyAlignment="1">
      <alignment horizontal="center" vertical="center" wrapText="1"/>
    </xf>
    <xf numFmtId="58" fontId="39" fillId="0" borderId="9" xfId="15" applyNumberFormat="1" applyFont="1" applyBorder="1" applyAlignment="1">
      <alignment horizontal="center" vertical="center" wrapText="1"/>
    </xf>
    <xf numFmtId="177" fontId="39" fillId="0" borderId="6" xfId="41" applyNumberFormat="1" applyFont="1" applyBorder="1" applyAlignment="1">
      <alignment horizontal="center" vertical="center"/>
    </xf>
    <xf numFmtId="177" fontId="39" fillId="0" borderId="0" xfId="41" applyNumberFormat="1" applyFont="1" applyBorder="1" applyAlignment="1">
      <alignment horizontal="center" vertical="center"/>
    </xf>
    <xf numFmtId="177" fontId="39" fillId="0" borderId="7" xfId="41" applyNumberFormat="1" applyFont="1" applyBorder="1" applyAlignment="1">
      <alignment horizontal="center" vertical="center"/>
    </xf>
    <xf numFmtId="177" fontId="39" fillId="0" borderId="51" xfId="41" applyNumberFormat="1" applyFont="1" applyBorder="1" applyAlignment="1">
      <alignment horizontal="center" vertical="center"/>
    </xf>
    <xf numFmtId="177" fontId="39" fillId="0" borderId="41" xfId="41" applyNumberFormat="1" applyFont="1" applyBorder="1" applyAlignment="1">
      <alignment horizontal="center" vertical="center"/>
    </xf>
    <xf numFmtId="177" fontId="39" fillId="0" borderId="42" xfId="41" applyNumberFormat="1" applyFont="1" applyBorder="1" applyAlignment="1">
      <alignment horizontal="center" vertical="center"/>
    </xf>
    <xf numFmtId="0" fontId="39" fillId="0" borderId="8" xfId="41" applyFont="1" applyBorder="1" applyAlignment="1">
      <alignment vertical="center" wrapText="1"/>
    </xf>
    <xf numFmtId="0" fontId="39" fillId="0" borderId="5" xfId="41" applyFont="1" applyBorder="1" applyAlignment="1">
      <alignment vertical="center" wrapText="1"/>
    </xf>
    <xf numFmtId="0" fontId="39" fillId="0" borderId="49" xfId="41" applyFont="1" applyBorder="1" applyAlignment="1">
      <alignment vertical="center" wrapText="1"/>
    </xf>
    <xf numFmtId="0" fontId="39" fillId="0" borderId="6" xfId="41" applyFont="1" applyBorder="1" applyAlignment="1">
      <alignment vertical="center" wrapText="1"/>
    </xf>
    <xf numFmtId="0" fontId="39" fillId="0" borderId="0" xfId="41" applyFont="1" applyBorder="1" applyAlignment="1">
      <alignment vertical="center" wrapText="1"/>
    </xf>
    <xf numFmtId="0" fontId="39" fillId="0" borderId="52" xfId="41" applyFont="1" applyBorder="1" applyAlignment="1">
      <alignment vertical="center" wrapText="1"/>
    </xf>
    <xf numFmtId="0" fontId="39" fillId="0" borderId="51" xfId="41" applyFont="1" applyBorder="1" applyAlignment="1">
      <alignment vertical="center" wrapText="1"/>
    </xf>
    <xf numFmtId="0" fontId="39" fillId="0" borderId="41" xfId="41" applyFont="1" applyBorder="1" applyAlignment="1">
      <alignment vertical="center" wrapText="1"/>
    </xf>
    <xf numFmtId="0" fontId="39" fillId="0" borderId="44" xfId="41" applyFont="1" applyBorder="1" applyAlignment="1">
      <alignment vertical="center" wrapText="1"/>
    </xf>
    <xf numFmtId="0" fontId="39" fillId="0" borderId="35" xfId="41" applyFont="1" applyBorder="1" applyAlignment="1">
      <alignment horizontal="center" vertical="center"/>
    </xf>
    <xf numFmtId="0" fontId="39" fillId="0" borderId="36" xfId="41" applyFont="1" applyBorder="1" applyAlignment="1">
      <alignment horizontal="center" vertical="center"/>
    </xf>
    <xf numFmtId="0" fontId="39" fillId="0" borderId="37" xfId="41" applyFont="1" applyBorder="1" applyAlignment="1">
      <alignment horizontal="center" vertical="center"/>
    </xf>
    <xf numFmtId="0" fontId="39" fillId="0" borderId="45" xfId="41" applyFont="1" applyBorder="1" applyAlignment="1">
      <alignment horizontal="center" vertical="center"/>
    </xf>
    <xf numFmtId="0" fontId="39" fillId="0" borderId="1" xfId="41" applyFont="1" applyBorder="1" applyAlignment="1">
      <alignment horizontal="center" vertical="center"/>
    </xf>
    <xf numFmtId="0" fontId="39" fillId="0" borderId="12" xfId="41" applyFont="1" applyBorder="1" applyAlignment="1">
      <alignment horizontal="center" vertical="center"/>
    </xf>
    <xf numFmtId="0" fontId="39" fillId="0" borderId="59" xfId="41" applyFont="1" applyBorder="1" applyAlignment="1">
      <alignment horizontal="center" vertical="center"/>
    </xf>
    <xf numFmtId="0" fontId="39" fillId="0" borderId="62" xfId="41" applyFont="1" applyBorder="1" applyAlignment="1">
      <alignment horizontal="center" vertical="center"/>
    </xf>
    <xf numFmtId="0" fontId="39" fillId="0" borderId="60" xfId="41" applyFont="1" applyBorder="1" applyAlignment="1">
      <alignment horizontal="center" vertical="center"/>
    </xf>
    <xf numFmtId="0" fontId="39" fillId="0" borderId="47" xfId="41" applyFont="1" applyBorder="1" applyAlignment="1">
      <alignment horizontal="center" vertical="center"/>
    </xf>
    <xf numFmtId="0" fontId="39" fillId="0" borderId="11" xfId="41" applyFont="1" applyBorder="1" applyAlignment="1">
      <alignment horizontal="center" vertical="center"/>
    </xf>
    <xf numFmtId="0" fontId="39" fillId="0" borderId="39" xfId="41" applyFont="1" applyBorder="1" applyAlignment="1">
      <alignment horizontal="center" vertical="center"/>
    </xf>
    <xf numFmtId="0" fontId="39" fillId="0" borderId="46" xfId="41" applyFont="1" applyBorder="1" applyAlignment="1">
      <alignment horizontal="center" vertical="center"/>
    </xf>
    <xf numFmtId="0" fontId="39" fillId="0" borderId="50" xfId="15" applyFont="1" applyBorder="1" applyAlignment="1">
      <alignment horizontal="center" vertical="center" wrapText="1"/>
    </xf>
    <xf numFmtId="0" fontId="39" fillId="0" borderId="0" xfId="15" applyFont="1" applyBorder="1" applyAlignment="1">
      <alignment horizontal="center" vertical="center" wrapText="1"/>
    </xf>
    <xf numFmtId="0" fontId="39" fillId="0" borderId="7" xfId="15" applyFont="1" applyBorder="1" applyAlignment="1">
      <alignment horizontal="center" vertical="center" wrapText="1"/>
    </xf>
    <xf numFmtId="58" fontId="39" fillId="0" borderId="40" xfId="15" applyNumberFormat="1" applyFont="1" applyBorder="1" applyAlignment="1">
      <alignment horizontal="center" vertical="center" wrapText="1"/>
    </xf>
    <xf numFmtId="58" fontId="39" fillId="0" borderId="41" xfId="15" applyNumberFormat="1" applyFont="1" applyBorder="1" applyAlignment="1">
      <alignment horizontal="center" vertical="center" wrapText="1"/>
    </xf>
    <xf numFmtId="58" fontId="39" fillId="0" borderId="42" xfId="15" applyNumberFormat="1" applyFont="1" applyBorder="1" applyAlignment="1">
      <alignment horizontal="center" vertical="center" wrapText="1"/>
    </xf>
    <xf numFmtId="0" fontId="39" fillId="0" borderId="8" xfId="41" applyFont="1" applyBorder="1">
      <alignment vertical="center"/>
    </xf>
    <xf numFmtId="0" fontId="39" fillId="0" borderId="5" xfId="41" applyFont="1" applyBorder="1">
      <alignment vertical="center"/>
    </xf>
    <xf numFmtId="0" fontId="39" fillId="0" borderId="9" xfId="41" applyFont="1" applyBorder="1">
      <alignment vertical="center"/>
    </xf>
    <xf numFmtId="0" fontId="39" fillId="0" borderId="6" xfId="41" applyFont="1" applyBorder="1">
      <alignment vertical="center"/>
    </xf>
    <xf numFmtId="0" fontId="39" fillId="0" borderId="0" xfId="41" applyFont="1" applyBorder="1">
      <alignment vertical="center"/>
    </xf>
    <xf numFmtId="0" fontId="39" fillId="0" borderId="7" xfId="41" applyFont="1" applyBorder="1">
      <alignment vertical="center"/>
    </xf>
    <xf numFmtId="0" fontId="39" fillId="0" borderId="11" xfId="41" applyFont="1" applyBorder="1">
      <alignment vertical="center"/>
    </xf>
    <xf numFmtId="0" fontId="39" fillId="0" borderId="1" xfId="41" applyFont="1" applyBorder="1">
      <alignment vertical="center"/>
    </xf>
    <xf numFmtId="0" fontId="39" fillId="0" borderId="12" xfId="41" applyFont="1" applyBorder="1">
      <alignment vertical="center"/>
    </xf>
    <xf numFmtId="0" fontId="13" fillId="0" borderId="30" xfId="45" applyFont="1" applyBorder="1" applyAlignment="1">
      <alignment vertical="center" wrapText="1"/>
    </xf>
    <xf numFmtId="0" fontId="13" fillId="0" borderId="31" xfId="45" applyFont="1" applyBorder="1" applyAlignment="1">
      <alignment vertical="center" wrapText="1"/>
    </xf>
    <xf numFmtId="0" fontId="42" fillId="0" borderId="0" xfId="41" applyFont="1" applyAlignment="1">
      <alignment horizontal="center" vertical="center" wrapText="1"/>
    </xf>
    <xf numFmtId="0" fontId="42" fillId="0" borderId="0" xfId="41" applyFont="1" applyAlignment="1">
      <alignment horizontal="center" vertical="center"/>
    </xf>
    <xf numFmtId="0" fontId="39" fillId="0" borderId="0" xfId="41" applyFont="1" applyAlignment="1">
      <alignment horizontal="left" vertical="center"/>
    </xf>
    <xf numFmtId="0" fontId="39" fillId="0" borderId="0" xfId="41" applyFont="1" applyAlignment="1">
      <alignment horizontal="left" vertical="center" shrinkToFit="1"/>
    </xf>
    <xf numFmtId="0" fontId="13" fillId="0" borderId="22" xfId="45" applyFont="1" applyBorder="1" applyAlignment="1">
      <alignment vertical="center" wrapText="1"/>
    </xf>
    <xf numFmtId="0" fontId="13" fillId="0" borderId="134" xfId="45" applyFont="1" applyBorder="1" applyAlignment="1">
      <alignment vertical="center" wrapText="1"/>
    </xf>
    <xf numFmtId="0" fontId="13" fillId="0" borderId="33" xfId="45" applyFont="1" applyBorder="1" applyAlignment="1">
      <alignment vertical="center" wrapText="1"/>
    </xf>
    <xf numFmtId="0" fontId="13" fillId="0" borderId="34" xfId="45" applyFont="1" applyBorder="1" applyAlignment="1">
      <alignment vertical="center" wrapText="1"/>
    </xf>
    <xf numFmtId="0" fontId="39" fillId="0" borderId="105" xfId="41" applyFont="1" applyBorder="1" applyAlignment="1">
      <alignment horizontal="center" vertical="center"/>
    </xf>
    <xf numFmtId="0" fontId="39" fillId="0" borderId="118" xfId="41" applyFont="1" applyBorder="1" applyAlignment="1">
      <alignment horizontal="center" vertical="center"/>
    </xf>
    <xf numFmtId="0" fontId="13" fillId="0" borderId="70" xfId="41" applyFont="1" applyBorder="1" applyAlignment="1">
      <alignment vertical="center" textRotation="255" shrinkToFit="1"/>
    </xf>
    <xf numFmtId="0" fontId="13" fillId="0" borderId="61" xfId="41" applyFont="1" applyBorder="1" applyAlignment="1">
      <alignment vertical="center" textRotation="255" shrinkToFit="1"/>
    </xf>
    <xf numFmtId="0" fontId="39" fillId="0" borderId="0" xfId="41" applyFont="1" applyAlignment="1">
      <alignment vertical="center" shrinkToFit="1"/>
    </xf>
    <xf numFmtId="0" fontId="39" fillId="0" borderId="0" xfId="41" applyFont="1" applyAlignment="1">
      <alignment horizontal="left" vertical="center" indent="1"/>
    </xf>
    <xf numFmtId="58" fontId="39" fillId="0" borderId="0" xfId="41" applyNumberFormat="1" applyFont="1">
      <alignment vertical="center"/>
    </xf>
    <xf numFmtId="0" fontId="39" fillId="0" borderId="0" xfId="41" applyFont="1" applyAlignment="1">
      <alignment horizontal="center" vertical="center" wrapText="1"/>
    </xf>
    <xf numFmtId="0" fontId="39" fillId="0" borderId="0" xfId="41" applyFont="1" applyAlignment="1">
      <alignment horizontal="right" vertical="center" indent="1"/>
    </xf>
    <xf numFmtId="0" fontId="13" fillId="0" borderId="69" xfId="41" applyFont="1" applyBorder="1" applyAlignment="1">
      <alignment vertical="center" textRotation="255" shrinkToFit="1"/>
    </xf>
    <xf numFmtId="0" fontId="39" fillId="0" borderId="9" xfId="41" applyFont="1" applyBorder="1" applyAlignment="1">
      <alignment vertical="center" wrapText="1"/>
    </xf>
    <xf numFmtId="0" fontId="39" fillId="0" borderId="7" xfId="41" applyFont="1" applyBorder="1" applyAlignment="1">
      <alignment vertical="center" wrapText="1"/>
    </xf>
    <xf numFmtId="0" fontId="39" fillId="0" borderId="11" xfId="41" applyFont="1" applyBorder="1" applyAlignment="1">
      <alignment vertical="center" wrapText="1"/>
    </xf>
    <xf numFmtId="0" fontId="39" fillId="0" borderId="1" xfId="41" applyFont="1" applyBorder="1" applyAlignment="1">
      <alignment vertical="center" wrapText="1"/>
    </xf>
    <xf numFmtId="0" fontId="39" fillId="0" borderId="12" xfId="41" applyFont="1" applyBorder="1" applyAlignment="1">
      <alignment vertical="center" wrapText="1"/>
    </xf>
    <xf numFmtId="0" fontId="107" fillId="0" borderId="123" xfId="5" applyFont="1" applyBorder="1" applyAlignment="1">
      <alignment horizontal="center" vertical="center"/>
    </xf>
    <xf numFmtId="0" fontId="102" fillId="0" borderId="123" xfId="9" applyFont="1" applyBorder="1" applyAlignment="1">
      <alignment horizontal="center" vertical="center"/>
    </xf>
    <xf numFmtId="0" fontId="102" fillId="0" borderId="124" xfId="9" applyFont="1" applyBorder="1" applyAlignment="1">
      <alignment horizontal="center" vertical="center"/>
    </xf>
    <xf numFmtId="0" fontId="107" fillId="0" borderId="111" xfId="5" applyFont="1" applyFill="1" applyBorder="1" applyAlignment="1">
      <alignment horizontal="right" vertical="center" shrinkToFit="1"/>
    </xf>
    <xf numFmtId="0" fontId="102" fillId="0" borderId="112" xfId="9" applyFont="1" applyBorder="1" applyAlignment="1">
      <alignment horizontal="right" vertical="center"/>
    </xf>
    <xf numFmtId="0" fontId="107" fillId="0" borderId="2" xfId="5" applyFont="1" applyFill="1" applyBorder="1" applyAlignment="1">
      <alignment horizontal="left" vertical="top" wrapText="1" shrinkToFit="1"/>
    </xf>
    <xf numFmtId="0" fontId="107" fillId="0" borderId="2" xfId="9" applyFont="1" applyBorder="1" applyAlignment="1">
      <alignment horizontal="left" vertical="top" wrapText="1" shrinkToFit="1"/>
    </xf>
    <xf numFmtId="0" fontId="107" fillId="0" borderId="26" xfId="5" applyFont="1" applyBorder="1" applyAlignment="1">
      <alignment horizontal="left" vertical="top" wrapText="1" shrinkToFit="1"/>
    </xf>
    <xf numFmtId="0" fontId="107" fillId="0" borderId="27" xfId="5" applyFont="1" applyBorder="1" applyAlignment="1">
      <alignment horizontal="left" vertical="top" shrinkToFit="1"/>
    </xf>
    <xf numFmtId="0" fontId="107" fillId="0" borderId="28" xfId="5" applyFont="1" applyBorder="1" applyAlignment="1">
      <alignment horizontal="left" vertical="top" shrinkToFit="1"/>
    </xf>
    <xf numFmtId="0" fontId="107" fillId="0" borderId="8" xfId="5" applyFont="1" applyFill="1" applyBorder="1" applyAlignment="1">
      <alignment horizontal="left" vertical="top" wrapText="1" shrinkToFit="1"/>
    </xf>
    <xf numFmtId="0" fontId="107" fillId="0" borderId="27" xfId="9" applyFont="1" applyBorder="1" applyAlignment="1">
      <alignment vertical="top" shrinkToFit="1"/>
    </xf>
    <xf numFmtId="0" fontId="107" fillId="0" borderId="28" xfId="9" applyFont="1" applyBorder="1" applyAlignment="1">
      <alignment vertical="top" shrinkToFit="1"/>
    </xf>
    <xf numFmtId="0" fontId="107" fillId="0" borderId="6" xfId="9" applyFont="1" applyBorder="1" applyAlignment="1">
      <alignment horizontal="left" vertical="top" shrinkToFit="1"/>
    </xf>
    <xf numFmtId="0" fontId="107" fillId="0" borderId="11" xfId="9" applyFont="1" applyBorder="1" applyAlignment="1">
      <alignment horizontal="left" vertical="top" shrinkToFit="1"/>
    </xf>
    <xf numFmtId="0" fontId="154" fillId="0" borderId="0" xfId="5" applyFont="1" applyAlignment="1">
      <alignment horizontal="center"/>
    </xf>
    <xf numFmtId="0" fontId="107" fillId="0" borderId="1" xfId="9" applyFont="1" applyFill="1" applyBorder="1" applyAlignment="1">
      <alignment horizontal="left" vertical="center" shrinkToFit="1"/>
    </xf>
    <xf numFmtId="0" fontId="107" fillId="0" borderId="1" xfId="7" applyFont="1" applyFill="1" applyBorder="1" applyAlignment="1">
      <alignment horizontal="left" vertical="center" shrinkToFit="1"/>
    </xf>
    <xf numFmtId="0" fontId="107" fillId="0" borderId="4" xfId="9" applyFont="1" applyFill="1" applyBorder="1" applyAlignment="1">
      <alignment horizontal="left" vertical="center" shrinkToFit="1"/>
    </xf>
    <xf numFmtId="0" fontId="107" fillId="0" borderId="4" xfId="7" applyFont="1" applyFill="1" applyBorder="1" applyAlignment="1">
      <alignment horizontal="left" vertical="center" shrinkToFit="1"/>
    </xf>
    <xf numFmtId="0" fontId="107" fillId="0" borderId="26" xfId="5" applyFont="1" applyFill="1" applyBorder="1" applyAlignment="1">
      <alignment horizontal="center" vertical="top" wrapText="1" shrinkToFit="1"/>
    </xf>
    <xf numFmtId="0" fontId="107" fillId="0" borderId="27" xfId="5" applyFont="1" applyFill="1" applyBorder="1" applyAlignment="1">
      <alignment horizontal="center" vertical="top" wrapText="1" shrinkToFit="1"/>
    </xf>
    <xf numFmtId="0" fontId="107" fillId="0" borderId="28" xfId="5" applyFont="1" applyFill="1" applyBorder="1" applyAlignment="1">
      <alignment horizontal="center" vertical="top" shrinkToFit="1"/>
    </xf>
    <xf numFmtId="0" fontId="107" fillId="0" borderId="26" xfId="5" applyFont="1" applyBorder="1" applyAlignment="1">
      <alignment horizontal="center" vertical="top" wrapText="1" shrinkToFit="1"/>
    </xf>
    <xf numFmtId="0" fontId="102" fillId="0" borderId="27" xfId="9" applyFont="1" applyBorder="1" applyAlignment="1">
      <alignment horizontal="center" vertical="top" shrinkToFit="1"/>
    </xf>
    <xf numFmtId="0" fontId="102" fillId="0" borderId="28" xfId="9" applyFont="1" applyBorder="1" applyAlignment="1">
      <alignment horizontal="center" vertical="top" shrinkToFit="1"/>
    </xf>
    <xf numFmtId="0" fontId="107" fillId="0" borderId="8" xfId="5" applyFont="1" applyFill="1" applyBorder="1" applyAlignment="1">
      <alignment horizontal="center" vertical="top" wrapText="1"/>
    </xf>
    <xf numFmtId="0" fontId="102" fillId="0" borderId="5" xfId="9" applyFont="1" applyBorder="1" applyAlignment="1">
      <alignment horizontal="center" vertical="top"/>
    </xf>
    <xf numFmtId="0" fontId="102" fillId="0" borderId="9" xfId="9" applyFont="1" applyBorder="1" applyAlignment="1">
      <alignment horizontal="center" vertical="top"/>
    </xf>
    <xf numFmtId="0" fontId="107" fillId="0" borderId="6" xfId="5" applyFont="1" applyFill="1" applyBorder="1" applyAlignment="1">
      <alignment horizontal="center" vertical="top"/>
    </xf>
    <xf numFmtId="0" fontId="102" fillId="0" borderId="0" xfId="9" applyFont="1" applyBorder="1" applyAlignment="1">
      <alignment horizontal="center" vertical="top"/>
    </xf>
    <xf numFmtId="0" fontId="102" fillId="0" borderId="7" xfId="9" applyFont="1" applyBorder="1" applyAlignment="1">
      <alignment horizontal="center" vertical="top"/>
    </xf>
    <xf numFmtId="0" fontId="102" fillId="0" borderId="11" xfId="9" applyFont="1" applyBorder="1" applyAlignment="1">
      <alignment horizontal="center" vertical="top"/>
    </xf>
    <xf numFmtId="0" fontId="102" fillId="0" borderId="1" xfId="9" applyFont="1" applyBorder="1" applyAlignment="1">
      <alignment horizontal="center" vertical="top"/>
    </xf>
    <xf numFmtId="0" fontId="102" fillId="0" borderId="12" xfId="9" applyFont="1" applyBorder="1" applyAlignment="1">
      <alignment horizontal="center" vertical="top"/>
    </xf>
    <xf numFmtId="0" fontId="107" fillId="0" borderId="8" xfId="5" applyFont="1" applyFill="1" applyBorder="1" applyAlignment="1">
      <alignment horizontal="left" vertical="center" shrinkToFit="1"/>
    </xf>
    <xf numFmtId="0" fontId="107" fillId="0" borderId="5" xfId="5" applyFont="1" applyFill="1" applyBorder="1" applyAlignment="1">
      <alignment horizontal="left" vertical="center" shrinkToFit="1"/>
    </xf>
    <xf numFmtId="0" fontId="10" fillId="3" borderId="0" xfId="10" applyFont="1" applyFill="1" applyBorder="1" applyAlignment="1">
      <alignment horizontal="left" vertical="center"/>
    </xf>
    <xf numFmtId="0" fontId="10" fillId="0" borderId="8" xfId="10" applyFont="1" applyBorder="1" applyAlignment="1">
      <alignment horizontal="left" vertical="center" wrapText="1"/>
    </xf>
    <xf numFmtId="0" fontId="10" fillId="0" borderId="5" xfId="10" applyFont="1" applyBorder="1" applyAlignment="1">
      <alignment horizontal="left" vertical="center" wrapText="1"/>
    </xf>
    <xf numFmtId="0" fontId="10" fillId="0" borderId="9" xfId="10" applyFont="1" applyBorder="1" applyAlignment="1">
      <alignment horizontal="left" vertical="center" wrapText="1"/>
    </xf>
    <xf numFmtId="0" fontId="30" fillId="0" borderId="3" xfId="10" applyFont="1" applyBorder="1" applyAlignment="1">
      <alignment horizontal="left" vertical="center" wrapText="1"/>
    </xf>
    <xf numFmtId="0" fontId="30" fillId="0" borderId="4" xfId="10" applyFont="1" applyBorder="1" applyAlignment="1">
      <alignment horizontal="left" vertical="center" wrapText="1"/>
    </xf>
    <xf numFmtId="0" fontId="30" fillId="0" borderId="10" xfId="10" applyFont="1" applyBorder="1" applyAlignment="1">
      <alignment horizontal="left" vertical="center" wrapText="1"/>
    </xf>
    <xf numFmtId="0" fontId="57" fillId="0" borderId="2" xfId="10" applyFont="1" applyBorder="1" applyAlignment="1">
      <alignment horizontal="center" vertical="center"/>
    </xf>
    <xf numFmtId="0" fontId="30" fillId="0" borderId="4" xfId="0" applyFont="1" applyFill="1" applyBorder="1" applyAlignment="1">
      <alignment horizontal="center" vertical="center" shrinkToFit="1"/>
    </xf>
    <xf numFmtId="0" fontId="47" fillId="0" borderId="3" xfId="10" applyFont="1" applyBorder="1" applyAlignment="1">
      <alignment horizontal="center" vertical="center"/>
    </xf>
    <xf numFmtId="0" fontId="47" fillId="0" borderId="4" xfId="10" applyFont="1" applyBorder="1" applyAlignment="1">
      <alignment horizontal="center" vertical="center"/>
    </xf>
    <xf numFmtId="0" fontId="47" fillId="0" borderId="10" xfId="10" applyFont="1" applyBorder="1" applyAlignment="1">
      <alignment horizontal="center" vertical="center"/>
    </xf>
    <xf numFmtId="0" fontId="57" fillId="0" borderId="3" xfId="10" applyFont="1" applyBorder="1" applyAlignment="1">
      <alignment horizontal="center" vertical="center"/>
    </xf>
    <xf numFmtId="0" fontId="57" fillId="0" borderId="10" xfId="10" applyFont="1" applyBorder="1" applyAlignment="1">
      <alignment horizontal="center" vertical="center"/>
    </xf>
    <xf numFmtId="0" fontId="57" fillId="0" borderId="27" xfId="10" applyFont="1" applyBorder="1" applyAlignment="1">
      <alignment horizontal="center" vertical="center" textRotation="255"/>
    </xf>
    <xf numFmtId="0" fontId="57" fillId="0" borderId="28" xfId="10" applyFont="1" applyBorder="1" applyAlignment="1">
      <alignment horizontal="center" vertical="center" textRotation="255"/>
    </xf>
    <xf numFmtId="0" fontId="30" fillId="0" borderId="8" xfId="10" applyFont="1" applyBorder="1" applyAlignment="1">
      <alignment horizontal="left" vertical="center" wrapText="1"/>
    </xf>
    <xf numFmtId="0" fontId="30" fillId="0" borderId="5" xfId="10" applyFont="1" applyBorder="1" applyAlignment="1">
      <alignment horizontal="left" vertical="center" wrapText="1"/>
    </xf>
    <xf numFmtId="0" fontId="30" fillId="0" borderId="9" xfId="10" applyFont="1" applyBorder="1" applyAlignment="1">
      <alignment horizontal="left" vertical="center" wrapText="1"/>
    </xf>
    <xf numFmtId="0" fontId="59" fillId="0" borderId="11" xfId="10" applyFont="1" applyBorder="1" applyAlignment="1" applyProtection="1">
      <alignment horizontal="left" vertical="top"/>
      <protection locked="0"/>
    </xf>
    <xf numFmtId="0" fontId="59" fillId="0" borderId="1" xfId="10" applyFont="1" applyBorder="1" applyAlignment="1" applyProtection="1">
      <alignment horizontal="left" vertical="top"/>
      <protection locked="0"/>
    </xf>
    <xf numFmtId="0" fontId="59" fillId="0" borderId="12" xfId="10" applyFont="1" applyBorder="1" applyAlignment="1" applyProtection="1">
      <alignment horizontal="left" vertical="top"/>
      <protection locked="0"/>
    </xf>
    <xf numFmtId="0" fontId="59" fillId="0" borderId="3" xfId="10" applyFont="1" applyBorder="1" applyAlignment="1">
      <alignment horizontal="left" vertical="center"/>
    </xf>
    <xf numFmtId="0" fontId="59" fillId="0" borderId="4" xfId="10" applyFont="1" applyBorder="1" applyAlignment="1">
      <alignment horizontal="left" vertical="center"/>
    </xf>
    <xf numFmtId="0" fontId="59" fillId="0" borderId="10" xfId="10" applyFont="1" applyBorder="1" applyAlignment="1">
      <alignment horizontal="left" vertical="center"/>
    </xf>
    <xf numFmtId="0" fontId="58" fillId="0" borderId="3" xfId="10" applyFont="1" applyBorder="1" applyAlignment="1" applyProtection="1">
      <alignment horizontal="center" vertical="center"/>
      <protection locked="0"/>
    </xf>
    <xf numFmtId="0" fontId="58" fillId="0" borderId="4" xfId="10" applyFont="1" applyBorder="1" applyAlignment="1" applyProtection="1">
      <alignment horizontal="center" vertical="center"/>
      <protection locked="0"/>
    </xf>
    <xf numFmtId="0" fontId="58" fillId="0" borderId="3" xfId="10" applyNumberFormat="1" applyFont="1" applyBorder="1" applyAlignment="1" applyProtection="1">
      <alignment horizontal="center" vertical="center"/>
      <protection locked="0"/>
    </xf>
    <xf numFmtId="0" fontId="58" fillId="0" borderId="4" xfId="10" applyNumberFormat="1" applyFont="1" applyBorder="1" applyAlignment="1" applyProtection="1">
      <alignment horizontal="center" vertical="center"/>
      <protection locked="0"/>
    </xf>
    <xf numFmtId="0" fontId="30" fillId="0" borderId="3" xfId="10" applyFont="1" applyBorder="1" applyAlignment="1">
      <alignment horizontal="left" vertical="center"/>
    </xf>
    <xf numFmtId="0" fontId="30" fillId="0" borderId="4" xfId="10" applyFont="1" applyBorder="1" applyAlignment="1">
      <alignment horizontal="left" vertical="center"/>
    </xf>
    <xf numFmtId="0" fontId="30" fillId="0" borderId="10" xfId="10" applyFont="1" applyBorder="1" applyAlignment="1">
      <alignment horizontal="left" vertical="center"/>
    </xf>
    <xf numFmtId="0" fontId="7" fillId="0" borderId="0" xfId="10" applyFont="1" applyAlignment="1">
      <alignment horizontal="center" vertical="center"/>
    </xf>
    <xf numFmtId="0" fontId="57" fillId="0" borderId="1" xfId="10" applyFont="1" applyBorder="1" applyAlignment="1">
      <alignment horizontal="center" vertical="center"/>
    </xf>
    <xf numFmtId="0" fontId="59" fillId="0" borderId="1" xfId="10" applyFont="1" applyBorder="1" applyAlignment="1">
      <alignment horizontal="left" vertical="center" wrapText="1"/>
    </xf>
    <xf numFmtId="0" fontId="57" fillId="0" borderId="0" xfId="10" applyFont="1" applyBorder="1" applyAlignment="1">
      <alignment horizontal="center" vertical="center"/>
    </xf>
    <xf numFmtId="0" fontId="30" fillId="0" borderId="4" xfId="0" applyFont="1" applyFill="1" applyBorder="1" applyAlignment="1" applyProtection="1">
      <alignment horizontal="center" vertical="center" shrinkToFit="1"/>
      <protection locked="0"/>
    </xf>
    <xf numFmtId="58" fontId="47" fillId="0" borderId="3" xfId="10" applyNumberFormat="1" applyFont="1" applyBorder="1" applyAlignment="1">
      <alignment horizontal="center" vertical="center"/>
    </xf>
    <xf numFmtId="58" fontId="47" fillId="0" borderId="4" xfId="10" applyNumberFormat="1" applyFont="1" applyBorder="1" applyAlignment="1">
      <alignment horizontal="center" vertical="center"/>
    </xf>
    <xf numFmtId="58" fontId="47" fillId="0" borderId="10" xfId="10" applyNumberFormat="1" applyFont="1" applyBorder="1" applyAlignment="1">
      <alignment horizontal="center" vertical="center"/>
    </xf>
    <xf numFmtId="0" fontId="57" fillId="0" borderId="1" xfId="10" applyFont="1" applyBorder="1" applyAlignment="1">
      <alignment horizontal="left"/>
    </xf>
    <xf numFmtId="0" fontId="59" fillId="0" borderId="11" xfId="10" applyFont="1" applyBorder="1" applyAlignment="1">
      <alignment horizontal="left" vertical="top"/>
    </xf>
    <xf numFmtId="0" fontId="59" fillId="0" borderId="1" xfId="10" applyFont="1" applyBorder="1" applyAlignment="1">
      <alignment horizontal="left" vertical="top"/>
    </xf>
    <xf numFmtId="0" fontId="59" fillId="0" borderId="12" xfId="10" applyFont="1" applyBorder="1" applyAlignment="1">
      <alignment horizontal="left" vertical="top"/>
    </xf>
    <xf numFmtId="0" fontId="58" fillId="0" borderId="3" xfId="10" applyFont="1" applyBorder="1" applyAlignment="1">
      <alignment horizontal="center" vertical="center"/>
    </xf>
    <xf numFmtId="0" fontId="58" fillId="0" borderId="4" xfId="10" applyFont="1" applyBorder="1" applyAlignment="1">
      <alignment horizontal="center" vertical="center"/>
    </xf>
    <xf numFmtId="0" fontId="59" fillId="0" borderId="1" xfId="10" applyFont="1" applyBorder="1" applyAlignment="1">
      <alignment horizontal="center" vertical="center"/>
    </xf>
    <xf numFmtId="0" fontId="59" fillId="0" borderId="2" xfId="10" applyFont="1" applyBorder="1" applyAlignment="1">
      <alignment horizontal="center" vertical="center"/>
    </xf>
    <xf numFmtId="0" fontId="30" fillId="0" borderId="11" xfId="10" applyFont="1" applyFill="1" applyBorder="1" applyAlignment="1">
      <alignment horizontal="left" vertical="center" wrapText="1"/>
    </xf>
    <xf numFmtId="0" fontId="30" fillId="0" borderId="1" xfId="10" applyFont="1" applyFill="1" applyBorder="1" applyAlignment="1">
      <alignment horizontal="left" vertical="center" wrapText="1"/>
    </xf>
    <xf numFmtId="0" fontId="30" fillId="0" borderId="12" xfId="10" applyFont="1" applyFill="1" applyBorder="1" applyAlignment="1">
      <alignment horizontal="left" vertical="center" wrapText="1"/>
    </xf>
    <xf numFmtId="0" fontId="58" fillId="0" borderId="10" xfId="10" applyFont="1" applyBorder="1" applyAlignment="1" applyProtection="1">
      <alignment horizontal="center" vertical="center"/>
      <protection locked="0"/>
    </xf>
    <xf numFmtId="58" fontId="58" fillId="0" borderId="3" xfId="10" applyNumberFormat="1" applyFont="1" applyBorder="1" applyAlignment="1" applyProtection="1">
      <alignment horizontal="center" vertical="center"/>
      <protection locked="0"/>
    </xf>
    <xf numFmtId="58" fontId="58" fillId="0" borderId="4" xfId="10" applyNumberFormat="1" applyFont="1" applyBorder="1" applyAlignment="1" applyProtection="1">
      <alignment horizontal="center" vertical="center"/>
      <protection locked="0"/>
    </xf>
    <xf numFmtId="58" fontId="58" fillId="0" borderId="3" xfId="10" applyNumberFormat="1" applyFont="1" applyBorder="1" applyAlignment="1">
      <alignment horizontal="center" vertical="center"/>
    </xf>
    <xf numFmtId="58" fontId="58" fillId="0" borderId="4" xfId="10" applyNumberFormat="1" applyFont="1" applyBorder="1" applyAlignment="1">
      <alignment horizontal="center" vertical="center"/>
    </xf>
    <xf numFmtId="0" fontId="59" fillId="0" borderId="3" xfId="10" applyFont="1" applyBorder="1" applyAlignment="1">
      <alignment horizontal="center" vertical="center"/>
    </xf>
    <xf numFmtId="0" fontId="59" fillId="0" borderId="4" xfId="10" applyFont="1" applyBorder="1" applyAlignment="1">
      <alignment horizontal="center" vertical="center"/>
    </xf>
    <xf numFmtId="0" fontId="59" fillId="0" borderId="10" xfId="10" applyFont="1" applyBorder="1" applyAlignment="1">
      <alignment horizontal="center" vertical="center"/>
    </xf>
    <xf numFmtId="0" fontId="59" fillId="0" borderId="8" xfId="10" applyFont="1" applyBorder="1" applyAlignment="1">
      <alignment horizontal="left" vertical="center"/>
    </xf>
    <xf numFmtId="0" fontId="59" fillId="0" borderId="5" xfId="10" applyFont="1" applyBorder="1" applyAlignment="1">
      <alignment horizontal="left" vertical="center"/>
    </xf>
    <xf numFmtId="0" fontId="59" fillId="0" borderId="9" xfId="10" applyFont="1" applyBorder="1" applyAlignment="1">
      <alignment horizontal="left" vertical="center"/>
    </xf>
    <xf numFmtId="0" fontId="58" fillId="0" borderId="3" xfId="2" applyNumberFormat="1" applyFont="1" applyBorder="1" applyAlignment="1" applyProtection="1">
      <alignment horizontal="center" vertical="center"/>
      <protection locked="0"/>
    </xf>
    <xf numFmtId="0" fontId="58" fillId="0" borderId="4" xfId="2" applyNumberFormat="1" applyFont="1" applyBorder="1" applyAlignment="1" applyProtection="1">
      <alignment horizontal="center" vertical="center"/>
      <protection locked="0"/>
    </xf>
    <xf numFmtId="0" fontId="58" fillId="0" borderId="3" xfId="10" applyFont="1" applyFill="1" applyBorder="1" applyAlignment="1" applyProtection="1">
      <alignment horizontal="center" vertical="center"/>
      <protection locked="0"/>
    </xf>
    <xf numFmtId="0" fontId="58" fillId="0" borderId="4" xfId="10" applyFont="1" applyFill="1" applyBorder="1" applyAlignment="1" applyProtection="1">
      <alignment horizontal="center" vertical="center"/>
      <protection locked="0"/>
    </xf>
    <xf numFmtId="0" fontId="30" fillId="0" borderId="6" xfId="10" applyFont="1" applyBorder="1" applyAlignment="1">
      <alignment horizontal="left" vertical="center" wrapText="1"/>
    </xf>
    <xf numFmtId="0" fontId="30" fillId="0" borderId="0" xfId="10" applyFont="1" applyBorder="1" applyAlignment="1">
      <alignment horizontal="left" vertical="center" wrapText="1"/>
    </xf>
    <xf numFmtId="0" fontId="30" fillId="0" borderId="7" xfId="10" applyFont="1" applyBorder="1" applyAlignment="1">
      <alignment horizontal="left" vertical="center" wrapText="1"/>
    </xf>
    <xf numFmtId="0" fontId="30" fillId="0" borderId="0" xfId="10" applyFont="1" applyFill="1" applyAlignment="1">
      <alignment horizontal="left" vertical="center" wrapText="1"/>
    </xf>
    <xf numFmtId="0" fontId="30" fillId="0" borderId="0" xfId="10" applyFont="1" applyFill="1" applyAlignment="1">
      <alignment horizontal="left" vertical="center"/>
    </xf>
    <xf numFmtId="0" fontId="30" fillId="0" borderId="1" xfId="10" applyFont="1" applyFill="1" applyBorder="1" applyAlignment="1">
      <alignment horizontal="left" vertical="center"/>
    </xf>
    <xf numFmtId="0" fontId="59" fillId="0" borderId="2" xfId="10" applyFont="1" applyBorder="1" applyAlignment="1" applyProtection="1">
      <alignment horizontal="center" vertical="center"/>
      <protection locked="0"/>
    </xf>
    <xf numFmtId="58" fontId="59" fillId="0" borderId="3" xfId="10" applyNumberFormat="1" applyFont="1" applyBorder="1" applyAlignment="1" applyProtection="1">
      <alignment horizontal="center" vertical="center"/>
      <protection locked="0"/>
    </xf>
    <xf numFmtId="58" fontId="12" fillId="0" borderId="4" xfId="0" applyNumberFormat="1" applyFont="1" applyBorder="1" applyProtection="1">
      <protection locked="0"/>
    </xf>
    <xf numFmtId="58" fontId="59" fillId="0" borderId="4" xfId="10" applyNumberFormat="1" applyFont="1" applyBorder="1" applyAlignment="1" applyProtection="1">
      <alignment horizontal="center" vertical="center"/>
      <protection locked="0"/>
    </xf>
    <xf numFmtId="58" fontId="59" fillId="0" borderId="10" xfId="10" applyNumberFormat="1" applyFont="1" applyBorder="1" applyAlignment="1" applyProtection="1">
      <alignment horizontal="center" vertical="center"/>
      <protection locked="0"/>
    </xf>
    <xf numFmtId="0" fontId="59" fillId="0" borderId="3" xfId="10" applyFont="1" applyBorder="1" applyAlignment="1" applyProtection="1">
      <alignment horizontal="center" vertical="center"/>
      <protection locked="0"/>
    </xf>
    <xf numFmtId="0" fontId="59" fillId="0" borderId="4" xfId="10" applyFont="1" applyBorder="1" applyAlignment="1" applyProtection="1">
      <alignment horizontal="center" vertical="center"/>
      <protection locked="0"/>
    </xf>
    <xf numFmtId="0" fontId="60" fillId="0" borderId="5" xfId="10" applyFont="1" applyBorder="1" applyAlignment="1">
      <alignment horizontal="left" vertical="center"/>
    </xf>
    <xf numFmtId="0" fontId="58" fillId="0" borderId="10" xfId="10" applyFont="1" applyBorder="1" applyAlignment="1">
      <alignment horizontal="center" vertical="center"/>
    </xf>
    <xf numFmtId="0" fontId="30" fillId="0" borderId="5" xfId="10" applyFont="1" applyBorder="1" applyAlignment="1">
      <alignment horizontal="left" vertical="center"/>
    </xf>
    <xf numFmtId="0" fontId="30" fillId="0" borderId="9" xfId="10" applyFont="1" applyBorder="1" applyAlignment="1">
      <alignment horizontal="left" vertical="center"/>
    </xf>
    <xf numFmtId="9" fontId="58" fillId="0" borderId="3" xfId="2" applyFont="1" applyBorder="1" applyAlignment="1">
      <alignment horizontal="center" vertical="center"/>
    </xf>
    <xf numFmtId="9" fontId="58" fillId="0" borderId="4" xfId="2" applyFont="1" applyBorder="1" applyAlignment="1">
      <alignment horizontal="center" vertical="center"/>
    </xf>
    <xf numFmtId="0" fontId="58" fillId="0" borderId="3" xfId="10" applyFont="1" applyFill="1" applyBorder="1" applyAlignment="1">
      <alignment horizontal="center" vertical="center"/>
    </xf>
    <xf numFmtId="0" fontId="58" fillId="0" borderId="4" xfId="10" applyFont="1" applyFill="1" applyBorder="1" applyAlignment="1">
      <alignment horizontal="center" vertical="center"/>
    </xf>
    <xf numFmtId="0" fontId="12" fillId="0" borderId="4" xfId="0" applyFont="1" applyBorder="1"/>
    <xf numFmtId="0" fontId="23" fillId="0" borderId="0" xfId="0" applyFont="1" applyAlignment="1">
      <alignment horizontal="left" vertical="center" wrapText="1"/>
    </xf>
    <xf numFmtId="0" fontId="66" fillId="0" borderId="8" xfId="0" applyFont="1" applyBorder="1" applyAlignment="1" applyProtection="1">
      <alignment horizontal="left" vertical="top" wrapText="1"/>
      <protection locked="0"/>
    </xf>
    <xf numFmtId="0" fontId="66" fillId="0" borderId="5" xfId="0" applyFont="1" applyBorder="1" applyAlignment="1" applyProtection="1">
      <alignment horizontal="left" vertical="top" wrapText="1"/>
      <protection locked="0"/>
    </xf>
    <xf numFmtId="0" fontId="66" fillId="0" borderId="9" xfId="0" applyFont="1" applyBorder="1" applyAlignment="1" applyProtection="1">
      <alignment horizontal="left" vertical="top" wrapText="1"/>
      <protection locked="0"/>
    </xf>
    <xf numFmtId="0" fontId="66" fillId="0" borderId="6" xfId="0" applyFont="1" applyBorder="1" applyAlignment="1" applyProtection="1">
      <alignment horizontal="left" vertical="top" wrapText="1"/>
      <protection locked="0"/>
    </xf>
    <xf numFmtId="0" fontId="66" fillId="0" borderId="0" xfId="0" applyFont="1" applyBorder="1" applyAlignment="1" applyProtection="1">
      <alignment horizontal="left" vertical="top" wrapText="1"/>
      <protection locked="0"/>
    </xf>
    <xf numFmtId="0" fontId="66" fillId="0" borderId="7" xfId="0" applyFont="1" applyBorder="1" applyAlignment="1" applyProtection="1">
      <alignment horizontal="left" vertical="top" wrapText="1"/>
      <protection locked="0"/>
    </xf>
    <xf numFmtId="0" fontId="66" fillId="0" borderId="11" xfId="0" applyFont="1" applyBorder="1" applyAlignment="1" applyProtection="1">
      <alignment horizontal="left" vertical="top" wrapText="1"/>
      <protection locked="0"/>
    </xf>
    <xf numFmtId="0" fontId="66" fillId="0" borderId="1" xfId="0" applyFont="1" applyBorder="1" applyAlignment="1" applyProtection="1">
      <alignment horizontal="left" vertical="top" wrapText="1"/>
      <protection locked="0"/>
    </xf>
    <xf numFmtId="0" fontId="66" fillId="0" borderId="12" xfId="0" applyFont="1" applyBorder="1" applyAlignment="1" applyProtection="1">
      <alignment horizontal="left" vertical="top" wrapText="1"/>
      <protection locked="0"/>
    </xf>
    <xf numFmtId="0" fontId="65" fillId="0" borderId="0" xfId="0" applyFont="1" applyAlignment="1">
      <alignment horizontal="center" vertical="center"/>
    </xf>
    <xf numFmtId="0" fontId="66" fillId="0" borderId="1" xfId="0" applyFont="1" applyBorder="1" applyAlignment="1">
      <alignment horizontal="left" vertical="center" wrapText="1"/>
    </xf>
    <xf numFmtId="0" fontId="51" fillId="0" borderId="0" xfId="0" applyFont="1" applyAlignment="1">
      <alignment horizontal="left" vertical="center"/>
    </xf>
    <xf numFmtId="0" fontId="66" fillId="0" borderId="1" xfId="0" applyFont="1" applyBorder="1" applyAlignment="1" applyProtection="1">
      <alignment horizontal="left" vertical="center" wrapText="1"/>
      <protection locked="0"/>
    </xf>
    <xf numFmtId="0" fontId="57" fillId="0" borderId="36" xfId="0" applyFont="1" applyFill="1" applyBorder="1" applyAlignment="1" applyProtection="1">
      <alignment horizontal="left" vertical="center"/>
      <protection locked="0"/>
    </xf>
    <xf numFmtId="0" fontId="57" fillId="0" borderId="39" xfId="0" applyFont="1" applyFill="1" applyBorder="1" applyAlignment="1" applyProtection="1">
      <alignment horizontal="left" vertical="center"/>
      <protection locked="0"/>
    </xf>
    <xf numFmtId="0" fontId="57" fillId="0" borderId="1" xfId="0" applyFont="1" applyFill="1" applyBorder="1" applyAlignment="1" applyProtection="1">
      <alignment horizontal="left" vertical="center"/>
      <protection locked="0"/>
    </xf>
    <xf numFmtId="0" fontId="57" fillId="0" borderId="46" xfId="0" applyFont="1" applyFill="1" applyBorder="1" applyAlignment="1" applyProtection="1">
      <alignment horizontal="left" vertical="center"/>
      <protection locked="0"/>
    </xf>
    <xf numFmtId="0" fontId="68" fillId="0" borderId="26" xfId="0" applyFont="1" applyFill="1" applyBorder="1" applyAlignment="1" applyProtection="1">
      <alignment horizontal="center" vertical="center"/>
      <protection locked="0"/>
    </xf>
    <xf numFmtId="0" fontId="68" fillId="0" borderId="28" xfId="0" applyFont="1" applyFill="1" applyBorder="1" applyAlignment="1" applyProtection="1">
      <alignment horizontal="center" vertical="center"/>
      <protection locked="0"/>
    </xf>
    <xf numFmtId="0" fontId="68" fillId="0" borderId="8" xfId="0" applyFont="1" applyFill="1" applyBorder="1" applyAlignment="1" applyProtection="1">
      <alignment horizontal="center" vertical="center"/>
      <protection locked="0"/>
    </xf>
    <xf numFmtId="0" fontId="68" fillId="0" borderId="51" xfId="0" applyFont="1" applyFill="1" applyBorder="1" applyAlignment="1" applyProtection="1">
      <alignment horizontal="center" vertical="center"/>
      <protection locked="0"/>
    </xf>
    <xf numFmtId="0" fontId="57" fillId="0" borderId="8" xfId="0" applyFont="1" applyFill="1" applyBorder="1" applyAlignment="1">
      <alignment horizontal="center" vertical="center" wrapText="1"/>
    </xf>
    <xf numFmtId="0" fontId="57" fillId="0" borderId="5" xfId="0" applyFont="1" applyFill="1" applyBorder="1" applyAlignment="1">
      <alignment horizontal="center" vertical="center" wrapText="1"/>
    </xf>
    <xf numFmtId="0" fontId="57" fillId="0" borderId="9" xfId="0" applyFont="1" applyFill="1" applyBorder="1" applyAlignment="1">
      <alignment horizontal="center" vertical="center" wrapText="1"/>
    </xf>
    <xf numFmtId="0" fontId="57" fillId="0" borderId="51" xfId="0" applyFont="1" applyFill="1" applyBorder="1" applyAlignment="1">
      <alignment horizontal="center" vertical="center" wrapText="1"/>
    </xf>
    <xf numFmtId="0" fontId="57" fillId="0" borderId="41" xfId="0" applyFont="1" applyFill="1" applyBorder="1" applyAlignment="1">
      <alignment horizontal="center" vertical="center" wrapText="1"/>
    </xf>
    <xf numFmtId="0" fontId="57" fillId="0" borderId="42" xfId="0" applyFont="1" applyFill="1" applyBorder="1" applyAlignment="1">
      <alignment horizontal="center" vertical="center" wrapText="1"/>
    </xf>
    <xf numFmtId="0" fontId="57" fillId="0" borderId="8" xfId="0" applyFont="1" applyFill="1" applyBorder="1" applyAlignment="1">
      <alignment horizontal="center" vertical="center"/>
    </xf>
    <xf numFmtId="0" fontId="57" fillId="0" borderId="5" xfId="0" applyFont="1" applyFill="1" applyBorder="1" applyAlignment="1">
      <alignment horizontal="center" vertical="center"/>
    </xf>
    <xf numFmtId="0" fontId="57" fillId="0" borderId="9" xfId="0" applyFont="1" applyFill="1" applyBorder="1" applyAlignment="1">
      <alignment horizontal="center" vertical="center"/>
    </xf>
    <xf numFmtId="0" fontId="57" fillId="0" borderId="51" xfId="0" applyFont="1" applyFill="1" applyBorder="1" applyAlignment="1">
      <alignment horizontal="center" vertical="center"/>
    </xf>
    <xf numFmtId="0" fontId="57" fillId="0" borderId="41" xfId="0" applyFont="1" applyFill="1" applyBorder="1" applyAlignment="1">
      <alignment horizontal="center" vertical="center"/>
    </xf>
    <xf numFmtId="0" fontId="57" fillId="0" borderId="42" xfId="0" applyFont="1" applyFill="1" applyBorder="1" applyAlignment="1">
      <alignment horizontal="center" vertical="center"/>
    </xf>
    <xf numFmtId="0" fontId="57" fillId="0" borderId="5" xfId="0" applyFont="1" applyFill="1" applyBorder="1" applyAlignment="1" applyProtection="1">
      <alignment horizontal="center" vertical="center"/>
      <protection locked="0"/>
    </xf>
    <xf numFmtId="0" fontId="57" fillId="0" borderId="41" xfId="0" applyFont="1" applyFill="1" applyBorder="1" applyAlignment="1" applyProtection="1">
      <alignment horizontal="center" vertical="center"/>
      <protection locked="0"/>
    </xf>
    <xf numFmtId="0" fontId="57" fillId="0" borderId="49" xfId="0" applyFont="1" applyFill="1" applyBorder="1" applyAlignment="1">
      <alignment horizontal="center" vertical="center"/>
    </xf>
    <xf numFmtId="0" fontId="57" fillId="0" borderId="44" xfId="0" applyFont="1" applyFill="1" applyBorder="1" applyAlignment="1">
      <alignment horizontal="center" vertical="center"/>
    </xf>
    <xf numFmtId="0" fontId="57" fillId="0" borderId="35" xfId="0" applyFont="1" applyFill="1" applyBorder="1" applyAlignment="1">
      <alignment horizontal="left" vertical="center"/>
    </xf>
    <xf numFmtId="0" fontId="57" fillId="0" borderId="36" xfId="0" applyFont="1" applyFill="1" applyBorder="1" applyAlignment="1">
      <alignment horizontal="left" vertical="center"/>
    </xf>
    <xf numFmtId="0" fontId="57" fillId="0" borderId="37" xfId="0" applyFont="1" applyFill="1" applyBorder="1" applyAlignment="1">
      <alignment horizontal="left" vertical="center"/>
    </xf>
    <xf numFmtId="0" fontId="57" fillId="0" borderId="50" xfId="0" applyFont="1" applyFill="1" applyBorder="1" applyAlignment="1">
      <alignment horizontal="left" vertical="center"/>
    </xf>
    <xf numFmtId="0" fontId="57" fillId="0" borderId="0" xfId="0" applyFont="1" applyFill="1" applyBorder="1" applyAlignment="1">
      <alignment horizontal="left" vertical="center"/>
    </xf>
    <xf numFmtId="0" fontId="57" fillId="0" borderId="7" xfId="0" applyFont="1" applyFill="1" applyBorder="1" applyAlignment="1">
      <alignment horizontal="left" vertical="center"/>
    </xf>
    <xf numFmtId="0" fontId="57" fillId="0" borderId="40" xfId="0" applyFont="1" applyFill="1" applyBorder="1" applyAlignment="1">
      <alignment horizontal="left" vertical="center"/>
    </xf>
    <xf numFmtId="0" fontId="57" fillId="0" borderId="41" xfId="0" applyFont="1" applyFill="1" applyBorder="1" applyAlignment="1">
      <alignment horizontal="left" vertical="center"/>
    </xf>
    <xf numFmtId="0" fontId="57" fillId="0" borderId="42" xfId="0" applyFont="1" applyFill="1" applyBorder="1" applyAlignment="1">
      <alignment horizontal="left" vertical="center"/>
    </xf>
    <xf numFmtId="0" fontId="57" fillId="0" borderId="47" xfId="0" applyFont="1" applyFill="1" applyBorder="1" applyAlignment="1">
      <alignment horizontal="left" vertical="center" wrapText="1"/>
    </xf>
    <xf numFmtId="0" fontId="57" fillId="0" borderId="6" xfId="0" applyFont="1" applyFill="1" applyBorder="1" applyAlignment="1">
      <alignment horizontal="left" vertical="center" wrapText="1"/>
    </xf>
    <xf numFmtId="0" fontId="57" fillId="0" borderId="51" xfId="0" applyFont="1" applyFill="1" applyBorder="1" applyAlignment="1">
      <alignment horizontal="left" vertical="center"/>
    </xf>
    <xf numFmtId="0" fontId="57" fillId="0" borderId="47" xfId="0" applyFont="1" applyFill="1" applyBorder="1" applyAlignment="1" applyProtection="1">
      <alignment horizontal="center" vertical="center"/>
      <protection locked="0"/>
    </xf>
    <xf numFmtId="0" fontId="57" fillId="0" borderId="36" xfId="0" applyFont="1" applyFill="1" applyBorder="1" applyAlignment="1" applyProtection="1">
      <alignment horizontal="center" vertical="center"/>
      <protection locked="0"/>
    </xf>
    <xf numFmtId="0" fontId="57" fillId="0" borderId="11" xfId="0" applyFont="1" applyFill="1" applyBorder="1" applyAlignment="1" applyProtection="1">
      <alignment horizontal="center" vertical="center"/>
      <protection locked="0"/>
    </xf>
    <xf numFmtId="0" fontId="57" fillId="0" borderId="1" xfId="0" applyFont="1" applyFill="1" applyBorder="1" applyAlignment="1" applyProtection="1">
      <alignment horizontal="center" vertical="center"/>
      <protection locked="0"/>
    </xf>
    <xf numFmtId="0" fontId="57" fillId="0" borderId="36" xfId="0" applyFont="1" applyFill="1" applyBorder="1" applyAlignment="1">
      <alignment horizontal="center" vertical="center"/>
    </xf>
    <xf numFmtId="0" fontId="57" fillId="0" borderId="1" xfId="0" applyFont="1" applyFill="1" applyBorder="1" applyAlignment="1">
      <alignment horizontal="center" vertical="center"/>
    </xf>
    <xf numFmtId="0" fontId="57" fillId="0" borderId="47" xfId="0" applyFont="1" applyFill="1" applyBorder="1" applyAlignment="1">
      <alignment horizontal="center" vertical="center"/>
    </xf>
    <xf numFmtId="0" fontId="57" fillId="0" borderId="37" xfId="0" applyFont="1" applyFill="1" applyBorder="1" applyAlignment="1">
      <alignment horizontal="center" vertical="center"/>
    </xf>
    <xf numFmtId="0" fontId="57" fillId="0" borderId="11" xfId="0" applyFont="1" applyFill="1" applyBorder="1" applyAlignment="1">
      <alignment horizontal="center" vertical="center"/>
    </xf>
    <xf numFmtId="0" fontId="57" fillId="0" borderId="12"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52" xfId="0" applyFont="1" applyFill="1" applyBorder="1" applyAlignment="1">
      <alignment horizontal="center" vertical="center"/>
    </xf>
    <xf numFmtId="0" fontId="57" fillId="0" borderId="8" xfId="0" applyFont="1" applyFill="1" applyBorder="1" applyAlignment="1">
      <alignment horizontal="left" vertical="center" wrapText="1"/>
    </xf>
    <xf numFmtId="0" fontId="57" fillId="0" borderId="5" xfId="0" applyFont="1" applyFill="1" applyBorder="1" applyAlignment="1">
      <alignment horizontal="left" vertical="center" wrapText="1"/>
    </xf>
    <xf numFmtId="0" fontId="57" fillId="0" borderId="9" xfId="0" applyFont="1" applyFill="1" applyBorder="1" applyAlignment="1">
      <alignment horizontal="left" vertical="center" wrapText="1"/>
    </xf>
    <xf numFmtId="0" fontId="57" fillId="0" borderId="0" xfId="0" applyFont="1" applyFill="1" applyBorder="1" applyAlignment="1">
      <alignment horizontal="left" vertical="center" wrapText="1"/>
    </xf>
    <xf numFmtId="0" fontId="57" fillId="0" borderId="7" xfId="0" applyFont="1" applyFill="1" applyBorder="1" applyAlignment="1">
      <alignment horizontal="left" vertical="center" wrapText="1"/>
    </xf>
    <xf numFmtId="0" fontId="57" fillId="0" borderId="51" xfId="0" applyFont="1" applyFill="1" applyBorder="1" applyAlignment="1">
      <alignment horizontal="left" vertical="center" wrapText="1"/>
    </xf>
    <xf numFmtId="0" fontId="57" fillId="0" borderId="41" xfId="0" applyFont="1" applyFill="1" applyBorder="1" applyAlignment="1">
      <alignment horizontal="left" vertical="center" wrapText="1"/>
    </xf>
    <xf numFmtId="0" fontId="57" fillId="0" borderId="42" xfId="0" applyFont="1" applyFill="1" applyBorder="1" applyAlignment="1">
      <alignment horizontal="left" vertical="center" wrapText="1"/>
    </xf>
    <xf numFmtId="0" fontId="57" fillId="0" borderId="8" xfId="0" applyFont="1" applyFill="1" applyBorder="1" applyAlignment="1" applyProtection="1">
      <alignment horizontal="center" vertical="center"/>
      <protection locked="0"/>
    </xf>
    <xf numFmtId="0" fontId="57" fillId="0" borderId="5" xfId="0" applyFont="1" applyFill="1" applyBorder="1" applyAlignment="1" applyProtection="1">
      <alignment horizontal="left" vertical="center"/>
      <protection locked="0"/>
    </xf>
    <xf numFmtId="0" fontId="57" fillId="0" borderId="49" xfId="0" applyFont="1" applyFill="1" applyBorder="1" applyAlignment="1" applyProtection="1">
      <alignment horizontal="left" vertical="center"/>
      <protection locked="0"/>
    </xf>
    <xf numFmtId="0" fontId="57" fillId="0" borderId="59" xfId="0" applyFont="1" applyFill="1" applyBorder="1" applyAlignment="1">
      <alignment horizontal="left" vertical="center"/>
    </xf>
    <xf numFmtId="0" fontId="57" fillId="0" borderId="62" xfId="0" applyFont="1" applyFill="1" applyBorder="1" applyAlignment="1">
      <alignment horizontal="left" vertical="center"/>
    </xf>
    <xf numFmtId="0" fontId="57" fillId="0" borderId="60" xfId="0" applyFont="1" applyFill="1" applyBorder="1" applyAlignment="1">
      <alignment horizontal="left" vertical="center"/>
    </xf>
    <xf numFmtId="0" fontId="57" fillId="0" borderId="118" xfId="0" applyFont="1" applyFill="1" applyBorder="1" applyAlignment="1">
      <alignment horizontal="left" vertical="center"/>
    </xf>
    <xf numFmtId="0" fontId="57" fillId="0" borderId="72" xfId="0" applyFont="1" applyFill="1" applyBorder="1" applyAlignment="1">
      <alignment horizontal="left" vertical="center"/>
    </xf>
    <xf numFmtId="0" fontId="57" fillId="0" borderId="73" xfId="0" applyFont="1" applyFill="1" applyBorder="1" applyAlignment="1">
      <alignment horizontal="left" vertical="center"/>
    </xf>
    <xf numFmtId="0" fontId="57" fillId="0" borderId="74" xfId="0" applyFont="1" applyFill="1" applyBorder="1" applyAlignment="1">
      <alignment horizontal="left" vertical="center"/>
    </xf>
    <xf numFmtId="0" fontId="57" fillId="0" borderId="75" xfId="0" applyFont="1" applyFill="1" applyBorder="1" applyAlignment="1">
      <alignment horizontal="left" vertical="center"/>
    </xf>
    <xf numFmtId="0" fontId="67" fillId="0" borderId="0" xfId="0" applyFont="1" applyFill="1" applyAlignment="1">
      <alignment horizontal="center" vertical="center"/>
    </xf>
    <xf numFmtId="0" fontId="34" fillId="0" borderId="41" xfId="0" applyFont="1" applyFill="1" applyBorder="1" applyAlignment="1">
      <alignment horizontal="right" vertical="center"/>
    </xf>
    <xf numFmtId="0" fontId="28" fillId="0" borderId="41" xfId="0" applyFont="1" applyFill="1" applyBorder="1" applyAlignment="1">
      <alignment horizontal="left" vertical="center" wrapText="1"/>
    </xf>
    <xf numFmtId="0" fontId="28" fillId="0" borderId="41" xfId="0" applyFont="1" applyFill="1" applyBorder="1" applyAlignment="1">
      <alignment horizontal="left" vertical="center"/>
    </xf>
    <xf numFmtId="0" fontId="68" fillId="0" borderId="11" xfId="0" applyFont="1" applyFill="1" applyBorder="1" applyAlignment="1" applyProtection="1">
      <alignment horizontal="center" vertical="center"/>
      <protection locked="0"/>
    </xf>
    <xf numFmtId="0" fontId="57" fillId="0" borderId="11" xfId="0" applyFont="1" applyFill="1" applyBorder="1" applyAlignment="1">
      <alignment horizontal="center" vertical="center" wrapText="1"/>
    </xf>
    <xf numFmtId="0" fontId="57" fillId="0" borderId="1" xfId="0" applyFont="1" applyFill="1" applyBorder="1" applyAlignment="1">
      <alignment horizontal="center" vertical="center" wrapText="1"/>
    </xf>
    <xf numFmtId="0" fontId="57" fillId="0" borderId="12" xfId="0" applyFont="1" applyFill="1" applyBorder="1" applyAlignment="1">
      <alignment horizontal="center" vertical="center" wrapText="1"/>
    </xf>
    <xf numFmtId="0" fontId="57" fillId="0" borderId="11" xfId="0" applyFont="1" applyFill="1" applyBorder="1" applyAlignment="1">
      <alignment horizontal="left" vertical="center" wrapText="1"/>
    </xf>
    <xf numFmtId="0" fontId="57" fillId="0" borderId="1" xfId="0" applyFont="1" applyFill="1" applyBorder="1" applyAlignment="1">
      <alignment horizontal="left" vertical="center" wrapText="1"/>
    </xf>
    <xf numFmtId="0" fontId="57" fillId="0" borderId="12" xfId="0" applyFont="1" applyFill="1" applyBorder="1" applyAlignment="1">
      <alignment horizontal="left" vertical="center" wrapText="1"/>
    </xf>
    <xf numFmtId="0" fontId="57" fillId="0" borderId="46" xfId="0" applyFont="1" applyFill="1" applyBorder="1" applyAlignment="1">
      <alignment horizontal="center" vertical="center"/>
    </xf>
    <xf numFmtId="0" fontId="57" fillId="0" borderId="3" xfId="0" applyFont="1" applyFill="1" applyBorder="1" applyAlignment="1" applyProtection="1">
      <alignment horizontal="center" vertical="center"/>
      <protection locked="0"/>
    </xf>
    <xf numFmtId="0" fontId="57" fillId="0" borderId="4" xfId="0" applyFont="1" applyFill="1" applyBorder="1" applyAlignment="1" applyProtection="1">
      <alignment horizontal="center" vertical="center"/>
      <protection locked="0"/>
    </xf>
    <xf numFmtId="0" fontId="57" fillId="0" borderId="4" xfId="0" applyFont="1" applyFill="1" applyBorder="1" applyAlignment="1">
      <alignment horizontal="center" vertical="center"/>
    </xf>
    <xf numFmtId="0" fontId="57" fillId="0" borderId="10" xfId="0" applyFont="1" applyFill="1" applyBorder="1" applyAlignment="1">
      <alignment horizontal="center" vertical="center"/>
    </xf>
    <xf numFmtId="0" fontId="57" fillId="0" borderId="2" xfId="0" applyFont="1" applyFill="1" applyBorder="1" applyAlignment="1">
      <alignment horizontal="center" vertical="center"/>
    </xf>
    <xf numFmtId="0" fontId="57" fillId="0" borderId="2" xfId="0" applyFont="1" applyFill="1" applyBorder="1" applyAlignment="1" applyProtection="1">
      <alignment horizontal="left" vertical="center"/>
      <protection locked="0"/>
    </xf>
    <xf numFmtId="0" fontId="57" fillId="0" borderId="67" xfId="0" applyFont="1" applyFill="1" applyBorder="1" applyAlignment="1" applyProtection="1">
      <alignment horizontal="left" vertical="center"/>
      <protection locked="0"/>
    </xf>
    <xf numFmtId="0" fontId="57" fillId="0" borderId="3" xfId="0" applyFont="1" applyFill="1" applyBorder="1" applyAlignment="1">
      <alignment horizontal="center" vertical="center" wrapText="1"/>
    </xf>
    <xf numFmtId="0" fontId="57" fillId="0" borderId="3" xfId="0" applyFont="1" applyFill="1" applyBorder="1" applyAlignment="1">
      <alignment horizontal="left" vertical="center" wrapText="1"/>
    </xf>
    <xf numFmtId="0" fontId="57" fillId="0" borderId="4" xfId="0" applyFont="1" applyFill="1" applyBorder="1" applyAlignment="1">
      <alignment horizontal="left" vertical="center" wrapText="1"/>
    </xf>
    <xf numFmtId="0" fontId="57" fillId="0" borderId="10" xfId="0" applyFont="1" applyFill="1" applyBorder="1" applyAlignment="1">
      <alignment horizontal="left" vertical="center" wrapText="1"/>
    </xf>
    <xf numFmtId="0" fontId="57" fillId="0" borderId="105" xfId="0" applyFont="1" applyFill="1" applyBorder="1" applyAlignment="1">
      <alignment horizontal="left" vertical="center"/>
    </xf>
    <xf numFmtId="0" fontId="57" fillId="0" borderId="59" xfId="0" applyFont="1" applyFill="1" applyBorder="1" applyAlignment="1">
      <alignment horizontal="left" vertical="center" wrapText="1"/>
    </xf>
    <xf numFmtId="0" fontId="57" fillId="0" borderId="38" xfId="0" applyFont="1" applyFill="1" applyBorder="1" applyAlignment="1">
      <alignment horizontal="left" vertical="center"/>
    </xf>
    <xf numFmtId="0" fontId="57" fillId="0" borderId="59" xfId="0" applyFont="1" applyFill="1" applyBorder="1" applyAlignment="1">
      <alignment horizontal="center" vertical="center"/>
    </xf>
    <xf numFmtId="0" fontId="57" fillId="0" borderId="62" xfId="0" applyFont="1" applyFill="1" applyBorder="1" applyAlignment="1">
      <alignment horizontal="center" vertical="center"/>
    </xf>
    <xf numFmtId="0" fontId="57" fillId="0" borderId="59" xfId="0" applyFont="1" applyFill="1" applyBorder="1" applyAlignment="1" applyProtection="1">
      <alignment horizontal="left" vertical="center"/>
      <protection locked="0"/>
    </xf>
    <xf numFmtId="0" fontId="57" fillId="0" borderId="62" xfId="0" applyFont="1" applyFill="1" applyBorder="1" applyAlignment="1" applyProtection="1">
      <alignment horizontal="left" vertical="center"/>
      <protection locked="0"/>
    </xf>
    <xf numFmtId="0" fontId="57" fillId="0" borderId="118" xfId="0" applyFont="1" applyFill="1" applyBorder="1" applyAlignment="1" applyProtection="1">
      <alignment horizontal="left" vertical="center"/>
      <protection locked="0"/>
    </xf>
    <xf numFmtId="0" fontId="114" fillId="0" borderId="35" xfId="0" applyFont="1" applyFill="1" applyBorder="1" applyAlignment="1">
      <alignment vertical="center"/>
    </xf>
    <xf numFmtId="0" fontId="114" fillId="0" borderId="36" xfId="0" applyFont="1" applyFill="1" applyBorder="1" applyAlignment="1">
      <alignment vertical="center"/>
    </xf>
    <xf numFmtId="0" fontId="68" fillId="0" borderId="6" xfId="0" applyFont="1" applyFill="1" applyBorder="1" applyAlignment="1" applyProtection="1">
      <alignment horizontal="center" vertical="center"/>
      <protection locked="0"/>
    </xf>
    <xf numFmtId="0" fontId="68" fillId="0" borderId="26" xfId="0" applyFont="1" applyBorder="1" applyAlignment="1" applyProtection="1">
      <alignment horizontal="center" vertical="center"/>
      <protection locked="0"/>
    </xf>
    <xf numFmtId="0" fontId="68" fillId="0" borderId="28" xfId="0" applyFont="1" applyBorder="1" applyAlignment="1" applyProtection="1">
      <alignment horizontal="center" vertical="center"/>
      <protection locked="0"/>
    </xf>
    <xf numFmtId="0" fontId="68" fillId="0" borderId="8" xfId="0" applyFont="1" applyBorder="1" applyAlignment="1" applyProtection="1">
      <alignment horizontal="center" vertical="center"/>
      <protection locked="0"/>
    </xf>
    <xf numFmtId="0" fontId="68" fillId="0" borderId="11" xfId="0" applyFont="1" applyBorder="1" applyAlignment="1" applyProtection="1">
      <alignment horizontal="center" vertical="center"/>
      <protection locked="0"/>
    </xf>
    <xf numFmtId="0" fontId="57" fillId="0" borderId="8" xfId="0" applyFont="1" applyBorder="1" applyAlignment="1">
      <alignment horizontal="center" vertical="center" wrapText="1"/>
    </xf>
    <xf numFmtId="0" fontId="57" fillId="0" borderId="5" xfId="0" applyFont="1" applyBorder="1" applyAlignment="1">
      <alignment horizontal="center" vertical="center" wrapText="1"/>
    </xf>
    <xf numFmtId="0" fontId="57" fillId="0" borderId="9" xfId="0" applyFont="1" applyBorder="1" applyAlignment="1">
      <alignment horizontal="center" vertical="center" wrapText="1"/>
    </xf>
    <xf numFmtId="0" fontId="57" fillId="0" borderId="11" xfId="0" applyFont="1" applyBorder="1" applyAlignment="1">
      <alignment horizontal="center" vertical="center" wrapText="1"/>
    </xf>
    <xf numFmtId="0" fontId="57" fillId="0" borderId="1" xfId="0" applyFont="1" applyBorder="1" applyAlignment="1">
      <alignment horizontal="center" vertical="center" wrapText="1"/>
    </xf>
    <xf numFmtId="0" fontId="57" fillId="0" borderId="12" xfId="0" applyFont="1" applyBorder="1" applyAlignment="1">
      <alignment horizontal="center" vertical="center" wrapText="1"/>
    </xf>
    <xf numFmtId="0" fontId="57" fillId="0" borderId="8" xfId="0" applyFont="1" applyBorder="1" applyAlignment="1">
      <alignment horizontal="center" vertical="center"/>
    </xf>
    <xf numFmtId="0" fontId="57" fillId="0" borderId="5" xfId="0" applyFont="1" applyBorder="1" applyAlignment="1">
      <alignment horizontal="center" vertical="center"/>
    </xf>
    <xf numFmtId="0" fontId="57" fillId="0" borderId="11" xfId="0" applyFont="1" applyBorder="1" applyAlignment="1">
      <alignment horizontal="center" vertical="center"/>
    </xf>
    <xf numFmtId="0" fontId="57" fillId="0" borderId="1" xfId="0" applyFont="1" applyBorder="1" applyAlignment="1">
      <alignment horizontal="center" vertical="center"/>
    </xf>
    <xf numFmtId="0" fontId="57" fillId="0" borderId="8" xfId="0" applyFont="1" applyBorder="1" applyAlignment="1" applyProtection="1">
      <alignment horizontal="center" vertical="center"/>
      <protection locked="0"/>
    </xf>
    <xf numFmtId="0" fontId="57" fillId="0" borderId="5" xfId="0" applyFont="1" applyBorder="1" applyAlignment="1" applyProtection="1">
      <alignment horizontal="center" vertical="center"/>
      <protection locked="0"/>
    </xf>
    <xf numFmtId="0" fontId="57" fillId="0" borderId="11" xfId="0" applyFont="1" applyBorder="1" applyAlignment="1" applyProtection="1">
      <alignment horizontal="center" vertical="center"/>
      <protection locked="0"/>
    </xf>
    <xf numFmtId="0" fontId="57" fillId="0" borderId="1" xfId="0" applyFont="1" applyBorder="1" applyAlignment="1" applyProtection="1">
      <alignment horizontal="center" vertical="center"/>
      <protection locked="0"/>
    </xf>
    <xf numFmtId="0" fontId="57" fillId="0" borderId="47" xfId="0" applyFont="1" applyBorder="1" applyAlignment="1">
      <alignment horizontal="left" vertical="center" wrapText="1"/>
    </xf>
    <xf numFmtId="0" fontId="57" fillId="0" borderId="36" xfId="0" applyFont="1" applyBorder="1" applyAlignment="1">
      <alignment horizontal="left" vertical="center"/>
    </xf>
    <xf numFmtId="0" fontId="57" fillId="0" borderId="37" xfId="0" applyFont="1" applyBorder="1" applyAlignment="1">
      <alignment horizontal="left" vertical="center"/>
    </xf>
    <xf numFmtId="0" fontId="57" fillId="0" borderId="6" xfId="0" applyFont="1" applyBorder="1" applyAlignment="1">
      <alignment horizontal="left" vertical="center" wrapText="1"/>
    </xf>
    <xf numFmtId="0" fontId="57" fillId="0" borderId="0" xfId="0" applyFont="1" applyAlignment="1">
      <alignment horizontal="left" vertical="center"/>
    </xf>
    <xf numFmtId="0" fontId="57" fillId="0" borderId="7" xfId="0" applyFont="1" applyBorder="1" applyAlignment="1">
      <alignment horizontal="left" vertical="center"/>
    </xf>
    <xf numFmtId="0" fontId="57" fillId="0" borderId="6" xfId="0" applyFont="1" applyBorder="1" applyAlignment="1">
      <alignment horizontal="left" vertical="center"/>
    </xf>
    <xf numFmtId="0" fontId="57" fillId="0" borderId="8" xfId="0" applyFont="1" applyBorder="1" applyAlignment="1">
      <alignment horizontal="left" vertical="center" wrapText="1"/>
    </xf>
    <xf numFmtId="0" fontId="57" fillId="0" borderId="5" xfId="0" applyFont="1" applyBorder="1" applyAlignment="1">
      <alignment horizontal="left" vertical="center"/>
    </xf>
    <xf numFmtId="0" fontId="57" fillId="0" borderId="9" xfId="0" applyFont="1" applyBorder="1" applyAlignment="1">
      <alignment horizontal="left" vertical="center"/>
    </xf>
    <xf numFmtId="0" fontId="57" fillId="0" borderId="51" xfId="0" applyFont="1" applyBorder="1" applyAlignment="1">
      <alignment horizontal="left" vertical="center"/>
    </xf>
    <xf numFmtId="0" fontId="57" fillId="0" borderId="41" xfId="0" applyFont="1" applyBorder="1" applyAlignment="1">
      <alignment horizontal="left" vertical="center"/>
    </xf>
    <xf numFmtId="0" fontId="57" fillId="0" borderId="42" xfId="0" applyFont="1" applyBorder="1" applyAlignment="1">
      <alignment horizontal="left" vertical="center"/>
    </xf>
    <xf numFmtId="0" fontId="57" fillId="0" borderId="9" xfId="0" applyFont="1" applyBorder="1" applyAlignment="1">
      <alignment horizontal="center" vertical="center"/>
    </xf>
    <xf numFmtId="0" fontId="57" fillId="0" borderId="12" xfId="0" applyFont="1" applyBorder="1" applyAlignment="1">
      <alignment horizontal="center" vertical="center"/>
    </xf>
    <xf numFmtId="0" fontId="57" fillId="0" borderId="49" xfId="0" applyFont="1" applyBorder="1" applyAlignment="1">
      <alignment horizontal="center" vertical="center"/>
    </xf>
    <xf numFmtId="0" fontId="57" fillId="0" borderId="46" xfId="0" applyFont="1" applyBorder="1" applyAlignment="1">
      <alignment horizontal="center" vertical="center"/>
    </xf>
    <xf numFmtId="0" fontId="57" fillId="0" borderId="5" xfId="0" applyFont="1" applyBorder="1" applyAlignment="1" applyProtection="1">
      <alignment horizontal="left" vertical="center"/>
      <protection locked="0"/>
    </xf>
    <xf numFmtId="0" fontId="57" fillId="0" borderId="49" xfId="0" applyFont="1" applyBorder="1" applyAlignment="1" applyProtection="1">
      <alignment horizontal="left" vertical="center"/>
      <protection locked="0"/>
    </xf>
    <xf numFmtId="0" fontId="57" fillId="0" borderId="1" xfId="0" applyFont="1" applyBorder="1" applyAlignment="1" applyProtection="1">
      <alignment horizontal="left" vertical="center"/>
      <protection locked="0"/>
    </xf>
    <xf numFmtId="0" fontId="57" fillId="0" borderId="46" xfId="0" applyFont="1" applyBorder="1" applyAlignment="1" applyProtection="1">
      <alignment horizontal="left" vertical="center"/>
      <protection locked="0"/>
    </xf>
    <xf numFmtId="0" fontId="57" fillId="0" borderId="6" xfId="0" applyFont="1" applyBorder="1" applyAlignment="1">
      <alignment horizontal="center" vertical="center"/>
    </xf>
    <xf numFmtId="0" fontId="57" fillId="0" borderId="0" xfId="0" applyFont="1" applyAlignment="1">
      <alignment horizontal="center" vertical="center"/>
    </xf>
    <xf numFmtId="0" fontId="57" fillId="0" borderId="7" xfId="0" applyFont="1" applyBorder="1" applyAlignment="1">
      <alignment horizontal="center" vertical="center"/>
    </xf>
    <xf numFmtId="0" fontId="57" fillId="0" borderId="9" xfId="0" applyFont="1" applyBorder="1" applyAlignment="1" applyProtection="1">
      <alignment horizontal="center" vertical="center"/>
      <protection locked="0"/>
    </xf>
    <xf numFmtId="0" fontId="57" fillId="0" borderId="6" xfId="0" applyFont="1" applyBorder="1" applyAlignment="1" applyProtection="1">
      <alignment horizontal="center" vertical="center"/>
      <protection locked="0"/>
    </xf>
    <xf numFmtId="0" fontId="57" fillId="0" borderId="0" xfId="0" applyFont="1" applyAlignment="1" applyProtection="1">
      <alignment horizontal="center" vertical="center"/>
      <protection locked="0"/>
    </xf>
    <xf numFmtId="0" fontId="57" fillId="0" borderId="7" xfId="0" applyFont="1" applyBorder="1" applyAlignment="1" applyProtection="1">
      <alignment horizontal="center" vertical="center"/>
      <protection locked="0"/>
    </xf>
    <xf numFmtId="0" fontId="57" fillId="0" borderId="49" xfId="0" applyFont="1" applyBorder="1" applyAlignment="1" applyProtection="1">
      <alignment horizontal="center" vertical="center"/>
      <protection locked="0"/>
    </xf>
    <xf numFmtId="0" fontId="57" fillId="0" borderId="52" xfId="0" applyFont="1" applyBorder="1" applyAlignment="1" applyProtection="1">
      <alignment horizontal="center" vertical="center"/>
      <protection locked="0"/>
    </xf>
    <xf numFmtId="0" fontId="107" fillId="0" borderId="35" xfId="0" applyFont="1" applyFill="1" applyBorder="1" applyAlignment="1">
      <alignment vertical="center"/>
    </xf>
    <xf numFmtId="0" fontId="107" fillId="0" borderId="36" xfId="0" applyFont="1" applyFill="1" applyBorder="1" applyAlignment="1">
      <alignment vertical="center"/>
    </xf>
    <xf numFmtId="0" fontId="107" fillId="0" borderId="37" xfId="0" applyFont="1" applyFill="1" applyBorder="1" applyAlignment="1">
      <alignment vertical="center"/>
    </xf>
    <xf numFmtId="0" fontId="107" fillId="0" borderId="50" xfId="0" applyFont="1" applyFill="1" applyBorder="1" applyAlignment="1">
      <alignment vertical="center"/>
    </xf>
    <xf numFmtId="0" fontId="107" fillId="0" borderId="0" xfId="0" applyFont="1" applyFill="1" applyBorder="1" applyAlignment="1">
      <alignment vertical="center"/>
    </xf>
    <xf numFmtId="0" fontId="107" fillId="0" borderId="7" xfId="0" applyFont="1" applyFill="1" applyBorder="1" applyAlignment="1">
      <alignment vertical="center"/>
    </xf>
    <xf numFmtId="0" fontId="107" fillId="0" borderId="40" xfId="0" applyFont="1" applyFill="1" applyBorder="1" applyAlignment="1">
      <alignment vertical="center"/>
    </xf>
    <xf numFmtId="0" fontId="107" fillId="0" borderId="41" xfId="0" applyFont="1" applyFill="1" applyBorder="1" applyAlignment="1">
      <alignment vertical="center"/>
    </xf>
    <xf numFmtId="0" fontId="107" fillId="0" borderId="42" xfId="0" applyFont="1" applyFill="1" applyBorder="1" applyAlignment="1">
      <alignment vertical="center"/>
    </xf>
    <xf numFmtId="0" fontId="68" fillId="0" borderId="91" xfId="0" applyFont="1" applyBorder="1" applyAlignment="1" applyProtection="1">
      <alignment horizontal="center" vertical="center"/>
      <protection locked="0"/>
    </xf>
    <xf numFmtId="0" fontId="57" fillId="0" borderId="36" xfId="0" applyFont="1" applyBorder="1" applyAlignment="1">
      <alignment horizontal="left" vertical="center" wrapText="1"/>
    </xf>
    <xf numFmtId="0" fontId="57" fillId="0" borderId="11" xfId="0" applyFont="1" applyBorder="1" applyAlignment="1">
      <alignment horizontal="left" vertical="center" wrapText="1"/>
    </xf>
    <xf numFmtId="0" fontId="57" fillId="0" borderId="1" xfId="0" applyFont="1" applyBorder="1" applyAlignment="1">
      <alignment horizontal="left" vertical="center" wrapText="1"/>
    </xf>
    <xf numFmtId="0" fontId="57" fillId="0" borderId="72" xfId="0" applyFont="1" applyBorder="1" applyAlignment="1">
      <alignment horizontal="center" vertical="center"/>
    </xf>
    <xf numFmtId="0" fontId="57" fillId="0" borderId="74" xfId="0" applyFont="1" applyBorder="1" applyAlignment="1">
      <alignment horizontal="center" vertical="center"/>
    </xf>
    <xf numFmtId="0" fontId="57" fillId="0" borderId="72" xfId="0" applyFont="1" applyBorder="1" applyAlignment="1" applyProtection="1">
      <alignment horizontal="center" vertical="center"/>
      <protection locked="0"/>
    </xf>
    <xf numFmtId="0" fontId="57" fillId="0" borderId="73" xfId="0" applyFont="1" applyBorder="1" applyAlignment="1" applyProtection="1">
      <alignment horizontal="center" vertical="center"/>
      <protection locked="0"/>
    </xf>
    <xf numFmtId="0" fontId="57" fillId="0" borderId="73" xfId="0" applyFont="1" applyBorder="1" applyAlignment="1">
      <alignment horizontal="center" vertical="center"/>
    </xf>
    <xf numFmtId="0" fontId="57" fillId="0" borderId="5" xfId="0" applyFont="1" applyBorder="1" applyAlignment="1">
      <alignment horizontal="left" vertical="center" wrapText="1"/>
    </xf>
    <xf numFmtId="0" fontId="57" fillId="0" borderId="35" xfId="0" applyFont="1" applyBorder="1" applyAlignment="1">
      <alignment horizontal="left" vertical="center"/>
    </xf>
    <xf numFmtId="0" fontId="57" fillId="0" borderId="50" xfId="0" applyFont="1" applyBorder="1" applyAlignment="1">
      <alignment horizontal="left" vertical="center"/>
    </xf>
    <xf numFmtId="0" fontId="57" fillId="0" borderId="40" xfId="0" applyFont="1" applyBorder="1" applyAlignment="1">
      <alignment horizontal="left" vertical="center"/>
    </xf>
    <xf numFmtId="0" fontId="57" fillId="0" borderId="90" xfId="0" applyFont="1" applyFill="1" applyBorder="1" applyAlignment="1">
      <alignment horizontal="left" vertical="center"/>
    </xf>
    <xf numFmtId="0" fontId="57" fillId="0" borderId="106" xfId="0" applyFont="1" applyFill="1" applyBorder="1" applyAlignment="1">
      <alignment horizontal="left" vertical="center" wrapText="1"/>
    </xf>
    <xf numFmtId="0" fontId="57" fillId="0" borderId="3" xfId="0" applyFont="1" applyFill="1" applyBorder="1" applyAlignment="1" applyProtection="1">
      <alignment horizontal="left" vertical="center"/>
      <protection locked="0"/>
    </xf>
    <xf numFmtId="0" fontId="57" fillId="0" borderId="4" xfId="0" applyFont="1" applyFill="1" applyBorder="1" applyAlignment="1" applyProtection="1">
      <alignment horizontal="left" vertical="center"/>
      <protection locked="0"/>
    </xf>
    <xf numFmtId="0" fontId="57" fillId="0" borderId="68" xfId="0" applyFont="1" applyFill="1" applyBorder="1" applyAlignment="1" applyProtection="1">
      <alignment horizontal="left" vertical="center"/>
      <protection locked="0"/>
    </xf>
    <xf numFmtId="0" fontId="57" fillId="0" borderId="48" xfId="0" applyFont="1" applyFill="1" applyBorder="1" applyAlignment="1">
      <alignment horizontal="left" vertical="center"/>
    </xf>
    <xf numFmtId="0" fontId="57" fillId="0" borderId="5" xfId="0" applyFont="1" applyFill="1" applyBorder="1" applyAlignment="1">
      <alignment horizontal="left" vertical="center"/>
    </xf>
    <xf numFmtId="0" fontId="57" fillId="0" borderId="9" xfId="0" applyFont="1" applyFill="1" applyBorder="1" applyAlignment="1">
      <alignment horizontal="left" vertical="center"/>
    </xf>
    <xf numFmtId="0" fontId="114" fillId="0" borderId="35" xfId="0" applyFont="1" applyFill="1" applyBorder="1" applyAlignment="1">
      <alignment horizontal="left" vertical="center"/>
    </xf>
    <xf numFmtId="0" fontId="114" fillId="0" borderId="36" xfId="0" applyFont="1" applyFill="1" applyBorder="1" applyAlignment="1">
      <alignment horizontal="left" vertical="center"/>
    </xf>
    <xf numFmtId="0" fontId="57" fillId="0" borderId="36" xfId="0" applyFont="1" applyFill="1" applyBorder="1" applyAlignment="1">
      <alignment horizontal="left" vertical="center" wrapText="1"/>
    </xf>
    <xf numFmtId="0" fontId="57" fillId="0" borderId="37" xfId="0" applyFont="1" applyFill="1" applyBorder="1" applyAlignment="1">
      <alignment horizontal="left" vertical="center" wrapText="1"/>
    </xf>
    <xf numFmtId="0" fontId="57" fillId="0" borderId="6" xfId="0" applyFont="1" applyFill="1" applyBorder="1" applyAlignment="1">
      <alignment horizontal="center" vertical="center" wrapText="1"/>
    </xf>
    <xf numFmtId="0" fontId="57" fillId="0" borderId="0" xfId="0" applyFont="1" applyFill="1" applyBorder="1" applyAlignment="1">
      <alignment horizontal="center" vertical="center" wrapText="1"/>
    </xf>
    <xf numFmtId="0" fontId="57" fillId="0" borderId="7" xfId="0" applyFont="1" applyFill="1" applyBorder="1" applyAlignment="1">
      <alignment horizontal="center" vertical="center" wrapText="1"/>
    </xf>
    <xf numFmtId="0" fontId="57" fillId="0" borderId="6" xfId="0" applyFont="1" applyFill="1" applyBorder="1" applyAlignment="1">
      <alignment horizontal="center" vertical="center"/>
    </xf>
    <xf numFmtId="0" fontId="57" fillId="0" borderId="7" xfId="0" applyFont="1" applyFill="1" applyBorder="1" applyAlignment="1">
      <alignment horizontal="center" vertical="center"/>
    </xf>
    <xf numFmtId="0" fontId="57" fillId="0" borderId="0" xfId="0" applyFont="1" applyFill="1" applyBorder="1" applyAlignment="1" applyProtection="1">
      <alignment horizontal="center" vertical="center"/>
      <protection locked="0"/>
    </xf>
    <xf numFmtId="0" fontId="57" fillId="0" borderId="8" xfId="0" applyFont="1" applyFill="1" applyBorder="1" applyAlignment="1" applyProtection="1">
      <alignment horizontal="left" vertical="center" wrapText="1"/>
      <protection locked="0"/>
    </xf>
    <xf numFmtId="0" fontId="57" fillId="0" borderId="5" xfId="0" applyFont="1" applyFill="1" applyBorder="1" applyAlignment="1" applyProtection="1">
      <alignment horizontal="left" vertical="center" wrapText="1"/>
      <protection locked="0"/>
    </xf>
    <xf numFmtId="0" fontId="57" fillId="0" borderId="9" xfId="0" applyFont="1" applyFill="1" applyBorder="1" applyAlignment="1" applyProtection="1">
      <alignment horizontal="left" vertical="center" wrapText="1"/>
      <protection locked="0"/>
    </xf>
    <xf numFmtId="0" fontId="57" fillId="0" borderId="11" xfId="0" applyFont="1" applyFill="1" applyBorder="1" applyAlignment="1" applyProtection="1">
      <alignment horizontal="left" vertical="center" wrapText="1"/>
      <protection locked="0"/>
    </xf>
    <xf numFmtId="0" fontId="57" fillId="0" borderId="1" xfId="0" applyFont="1" applyFill="1" applyBorder="1" applyAlignment="1" applyProtection="1">
      <alignment horizontal="left" vertical="center" wrapText="1"/>
      <protection locked="0"/>
    </xf>
    <xf numFmtId="0" fontId="57" fillId="0" borderId="12" xfId="0" applyFont="1" applyFill="1" applyBorder="1" applyAlignment="1" applyProtection="1">
      <alignment horizontal="left" vertical="center" wrapText="1"/>
      <protection locked="0"/>
    </xf>
    <xf numFmtId="0" fontId="10" fillId="0" borderId="6"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2" xfId="0" applyFont="1" applyFill="1" applyBorder="1" applyAlignment="1">
      <alignment horizontal="left" vertical="center" wrapText="1"/>
    </xf>
    <xf numFmtId="0" fontId="57" fillId="0" borderId="27" xfId="0" applyFont="1" applyFill="1" applyBorder="1" applyAlignment="1">
      <alignment horizontal="center" vertical="center" textRotation="255"/>
    </xf>
    <xf numFmtId="0" fontId="57" fillId="0" borderId="95" xfId="0" applyFont="1" applyFill="1" applyBorder="1" applyAlignment="1">
      <alignment horizontal="center" vertical="center" textRotation="255"/>
    </xf>
    <xf numFmtId="0" fontId="57" fillId="0" borderId="6" xfId="0"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7" xfId="0" applyFont="1" applyFill="1" applyBorder="1" applyAlignment="1" applyProtection="1">
      <alignment horizontal="left" vertical="center" wrapText="1"/>
      <protection locked="0"/>
    </xf>
    <xf numFmtId="0" fontId="57" fillId="0" borderId="72" xfId="0" applyFont="1" applyFill="1" applyBorder="1" applyAlignment="1">
      <alignment horizontal="center" vertical="center"/>
    </xf>
    <xf numFmtId="0" fontId="57" fillId="0" borderId="73" xfId="0" applyFont="1" applyFill="1" applyBorder="1" applyAlignment="1">
      <alignment horizontal="center" vertical="center"/>
    </xf>
    <xf numFmtId="0" fontId="57" fillId="0" borderId="74" xfId="0" applyFont="1" applyFill="1" applyBorder="1" applyAlignment="1">
      <alignment horizontal="center" vertical="center"/>
    </xf>
    <xf numFmtId="0" fontId="57" fillId="0" borderId="72" xfId="0" applyFont="1" applyFill="1" applyBorder="1" applyAlignment="1" applyProtection="1">
      <alignment horizontal="center" vertical="center"/>
      <protection locked="0"/>
    </xf>
    <xf numFmtId="0" fontId="57" fillId="0" borderId="73" xfId="0" applyFont="1" applyFill="1" applyBorder="1" applyAlignment="1" applyProtection="1">
      <alignment horizontal="center" vertical="center"/>
      <protection locked="0"/>
    </xf>
    <xf numFmtId="0" fontId="57" fillId="0" borderId="28" xfId="0" applyFont="1" applyFill="1" applyBorder="1" applyAlignment="1">
      <alignment horizontal="center" vertical="center"/>
    </xf>
    <xf numFmtId="0" fontId="57" fillId="0" borderId="28" xfId="0" applyFont="1" applyFill="1" applyBorder="1" applyAlignment="1" applyProtection="1">
      <alignment horizontal="left" vertical="center"/>
      <protection locked="0"/>
    </xf>
    <xf numFmtId="0" fontId="57" fillId="0" borderId="66" xfId="0" applyFont="1" applyFill="1" applyBorder="1" applyAlignment="1" applyProtection="1">
      <alignment horizontal="left" vertical="center"/>
      <protection locked="0"/>
    </xf>
    <xf numFmtId="0" fontId="57" fillId="0" borderId="8" xfId="0" applyFont="1" applyFill="1" applyBorder="1" applyAlignment="1" applyProtection="1">
      <alignment horizontal="left" vertical="center"/>
      <protection locked="0"/>
    </xf>
    <xf numFmtId="0" fontId="57" fillId="0" borderId="9" xfId="0" applyFont="1" applyFill="1" applyBorder="1" applyAlignment="1" applyProtection="1">
      <alignment horizontal="left" vertical="center"/>
      <protection locked="0"/>
    </xf>
    <xf numFmtId="0" fontId="57" fillId="0" borderId="51" xfId="0" applyFont="1" applyFill="1" applyBorder="1" applyAlignment="1" applyProtection="1">
      <alignment horizontal="left" vertical="center"/>
      <protection locked="0"/>
    </xf>
    <xf numFmtId="0" fontId="57" fillId="0" borderId="41" xfId="0" applyFont="1" applyFill="1" applyBorder="1" applyAlignment="1" applyProtection="1">
      <alignment horizontal="left" vertical="center"/>
      <protection locked="0"/>
    </xf>
    <xf numFmtId="0" fontId="57" fillId="0" borderId="42" xfId="0" applyFont="1" applyFill="1" applyBorder="1" applyAlignment="1" applyProtection="1">
      <alignment horizontal="left" vertical="center"/>
      <protection locked="0"/>
    </xf>
    <xf numFmtId="0" fontId="68" fillId="0" borderId="27" xfId="0" applyFont="1" applyFill="1" applyBorder="1" applyAlignment="1" applyProtection="1">
      <alignment horizontal="center" vertical="center"/>
      <protection locked="0"/>
    </xf>
    <xf numFmtId="0" fontId="68" fillId="0" borderId="95" xfId="0" applyFont="1" applyFill="1" applyBorder="1" applyAlignment="1" applyProtection="1">
      <alignment horizontal="center" vertical="center"/>
      <protection locked="0"/>
    </xf>
    <xf numFmtId="0" fontId="57" fillId="0" borderId="6" xfId="0" applyFont="1" applyFill="1" applyBorder="1" applyAlignment="1" applyProtection="1">
      <alignment horizontal="center" vertical="center"/>
      <protection locked="0"/>
    </xf>
    <xf numFmtId="0" fontId="57" fillId="0" borderId="51" xfId="0" applyFont="1" applyFill="1" applyBorder="1" applyAlignment="1" applyProtection="1">
      <alignment horizontal="center" vertical="center"/>
      <protection locked="0"/>
    </xf>
    <xf numFmtId="0" fontId="57" fillId="0" borderId="72" xfId="0" applyFont="1" applyFill="1" applyBorder="1" applyAlignment="1">
      <alignment horizontal="center" vertical="center" wrapText="1"/>
    </xf>
    <xf numFmtId="0" fontId="57" fillId="0" borderId="73" xfId="0" applyFont="1" applyFill="1" applyBorder="1" applyAlignment="1">
      <alignment horizontal="center" vertical="center" wrapText="1"/>
    </xf>
    <xf numFmtId="0" fontId="57" fillId="0" borderId="74" xfId="0" applyFont="1" applyFill="1" applyBorder="1" applyAlignment="1">
      <alignment horizontal="center" vertical="center" wrapText="1"/>
    </xf>
    <xf numFmtId="0" fontId="57" fillId="0" borderId="91" xfId="0" applyFont="1" applyFill="1" applyBorder="1" applyAlignment="1">
      <alignment horizontal="left" vertical="center" wrapText="1"/>
    </xf>
    <xf numFmtId="0" fontId="57" fillId="0" borderId="27" xfId="0" applyFont="1" applyFill="1" applyBorder="1" applyAlignment="1">
      <alignment horizontal="left" vertical="center" wrapText="1"/>
    </xf>
    <xf numFmtId="0" fontId="57" fillId="0" borderId="95" xfId="0" applyFont="1" applyFill="1" applyBorder="1" applyAlignment="1">
      <alignment horizontal="left" vertical="center" wrapText="1"/>
    </xf>
    <xf numFmtId="0" fontId="57" fillId="0" borderId="91" xfId="0" applyFont="1" applyFill="1" applyBorder="1" applyAlignment="1">
      <alignment horizontal="center" vertical="center" wrapText="1"/>
    </xf>
    <xf numFmtId="0" fontId="57" fillId="0" borderId="27" xfId="0" applyFont="1" applyFill="1" applyBorder="1" applyAlignment="1">
      <alignment horizontal="center" vertical="center" wrapText="1"/>
    </xf>
    <xf numFmtId="0" fontId="57" fillId="0" borderId="95" xfId="0" applyFont="1" applyFill="1" applyBorder="1" applyAlignment="1">
      <alignment horizontal="center" vertical="center" wrapText="1"/>
    </xf>
    <xf numFmtId="0" fontId="129" fillId="0" borderId="47" xfId="0" applyFont="1" applyFill="1" applyBorder="1" applyAlignment="1" applyProtection="1">
      <alignment horizontal="center" vertical="center" wrapText="1"/>
      <protection locked="0"/>
    </xf>
    <xf numFmtId="0" fontId="129" fillId="0" borderId="36" xfId="0" applyFont="1" applyFill="1" applyBorder="1" applyAlignment="1" applyProtection="1">
      <alignment horizontal="center" vertical="center" wrapText="1"/>
      <protection locked="0"/>
    </xf>
    <xf numFmtId="0" fontId="129" fillId="0" borderId="37" xfId="0" applyFont="1" applyFill="1" applyBorder="1" applyAlignment="1" applyProtection="1">
      <alignment horizontal="center" vertical="center" wrapText="1"/>
      <protection locked="0"/>
    </xf>
    <xf numFmtId="0" fontId="129" fillId="0" borderId="6" xfId="0" applyFont="1" applyFill="1" applyBorder="1" applyAlignment="1" applyProtection="1">
      <alignment horizontal="center" vertical="center" wrapText="1"/>
      <protection locked="0"/>
    </xf>
    <xf numFmtId="0" fontId="129" fillId="0" borderId="0" xfId="0" applyFont="1" applyFill="1" applyBorder="1" applyAlignment="1" applyProtection="1">
      <alignment horizontal="center" vertical="center" wrapText="1"/>
      <protection locked="0"/>
    </xf>
    <xf numFmtId="0" fontId="129" fillId="0" borderId="7" xfId="0" applyFont="1" applyFill="1" applyBorder="1" applyAlignment="1" applyProtection="1">
      <alignment horizontal="center" vertical="center" wrapText="1"/>
      <protection locked="0"/>
    </xf>
    <xf numFmtId="0" fontId="129" fillId="0" borderId="51" xfId="0" applyFont="1" applyFill="1" applyBorder="1" applyAlignment="1" applyProtection="1">
      <alignment horizontal="center" vertical="center" wrapText="1"/>
      <protection locked="0"/>
    </xf>
    <xf numFmtId="0" fontId="129" fillId="0" borderId="41" xfId="0" applyFont="1" applyFill="1" applyBorder="1" applyAlignment="1" applyProtection="1">
      <alignment horizontal="center" vertical="center" wrapText="1"/>
      <protection locked="0"/>
    </xf>
    <xf numFmtId="0" fontId="129" fillId="0" borderId="42" xfId="0" applyFont="1" applyFill="1" applyBorder="1" applyAlignment="1" applyProtection="1">
      <alignment horizontal="center" vertical="center" wrapText="1"/>
      <protection locked="0"/>
    </xf>
    <xf numFmtId="0" fontId="57" fillId="0" borderId="47" xfId="0" applyFont="1" applyFill="1" applyBorder="1" applyAlignment="1" applyProtection="1">
      <alignment horizontal="left" vertical="center"/>
      <protection locked="0"/>
    </xf>
    <xf numFmtId="0" fontId="57" fillId="0" borderId="11" xfId="0" applyFont="1" applyFill="1" applyBorder="1" applyAlignment="1" applyProtection="1">
      <alignment horizontal="left" vertical="center"/>
      <protection locked="0"/>
    </xf>
    <xf numFmtId="0" fontId="57" fillId="0" borderId="47" xfId="0" applyFont="1" applyFill="1" applyBorder="1" applyAlignment="1" applyProtection="1">
      <alignment horizontal="left" vertical="center" wrapText="1"/>
      <protection locked="0"/>
    </xf>
    <xf numFmtId="0" fontId="57" fillId="0" borderId="36" xfId="0" applyFont="1" applyFill="1" applyBorder="1" applyAlignment="1" applyProtection="1">
      <alignment horizontal="left" vertical="center" wrapText="1"/>
      <protection locked="0"/>
    </xf>
    <xf numFmtId="0" fontId="57" fillId="0" borderId="37" xfId="0" applyFont="1" applyFill="1" applyBorder="1" applyAlignment="1" applyProtection="1">
      <alignment horizontal="left" vertical="center" wrapText="1"/>
      <protection locked="0"/>
    </xf>
    <xf numFmtId="0" fontId="57" fillId="0" borderId="51" xfId="0" applyFont="1" applyFill="1" applyBorder="1" applyAlignment="1" applyProtection="1">
      <alignment horizontal="left" vertical="center" wrapText="1"/>
      <protection locked="0"/>
    </xf>
    <xf numFmtId="0" fontId="57" fillId="0" borderId="41" xfId="0" applyFont="1" applyFill="1" applyBorder="1" applyAlignment="1" applyProtection="1">
      <alignment horizontal="left" vertical="center" wrapText="1"/>
      <protection locked="0"/>
    </xf>
    <xf numFmtId="0" fontId="57" fillId="0" borderId="42" xfId="0" applyFont="1" applyFill="1" applyBorder="1" applyAlignment="1" applyProtection="1">
      <alignment horizontal="left" vertical="center" wrapText="1"/>
      <protection locked="0"/>
    </xf>
    <xf numFmtId="0" fontId="0" fillId="0" borderId="3" xfId="0" applyFont="1" applyFill="1" applyBorder="1" applyAlignment="1">
      <alignment horizontal="left" vertical="center" wrapText="1" shrinkToFit="1"/>
    </xf>
    <xf numFmtId="0" fontId="0" fillId="0" borderId="4" xfId="0" applyFont="1" applyFill="1" applyBorder="1" applyAlignment="1">
      <alignment horizontal="left" vertical="center" wrapText="1" shrinkToFit="1"/>
    </xf>
    <xf numFmtId="0" fontId="0" fillId="0" borderId="10" xfId="0" applyFont="1" applyFill="1" applyBorder="1" applyAlignment="1">
      <alignment horizontal="left" vertical="center" wrapText="1" shrinkToFit="1"/>
    </xf>
    <xf numFmtId="182" fontId="41" fillId="13" borderId="76" xfId="0" applyNumberFormat="1" applyFont="1" applyFill="1" applyBorder="1" applyAlignment="1">
      <alignment horizontal="center" vertical="center" shrinkToFit="1"/>
    </xf>
    <xf numFmtId="0" fontId="0" fillId="13" borderId="76" xfId="0" applyFont="1" applyFill="1" applyBorder="1" applyAlignment="1">
      <alignment horizontal="center" vertical="center" shrinkToFit="1"/>
    </xf>
    <xf numFmtId="0" fontId="12" fillId="13" borderId="79" xfId="0" applyFont="1" applyFill="1" applyBorder="1" applyAlignment="1">
      <alignment horizontal="center" vertical="top" textRotation="255" shrinkToFit="1"/>
    </xf>
    <xf numFmtId="0" fontId="12" fillId="13" borderId="82" xfId="0" applyFont="1" applyFill="1" applyBorder="1" applyAlignment="1">
      <alignment horizontal="center" vertical="top" textRotation="255" shrinkToFit="1"/>
    </xf>
    <xf numFmtId="0" fontId="12" fillId="13" borderId="88" xfId="0" applyFont="1" applyFill="1" applyBorder="1" applyAlignment="1">
      <alignment horizontal="center" vertical="top" textRotation="255" shrinkToFit="1"/>
    </xf>
    <xf numFmtId="0" fontId="12" fillId="13" borderId="79" xfId="0" applyFont="1" applyFill="1" applyBorder="1" applyAlignment="1" applyProtection="1">
      <alignment horizontal="center" vertical="top" textRotation="255" shrinkToFit="1"/>
      <protection locked="0"/>
    </xf>
    <xf numFmtId="0" fontId="12" fillId="13" borderId="82" xfId="0" applyFont="1" applyFill="1" applyBorder="1" applyAlignment="1" applyProtection="1">
      <alignment vertical="top"/>
      <protection locked="0"/>
    </xf>
    <xf numFmtId="0" fontId="39" fillId="0" borderId="60" xfId="45" applyNumberFormat="1" applyFont="1" applyFill="1" applyBorder="1" applyAlignment="1" applyProtection="1">
      <alignment horizontal="center" vertical="top" wrapText="1"/>
      <protection locked="0"/>
    </xf>
    <xf numFmtId="0" fontId="39" fillId="0" borderId="38" xfId="45" applyNumberFormat="1" applyFont="1" applyFill="1" applyBorder="1" applyAlignment="1" applyProtection="1">
      <alignment horizontal="center" vertical="top" wrapText="1"/>
      <protection locked="0"/>
    </xf>
    <xf numFmtId="0" fontId="39" fillId="0" borderId="63" xfId="45" applyNumberFormat="1" applyFont="1" applyFill="1" applyBorder="1" applyAlignment="1" applyProtection="1">
      <alignment horizontal="center" vertical="top" wrapText="1"/>
      <protection locked="0"/>
    </xf>
    <xf numFmtId="0" fontId="39" fillId="0" borderId="12" xfId="45" applyNumberFormat="1" applyFont="1" applyFill="1" applyBorder="1" applyAlignment="1" applyProtection="1">
      <alignment horizontal="center" vertical="top" wrapText="1"/>
      <protection locked="0"/>
    </xf>
    <xf numFmtId="0" fontId="39" fillId="0" borderId="28" xfId="45" applyNumberFormat="1" applyFont="1" applyFill="1" applyBorder="1" applyAlignment="1" applyProtection="1">
      <alignment horizontal="center" vertical="top" wrapText="1"/>
      <protection locked="0"/>
    </xf>
    <xf numFmtId="0" fontId="39" fillId="0" borderId="66" xfId="45" applyNumberFormat="1" applyFont="1" applyFill="1" applyBorder="1" applyAlignment="1" applyProtection="1">
      <alignment horizontal="center" vertical="top" wrapText="1"/>
      <protection locked="0"/>
    </xf>
    <xf numFmtId="0" fontId="39" fillId="0" borderId="10" xfId="45" applyNumberFormat="1" applyFont="1" applyFill="1" applyBorder="1" applyAlignment="1" applyProtection="1">
      <alignment horizontal="center" vertical="top" wrapText="1"/>
      <protection locked="0"/>
    </xf>
    <xf numFmtId="0" fontId="39" fillId="0" borderId="2" xfId="45" applyNumberFormat="1" applyFont="1" applyFill="1" applyBorder="1" applyAlignment="1" applyProtection="1">
      <alignment horizontal="center" vertical="top" wrapText="1"/>
      <protection locked="0"/>
    </xf>
    <xf numFmtId="0" fontId="39" fillId="0" borderId="67" xfId="45" applyNumberFormat="1" applyFont="1" applyFill="1" applyBorder="1" applyAlignment="1" applyProtection="1">
      <alignment horizontal="center" vertical="top" wrapText="1"/>
      <protection locked="0"/>
    </xf>
    <xf numFmtId="0" fontId="39" fillId="0" borderId="74" xfId="45" applyNumberFormat="1" applyFont="1" applyFill="1" applyBorder="1" applyAlignment="1" applyProtection="1">
      <alignment horizontal="center" vertical="top" wrapText="1"/>
      <protection locked="0"/>
    </xf>
    <xf numFmtId="0" fontId="39" fillId="0" borderId="43" xfId="45" applyNumberFormat="1" applyFont="1" applyFill="1" applyBorder="1" applyAlignment="1" applyProtection="1">
      <alignment horizontal="center" vertical="top" wrapText="1"/>
      <protection locked="0"/>
    </xf>
    <xf numFmtId="0" fontId="39" fillId="0" borderId="108" xfId="45" applyNumberFormat="1" applyFont="1" applyFill="1" applyBorder="1" applyAlignment="1" applyProtection="1">
      <alignment horizontal="center" vertical="top" wrapText="1"/>
      <protection locked="0"/>
    </xf>
    <xf numFmtId="0" fontId="169" fillId="0" borderId="0" xfId="51" applyFont="1" applyAlignment="1">
      <alignment horizontal="center" vertical="center"/>
    </xf>
    <xf numFmtId="0" fontId="170" fillId="0" borderId="0" xfId="51" applyFont="1"/>
    <xf numFmtId="0" fontId="171" fillId="0" borderId="0" xfId="51" applyFont="1" applyAlignment="1">
      <alignment horizontal="center" vertical="center"/>
    </xf>
    <xf numFmtId="0" fontId="172" fillId="0" borderId="0" xfId="51" applyFont="1" applyAlignment="1">
      <alignment horizontal="center" vertical="center" shrinkToFit="1"/>
    </xf>
    <xf numFmtId="0" fontId="170" fillId="0" borderId="1" xfId="51" applyFont="1" applyBorder="1" applyAlignment="1">
      <alignment horizontal="center" vertical="center" shrinkToFit="1"/>
    </xf>
    <xf numFmtId="0" fontId="170" fillId="0" borderId="0" xfId="51" applyFont="1" applyAlignment="1">
      <alignment shrinkToFit="1"/>
    </xf>
    <xf numFmtId="0" fontId="119" fillId="0" borderId="0" xfId="51" applyAlignment="1">
      <alignment shrinkToFit="1"/>
    </xf>
    <xf numFmtId="0" fontId="171" fillId="0" borderId="1" xfId="51" applyFont="1" applyBorder="1" applyAlignment="1">
      <alignment horizontal="left" vertical="center"/>
    </xf>
    <xf numFmtId="0" fontId="171" fillId="0" borderId="0" xfId="51" applyFont="1"/>
    <xf numFmtId="0" fontId="171" fillId="0" borderId="0" xfId="51" applyFont="1" applyAlignment="1">
      <alignment horizontal="center" vertical="center"/>
    </xf>
    <xf numFmtId="0" fontId="173" fillId="0" borderId="5" xfId="51" applyFont="1" applyBorder="1" applyAlignment="1">
      <alignment horizontal="left" vertical="center"/>
    </xf>
    <xf numFmtId="0" fontId="171" fillId="0" borderId="5" xfId="51" applyFont="1" applyBorder="1" applyAlignment="1">
      <alignment horizontal="center" vertical="center"/>
    </xf>
    <xf numFmtId="0" fontId="173" fillId="0" borderId="1" xfId="51" applyFont="1" applyBorder="1" applyAlignment="1">
      <alignment horizontal="left" vertical="center"/>
    </xf>
    <xf numFmtId="0" fontId="173" fillId="0" borderId="1" xfId="51" applyFont="1" applyBorder="1" applyAlignment="1">
      <alignment horizontal="center" vertical="center"/>
    </xf>
    <xf numFmtId="0" fontId="171" fillId="0" borderId="1" xfId="51" applyFont="1" applyBorder="1" applyAlignment="1">
      <alignment horizontal="center" vertical="center"/>
    </xf>
    <xf numFmtId="0" fontId="171" fillId="0" borderId="1" xfId="51" applyFont="1" applyBorder="1" applyAlignment="1">
      <alignment shrinkToFit="1"/>
    </xf>
    <xf numFmtId="0" fontId="171" fillId="0" borderId="0" xfId="51" applyFont="1" applyAlignment="1">
      <alignment horizontal="center"/>
    </xf>
    <xf numFmtId="0" fontId="171" fillId="0" borderId="0" xfId="51" applyFont="1" applyAlignment="1">
      <alignment vertical="center"/>
    </xf>
    <xf numFmtId="0" fontId="171" fillId="0" borderId="1" xfId="51" applyFont="1" applyBorder="1" applyAlignment="1">
      <alignment horizontal="center" vertical="center" wrapText="1" shrinkToFit="1"/>
    </xf>
    <xf numFmtId="0" fontId="171" fillId="0" borderId="0" xfId="51" applyFont="1" applyAlignment="1">
      <alignment vertical="center" shrinkToFit="1"/>
    </xf>
    <xf numFmtId="0" fontId="170" fillId="0" borderId="0" xfId="51" applyFont="1" applyAlignment="1">
      <alignment vertical="center"/>
    </xf>
    <xf numFmtId="0" fontId="170" fillId="0" borderId="0" xfId="51" applyFont="1" applyAlignment="1">
      <alignment horizontal="center" vertical="center"/>
    </xf>
    <xf numFmtId="0" fontId="170" fillId="0" borderId="0" xfId="51" applyFont="1" applyAlignment="1">
      <alignment vertical="center" wrapText="1" shrinkToFit="1"/>
    </xf>
    <xf numFmtId="0" fontId="170" fillId="0" borderId="0" xfId="51" applyFont="1" applyAlignment="1">
      <alignment horizontal="left"/>
    </xf>
    <xf numFmtId="0" fontId="171" fillId="0" borderId="1" xfId="51" applyFont="1" applyBorder="1" applyAlignment="1">
      <alignment horizontal="center" vertical="center" shrinkToFit="1"/>
    </xf>
    <xf numFmtId="0" fontId="171" fillId="0" borderId="0" xfId="51" applyFont="1" applyAlignment="1">
      <alignment horizontal="left" vertical="center" shrinkToFit="1"/>
    </xf>
    <xf numFmtId="0" fontId="171" fillId="0" borderId="1" xfId="51" applyFont="1" applyBorder="1" applyAlignment="1">
      <alignment horizontal="left" vertical="center" shrinkToFit="1"/>
    </xf>
    <xf numFmtId="0" fontId="171" fillId="0" borderId="5" xfId="51" applyFont="1" applyBorder="1" applyAlignment="1">
      <alignment horizontal="left" vertical="center" shrinkToFit="1"/>
    </xf>
    <xf numFmtId="0" fontId="171" fillId="0" borderId="0" xfId="51" applyFont="1" applyAlignment="1">
      <alignment horizontal="center" vertical="center" wrapText="1"/>
    </xf>
    <xf numFmtId="0" fontId="172" fillId="0" borderId="5" xfId="51" applyFont="1" applyBorder="1" applyAlignment="1">
      <alignment horizontal="center" vertical="center" shrinkToFit="1"/>
    </xf>
    <xf numFmtId="0" fontId="171" fillId="0" borderId="5" xfId="51" applyFont="1" applyBorder="1" applyAlignment="1">
      <alignment vertical="center" shrinkToFit="1"/>
    </xf>
    <xf numFmtId="0" fontId="172" fillId="0" borderId="1" xfId="51" applyFont="1" applyBorder="1" applyAlignment="1">
      <alignment horizontal="center" vertical="center" shrinkToFit="1"/>
    </xf>
    <xf numFmtId="0" fontId="171" fillId="0" borderId="1" xfId="51" applyFont="1" applyBorder="1" applyAlignment="1">
      <alignment vertical="center" shrinkToFit="1"/>
    </xf>
    <xf numFmtId="0" fontId="174" fillId="0" borderId="0" xfId="51" applyFont="1"/>
    <xf numFmtId="0" fontId="174" fillId="0" borderId="0" xfId="51" applyFont="1" applyAlignment="1">
      <alignment horizontal="left" indent="1"/>
    </xf>
    <xf numFmtId="0" fontId="171" fillId="0" borderId="1" xfId="51" applyFont="1" applyBorder="1" applyAlignment="1">
      <alignment horizontal="center"/>
    </xf>
    <xf numFmtId="0" fontId="171" fillId="0" borderId="0" xfId="51" applyFont="1" applyAlignment="1">
      <alignment shrinkToFit="1"/>
    </xf>
    <xf numFmtId="0" fontId="172" fillId="0" borderId="0" xfId="51" applyFont="1" applyAlignment="1">
      <alignment horizontal="center" vertical="center"/>
    </xf>
    <xf numFmtId="0" fontId="175" fillId="0" borderId="0" xfId="51" applyFont="1" applyAlignment="1">
      <alignment horizontal="center" vertical="center"/>
    </xf>
    <xf numFmtId="0" fontId="175" fillId="0" borderId="0" xfId="51" applyFont="1" applyAlignment="1">
      <alignment horizontal="left" vertical="center"/>
    </xf>
    <xf numFmtId="0" fontId="174" fillId="0" borderId="0" xfId="51" applyFont="1" applyAlignment="1">
      <alignment horizontal="left" vertical="center"/>
    </xf>
    <xf numFmtId="0" fontId="174" fillId="0" borderId="0" xfId="51" applyFont="1" applyAlignment="1">
      <alignment horizontal="center" vertical="center"/>
    </xf>
    <xf numFmtId="49" fontId="107" fillId="6" borderId="2" xfId="5" applyNumberFormat="1" applyFont="1" applyFill="1" applyBorder="1" applyAlignment="1" applyProtection="1">
      <alignment vertical="center"/>
      <protection locked="0"/>
    </xf>
    <xf numFmtId="49" fontId="107" fillId="6" borderId="8" xfId="5" applyNumberFormat="1" applyFont="1" applyFill="1" applyBorder="1" applyAlignment="1" applyProtection="1">
      <alignment vertical="center" shrinkToFit="1"/>
      <protection locked="0"/>
    </xf>
    <xf numFmtId="0" fontId="107" fillId="6" borderId="3" xfId="5" applyFont="1" applyFill="1" applyBorder="1" applyAlignment="1" applyProtection="1">
      <alignment vertical="center" wrapText="1"/>
      <protection locked="0"/>
    </xf>
    <xf numFmtId="0" fontId="107" fillId="0" borderId="4" xfId="5" applyNumberFormat="1" applyFont="1" applyFill="1" applyBorder="1" applyAlignment="1">
      <alignment horizontal="center" vertical="center"/>
    </xf>
    <xf numFmtId="0" fontId="107" fillId="6" borderId="2" xfId="5" applyFont="1" applyFill="1" applyBorder="1" applyAlignment="1" applyProtection="1">
      <alignment vertical="center"/>
      <protection locked="0"/>
    </xf>
    <xf numFmtId="49" fontId="107" fillId="6" borderId="26" xfId="5" applyNumberFormat="1" applyFont="1" applyFill="1" applyBorder="1" applyAlignment="1" applyProtection="1">
      <alignment vertical="center"/>
      <protection locked="0"/>
    </xf>
    <xf numFmtId="0" fontId="107" fillId="6" borderId="8" xfId="5" applyFont="1" applyFill="1" applyBorder="1" applyAlignment="1" applyProtection="1">
      <alignment vertical="center" wrapText="1" shrinkToFit="1"/>
      <protection locked="0"/>
    </xf>
    <xf numFmtId="0" fontId="107" fillId="0" borderId="5" xfId="5" applyNumberFormat="1" applyFont="1" applyFill="1" applyBorder="1" applyAlignment="1">
      <alignment horizontal="center" vertical="center"/>
    </xf>
    <xf numFmtId="0" fontId="107" fillId="6" borderId="26" xfId="5" applyFont="1" applyFill="1" applyBorder="1" applyAlignment="1" applyProtection="1">
      <alignment vertical="center"/>
      <protection locked="0"/>
    </xf>
    <xf numFmtId="14" fontId="107" fillId="6" borderId="3" xfId="5" applyNumberFormat="1" applyFont="1" applyFill="1" applyBorder="1" applyAlignment="1" applyProtection="1">
      <alignment horizontal="center" vertical="center"/>
      <protection locked="0"/>
    </xf>
    <xf numFmtId="14" fontId="107" fillId="6" borderId="4" xfId="5" applyNumberFormat="1" applyFont="1" applyFill="1" applyBorder="1" applyAlignment="1" applyProtection="1">
      <alignment horizontal="center" vertical="center"/>
      <protection locked="0"/>
    </xf>
    <xf numFmtId="14" fontId="107" fillId="6" borderId="8" xfId="5" applyNumberFormat="1" applyFont="1" applyFill="1" applyBorder="1" applyAlignment="1" applyProtection="1">
      <alignment horizontal="center" vertical="center"/>
      <protection locked="0"/>
    </xf>
    <xf numFmtId="14" fontId="107" fillId="6" borderId="5" xfId="5" applyNumberFormat="1" applyFont="1" applyFill="1" applyBorder="1" applyAlignment="1" applyProtection="1">
      <alignment horizontal="center" vertical="center"/>
      <protection locked="0"/>
    </xf>
  </cellXfs>
  <cellStyles count="53">
    <cellStyle name="Calc Currency (0)" xfId="17" xr:uid="{00000000-0005-0000-0000-000000000000}"/>
    <cellStyle name="Grey" xfId="18" xr:uid="{00000000-0005-0000-0000-000001000000}"/>
    <cellStyle name="Header1" xfId="19" xr:uid="{00000000-0005-0000-0000-000002000000}"/>
    <cellStyle name="Header2" xfId="20" xr:uid="{00000000-0005-0000-0000-000003000000}"/>
    <cellStyle name="Input [yellow]" xfId="21" xr:uid="{00000000-0005-0000-0000-000004000000}"/>
    <cellStyle name="Normal - Style1" xfId="22" xr:uid="{00000000-0005-0000-0000-000005000000}"/>
    <cellStyle name="Normal_#18-Internet" xfId="23" xr:uid="{00000000-0005-0000-0000-000006000000}"/>
    <cellStyle name="Percent [2]" xfId="24" xr:uid="{00000000-0005-0000-0000-000007000000}"/>
    <cellStyle name="タイトル" xfId="50" builtinId="15"/>
    <cellStyle name="パーセント" xfId="2" builtinId="5"/>
    <cellStyle name="パーセント 2" xfId="25" xr:uid="{00000000-0005-0000-0000-00000A000000}"/>
    <cellStyle name="ハイパーリンク" xfId="6" builtinId="8"/>
    <cellStyle name="桁区切り" xfId="1" builtinId="6"/>
    <cellStyle name="桁区切り 2" xfId="26" xr:uid="{00000000-0005-0000-0000-00000D000000}"/>
    <cellStyle name="桁区切り 2 2" xfId="27" xr:uid="{00000000-0005-0000-0000-00000E000000}"/>
    <cellStyle name="桁区切り 2 3" xfId="42" xr:uid="{00000000-0005-0000-0000-00000F000000}"/>
    <cellStyle name="桁区切り 2 3 2" xfId="46" xr:uid="{00000000-0005-0000-0000-000010000000}"/>
    <cellStyle name="桁区切り 3" xfId="28" xr:uid="{00000000-0005-0000-0000-000011000000}"/>
    <cellStyle name="桁区切り 4" xfId="44" xr:uid="{00000000-0005-0000-0000-000012000000}"/>
    <cellStyle name="標準" xfId="0" builtinId="0"/>
    <cellStyle name="標準 10" xfId="11" xr:uid="{00000000-0005-0000-0000-000014000000}"/>
    <cellStyle name="標準 11" xfId="29" xr:uid="{00000000-0005-0000-0000-000015000000}"/>
    <cellStyle name="標準 11 2" xfId="41" xr:uid="{00000000-0005-0000-0000-000016000000}"/>
    <cellStyle name="標準 11 2 2" xfId="45" xr:uid="{00000000-0005-0000-0000-000017000000}"/>
    <cellStyle name="標準 12" xfId="30" xr:uid="{00000000-0005-0000-0000-000018000000}"/>
    <cellStyle name="標準 12 2" xfId="31" xr:uid="{00000000-0005-0000-0000-000019000000}"/>
    <cellStyle name="標準 13" xfId="32" xr:uid="{00000000-0005-0000-0000-00001A000000}"/>
    <cellStyle name="標準 14" xfId="16" xr:uid="{00000000-0005-0000-0000-00001B000000}"/>
    <cellStyle name="標準 15" xfId="43" xr:uid="{00000000-0005-0000-0000-00001C000000}"/>
    <cellStyle name="標準 16" xfId="47" xr:uid="{00000000-0005-0000-0000-00001D000000}"/>
    <cellStyle name="標準 16 2" xfId="48" xr:uid="{00000000-0005-0000-0000-00001E000000}"/>
    <cellStyle name="標準 16 6" xfId="49" xr:uid="{00000000-0005-0000-0000-00001F000000}"/>
    <cellStyle name="標準 2" xfId="3" xr:uid="{00000000-0005-0000-0000-000020000000}"/>
    <cellStyle name="標準 2 2" xfId="15" xr:uid="{00000000-0005-0000-0000-000021000000}"/>
    <cellStyle name="標準 2 3" xfId="52" xr:uid="{00000000-0005-0000-0000-000022000000}"/>
    <cellStyle name="標準 20" xfId="33" xr:uid="{00000000-0005-0000-0000-000023000000}"/>
    <cellStyle name="標準 21" xfId="34" xr:uid="{00000000-0005-0000-0000-000024000000}"/>
    <cellStyle name="標準 22" xfId="51" xr:uid="{00000000-0005-0000-0000-000025000000}"/>
    <cellStyle name="標準 3" xfId="7" xr:uid="{00000000-0005-0000-0000-000026000000}"/>
    <cellStyle name="標準 3 2" xfId="35" xr:uid="{00000000-0005-0000-0000-000027000000}"/>
    <cellStyle name="標準 3 3" xfId="36" xr:uid="{00000000-0005-0000-0000-000028000000}"/>
    <cellStyle name="標準 4" xfId="4" xr:uid="{00000000-0005-0000-0000-000029000000}"/>
    <cellStyle name="標準 5" xfId="9" xr:uid="{00000000-0005-0000-0000-00002A000000}"/>
    <cellStyle name="標準 5 2" xfId="37" xr:uid="{00000000-0005-0000-0000-00002B000000}"/>
    <cellStyle name="標準 6" xfId="8" xr:uid="{00000000-0005-0000-0000-00002C000000}"/>
    <cellStyle name="標準 6 2" xfId="38" xr:uid="{00000000-0005-0000-0000-00002D000000}"/>
    <cellStyle name="標準 7" xfId="12" xr:uid="{00000000-0005-0000-0000-00002E000000}"/>
    <cellStyle name="標準 8" xfId="10" xr:uid="{00000000-0005-0000-0000-00002F000000}"/>
    <cellStyle name="標準 8 2" xfId="13" xr:uid="{00000000-0005-0000-0000-000030000000}"/>
    <cellStyle name="標準 9" xfId="14" xr:uid="{00000000-0005-0000-0000-000031000000}"/>
    <cellStyle name="標準_様式（P25～P38)" xfId="5" xr:uid="{00000000-0005-0000-0000-000032000000}"/>
    <cellStyle name="標準KIKU" xfId="39" xr:uid="{00000000-0005-0000-0000-000033000000}"/>
    <cellStyle name="未定義" xfId="40" xr:uid="{00000000-0005-0000-0000-000034000000}"/>
  </cellStyles>
  <dxfs count="461">
    <dxf>
      <fill>
        <patternFill>
          <bgColor rgb="FFCCECFF"/>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ECFF"/>
        </patternFill>
      </fill>
    </dxf>
    <dxf>
      <fill>
        <patternFill>
          <bgColor rgb="FFCCECFF"/>
        </patternFill>
      </fill>
    </dxf>
    <dxf>
      <fill>
        <patternFill>
          <bgColor rgb="FFCCE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ECFF"/>
        </patternFill>
      </fill>
    </dxf>
    <dxf>
      <fill>
        <patternFill>
          <bgColor rgb="FFCCE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ECFF"/>
        </patternFill>
      </fill>
    </dxf>
    <dxf>
      <fill>
        <patternFill>
          <bgColor rgb="FFCCE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FFCC"/>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FFCC"/>
        </patternFill>
      </fill>
    </dxf>
    <dxf>
      <fill>
        <patternFill>
          <bgColor rgb="FFCCECFF"/>
        </patternFill>
      </fill>
    </dxf>
    <dxf>
      <fill>
        <patternFill>
          <bgColor rgb="FFCCECFF"/>
        </patternFill>
      </fill>
    </dxf>
    <dxf>
      <fill>
        <patternFill patternType="none">
          <bgColor indexed="65"/>
        </patternFill>
      </fill>
    </dxf>
    <dxf>
      <fill>
        <patternFill>
          <bgColor rgb="FFCCECFF"/>
        </patternFill>
      </fill>
    </dxf>
    <dxf>
      <fill>
        <patternFill>
          <bgColor rgb="FFCCECFF"/>
        </patternFill>
      </fill>
    </dxf>
    <dxf>
      <fill>
        <patternFill>
          <bgColor rgb="FFCCECFF"/>
        </patternFill>
      </fill>
    </dxf>
    <dxf>
      <fill>
        <patternFill>
          <bgColor rgb="FFCCFFCC"/>
        </patternFill>
      </fill>
    </dxf>
    <dxf>
      <fill>
        <patternFill>
          <bgColor rgb="FFCCECFF"/>
        </patternFill>
      </fill>
    </dxf>
    <dxf>
      <fill>
        <patternFill patternType="none">
          <bgColor indexed="65"/>
        </patternFill>
      </fill>
    </dxf>
    <dxf>
      <fill>
        <patternFill>
          <bgColor rgb="FFCCE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patternType="none">
          <bgColor indexed="65"/>
        </patternFill>
      </fill>
    </dxf>
    <dxf>
      <fill>
        <patternFill>
          <bgColor rgb="FFCCECF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indexed="65"/>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ont>
        <b/>
        <i/>
        <strike val="0"/>
      </font>
      <fill>
        <patternFill>
          <bgColor rgb="FFFF0000"/>
        </patternFill>
      </fill>
    </dxf>
    <dxf>
      <font>
        <b/>
        <i/>
        <strike val="0"/>
      </font>
      <fill>
        <patternFill>
          <bgColor rgb="FFFF0000"/>
        </patternFill>
      </fill>
    </dxf>
    <dxf>
      <font>
        <b/>
        <i/>
        <strike val="0"/>
      </font>
      <fill>
        <patternFill>
          <bgColor rgb="FFFF0000"/>
        </patternFill>
      </fill>
    </dxf>
    <dxf>
      <font>
        <b/>
        <i/>
        <strike val="0"/>
      </font>
      <fill>
        <patternFill>
          <bgColor rgb="FFFF0000"/>
        </patternFill>
      </fill>
    </dxf>
    <dxf>
      <font>
        <b/>
        <i/>
        <strike val="0"/>
      </font>
      <fill>
        <patternFill>
          <bgColor rgb="FFFF0000"/>
        </patternFill>
      </fill>
    </dxf>
    <dxf>
      <font>
        <b/>
        <i/>
        <strike val="0"/>
        <color auto="1"/>
      </font>
      <fill>
        <patternFill patternType="none">
          <bgColor auto="1"/>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FFCC"/>
        </patternFill>
      </fill>
    </dxf>
    <dxf>
      <fill>
        <patternFill>
          <bgColor rgb="FFCCECFF"/>
        </patternFill>
      </fill>
    </dxf>
    <dxf>
      <fill>
        <patternFill>
          <bgColor rgb="FFCCFFCC"/>
        </patternFill>
      </fill>
    </dxf>
    <dxf>
      <fill>
        <patternFill patternType="solid">
          <bgColor rgb="FFCCFFCC"/>
        </patternFill>
      </fill>
    </dxf>
    <dxf>
      <fill>
        <patternFill>
          <bgColor rgb="FFCCECFF"/>
        </patternFill>
      </fill>
    </dxf>
    <dxf>
      <fill>
        <patternFill>
          <bgColor rgb="FFCCFFCC"/>
        </patternFill>
      </fill>
    </dxf>
    <dxf>
      <fill>
        <patternFill>
          <bgColor rgb="FFCCECFF"/>
        </patternFill>
      </fill>
    </dxf>
    <dxf>
      <fill>
        <patternFill>
          <bgColor rgb="FFFF0000"/>
        </patternFill>
      </fill>
    </dxf>
    <dxf>
      <fill>
        <patternFill>
          <bgColor rgb="FFCCFFCC"/>
        </patternFill>
      </fill>
    </dxf>
    <dxf>
      <fill>
        <patternFill>
          <bgColor rgb="FFCCECFF"/>
        </patternFill>
      </fill>
    </dxf>
    <dxf>
      <fill>
        <patternFill>
          <bgColor rgb="FFCCFFCC"/>
        </patternFill>
      </fill>
    </dxf>
    <dxf>
      <fill>
        <patternFill>
          <bgColor rgb="FFCCFFCC"/>
        </patternFill>
      </fill>
    </dxf>
    <dxf>
      <fill>
        <patternFill>
          <bgColor rgb="FFCCECFF"/>
        </patternFill>
      </fill>
    </dxf>
    <dxf>
      <fill>
        <patternFill>
          <bgColor rgb="FFCCECFF"/>
        </patternFill>
      </fill>
    </dxf>
    <dxf>
      <fill>
        <patternFill>
          <bgColor rgb="FFCCFFCC"/>
        </patternFill>
      </fill>
    </dxf>
    <dxf>
      <fill>
        <patternFill>
          <bgColor rgb="FFCCECFF"/>
        </patternFill>
      </fill>
    </dxf>
    <dxf>
      <fill>
        <patternFill>
          <bgColor rgb="FFCCECFF"/>
        </patternFill>
      </fill>
    </dxf>
    <dxf>
      <fill>
        <patternFill>
          <bgColor rgb="FFCCECFF"/>
        </patternFill>
      </fill>
    </dxf>
    <dxf>
      <fill>
        <patternFill>
          <bgColor rgb="FFCCFFCC"/>
        </patternFill>
      </fill>
    </dxf>
    <dxf>
      <fill>
        <patternFill>
          <bgColor rgb="FFCCECFF"/>
        </patternFill>
      </fill>
    </dxf>
    <dxf>
      <fill>
        <patternFill>
          <bgColor rgb="FFCCFFCC"/>
        </patternFill>
      </fill>
    </dxf>
    <dxf>
      <fill>
        <patternFill>
          <bgColor rgb="FFFF0000"/>
        </patternFill>
      </fill>
    </dxf>
    <dxf>
      <fill>
        <patternFill>
          <bgColor rgb="FFFF0000"/>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FFCC"/>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FFCC"/>
        </patternFill>
      </fill>
    </dxf>
    <dxf>
      <fill>
        <patternFill>
          <bgColor rgb="FFCCFFCC"/>
        </patternFill>
      </fill>
    </dxf>
    <dxf>
      <fill>
        <patternFill>
          <bgColor rgb="FFCCECFF"/>
        </patternFill>
      </fill>
    </dxf>
    <dxf>
      <fill>
        <patternFill>
          <bgColor rgb="FFCCECFF"/>
        </patternFill>
      </fill>
    </dxf>
    <dxf>
      <fill>
        <patternFill>
          <bgColor rgb="FFCCFFCC"/>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ECFF"/>
        </patternFill>
      </fill>
    </dxf>
    <dxf>
      <fill>
        <patternFill>
          <bgColor rgb="FFCCE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FFCC"/>
        </patternFill>
      </fill>
    </dxf>
    <dxf>
      <fill>
        <patternFill>
          <bgColor rgb="FFCCFFCC"/>
        </patternFill>
      </fill>
    </dxf>
    <dxf>
      <fill>
        <patternFill>
          <bgColor rgb="FFCCE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ECFF"/>
        </patternFill>
      </fill>
    </dxf>
    <dxf>
      <fill>
        <patternFill>
          <bgColor rgb="FFCCECFF"/>
        </patternFill>
      </fill>
    </dxf>
    <dxf>
      <fill>
        <patternFill>
          <bgColor rgb="FFCCFFCC"/>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FF0000"/>
        </patternFill>
      </fill>
    </dxf>
    <dxf>
      <fill>
        <patternFill>
          <bgColor rgb="FFCCECFF"/>
        </patternFill>
      </fill>
    </dxf>
    <dxf>
      <fill>
        <patternFill>
          <bgColor rgb="FFFF0000"/>
        </patternFill>
      </fill>
    </dxf>
    <dxf>
      <fill>
        <patternFill>
          <bgColor rgb="FFCCECFF"/>
        </patternFill>
      </fill>
    </dxf>
    <dxf>
      <fill>
        <patternFill>
          <bgColor rgb="FFCCECFF"/>
        </patternFill>
      </fill>
    </dxf>
    <dxf>
      <fill>
        <patternFill>
          <bgColor rgb="FFCCECFF"/>
        </patternFill>
      </fill>
    </dxf>
    <dxf>
      <fill>
        <patternFill patternType="solid">
          <bgColor rgb="FFCCFFCC"/>
        </patternFill>
      </fill>
    </dxf>
    <dxf>
      <fill>
        <patternFill>
          <bgColor rgb="FFCCFFCC"/>
        </patternFill>
      </fill>
    </dxf>
    <dxf>
      <fill>
        <patternFill patternType="solid">
          <bgColor rgb="FFCCFFCC"/>
        </patternFill>
      </fill>
    </dxf>
    <dxf>
      <fill>
        <patternFill>
          <bgColor rgb="FFCCECFF"/>
        </patternFill>
      </fill>
    </dxf>
  </dxfs>
  <tableStyles count="0" defaultTableStyle="TableStyleMedium9" defaultPivotStyle="PivotStyleLight16"/>
  <colors>
    <mruColors>
      <color rgb="FFFF6464"/>
      <color rgb="FFFFFFCC"/>
      <color rgb="FF0000FF"/>
      <color rgb="FFCCFFFF"/>
      <color rgb="FF99CCFF"/>
      <color rgb="FFCCECFF"/>
      <color rgb="FFCCFFCC"/>
      <color rgb="FF99FFCC"/>
      <color rgb="FF99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8" Type="http://schemas.openxmlformats.org/officeDocument/2006/relationships/worksheet" Target="worksheets/sheet8.xml"/></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8</xdr:col>
      <xdr:colOff>419554</xdr:colOff>
      <xdr:row>9</xdr:row>
      <xdr:rowOff>351517</xdr:rowOff>
    </xdr:from>
    <xdr:to>
      <xdr:col>13</xdr:col>
      <xdr:colOff>115721</xdr:colOff>
      <xdr:row>9</xdr:row>
      <xdr:rowOff>1936459</xdr:rowOff>
    </xdr:to>
    <xdr:grpSp>
      <xdr:nvGrpSpPr>
        <xdr:cNvPr id="26" name="グループ化 25">
          <a:extLst>
            <a:ext uri="{FF2B5EF4-FFF2-40B4-BE49-F238E27FC236}">
              <a16:creationId xmlns:a16="http://schemas.microsoft.com/office/drawing/2014/main" id="{00000000-0008-0000-0000-00001A000000}"/>
            </a:ext>
          </a:extLst>
        </xdr:cNvPr>
        <xdr:cNvGrpSpPr/>
      </xdr:nvGrpSpPr>
      <xdr:grpSpPr>
        <a:xfrm>
          <a:off x="25538376" y="2801982"/>
          <a:ext cx="2863801" cy="1436352"/>
          <a:chOff x="11949545" y="3238499"/>
          <a:chExt cx="4139045" cy="2008909"/>
        </a:xfrm>
      </xdr:grpSpPr>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11949545" y="3238499"/>
            <a:ext cx="4139045" cy="2008909"/>
          </a:xfrm>
          <a:prstGeom prst="rect">
            <a:avLst/>
          </a:prstGeom>
          <a:solidFill>
            <a:srgbClr val="FFFFFF"/>
          </a:solid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2850090" y="3414814"/>
            <a:ext cx="3030683" cy="464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：入力必須</a:t>
            </a:r>
          </a:p>
        </xdr:txBody>
      </xdr:sp>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12347864" y="3463637"/>
            <a:ext cx="398318" cy="311727"/>
          </a:xfrm>
          <a:prstGeom prst="rect">
            <a:avLst/>
          </a:prstGeom>
          <a:solidFill>
            <a:srgbClr val="CCE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正方形/長方形 29">
            <a:extLst>
              <a:ext uri="{FF2B5EF4-FFF2-40B4-BE49-F238E27FC236}">
                <a16:creationId xmlns:a16="http://schemas.microsoft.com/office/drawing/2014/main" id="{00000000-0008-0000-0000-00001E000000}"/>
              </a:ext>
            </a:extLst>
          </xdr:cNvPr>
          <xdr:cNvSpPr/>
        </xdr:nvSpPr>
        <xdr:spPr>
          <a:xfrm>
            <a:off x="12347864" y="4017818"/>
            <a:ext cx="398318" cy="311727"/>
          </a:xfrm>
          <a:prstGeom prst="rect">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12867409" y="3983181"/>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：該当する場合入力</a:t>
            </a:r>
          </a:p>
        </xdr:txBody>
      </xdr:sp>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12365182" y="4571999"/>
            <a:ext cx="398318" cy="311727"/>
          </a:xfrm>
          <a:prstGeom prst="rect">
            <a:avLst/>
          </a:prstGeom>
          <a:solidFill>
            <a:srgbClr val="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2867409" y="4485409"/>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：必要に応じて入力</a:t>
            </a:r>
          </a:p>
        </xdr:txBody>
      </xdr:sp>
    </xdr:grpSp>
    <xdr:clientData/>
  </xdr:twoCellAnchor>
  <xdr:twoCellAnchor>
    <xdr:from>
      <xdr:col>4</xdr:col>
      <xdr:colOff>1178312</xdr:colOff>
      <xdr:row>1</xdr:row>
      <xdr:rowOff>95250</xdr:rowOff>
    </xdr:from>
    <xdr:to>
      <xdr:col>7</xdr:col>
      <xdr:colOff>28088</xdr:colOff>
      <xdr:row>27</xdr:row>
      <xdr:rowOff>95251</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7929124" y="455168"/>
          <a:ext cx="16143747" cy="39624001"/>
          <a:chOff x="8645192" y="636241"/>
          <a:chExt cx="17537696" cy="43687581"/>
        </a:xfrm>
      </xdr:grpSpPr>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8645192" y="636241"/>
            <a:ext cx="17537696" cy="43687581"/>
            <a:chOff x="-1811443" y="-539519"/>
            <a:chExt cx="9337775" cy="43736640"/>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1811443" y="-539519"/>
              <a:ext cx="8483335" cy="6676532"/>
              <a:chOff x="-1800861" y="-560685"/>
              <a:chExt cx="8483335" cy="6676532"/>
            </a:xfrm>
          </xdr:grpSpPr>
          <xdr:sp macro="" textlink="">
            <xdr:nvSpPr>
              <xdr:cNvPr id="16" name="角丸四角形吹き出し 15">
                <a:extLst>
                  <a:ext uri="{FF2B5EF4-FFF2-40B4-BE49-F238E27FC236}">
                    <a16:creationId xmlns:a16="http://schemas.microsoft.com/office/drawing/2014/main" id="{00000000-0008-0000-0000-000010000000}"/>
                  </a:ext>
                </a:extLst>
              </xdr:cNvPr>
              <xdr:cNvSpPr/>
            </xdr:nvSpPr>
            <xdr:spPr>
              <a:xfrm>
                <a:off x="-1098340" y="-335801"/>
                <a:ext cx="2914649" cy="542924"/>
              </a:xfrm>
              <a:prstGeom prst="wedgeRoundRectCallout">
                <a:avLst>
                  <a:gd name="adj1" fmla="val -58016"/>
                  <a:gd name="adj2" fmla="val -16922"/>
                  <a:gd name="adj3" fmla="val 16667"/>
                </a:avLst>
              </a:prstGeom>
              <a:solidFill>
                <a:srgbClr val="FFFFCC"/>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l"/>
                <a:r>
                  <a:rPr kumimoji="1" lang="ja-JP" altLang="en-US" sz="1800">
                    <a:solidFill>
                      <a:sysClr val="windowText" lastClr="000000"/>
                    </a:solidFill>
                    <a:latin typeface="メイリオ" panose="020B0604030504040204" pitchFamily="50" charset="-128"/>
                    <a:ea typeface="メイリオ" panose="020B0604030504040204" pitchFamily="50" charset="-128"/>
                  </a:rPr>
                  <a:t>自動表示されますので、入力は不要です。</a:t>
                </a:r>
              </a:p>
            </xdr:txBody>
          </xdr:sp>
          <xdr:sp macro="" textlink="">
            <xdr:nvSpPr>
              <xdr:cNvPr id="17" name="右中かっこ 16">
                <a:extLst>
                  <a:ext uri="{FF2B5EF4-FFF2-40B4-BE49-F238E27FC236}">
                    <a16:creationId xmlns:a16="http://schemas.microsoft.com/office/drawing/2014/main" id="{00000000-0008-0000-0000-000011000000}"/>
                  </a:ext>
                </a:extLst>
              </xdr:cNvPr>
              <xdr:cNvSpPr/>
            </xdr:nvSpPr>
            <xdr:spPr>
              <a:xfrm>
                <a:off x="-1800861" y="-560685"/>
                <a:ext cx="203604" cy="870251"/>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8" name="角丸四角形吹き出し 17">
                <a:extLst>
                  <a:ext uri="{FF2B5EF4-FFF2-40B4-BE49-F238E27FC236}">
                    <a16:creationId xmlns:a16="http://schemas.microsoft.com/office/drawing/2014/main" id="{00000000-0008-0000-0000-000012000000}"/>
                  </a:ext>
                </a:extLst>
              </xdr:cNvPr>
              <xdr:cNvSpPr/>
            </xdr:nvSpPr>
            <xdr:spPr>
              <a:xfrm>
                <a:off x="2856600" y="1884328"/>
                <a:ext cx="3825874" cy="964236"/>
              </a:xfrm>
              <a:prstGeom prst="wedgeRoundRectCallout">
                <a:avLst>
                  <a:gd name="adj1" fmla="val 58853"/>
                  <a:gd name="adj2" fmla="val -28209"/>
                  <a:gd name="adj3" fmla="val 16667"/>
                </a:avLst>
              </a:prstGeom>
              <a:solidFill>
                <a:srgbClr val="FFFFCC"/>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l">
                  <a:lnSpc>
                    <a:spcPts val="2000"/>
                  </a:lnSpc>
                </a:pPr>
                <a:r>
                  <a:rPr kumimoji="1" lang="ja-JP" altLang="en-US" sz="1800">
                    <a:solidFill>
                      <a:sysClr val="windowText" lastClr="000000"/>
                    </a:solidFill>
                    <a:latin typeface="メイリオ" panose="020B0604030504040204" pitchFamily="50" charset="-128"/>
                    <a:ea typeface="メイリオ" panose="020B0604030504040204" pitchFamily="50" charset="-128"/>
                  </a:rPr>
                  <a:t>申請提出時に各書類が揃っているかを確認し、チェックマーク「✔」を記入して、申請書と併せてご提出ください。</a:t>
                </a:r>
              </a:p>
            </xdr:txBody>
          </xdr:sp>
          <xdr:sp macro="" textlink="">
            <xdr:nvSpPr>
              <xdr:cNvPr id="19" name="角丸四角形吹き出し 18">
                <a:extLst>
                  <a:ext uri="{FF2B5EF4-FFF2-40B4-BE49-F238E27FC236}">
                    <a16:creationId xmlns:a16="http://schemas.microsoft.com/office/drawing/2014/main" id="{00000000-0008-0000-0000-000013000000}"/>
                  </a:ext>
                </a:extLst>
              </xdr:cNvPr>
              <xdr:cNvSpPr/>
            </xdr:nvSpPr>
            <xdr:spPr>
              <a:xfrm>
                <a:off x="-638569" y="3910039"/>
                <a:ext cx="4023106" cy="2205808"/>
              </a:xfrm>
              <a:prstGeom prst="wedgeRoundRectCallout">
                <a:avLst>
                  <a:gd name="adj1" fmla="val -59246"/>
                  <a:gd name="adj2" fmla="val -41373"/>
                  <a:gd name="adj3" fmla="val 16667"/>
                </a:avLst>
              </a:prstGeom>
              <a:solidFill>
                <a:srgbClr val="FFFFCC"/>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l">
                  <a:lnSpc>
                    <a:spcPts val="2000"/>
                  </a:lnSpc>
                </a:pPr>
                <a:r>
                  <a:rPr kumimoji="1" lang="ja-JP" altLang="en-US" sz="1800">
                    <a:solidFill>
                      <a:sysClr val="windowText" lastClr="000000"/>
                    </a:solidFill>
                    <a:latin typeface="メイリオ" panose="020B0604030504040204" pitchFamily="50" charset="-128"/>
                    <a:ea typeface="メイリオ" panose="020B0604030504040204" pitchFamily="50" charset="-128"/>
                  </a:rPr>
                  <a:t>訓練実施機関は、災害補償制度を措置するために</a:t>
                </a:r>
                <a:endParaRPr kumimoji="1" lang="en-US" altLang="ja-JP" sz="1800">
                  <a:solidFill>
                    <a:sysClr val="windowText" lastClr="000000"/>
                  </a:solidFill>
                  <a:latin typeface="メイリオ" panose="020B0604030504040204" pitchFamily="50" charset="-128"/>
                  <a:ea typeface="メイリオ" panose="020B0604030504040204" pitchFamily="50" charset="-128"/>
                </a:endParaRPr>
              </a:p>
              <a:p>
                <a:pPr algn="l">
                  <a:lnSpc>
                    <a:spcPts val="2000"/>
                  </a:lnSpc>
                </a:pPr>
                <a:r>
                  <a:rPr kumimoji="1" lang="ja-JP" altLang="en-US" sz="1800">
                    <a:solidFill>
                      <a:sysClr val="windowText" lastClr="000000"/>
                    </a:solidFill>
                    <a:latin typeface="メイリオ" panose="020B0604030504040204" pitchFamily="50" charset="-128"/>
                    <a:ea typeface="メイリオ" panose="020B0604030504040204" pitchFamily="50" charset="-128"/>
                  </a:rPr>
                  <a:t>負傷、疾病（特定の疾病に限定しない）又は死亡した場合、受講者に対して、訓練実施機関の責任を問わず必要な補償が支払われる保険に加入する必要があります。</a:t>
                </a:r>
                <a:endParaRPr kumimoji="1" lang="en-US" altLang="ja-JP" sz="1800">
                  <a:solidFill>
                    <a:sysClr val="windowText" lastClr="000000"/>
                  </a:solidFill>
                  <a:latin typeface="メイリオ" panose="020B0604030504040204" pitchFamily="50" charset="-128"/>
                  <a:ea typeface="メイリオ" panose="020B0604030504040204" pitchFamily="50" charset="-128"/>
                </a:endParaRPr>
              </a:p>
              <a:p>
                <a:pPr algn="l">
                  <a:lnSpc>
                    <a:spcPts val="2000"/>
                  </a:lnSpc>
                </a:pPr>
                <a:r>
                  <a:rPr kumimoji="1" lang="ja-JP" altLang="en-US" sz="1800">
                    <a:solidFill>
                      <a:sysClr val="windowText" lastClr="000000"/>
                    </a:solidFill>
                    <a:latin typeface="メイリオ" panose="020B0604030504040204" pitchFamily="50" charset="-128"/>
                    <a:ea typeface="メイリオ" panose="020B0604030504040204" pitchFamily="50" charset="-128"/>
                  </a:rPr>
                  <a:t>加入次第、内容及び加入の確認ができる書類</a:t>
                </a:r>
                <a:r>
                  <a:rPr kumimoji="1" lang="ja-JP" altLang="en-US" sz="1800">
                    <a:solidFill>
                      <a:schemeClr val="tx1"/>
                    </a:solidFill>
                    <a:latin typeface="メイリオ" panose="020B0604030504040204" pitchFamily="50" charset="-128"/>
                    <a:ea typeface="メイリオ" panose="020B0604030504040204" pitchFamily="50" charset="-128"/>
                  </a:rPr>
                  <a:t>（保険証券等）の写しを提出してください。</a:t>
                </a:r>
              </a:p>
            </xdr:txBody>
          </xdr:sp>
        </xdr:grpSp>
        <xdr:sp macro="" textlink="">
          <xdr:nvSpPr>
            <xdr:cNvPr id="15" name="フローチャート : 代替処理 12">
              <a:extLst>
                <a:ext uri="{FF2B5EF4-FFF2-40B4-BE49-F238E27FC236}">
                  <a16:creationId xmlns:a16="http://schemas.microsoft.com/office/drawing/2014/main" id="{00000000-0008-0000-0000-00000F000000}"/>
                </a:ext>
              </a:extLst>
            </xdr:cNvPr>
            <xdr:cNvSpPr/>
          </xdr:nvSpPr>
          <xdr:spPr>
            <a:xfrm>
              <a:off x="6876587" y="924954"/>
              <a:ext cx="649745" cy="42272167"/>
            </a:xfrm>
            <a:prstGeom prst="flowChartAlternateProcess">
              <a:avLst/>
            </a:prstGeom>
            <a:noFill/>
            <a:ln w="38100">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kumimoji="1" lang="en-US" altLang="ja-JP" sz="1000">
                <a:solidFill>
                  <a:srgbClr val="FF0000"/>
                </a:solidFill>
                <a:latin typeface="+mn-lt"/>
                <a:ea typeface="+mn-ea"/>
                <a:cs typeface="+mn-cs"/>
              </a:endParaRPr>
            </a:p>
          </xdr:txBody>
        </xdr:sp>
      </xdr:grpSp>
      <xdr:sp macro="" textlink="">
        <xdr:nvSpPr>
          <xdr:cNvPr id="12" name="角丸四角形吹き出し 11">
            <a:extLst>
              <a:ext uri="{FF2B5EF4-FFF2-40B4-BE49-F238E27FC236}">
                <a16:creationId xmlns:a16="http://schemas.microsoft.com/office/drawing/2014/main" id="{00000000-0008-0000-0000-00000C000000}"/>
              </a:ext>
            </a:extLst>
          </xdr:cNvPr>
          <xdr:cNvSpPr/>
        </xdr:nvSpPr>
        <xdr:spPr>
          <a:xfrm>
            <a:off x="11549070" y="32265953"/>
            <a:ext cx="6548437" cy="1404937"/>
          </a:xfrm>
          <a:prstGeom prst="wedgeRoundRectCallout">
            <a:avLst>
              <a:gd name="adj1" fmla="val -57428"/>
              <a:gd name="adj2" fmla="val 38288"/>
              <a:gd name="adj3" fmla="val 16667"/>
            </a:avLst>
          </a:prstGeom>
          <a:solidFill>
            <a:srgbClr val="FFFFCC"/>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l">
              <a:lnSpc>
                <a:spcPts val="2000"/>
              </a:lnSpc>
            </a:pPr>
            <a:r>
              <a:rPr kumimoji="1" lang="ja-JP" altLang="en-US" sz="1800">
                <a:solidFill>
                  <a:sysClr val="windowText" lastClr="000000"/>
                </a:solidFill>
                <a:latin typeface="メイリオ" panose="020B0604030504040204" pitchFamily="50" charset="-128"/>
                <a:ea typeface="メイリオ" panose="020B0604030504040204" pitchFamily="50" charset="-128"/>
              </a:rPr>
              <a:t>実績枠で申請される場合は、第１４号及び第１５の１号を提出してください。</a:t>
            </a:r>
          </a:p>
        </xdr:txBody>
      </xdr:sp>
      <xdr:sp macro="" textlink="">
        <xdr:nvSpPr>
          <xdr:cNvPr id="13" name="角丸四角形吹き出し 12">
            <a:extLst>
              <a:ext uri="{FF2B5EF4-FFF2-40B4-BE49-F238E27FC236}">
                <a16:creationId xmlns:a16="http://schemas.microsoft.com/office/drawing/2014/main" id="{00000000-0008-0000-0000-00000D000000}"/>
              </a:ext>
            </a:extLst>
          </xdr:cNvPr>
          <xdr:cNvSpPr/>
        </xdr:nvSpPr>
        <xdr:spPr>
          <a:xfrm>
            <a:off x="11477638" y="39432503"/>
            <a:ext cx="6548437" cy="1404937"/>
          </a:xfrm>
          <a:prstGeom prst="wedgeRoundRectCallout">
            <a:avLst>
              <a:gd name="adj1" fmla="val -55246"/>
              <a:gd name="adj2" fmla="val -53237"/>
              <a:gd name="adj3" fmla="val 16667"/>
            </a:avLst>
          </a:prstGeom>
          <a:solidFill>
            <a:srgbClr val="FFFFCC"/>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l">
              <a:lnSpc>
                <a:spcPts val="2000"/>
              </a:lnSpc>
            </a:pPr>
            <a:r>
              <a:rPr kumimoji="1" lang="ja-JP" altLang="en-US" sz="1800">
                <a:solidFill>
                  <a:sysClr val="windowText" lastClr="000000"/>
                </a:solidFill>
                <a:latin typeface="メイリオ" panose="020B0604030504040204" pitchFamily="50" charset="-128"/>
                <a:ea typeface="メイリオ" panose="020B0604030504040204" pitchFamily="50" charset="-128"/>
              </a:rPr>
              <a:t>新規枠で申請される場合は、第１５の２号を提出してください。</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0</xdr:row>
      <xdr:rowOff>381000</xdr:rowOff>
    </xdr:from>
    <xdr:to>
      <xdr:col>4</xdr:col>
      <xdr:colOff>63500</xdr:colOff>
      <xdr:row>15</xdr:row>
      <xdr:rowOff>457200</xdr:rowOff>
    </xdr:to>
    <xdr:grpSp>
      <xdr:nvGrpSpPr>
        <xdr:cNvPr id="2" name="グループ化 1">
          <a:extLst>
            <a:ext uri="{FF2B5EF4-FFF2-40B4-BE49-F238E27FC236}">
              <a16:creationId xmlns:a16="http://schemas.microsoft.com/office/drawing/2014/main" id="{7D63A551-8F36-4833-B71C-B4F3B784137B}"/>
            </a:ext>
          </a:extLst>
        </xdr:cNvPr>
        <xdr:cNvGrpSpPr/>
      </xdr:nvGrpSpPr>
      <xdr:grpSpPr>
        <a:xfrm>
          <a:off x="883920" y="345948"/>
          <a:ext cx="20887055" cy="5353050"/>
          <a:chOff x="727364" y="467589"/>
          <a:chExt cx="22719794" cy="5919841"/>
        </a:xfrm>
      </xdr:grpSpPr>
      <xdr:cxnSp macro="">
        <xdr:nvCxnSpPr>
          <xdr:cNvPr id="4" name="直線矢印コネクタ 3">
            <a:extLst>
              <a:ext uri="{FF2B5EF4-FFF2-40B4-BE49-F238E27FC236}">
                <a16:creationId xmlns:a16="http://schemas.microsoft.com/office/drawing/2014/main" id="{E1EB91D1-45CA-B1E1-4A80-720F8738F8B5}"/>
              </a:ext>
            </a:extLst>
          </xdr:cNvPr>
          <xdr:cNvCxnSpPr/>
        </xdr:nvCxnSpPr>
        <xdr:spPr>
          <a:xfrm flipV="1">
            <a:off x="21751636" y="2651981"/>
            <a:ext cx="1695522" cy="1660246"/>
          </a:xfrm>
          <a:prstGeom prst="straightConnector1">
            <a:avLst/>
          </a:prstGeom>
          <a:ln w="22225">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 name="直線矢印コネクタ 4">
            <a:extLst>
              <a:ext uri="{FF2B5EF4-FFF2-40B4-BE49-F238E27FC236}">
                <a16:creationId xmlns:a16="http://schemas.microsoft.com/office/drawing/2014/main" id="{F831154E-EA43-22D7-B368-55404406DD5F}"/>
              </a:ext>
            </a:extLst>
          </xdr:cNvPr>
          <xdr:cNvCxnSpPr>
            <a:stCxn id="7" idx="1"/>
          </xdr:cNvCxnSpPr>
        </xdr:nvCxnSpPr>
        <xdr:spPr>
          <a:xfrm flipH="1" flipV="1">
            <a:off x="727364" y="2753591"/>
            <a:ext cx="11395364" cy="2405737"/>
          </a:xfrm>
          <a:prstGeom prst="straightConnector1">
            <a:avLst/>
          </a:prstGeom>
          <a:ln w="19050">
            <a:solidFill>
              <a:srgbClr val="FF0000"/>
            </a:solidFill>
            <a:prstDash val="sysDash"/>
            <a:headEnd type="none" w="med" len="med"/>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 name="角丸四角形 6">
            <a:extLst>
              <a:ext uri="{FF2B5EF4-FFF2-40B4-BE49-F238E27FC236}">
                <a16:creationId xmlns:a16="http://schemas.microsoft.com/office/drawing/2014/main" id="{A2074207-CD50-978E-E6A4-83E088B60533}"/>
              </a:ext>
            </a:extLst>
          </xdr:cNvPr>
          <xdr:cNvSpPr/>
        </xdr:nvSpPr>
        <xdr:spPr>
          <a:xfrm>
            <a:off x="5938681" y="467589"/>
            <a:ext cx="8954955" cy="1524002"/>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0" i="0" baseline="0">
                <a:solidFill>
                  <a:sysClr val="windowText" lastClr="000000"/>
                </a:solidFill>
                <a:effectLst/>
                <a:latin typeface="Meiryo UI" panose="020B0604030504040204" pitchFamily="50" charset="-128"/>
                <a:ea typeface="Meiryo UI" panose="020B0604030504040204" pitchFamily="50" charset="-128"/>
                <a:cs typeface="+mn-cs"/>
              </a:rPr>
              <a:t>デジタル系訓練コース（</a:t>
            </a:r>
            <a:r>
              <a:rPr kumimoji="1" lang="ja-JP" altLang="ja-JP" sz="1800" b="0" i="0" baseline="0">
                <a:solidFill>
                  <a:sysClr val="windowText" lastClr="000000"/>
                </a:solidFill>
                <a:effectLst/>
                <a:latin typeface="Meiryo UI" panose="020B0604030504040204" pitchFamily="50" charset="-128"/>
                <a:ea typeface="Meiryo UI" panose="020B0604030504040204" pitchFamily="50" charset="-128"/>
                <a:cs typeface="+mn-cs"/>
              </a:rPr>
              <a:t>ＩＴ分野</a:t>
            </a:r>
            <a:r>
              <a:rPr kumimoji="1" lang="ja-JP" altLang="en-US" sz="1800" b="0" i="0" baseline="0">
                <a:solidFill>
                  <a:sysClr val="windowText" lastClr="000000"/>
                </a:solidFill>
                <a:effectLst/>
                <a:latin typeface="Meiryo UI" panose="020B0604030504040204" pitchFamily="50" charset="-128"/>
                <a:ea typeface="Meiryo UI" panose="020B0604030504040204" pitchFamily="50" charset="-128"/>
                <a:cs typeface="+mn-cs"/>
              </a:rPr>
              <a:t>又は</a:t>
            </a:r>
            <a:r>
              <a:rPr kumimoji="1" lang="ja-JP" altLang="ja-JP" sz="1800" b="0" i="0" baseline="0">
                <a:solidFill>
                  <a:sysClr val="windowText" lastClr="000000"/>
                </a:solidFill>
                <a:effectLst/>
                <a:latin typeface="Meiryo UI" panose="020B0604030504040204" pitchFamily="50" charset="-128"/>
                <a:ea typeface="Meiryo UI" panose="020B0604030504040204" pitchFamily="50" charset="-128"/>
                <a:cs typeface="+mn-cs"/>
              </a:rPr>
              <a:t>デザイン分野</a:t>
            </a:r>
            <a:r>
              <a:rPr kumimoji="1" lang="ja-JP" altLang="en-US" sz="1800" b="0" i="0" baseline="0">
                <a:solidFill>
                  <a:sysClr val="windowText" lastClr="000000"/>
                </a:solidFill>
                <a:effectLst/>
                <a:latin typeface="Meiryo UI" panose="020B0604030504040204" pitchFamily="50" charset="-128"/>
                <a:ea typeface="Meiryo UI" panose="020B0604030504040204" pitchFamily="50" charset="-128"/>
                <a:cs typeface="+mn-cs"/>
              </a:rPr>
              <a:t>のうち</a:t>
            </a:r>
            <a:r>
              <a:rPr kumimoji="1" lang="en-US" altLang="ja-JP" sz="1800" b="0" i="0" baseline="0">
                <a:solidFill>
                  <a:sysClr val="windowText" lastClr="000000"/>
                </a:solidFill>
                <a:effectLst/>
                <a:latin typeface="Meiryo UI" panose="020B0604030504040204" pitchFamily="50" charset="-128"/>
                <a:ea typeface="Meiryo UI" panose="020B0604030504040204" pitchFamily="50" charset="-128"/>
                <a:cs typeface="+mn-cs"/>
              </a:rPr>
              <a:t>WEB</a:t>
            </a:r>
            <a:r>
              <a:rPr kumimoji="1" lang="ja-JP" altLang="ja-JP" sz="1800" b="0" i="0" baseline="0">
                <a:solidFill>
                  <a:sysClr val="windowText" lastClr="000000"/>
                </a:solidFill>
                <a:effectLst/>
                <a:latin typeface="Meiryo UI" panose="020B0604030504040204" pitchFamily="50" charset="-128"/>
                <a:ea typeface="Meiryo UI" panose="020B0604030504040204" pitchFamily="50" charset="-128"/>
                <a:cs typeface="+mn-cs"/>
              </a:rPr>
              <a:t>デザイン</a:t>
            </a:r>
            <a:r>
              <a:rPr kumimoji="1" lang="ja-JP" altLang="en-US" sz="1800" b="0" i="0" baseline="0">
                <a:solidFill>
                  <a:sysClr val="windowText" lastClr="000000"/>
                </a:solidFill>
                <a:effectLst/>
                <a:latin typeface="Meiryo UI" panose="020B0604030504040204" pitchFamily="50" charset="-128"/>
                <a:ea typeface="Meiryo UI" panose="020B0604030504040204" pitchFamily="50" charset="-128"/>
                <a:cs typeface="+mn-cs"/>
              </a:rPr>
              <a:t>系コース</a:t>
            </a:r>
            <a:r>
              <a:rPr kumimoji="1" lang="ja-JP" altLang="ja-JP" sz="1800" b="0" i="0" baseline="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800">
                <a:solidFill>
                  <a:sysClr val="windowText" lastClr="000000"/>
                </a:solidFill>
                <a:latin typeface="Meiryo UI" panose="020B0604030504040204" pitchFamily="50" charset="-128"/>
                <a:ea typeface="Meiryo UI" panose="020B0604030504040204" pitchFamily="50" charset="-128"/>
              </a:rPr>
              <a:t>で訓練科を設定する場合は、提出が必要です。</a:t>
            </a:r>
          </a:p>
        </xdr:txBody>
      </xdr:sp>
      <xdr:sp macro="" textlink="">
        <xdr:nvSpPr>
          <xdr:cNvPr id="7" name="角丸四角形 7">
            <a:extLst>
              <a:ext uri="{FF2B5EF4-FFF2-40B4-BE49-F238E27FC236}">
                <a16:creationId xmlns:a16="http://schemas.microsoft.com/office/drawing/2014/main" id="{229D2F60-66F7-0FD2-D994-42C522E45FF5}"/>
              </a:ext>
            </a:extLst>
          </xdr:cNvPr>
          <xdr:cNvSpPr/>
        </xdr:nvSpPr>
        <xdr:spPr>
          <a:xfrm>
            <a:off x="12122728" y="3931226"/>
            <a:ext cx="9577696" cy="2456204"/>
          </a:xfrm>
          <a:prstGeom prst="roundRect">
            <a:avLst/>
          </a:prstGeom>
          <a:solidFill>
            <a:srgbClr val="FFFFCC"/>
          </a:solidFill>
          <a:ln w="25400" cap="flat" cmpd="sng" algn="ctr">
            <a:solidFill>
              <a:srgbClr val="FF0000"/>
            </a:solidFill>
            <a:prstDash val="solid"/>
            <a:headEnd type="triangle"/>
          </a:ln>
          <a:effectLst/>
        </xdr:spPr>
        <xdr:txBody>
          <a:bodyPr vertOverflow="clip" horzOverflow="clip" bIns="0" rtlCol="0" anchor="t"/>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・訓練カリキュラム</a:t>
            </a:r>
            <a:r>
              <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認定様式第</a:t>
            </a:r>
            <a:r>
              <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5</a:t>
            </a: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号</a:t>
            </a:r>
            <a:r>
              <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の「科目の内容」欄に学習項目欄に関連する訓練内容がある場合は、該当する「訓練内容」</a:t>
            </a:r>
            <a:r>
              <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認定様式第５号</a:t>
            </a:r>
            <a:r>
              <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を〇で囲み、訓練カリキュラムのチェック</a:t>
            </a:r>
            <a:r>
              <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欄に✓を記入してください。</a:t>
            </a:r>
          </a:p>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・カテゴリー欄のＡ～Ｄのうち、複数のカテゴリーの訓練カリキュラムにチェックがある場合は訓練概要欄</a:t>
            </a:r>
            <a:r>
              <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認定様式第</a:t>
            </a:r>
            <a:r>
              <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5</a:t>
            </a: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号</a:t>
            </a:r>
            <a:r>
              <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の末尾に</a:t>
            </a:r>
            <a:r>
              <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ＤＳＳ対応</a:t>
            </a:r>
            <a:r>
              <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と記載してください。</a:t>
            </a:r>
          </a:p>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例</a:t>
            </a:r>
            <a:r>
              <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a:t>
            </a: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Ａ及びＣの欄にチェックがある場合→</a:t>
            </a:r>
            <a:r>
              <a:rPr kumimoji="1" lang="en-US" altLang="ja-JP" sz="1800" b="0" i="0" baseline="0">
                <a:effectLst/>
                <a:latin typeface="Meiryo UI" panose="020B0604030504040204" pitchFamily="50" charset="-128"/>
                <a:ea typeface="Meiryo UI" panose="020B0604030504040204" pitchFamily="50" charset="-128"/>
                <a:cs typeface="+mn-cs"/>
              </a:rPr>
              <a:t>【</a:t>
            </a:r>
            <a:r>
              <a:rPr kumimoji="1" lang="ja-JP" altLang="ja-JP" sz="1800" b="0" i="0" baseline="0">
                <a:effectLst/>
                <a:latin typeface="Meiryo UI" panose="020B0604030504040204" pitchFamily="50" charset="-128"/>
                <a:ea typeface="Meiryo UI" panose="020B0604030504040204" pitchFamily="50" charset="-128"/>
                <a:cs typeface="+mn-cs"/>
              </a:rPr>
              <a:t>ＤＳＳ対応</a:t>
            </a:r>
            <a:r>
              <a:rPr kumimoji="1" lang="en-US" altLang="ja-JP" sz="1800" b="0" i="0" baseline="0">
                <a:effectLst/>
                <a:latin typeface="Meiryo UI" panose="020B0604030504040204" pitchFamily="50" charset="-128"/>
                <a:ea typeface="Meiryo UI" panose="020B0604030504040204" pitchFamily="50" charset="-128"/>
                <a:cs typeface="+mn-cs"/>
              </a:rPr>
              <a:t>】</a:t>
            </a:r>
            <a:r>
              <a:rPr kumimoji="1" lang="ja-JP" altLang="en-US" sz="1800" b="0" i="0" baseline="0">
                <a:effectLst/>
                <a:latin typeface="Meiryo UI" panose="020B0604030504040204" pitchFamily="50" charset="-128"/>
                <a:ea typeface="Meiryo UI" panose="020B0604030504040204" pitchFamily="50" charset="-128"/>
                <a:cs typeface="+mn-cs"/>
              </a:rPr>
              <a:t>記載必要</a:t>
            </a:r>
            <a:endPar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例</a:t>
            </a:r>
            <a:r>
              <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ja-JP" sz="1800" b="0" i="0" baseline="0">
                <a:effectLst/>
                <a:latin typeface="Meiryo UI" panose="020B0604030504040204" pitchFamily="50" charset="-128"/>
                <a:ea typeface="Meiryo UI" panose="020B0604030504040204" pitchFamily="50" charset="-128"/>
                <a:cs typeface="+mn-cs"/>
              </a:rPr>
              <a:t>Ａ欄</a:t>
            </a:r>
            <a:r>
              <a:rPr kumimoji="1" lang="ja-JP" altLang="en-US" sz="1800" b="0" i="0" baseline="0">
                <a:effectLst/>
                <a:latin typeface="Meiryo UI" panose="020B0604030504040204" pitchFamily="50" charset="-128"/>
                <a:ea typeface="Meiryo UI" panose="020B0604030504040204" pitchFamily="50" charset="-128"/>
                <a:cs typeface="+mn-cs"/>
              </a:rPr>
              <a:t>のみ</a:t>
            </a:r>
            <a:r>
              <a:rPr kumimoji="1" lang="ja-JP" altLang="ja-JP" sz="1800" b="0" i="0" baseline="0">
                <a:effectLst/>
                <a:latin typeface="Meiryo UI" panose="020B0604030504040204" pitchFamily="50" charset="-128"/>
                <a:ea typeface="Meiryo UI" panose="020B0604030504040204" pitchFamily="50" charset="-128"/>
                <a:cs typeface="+mn-cs"/>
              </a:rPr>
              <a:t>チェックがある場合→</a:t>
            </a:r>
            <a:r>
              <a:rPr kumimoji="1" lang="en-US" altLang="ja-JP" sz="1800" b="0" i="0" baseline="0">
                <a:effectLst/>
                <a:latin typeface="Meiryo UI" panose="020B0604030504040204" pitchFamily="50" charset="-128"/>
                <a:ea typeface="Meiryo UI" panose="020B0604030504040204" pitchFamily="50" charset="-128"/>
                <a:cs typeface="+mn-cs"/>
              </a:rPr>
              <a:t>【</a:t>
            </a:r>
            <a:r>
              <a:rPr kumimoji="1" lang="ja-JP" altLang="ja-JP" sz="1800" b="0" i="0" baseline="0">
                <a:effectLst/>
                <a:latin typeface="Meiryo UI" panose="020B0604030504040204" pitchFamily="50" charset="-128"/>
                <a:ea typeface="Meiryo UI" panose="020B0604030504040204" pitchFamily="50" charset="-128"/>
                <a:cs typeface="+mn-cs"/>
              </a:rPr>
              <a:t>ＤＳＳ対応</a:t>
            </a:r>
            <a:r>
              <a:rPr kumimoji="1" lang="en-US" altLang="ja-JP" sz="1800" b="0" i="0" baseline="0">
                <a:effectLst/>
                <a:latin typeface="Meiryo UI" panose="020B0604030504040204" pitchFamily="50" charset="-128"/>
                <a:ea typeface="Meiryo UI" panose="020B0604030504040204" pitchFamily="50" charset="-128"/>
                <a:cs typeface="+mn-cs"/>
              </a:rPr>
              <a:t>】</a:t>
            </a:r>
            <a:r>
              <a:rPr kumimoji="1" lang="ja-JP" altLang="ja-JP" sz="1800" b="0" i="0" baseline="0">
                <a:effectLst/>
                <a:latin typeface="Meiryo UI" panose="020B0604030504040204" pitchFamily="50" charset="-128"/>
                <a:ea typeface="Meiryo UI" panose="020B0604030504040204" pitchFamily="50" charset="-128"/>
                <a:cs typeface="+mn-cs"/>
              </a:rPr>
              <a:t>記載</a:t>
            </a:r>
            <a:r>
              <a:rPr kumimoji="1" lang="ja-JP" altLang="en-US" sz="1800" b="0" i="0" baseline="0">
                <a:effectLst/>
                <a:latin typeface="Meiryo UI" panose="020B0604030504040204" pitchFamily="50" charset="-128"/>
                <a:ea typeface="Meiryo UI" panose="020B0604030504040204" pitchFamily="50" charset="-128"/>
                <a:cs typeface="+mn-cs"/>
              </a:rPr>
              <a:t>不要</a:t>
            </a:r>
            <a:endParaRPr lang="ja-JP" altLang="ja-JP" sz="1800">
              <a:effectLst/>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p>
        </xdr:txBody>
      </xdr:sp>
    </xdr:grpSp>
    <xdr:clientData/>
  </xdr:twoCellAnchor>
  <xdr:twoCellAnchor>
    <xdr:from>
      <xdr:col>4</xdr:col>
      <xdr:colOff>48570</xdr:colOff>
      <xdr:row>2</xdr:row>
      <xdr:rowOff>13788</xdr:rowOff>
    </xdr:from>
    <xdr:to>
      <xdr:col>4</xdr:col>
      <xdr:colOff>1382070</xdr:colOff>
      <xdr:row>45</xdr:row>
      <xdr:rowOff>34636</xdr:rowOff>
    </xdr:to>
    <xdr:sp macro="" textlink="">
      <xdr:nvSpPr>
        <xdr:cNvPr id="8" name="角丸四角形 8">
          <a:extLst>
            <a:ext uri="{FF2B5EF4-FFF2-40B4-BE49-F238E27FC236}">
              <a16:creationId xmlns:a16="http://schemas.microsoft.com/office/drawing/2014/main" id="{C4C85571-7C20-4C39-8CB4-1D9695D14A26}"/>
            </a:ext>
          </a:extLst>
        </xdr:cNvPr>
        <xdr:cNvSpPr/>
      </xdr:nvSpPr>
      <xdr:spPr>
        <a:xfrm>
          <a:off x="23651520" y="1661613"/>
          <a:ext cx="1333500" cy="16775323"/>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9644062</xdr:colOff>
      <xdr:row>28</xdr:row>
      <xdr:rowOff>166687</xdr:rowOff>
    </xdr:from>
    <xdr:to>
      <xdr:col>3</xdr:col>
      <xdr:colOff>18774456</xdr:colOff>
      <xdr:row>39</xdr:row>
      <xdr:rowOff>68654</xdr:rowOff>
    </xdr:to>
    <xdr:sp macro="" textlink="">
      <xdr:nvSpPr>
        <xdr:cNvPr id="11" name="テキスト ボックス 10">
          <a:extLst>
            <a:ext uri="{FF2B5EF4-FFF2-40B4-BE49-F238E27FC236}">
              <a16:creationId xmlns:a16="http://schemas.microsoft.com/office/drawing/2014/main" id="{D3E67C05-EC71-4AB4-9655-C6003C9D8983}"/>
            </a:ext>
          </a:extLst>
        </xdr:cNvPr>
        <xdr:cNvSpPr txBox="1"/>
      </xdr:nvSpPr>
      <xdr:spPr>
        <a:xfrm>
          <a:off x="14335125" y="11477625"/>
          <a:ext cx="9130394" cy="3997717"/>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認定様式第５号見本</a:t>
          </a:r>
        </a:p>
      </xdr:txBody>
    </xdr:sp>
    <xdr:clientData/>
  </xdr:twoCellAnchor>
  <xdr:twoCellAnchor editAs="oneCell">
    <xdr:from>
      <xdr:col>3</xdr:col>
      <xdr:colOff>9743025</xdr:colOff>
      <xdr:row>29</xdr:row>
      <xdr:rowOff>158029</xdr:rowOff>
    </xdr:from>
    <xdr:to>
      <xdr:col>3</xdr:col>
      <xdr:colOff>18737347</xdr:colOff>
      <xdr:row>38</xdr:row>
      <xdr:rowOff>396825</xdr:rowOff>
    </xdr:to>
    <xdr:pic>
      <xdr:nvPicPr>
        <xdr:cNvPr id="12" name="図 11">
          <a:extLst>
            <a:ext uri="{FF2B5EF4-FFF2-40B4-BE49-F238E27FC236}">
              <a16:creationId xmlns:a16="http://schemas.microsoft.com/office/drawing/2014/main" id="{81C1CD1E-C7C5-4F9B-A82D-19D3AE7CA9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4088" y="11754717"/>
          <a:ext cx="8994322" cy="34772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85724</xdr:colOff>
      <xdr:row>30</xdr:row>
      <xdr:rowOff>28575</xdr:rowOff>
    </xdr:from>
    <xdr:to>
      <xdr:col>0</xdr:col>
      <xdr:colOff>5962650</xdr:colOff>
      <xdr:row>30</xdr:row>
      <xdr:rowOff>476250</xdr:rowOff>
    </xdr:to>
    <xdr:sp macro="" textlink="">
      <xdr:nvSpPr>
        <xdr:cNvPr id="2" name="大かっこ 1">
          <a:extLst>
            <a:ext uri="{FF2B5EF4-FFF2-40B4-BE49-F238E27FC236}">
              <a16:creationId xmlns:a16="http://schemas.microsoft.com/office/drawing/2014/main" id="{00000000-0008-0000-0B00-000002000000}"/>
            </a:ext>
          </a:extLst>
        </xdr:cNvPr>
        <xdr:cNvSpPr/>
      </xdr:nvSpPr>
      <xdr:spPr>
        <a:xfrm>
          <a:off x="85724" y="9867900"/>
          <a:ext cx="5876926" cy="447675"/>
        </a:xfrm>
        <a:prstGeom prst="bracketPair">
          <a:avLst/>
        </a:prstGeom>
        <a:ln w="12700">
          <a:solidFill>
            <a:sysClr val="windowText" lastClr="000000"/>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68035</xdr:colOff>
      <xdr:row>0</xdr:row>
      <xdr:rowOff>0</xdr:rowOff>
    </xdr:from>
    <xdr:to>
      <xdr:col>2</xdr:col>
      <xdr:colOff>1345745</xdr:colOff>
      <xdr:row>30</xdr:row>
      <xdr:rowOff>435428</xdr:rowOff>
    </xdr:to>
    <xdr:grpSp>
      <xdr:nvGrpSpPr>
        <xdr:cNvPr id="3" name="グループ化 2">
          <a:extLst>
            <a:ext uri="{FF2B5EF4-FFF2-40B4-BE49-F238E27FC236}">
              <a16:creationId xmlns:a16="http://schemas.microsoft.com/office/drawing/2014/main" id="{1E936E6C-8286-4CD2-BC68-BA50B9ED1022}"/>
            </a:ext>
          </a:extLst>
        </xdr:cNvPr>
        <xdr:cNvGrpSpPr/>
      </xdr:nvGrpSpPr>
      <xdr:grpSpPr>
        <a:xfrm>
          <a:off x="62320" y="0"/>
          <a:ext cx="7346750" cy="9667856"/>
          <a:chOff x="81643" y="54319"/>
          <a:chExt cx="7972424" cy="9898151"/>
        </a:xfrm>
      </xdr:grpSpPr>
      <xdr:sp macro="" textlink="">
        <xdr:nvSpPr>
          <xdr:cNvPr id="4" name="正方形/長方形 3">
            <a:extLst>
              <a:ext uri="{FF2B5EF4-FFF2-40B4-BE49-F238E27FC236}">
                <a16:creationId xmlns:a16="http://schemas.microsoft.com/office/drawing/2014/main" id="{84B8DD3D-66AE-04CE-C536-B0927CD75651}"/>
              </a:ext>
            </a:extLst>
          </xdr:cNvPr>
          <xdr:cNvSpPr/>
        </xdr:nvSpPr>
        <xdr:spPr>
          <a:xfrm>
            <a:off x="6055178" y="1615168"/>
            <a:ext cx="1998889" cy="8337302"/>
          </a:xfrm>
          <a:prstGeom prst="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角丸四角形 3">
            <a:extLst>
              <a:ext uri="{FF2B5EF4-FFF2-40B4-BE49-F238E27FC236}">
                <a16:creationId xmlns:a16="http://schemas.microsoft.com/office/drawing/2014/main" id="{5C549402-375E-10DD-B664-AED1AEBBD00F}"/>
              </a:ext>
            </a:extLst>
          </xdr:cNvPr>
          <xdr:cNvSpPr/>
        </xdr:nvSpPr>
        <xdr:spPr>
          <a:xfrm>
            <a:off x="81643" y="54319"/>
            <a:ext cx="3316941" cy="891668"/>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0" i="0" baseline="0">
                <a:solidFill>
                  <a:sysClr val="windowText" lastClr="000000"/>
                </a:solidFill>
                <a:effectLst/>
                <a:latin typeface="メイリオ" panose="020B0604030504040204" pitchFamily="50" charset="-128"/>
                <a:ea typeface="メイリオ" panose="020B0604030504040204" pitchFamily="50" charset="-128"/>
                <a:cs typeface="+mn-cs"/>
              </a:rPr>
              <a:t>訓練分野を問わず、すべての訓練科において提出が必要です。</a:t>
            </a:r>
          </a:p>
        </xdr:txBody>
      </xdr:sp>
      <xdr:sp macro="" textlink="">
        <xdr:nvSpPr>
          <xdr:cNvPr id="6" name="角丸四角形 4">
            <a:extLst>
              <a:ext uri="{FF2B5EF4-FFF2-40B4-BE49-F238E27FC236}">
                <a16:creationId xmlns:a16="http://schemas.microsoft.com/office/drawing/2014/main" id="{58BD9CF9-2CFF-AD92-1D1C-5E20B36DE929}"/>
              </a:ext>
            </a:extLst>
          </xdr:cNvPr>
          <xdr:cNvSpPr/>
        </xdr:nvSpPr>
        <xdr:spPr>
          <a:xfrm>
            <a:off x="1194229" y="8385287"/>
            <a:ext cx="5934075" cy="843643"/>
          </a:xfrm>
          <a:prstGeom prst="roundRect">
            <a:avLst/>
          </a:prstGeom>
          <a:solidFill>
            <a:srgbClr val="FFFFCC"/>
          </a:solidFill>
          <a:ln>
            <a:solidFill>
              <a:srgbClr val="FF0000"/>
            </a:solidFill>
            <a:headEnd type="triangle"/>
          </a:ln>
        </xdr:spPr>
        <xdr:style>
          <a:lnRef idx="2">
            <a:schemeClr val="accent2"/>
          </a:lnRef>
          <a:fillRef idx="1">
            <a:schemeClr val="lt1"/>
          </a:fillRef>
          <a:effectRef idx="0">
            <a:schemeClr val="accent2"/>
          </a:effectRef>
          <a:fontRef idx="minor">
            <a:schemeClr val="dk1"/>
          </a:fontRef>
        </xdr:style>
        <xdr:txBody>
          <a:bodyPr vertOverflow="clip" horzOverflow="clip" bIns="0" rtlCol="0" anchor="ctr"/>
          <a:lstStyle/>
          <a:p>
            <a:pPr algn="l">
              <a:lnSpc>
                <a:spcPts val="1600"/>
              </a:lnSpc>
            </a:pPr>
            <a:r>
              <a:rPr kumimoji="1" lang="ja-JP" altLang="en-US" sz="1100" b="0">
                <a:solidFill>
                  <a:sysClr val="windowText" lastClr="000000"/>
                </a:solidFill>
                <a:latin typeface="メイリオ" panose="020B0604030504040204" pitchFamily="50" charset="-128"/>
                <a:ea typeface="メイリオ" panose="020B0604030504040204" pitchFamily="50" charset="-128"/>
              </a:rPr>
              <a:t>上の項目に該当する内容がないものの、「</a:t>
            </a:r>
            <a:r>
              <a:rPr kumimoji="1" lang="en-US" altLang="ja-JP" sz="1100" b="0">
                <a:solidFill>
                  <a:sysClr val="windowText" lastClr="000000"/>
                </a:solidFill>
                <a:latin typeface="メイリオ" panose="020B0604030504040204" pitchFamily="50" charset="-128"/>
                <a:ea typeface="メイリオ" panose="020B0604030504040204" pitchFamily="50" charset="-128"/>
              </a:rPr>
              <a:t>DX</a:t>
            </a:r>
            <a:r>
              <a:rPr kumimoji="1" lang="ja-JP" altLang="en-US" sz="1100" b="0">
                <a:solidFill>
                  <a:sysClr val="windowText" lastClr="000000"/>
                </a:solidFill>
                <a:latin typeface="メイリオ" panose="020B0604030504040204" pitchFamily="50" charset="-128"/>
                <a:ea typeface="メイリオ" panose="020B0604030504040204" pitchFamily="50" charset="-128"/>
              </a:rPr>
              <a:t>リテラシー標準項目の一覧</a:t>
            </a:r>
            <a:r>
              <a:rPr kumimoji="1" lang="en-US" altLang="ja-JP" sz="1100" b="0">
                <a:solidFill>
                  <a:sysClr val="windowText" lastClr="000000"/>
                </a:solidFill>
                <a:latin typeface="メイリオ" panose="020B0604030504040204" pitchFamily="50" charset="-128"/>
                <a:ea typeface="メイリオ" panose="020B0604030504040204" pitchFamily="50" charset="-128"/>
              </a:rPr>
              <a:t>(</a:t>
            </a:r>
            <a:r>
              <a:rPr kumimoji="1" lang="ja-JP" altLang="en-US" sz="1100" b="0">
                <a:solidFill>
                  <a:sysClr val="windowText" lastClr="000000"/>
                </a:solidFill>
                <a:latin typeface="メイリオ" panose="020B0604030504040204" pitchFamily="50" charset="-128"/>
                <a:ea typeface="メイリオ" panose="020B0604030504040204" pitchFamily="50" charset="-128"/>
              </a:rPr>
              <a:t>様式</a:t>
            </a:r>
            <a:r>
              <a:rPr kumimoji="1" lang="en-US" altLang="ja-JP" sz="1100" b="0">
                <a:solidFill>
                  <a:sysClr val="windowText" lastClr="000000"/>
                </a:solidFill>
                <a:latin typeface="メイリオ" panose="020B0604030504040204" pitchFamily="50" charset="-128"/>
                <a:ea typeface="メイリオ" panose="020B0604030504040204" pitchFamily="50" charset="-128"/>
              </a:rPr>
              <a:t>5</a:t>
            </a:r>
            <a:r>
              <a:rPr kumimoji="1" lang="ja-JP" altLang="en-US" sz="1100" b="0">
                <a:solidFill>
                  <a:sysClr val="windowText" lastClr="000000"/>
                </a:solidFill>
                <a:latin typeface="メイリオ" panose="020B0604030504040204" pitchFamily="50" charset="-128"/>
                <a:ea typeface="メイリオ" panose="020B0604030504040204" pitchFamily="50" charset="-128"/>
              </a:rPr>
              <a:t>号添付書類</a:t>
            </a:r>
            <a:r>
              <a:rPr kumimoji="1" lang="en-US" altLang="ja-JP" sz="1100" b="0">
                <a:solidFill>
                  <a:sysClr val="windowText" lastClr="000000"/>
                </a:solidFill>
                <a:latin typeface="メイリオ" panose="020B0604030504040204" pitchFamily="50" charset="-128"/>
                <a:ea typeface="メイリオ" panose="020B0604030504040204" pitchFamily="50" charset="-128"/>
              </a:rPr>
              <a:t>5)</a:t>
            </a:r>
            <a:r>
              <a:rPr kumimoji="1" lang="ja-JP" altLang="en-US" sz="1100" b="0">
                <a:solidFill>
                  <a:sysClr val="windowText" lastClr="000000"/>
                </a:solidFill>
                <a:latin typeface="メイリオ" panose="020B0604030504040204" pitchFamily="50" charset="-128"/>
                <a:ea typeface="メイリオ" panose="020B0604030504040204" pitchFamily="50" charset="-128"/>
              </a:rPr>
              <a:t>の内容に沿うものがある場合は、その他の欄に内容を記載してください。</a:t>
            </a:r>
          </a:p>
        </xdr:txBody>
      </xdr:sp>
      <xdr:cxnSp macro="">
        <xdr:nvCxnSpPr>
          <xdr:cNvPr id="7" name="直線矢印コネクタ 6">
            <a:extLst>
              <a:ext uri="{FF2B5EF4-FFF2-40B4-BE49-F238E27FC236}">
                <a16:creationId xmlns:a16="http://schemas.microsoft.com/office/drawing/2014/main" id="{86432007-E225-D81A-255B-98410165F0CE}"/>
              </a:ext>
            </a:extLst>
          </xdr:cNvPr>
          <xdr:cNvCxnSpPr>
            <a:stCxn id="6" idx="2"/>
          </xdr:cNvCxnSpPr>
        </xdr:nvCxnSpPr>
        <xdr:spPr>
          <a:xfrm>
            <a:off x="4161267" y="9228930"/>
            <a:ext cx="16127" cy="319368"/>
          </a:xfrm>
          <a:prstGeom prst="straightConnector1">
            <a:avLst/>
          </a:prstGeom>
          <a:ln w="19050">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7">
            <a:extLst>
              <a:ext uri="{FF2B5EF4-FFF2-40B4-BE49-F238E27FC236}">
                <a16:creationId xmlns:a16="http://schemas.microsoft.com/office/drawing/2014/main" id="{D8A26795-BE49-0228-0442-F13D633FCE61}"/>
              </a:ext>
            </a:extLst>
          </xdr:cNvPr>
          <xdr:cNvCxnSpPr>
            <a:stCxn id="9" idx="3"/>
          </xdr:cNvCxnSpPr>
        </xdr:nvCxnSpPr>
        <xdr:spPr>
          <a:xfrm flipV="1">
            <a:off x="4977013" y="7071378"/>
            <a:ext cx="1091774" cy="40686"/>
          </a:xfrm>
          <a:prstGeom prst="straightConnector1">
            <a:avLst/>
          </a:prstGeom>
          <a:ln w="19050">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角丸四角形 7">
            <a:extLst>
              <a:ext uri="{FF2B5EF4-FFF2-40B4-BE49-F238E27FC236}">
                <a16:creationId xmlns:a16="http://schemas.microsoft.com/office/drawing/2014/main" id="{FF729285-34EF-31FF-19C0-73A73CD43375}"/>
              </a:ext>
            </a:extLst>
          </xdr:cNvPr>
          <xdr:cNvSpPr/>
        </xdr:nvSpPr>
        <xdr:spPr>
          <a:xfrm>
            <a:off x="813227" y="6533761"/>
            <a:ext cx="4163786" cy="1156607"/>
          </a:xfrm>
          <a:prstGeom prst="roundRect">
            <a:avLst/>
          </a:prstGeom>
          <a:solidFill>
            <a:srgbClr val="FFFFCC"/>
          </a:solidFill>
          <a:ln>
            <a:solidFill>
              <a:srgbClr val="FF0000"/>
            </a:solidFill>
            <a:headEnd type="triangle"/>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0" rtlCol="0" anchor="ctr"/>
          <a:lstStyle/>
          <a:p>
            <a:pPr algn="l">
              <a:lnSpc>
                <a:spcPts val="1600"/>
              </a:lnSpc>
            </a:pPr>
            <a:r>
              <a:rPr kumimoji="1" lang="ja-JP" altLang="en-US" sz="1100" b="0">
                <a:solidFill>
                  <a:sysClr val="windowText" lastClr="000000"/>
                </a:solidFill>
                <a:latin typeface="メイリオ" panose="020B0604030504040204" pitchFamily="50" charset="-128"/>
                <a:ea typeface="メイリオ" panose="020B0604030504040204" pitchFamily="50" charset="-128"/>
              </a:rPr>
              <a:t>該当する項目のチェック欄に☑するとともに、デジタルリテラシーの内容を含む科目名を記載してください。職業人講話で実施される場合は、科目名に講話のテーマを記載してください。</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36</xdr:col>
      <xdr:colOff>269875</xdr:colOff>
      <xdr:row>29</xdr:row>
      <xdr:rowOff>238125</xdr:rowOff>
    </xdr:from>
    <xdr:to>
      <xdr:col>40</xdr:col>
      <xdr:colOff>20059</xdr:colOff>
      <xdr:row>36</xdr:row>
      <xdr:rowOff>45067</xdr:rowOff>
    </xdr:to>
    <xdr:grpSp>
      <xdr:nvGrpSpPr>
        <xdr:cNvPr id="10" name="グループ化 9">
          <a:extLst>
            <a:ext uri="{FF2B5EF4-FFF2-40B4-BE49-F238E27FC236}">
              <a16:creationId xmlns:a16="http://schemas.microsoft.com/office/drawing/2014/main" id="{00000000-0008-0000-0D00-00000A000000}"/>
            </a:ext>
          </a:extLst>
        </xdr:cNvPr>
        <xdr:cNvGrpSpPr/>
      </xdr:nvGrpSpPr>
      <xdr:grpSpPr>
        <a:xfrm>
          <a:off x="12136904" y="6771154"/>
          <a:ext cx="3156773" cy="1532648"/>
          <a:chOff x="11949545" y="3238499"/>
          <a:chExt cx="4139045" cy="2008909"/>
        </a:xfrm>
      </xdr:grpSpPr>
      <xdr:sp macro="" textlink="">
        <xdr:nvSpPr>
          <xdr:cNvPr id="11" name="正方形/長方形 10">
            <a:extLst>
              <a:ext uri="{FF2B5EF4-FFF2-40B4-BE49-F238E27FC236}">
                <a16:creationId xmlns:a16="http://schemas.microsoft.com/office/drawing/2014/main" id="{00000000-0008-0000-0D00-00000B000000}"/>
              </a:ext>
            </a:extLst>
          </xdr:cNvPr>
          <xdr:cNvSpPr/>
        </xdr:nvSpPr>
        <xdr:spPr>
          <a:xfrm>
            <a:off x="11949545" y="3238499"/>
            <a:ext cx="4139045" cy="2008909"/>
          </a:xfrm>
          <a:prstGeom prst="rect">
            <a:avLst/>
          </a:prstGeom>
          <a:solidFill>
            <a:srgbClr val="FFFFFF"/>
          </a:solid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D00-00000C000000}"/>
              </a:ext>
            </a:extLst>
          </xdr:cNvPr>
          <xdr:cNvSpPr txBox="1"/>
        </xdr:nvSpPr>
        <xdr:spPr>
          <a:xfrm>
            <a:off x="12850090" y="3414814"/>
            <a:ext cx="3030683" cy="464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：入力必須</a:t>
            </a:r>
          </a:p>
        </xdr:txBody>
      </xdr:sp>
      <xdr:sp macro="" textlink="">
        <xdr:nvSpPr>
          <xdr:cNvPr id="13" name="正方形/長方形 12">
            <a:extLst>
              <a:ext uri="{FF2B5EF4-FFF2-40B4-BE49-F238E27FC236}">
                <a16:creationId xmlns:a16="http://schemas.microsoft.com/office/drawing/2014/main" id="{00000000-0008-0000-0D00-00000D000000}"/>
              </a:ext>
            </a:extLst>
          </xdr:cNvPr>
          <xdr:cNvSpPr/>
        </xdr:nvSpPr>
        <xdr:spPr>
          <a:xfrm>
            <a:off x="12347864" y="3463637"/>
            <a:ext cx="398318" cy="311727"/>
          </a:xfrm>
          <a:prstGeom prst="rect">
            <a:avLst/>
          </a:prstGeom>
          <a:solidFill>
            <a:srgbClr val="CCE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00000000-0008-0000-0D00-00000E000000}"/>
              </a:ext>
            </a:extLst>
          </xdr:cNvPr>
          <xdr:cNvSpPr/>
        </xdr:nvSpPr>
        <xdr:spPr>
          <a:xfrm>
            <a:off x="12347864" y="4017818"/>
            <a:ext cx="398318" cy="311727"/>
          </a:xfrm>
          <a:prstGeom prst="rect">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00000000-0008-0000-0D00-00000F000000}"/>
              </a:ext>
            </a:extLst>
          </xdr:cNvPr>
          <xdr:cNvSpPr txBox="1"/>
        </xdr:nvSpPr>
        <xdr:spPr>
          <a:xfrm>
            <a:off x="12867409" y="3983181"/>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：該当する場合入力</a:t>
            </a:r>
          </a:p>
        </xdr:txBody>
      </xdr:sp>
      <xdr:sp macro="" textlink="">
        <xdr:nvSpPr>
          <xdr:cNvPr id="16" name="正方形/長方形 15">
            <a:extLst>
              <a:ext uri="{FF2B5EF4-FFF2-40B4-BE49-F238E27FC236}">
                <a16:creationId xmlns:a16="http://schemas.microsoft.com/office/drawing/2014/main" id="{00000000-0008-0000-0D00-000010000000}"/>
              </a:ext>
            </a:extLst>
          </xdr:cNvPr>
          <xdr:cNvSpPr/>
        </xdr:nvSpPr>
        <xdr:spPr>
          <a:xfrm>
            <a:off x="12365182" y="4571999"/>
            <a:ext cx="398318" cy="311727"/>
          </a:xfrm>
          <a:prstGeom prst="rect">
            <a:avLst/>
          </a:prstGeom>
          <a:solidFill>
            <a:srgbClr val="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00000000-0008-0000-0D00-000011000000}"/>
              </a:ext>
            </a:extLst>
          </xdr:cNvPr>
          <xdr:cNvSpPr txBox="1"/>
        </xdr:nvSpPr>
        <xdr:spPr>
          <a:xfrm>
            <a:off x="12867409" y="4485409"/>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：必要に応じて入力</a:t>
            </a:r>
          </a:p>
        </xdr:txBody>
      </xdr:sp>
    </xdr:grpSp>
    <xdr:clientData/>
  </xdr:twoCellAnchor>
  <xdr:twoCellAnchor>
    <xdr:from>
      <xdr:col>1</xdr:col>
      <xdr:colOff>77804</xdr:colOff>
      <xdr:row>1</xdr:row>
      <xdr:rowOff>89648</xdr:rowOff>
    </xdr:from>
    <xdr:to>
      <xdr:col>35</xdr:col>
      <xdr:colOff>212913</xdr:colOff>
      <xdr:row>143</xdr:row>
      <xdr:rowOff>179293</xdr:rowOff>
    </xdr:to>
    <xdr:grpSp>
      <xdr:nvGrpSpPr>
        <xdr:cNvPr id="2" name="グループ化 1">
          <a:extLst>
            <a:ext uri="{FF2B5EF4-FFF2-40B4-BE49-F238E27FC236}">
              <a16:creationId xmlns:a16="http://schemas.microsoft.com/office/drawing/2014/main" id="{2B654C2D-3797-4E2D-AD20-8799DD608DB2}"/>
            </a:ext>
          </a:extLst>
        </xdr:cNvPr>
        <xdr:cNvGrpSpPr/>
      </xdr:nvGrpSpPr>
      <xdr:grpSpPr>
        <a:xfrm>
          <a:off x="279510" y="313766"/>
          <a:ext cx="11329785" cy="24899468"/>
          <a:chOff x="157387" y="475687"/>
          <a:chExt cx="11537202" cy="33017740"/>
        </a:xfrm>
      </xdr:grpSpPr>
      <xdr:cxnSp macro="">
        <xdr:nvCxnSpPr>
          <xdr:cNvPr id="3" name="直線矢印コネクタ 2">
            <a:extLst>
              <a:ext uri="{FF2B5EF4-FFF2-40B4-BE49-F238E27FC236}">
                <a16:creationId xmlns:a16="http://schemas.microsoft.com/office/drawing/2014/main" id="{D05F898E-CE97-D1E1-44E3-D50C5977C08C}"/>
              </a:ext>
            </a:extLst>
          </xdr:cNvPr>
          <xdr:cNvCxnSpPr>
            <a:stCxn id="39" idx="3"/>
          </xdr:cNvCxnSpPr>
        </xdr:nvCxnSpPr>
        <xdr:spPr>
          <a:xfrm flipV="1">
            <a:off x="3569934" y="18054438"/>
            <a:ext cx="3092389" cy="1638594"/>
          </a:xfrm>
          <a:prstGeom prst="straightConnector1">
            <a:avLst/>
          </a:prstGeom>
          <a:ln w="2222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8" name="グループ化 7">
            <a:extLst>
              <a:ext uri="{FF2B5EF4-FFF2-40B4-BE49-F238E27FC236}">
                <a16:creationId xmlns:a16="http://schemas.microsoft.com/office/drawing/2014/main" id="{F45D0F95-F183-BBD3-13CA-B5F31919FFC3}"/>
              </a:ext>
            </a:extLst>
          </xdr:cNvPr>
          <xdr:cNvGrpSpPr/>
        </xdr:nvGrpSpPr>
        <xdr:grpSpPr>
          <a:xfrm>
            <a:off x="157387" y="475687"/>
            <a:ext cx="11537202" cy="33017740"/>
            <a:chOff x="157387" y="475687"/>
            <a:chExt cx="11537202" cy="33017740"/>
          </a:xfrm>
        </xdr:grpSpPr>
        <xdr:grpSp>
          <xdr:nvGrpSpPr>
            <xdr:cNvPr id="9" name="グループ化 8">
              <a:extLst>
                <a:ext uri="{FF2B5EF4-FFF2-40B4-BE49-F238E27FC236}">
                  <a16:creationId xmlns:a16="http://schemas.microsoft.com/office/drawing/2014/main" id="{416C6A40-6900-C5A2-652F-7C4EF01F8ABE}"/>
                </a:ext>
              </a:extLst>
            </xdr:cNvPr>
            <xdr:cNvGrpSpPr/>
          </xdr:nvGrpSpPr>
          <xdr:grpSpPr>
            <a:xfrm>
              <a:off x="157387" y="475687"/>
              <a:ext cx="10307468" cy="20283176"/>
              <a:chOff x="203281" y="911268"/>
              <a:chExt cx="9739634" cy="19852053"/>
            </a:xfrm>
          </xdr:grpSpPr>
          <xdr:grpSp>
            <xdr:nvGrpSpPr>
              <xdr:cNvPr id="33" name="グループ化 32">
                <a:extLst>
                  <a:ext uri="{FF2B5EF4-FFF2-40B4-BE49-F238E27FC236}">
                    <a16:creationId xmlns:a16="http://schemas.microsoft.com/office/drawing/2014/main" id="{0E71D313-1386-FD4F-6FEE-C48714586DB0}"/>
                  </a:ext>
                </a:extLst>
              </xdr:cNvPr>
              <xdr:cNvGrpSpPr/>
            </xdr:nvGrpSpPr>
            <xdr:grpSpPr>
              <a:xfrm>
                <a:off x="655560" y="911268"/>
                <a:ext cx="9287355" cy="6166495"/>
                <a:chOff x="691278" y="712263"/>
                <a:chExt cx="9287355" cy="6166495"/>
              </a:xfrm>
            </xdr:grpSpPr>
            <xdr:sp macro="" textlink="">
              <xdr:nvSpPr>
                <xdr:cNvPr id="40" name="フローチャート : 代替処理 36">
                  <a:extLst>
                    <a:ext uri="{FF2B5EF4-FFF2-40B4-BE49-F238E27FC236}">
                      <a16:creationId xmlns:a16="http://schemas.microsoft.com/office/drawing/2014/main" id="{30969C64-8B85-0BC9-96C8-555E15361BD0}"/>
                    </a:ext>
                  </a:extLst>
                </xdr:cNvPr>
                <xdr:cNvSpPr/>
              </xdr:nvSpPr>
              <xdr:spPr>
                <a:xfrm>
                  <a:off x="1615176" y="3605660"/>
                  <a:ext cx="5831241" cy="1731475"/>
                </a:xfrm>
                <a:prstGeom prst="flowChartAlternateProcess">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bIns="0"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訓練時間の対象とならないもの（開講式、オリエンテーション、修了式、キャリアコンサルティング）については訓練時間には含まれませんが、訓練日数に計上しますので、「訓練内容」の欄に</a:t>
                  </a:r>
                  <a:r>
                    <a:rPr kumimoji="1" lang="ja-JP" altLang="en-US" sz="1100">
                      <a:solidFill>
                        <a:sysClr val="windowText" lastClr="000000"/>
                      </a:solidFill>
                      <a:effectLst/>
                      <a:latin typeface="Meiryo UI" panose="020B0604030504040204" pitchFamily="50" charset="-128"/>
                      <a:ea typeface="Meiryo UI" panose="020B0604030504040204" pitchFamily="50" charset="-128"/>
                      <a:cs typeface="+mn-cs"/>
                    </a:rPr>
                    <a:t>括弧書きで時間数を記載してください。（訓練時間外に行うキャリアコンサルティングを除く）</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41" name="フローチャート : 代替処理 26">
                  <a:extLst>
                    <a:ext uri="{FF2B5EF4-FFF2-40B4-BE49-F238E27FC236}">
                      <a16:creationId xmlns:a16="http://schemas.microsoft.com/office/drawing/2014/main" id="{1D6CC8CA-330E-D809-C2AA-6E6B9D3BBBC8}"/>
                    </a:ext>
                  </a:extLst>
                </xdr:cNvPr>
                <xdr:cNvSpPr/>
              </xdr:nvSpPr>
              <xdr:spPr>
                <a:xfrm>
                  <a:off x="2108069" y="5453482"/>
                  <a:ext cx="2809991" cy="1425276"/>
                </a:xfrm>
                <a:prstGeom prst="flowChartAlternateProcess">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bIns="0" rtlCol="0" anchor="ctr"/>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eiryo UI" panose="020B0604030504040204" pitchFamily="50" charset="-128"/>
                      <a:ea typeface="Meiryo UI" panose="020B0604030504040204" pitchFamily="50" charset="-128"/>
                      <a:cs typeface="+mn-cs"/>
                    </a:rPr>
                    <a:t>訓練時間の対象となるものについては、時間欄に訓練実施時間数を記入してください。（「</a:t>
                  </a:r>
                  <a:r>
                    <a:rPr kumimoji="1" lang="en-US" altLang="ja-JP" sz="1100">
                      <a:solidFill>
                        <a:schemeClr val="dk1"/>
                      </a:solidFill>
                      <a:effectLst/>
                      <a:latin typeface="Meiryo UI" panose="020B0604030504040204" pitchFamily="50" charset="-128"/>
                      <a:ea typeface="Meiryo UI" panose="020B0604030504040204" pitchFamily="50" charset="-128"/>
                      <a:cs typeface="+mn-cs"/>
                    </a:rPr>
                    <a:t>H</a:t>
                  </a:r>
                  <a:r>
                    <a:rPr kumimoji="1" lang="ja-JP" altLang="ja-JP" sz="1100">
                      <a:solidFill>
                        <a:schemeClr val="dk1"/>
                      </a:solidFill>
                      <a:effectLst/>
                      <a:latin typeface="Meiryo UI" panose="020B0604030504040204" pitchFamily="50" charset="-128"/>
                      <a:ea typeface="Meiryo UI" panose="020B0604030504040204" pitchFamily="50" charset="-128"/>
                      <a:cs typeface="+mn-cs"/>
                    </a:rPr>
                    <a:t>」は自動表示されますので、数値のみ入力してください。）</a:t>
                  </a:r>
                  <a:endParaRPr kumimoji="1" lang="ja-JP" altLang="en-US" sz="10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42" name="直線矢印コネクタ 41">
                  <a:extLst>
                    <a:ext uri="{FF2B5EF4-FFF2-40B4-BE49-F238E27FC236}">
                      <a16:creationId xmlns:a16="http://schemas.microsoft.com/office/drawing/2014/main" id="{AC5D2381-3D82-5F94-6E9E-5BF35EC49DD2}"/>
                    </a:ext>
                  </a:extLst>
                </xdr:cNvPr>
                <xdr:cNvCxnSpPr>
                  <a:stCxn id="40" idx="1"/>
                </xdr:cNvCxnSpPr>
              </xdr:nvCxnSpPr>
              <xdr:spPr>
                <a:xfrm flipH="1" flipV="1">
                  <a:off x="1339911" y="3718892"/>
                  <a:ext cx="275265" cy="752507"/>
                </a:xfrm>
                <a:prstGeom prst="straightConnector1">
                  <a:avLst/>
                </a:prstGeom>
                <a:ln w="2222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4" name="フローチャート : 代替処理 44">
                  <a:extLst>
                    <a:ext uri="{FF2B5EF4-FFF2-40B4-BE49-F238E27FC236}">
                      <a16:creationId xmlns:a16="http://schemas.microsoft.com/office/drawing/2014/main" id="{36BB451E-2CFF-AE67-AE77-EC25E9351A24}"/>
                    </a:ext>
                  </a:extLst>
                </xdr:cNvPr>
                <xdr:cNvSpPr/>
              </xdr:nvSpPr>
              <xdr:spPr>
                <a:xfrm>
                  <a:off x="7594504" y="969640"/>
                  <a:ext cx="2384129" cy="1043160"/>
                </a:xfrm>
                <a:prstGeom prst="flowChartAlternateProcess">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bIns="0" rtlCol="0" anchor="t"/>
                <a:lstStyle/>
                <a:p>
                  <a:r>
                    <a:rPr kumimoji="1" lang="ja-JP" altLang="ja-JP" sz="1100">
                      <a:solidFill>
                        <a:schemeClr val="dk1"/>
                      </a:solidFill>
                      <a:effectLst/>
                      <a:latin typeface="Meiryo UI" panose="020B0604030504040204" pitchFamily="50" charset="-128"/>
                      <a:ea typeface="Meiryo UI" panose="020B0604030504040204" pitchFamily="50" charset="-128"/>
                      <a:cs typeface="+mn-cs"/>
                    </a:rPr>
                    <a:t>成績考査を行う日に○印を記入</a:t>
                  </a:r>
                  <a:r>
                    <a:rPr kumimoji="1" lang="ja-JP" altLang="en-US" sz="1100">
                      <a:solidFill>
                        <a:schemeClr val="dk1"/>
                      </a:solidFill>
                      <a:effectLst/>
                      <a:latin typeface="Meiryo UI" panose="020B0604030504040204" pitchFamily="50" charset="-128"/>
                      <a:ea typeface="Meiryo UI" panose="020B0604030504040204" pitchFamily="50" charset="-128"/>
                      <a:cs typeface="+mn-cs"/>
                    </a:rPr>
                    <a:t>してくだ</a:t>
                  </a:r>
                  <a:r>
                    <a:rPr kumimoji="1" lang="ja-JP" altLang="ja-JP" sz="1100">
                      <a:solidFill>
                        <a:schemeClr val="dk1"/>
                      </a:solidFill>
                      <a:effectLst/>
                      <a:latin typeface="Meiryo UI" panose="020B0604030504040204" pitchFamily="50" charset="-128"/>
                      <a:ea typeface="Meiryo UI" panose="020B0604030504040204" pitchFamily="50" charset="-128"/>
                      <a:cs typeface="+mn-cs"/>
                    </a:rPr>
                    <a:t>さい</a:t>
                  </a:r>
                  <a:r>
                    <a:rPr kumimoji="1" lang="ja-JP" altLang="en-US" sz="1100">
                      <a:solidFill>
                        <a:schemeClr val="dk1"/>
                      </a:solidFill>
                      <a:effectLst/>
                      <a:latin typeface="Meiryo UI" panose="020B0604030504040204" pitchFamily="50" charset="-128"/>
                      <a:ea typeface="Meiryo UI" panose="020B0604030504040204" pitchFamily="50" charset="-128"/>
                      <a:cs typeface="+mn-cs"/>
                    </a:rPr>
                    <a:t>。</a:t>
                  </a:r>
                  <a:r>
                    <a:rPr kumimoji="1" lang="ja-JP" altLang="ja-JP" sz="1100">
                      <a:solidFill>
                        <a:schemeClr val="dk1"/>
                      </a:solidFill>
                      <a:effectLst/>
                      <a:latin typeface="Meiryo UI" panose="020B0604030504040204" pitchFamily="50" charset="-128"/>
                      <a:ea typeface="Meiryo UI" panose="020B0604030504040204" pitchFamily="50" charset="-128"/>
                      <a:cs typeface="+mn-cs"/>
                    </a:rPr>
                    <a:t>（訓練期間</a:t>
                  </a:r>
                  <a:r>
                    <a:rPr kumimoji="1" lang="en-US" altLang="ja-JP" sz="1100">
                      <a:solidFill>
                        <a:schemeClr val="dk1"/>
                      </a:solidFill>
                      <a:effectLst/>
                      <a:latin typeface="Meiryo UI" panose="020B0604030504040204" pitchFamily="50" charset="-128"/>
                      <a:ea typeface="Meiryo UI" panose="020B0604030504040204" pitchFamily="50" charset="-128"/>
                      <a:cs typeface="+mn-cs"/>
                    </a:rPr>
                    <a:t>1</a:t>
                  </a:r>
                  <a:r>
                    <a:rPr kumimoji="1" lang="ja-JP" altLang="ja-JP" sz="1100">
                      <a:solidFill>
                        <a:schemeClr val="dk1"/>
                      </a:solidFill>
                      <a:effectLst/>
                      <a:latin typeface="Meiryo UI" panose="020B0604030504040204" pitchFamily="50" charset="-128"/>
                      <a:ea typeface="Meiryo UI" panose="020B0604030504040204" pitchFamily="50" charset="-128"/>
                      <a:cs typeface="+mn-cs"/>
                    </a:rPr>
                    <a:t>月ごとに少なくとも</a:t>
                  </a:r>
                  <a:r>
                    <a:rPr kumimoji="1" lang="en-US" altLang="ja-JP" sz="1100">
                      <a:solidFill>
                        <a:schemeClr val="dk1"/>
                      </a:solidFill>
                      <a:effectLst/>
                      <a:latin typeface="Meiryo UI" panose="020B0604030504040204" pitchFamily="50" charset="-128"/>
                      <a:ea typeface="Meiryo UI" panose="020B0604030504040204" pitchFamily="50" charset="-128"/>
                      <a:cs typeface="+mn-cs"/>
                    </a:rPr>
                    <a:t>1</a:t>
                  </a:r>
                  <a:r>
                    <a:rPr kumimoji="1" lang="ja-JP" altLang="ja-JP" sz="1100">
                      <a:solidFill>
                        <a:schemeClr val="dk1"/>
                      </a:solidFill>
                      <a:effectLst/>
                      <a:latin typeface="Meiryo UI" panose="020B0604030504040204" pitchFamily="50" charset="-128"/>
                      <a:ea typeface="Meiryo UI" panose="020B0604030504040204" pitchFamily="50" charset="-128"/>
                      <a:cs typeface="+mn-cs"/>
                    </a:rPr>
                    <a:t>回成績考査を行</a:t>
                  </a:r>
                  <a:r>
                    <a:rPr kumimoji="1" lang="ja-JP" altLang="en-US" sz="1100">
                      <a:solidFill>
                        <a:schemeClr val="dk1"/>
                      </a:solidFill>
                      <a:effectLst/>
                      <a:latin typeface="Meiryo UI" panose="020B0604030504040204" pitchFamily="50" charset="-128"/>
                      <a:ea typeface="Meiryo UI" panose="020B0604030504040204" pitchFamily="50" charset="-128"/>
                      <a:cs typeface="+mn-cs"/>
                    </a:rPr>
                    <a:t>います</a:t>
                  </a:r>
                  <a:r>
                    <a:rPr kumimoji="1" lang="ja-JP" altLang="ja-JP" sz="1100">
                      <a:solidFill>
                        <a:schemeClr val="dk1"/>
                      </a:solidFill>
                      <a:effectLst/>
                      <a:latin typeface="Meiryo UI" panose="020B0604030504040204" pitchFamily="50" charset="-128"/>
                      <a:ea typeface="Meiryo UI" panose="020B0604030504040204" pitchFamily="50" charset="-128"/>
                      <a:cs typeface="+mn-cs"/>
                    </a:rPr>
                    <a:t>）</a:t>
                  </a:r>
                  <a:r>
                    <a:rPr kumimoji="1" lang="en-US" altLang="ja-JP" sz="1100">
                      <a:solidFill>
                        <a:schemeClr val="dk1"/>
                      </a:solidFill>
                      <a:effectLst/>
                      <a:latin typeface="Meiryo UI" panose="020B0604030504040204" pitchFamily="50" charset="-128"/>
                      <a:ea typeface="Meiryo UI" panose="020B0604030504040204" pitchFamily="50" charset="-128"/>
                      <a:cs typeface="+mn-cs"/>
                    </a:rPr>
                    <a:t> </a:t>
                  </a:r>
                  <a:r>
                    <a:rPr kumimoji="1" lang="ja-JP" altLang="en-US" sz="1100">
                      <a:solidFill>
                        <a:schemeClr val="dk1"/>
                      </a:solidFill>
                      <a:effectLst/>
                      <a:latin typeface="Meiryo UI" panose="020B0604030504040204" pitchFamily="50" charset="-128"/>
                      <a:ea typeface="Meiryo UI" panose="020B0604030504040204" pitchFamily="50" charset="-128"/>
                      <a:cs typeface="+mn-cs"/>
                    </a:rPr>
                    <a:t>　　</a:t>
                  </a:r>
                  <a:endParaRPr lang="ja-JP" altLang="ja-JP" sz="1100">
                    <a:effectLst/>
                    <a:latin typeface="Meiryo UI" panose="020B0604030504040204" pitchFamily="50" charset="-128"/>
                    <a:ea typeface="Meiryo UI" panose="020B0604030504040204" pitchFamily="50" charset="-128"/>
                  </a:endParaRPr>
                </a:p>
              </xdr:txBody>
            </xdr:sp>
            <xdr:sp macro="" textlink="">
              <xdr:nvSpPr>
                <xdr:cNvPr id="45" name="角丸四角形 27">
                  <a:extLst>
                    <a:ext uri="{FF2B5EF4-FFF2-40B4-BE49-F238E27FC236}">
                      <a16:creationId xmlns:a16="http://schemas.microsoft.com/office/drawing/2014/main" id="{C860B712-1B10-759A-46ED-D1EADF04F386}"/>
                    </a:ext>
                  </a:extLst>
                </xdr:cNvPr>
                <xdr:cNvSpPr/>
              </xdr:nvSpPr>
              <xdr:spPr>
                <a:xfrm>
                  <a:off x="691278" y="712263"/>
                  <a:ext cx="3455393" cy="813894"/>
                </a:xfrm>
                <a:prstGeom prst="roundRect">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lIns="36000" tIns="36000" rIns="36000" bIns="36000" rtlCol="0" anchor="ct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訓練内容欄は様式</a:t>
                  </a:r>
                  <a:r>
                    <a:rPr kumimoji="1" lang="en-US" altLang="ja-JP" sz="1100">
                      <a:solidFill>
                        <a:sysClr val="windowText" lastClr="000000"/>
                      </a:solidFill>
                      <a:latin typeface="Meiryo UI" panose="020B0604030504040204" pitchFamily="50" charset="-128"/>
                      <a:ea typeface="Meiryo UI" panose="020B0604030504040204" pitchFamily="50" charset="-128"/>
                    </a:rPr>
                    <a:t>5</a:t>
                  </a:r>
                  <a:r>
                    <a:rPr kumimoji="1" lang="ja-JP" altLang="en-US" sz="1100">
                      <a:solidFill>
                        <a:sysClr val="windowText" lastClr="000000"/>
                      </a:solidFill>
                      <a:latin typeface="Meiryo UI" panose="020B0604030504040204" pitchFamily="50" charset="-128"/>
                      <a:ea typeface="Meiryo UI" panose="020B0604030504040204" pitchFamily="50" charset="-128"/>
                    </a:rPr>
                    <a:t>の「科目」を記入してください。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科目名の下に実施回数を記入してください。</a:t>
                  </a:r>
                </a:p>
              </xdr:txBody>
            </xdr:sp>
            <xdr:cxnSp macro="">
              <xdr:nvCxnSpPr>
                <xdr:cNvPr id="46" name="直線矢印コネクタ 45">
                  <a:extLst>
                    <a:ext uri="{FF2B5EF4-FFF2-40B4-BE49-F238E27FC236}">
                      <a16:creationId xmlns:a16="http://schemas.microsoft.com/office/drawing/2014/main" id="{3CF3237E-E6F7-095C-E352-A90E4FBC3E94}"/>
                    </a:ext>
                  </a:extLst>
                </xdr:cNvPr>
                <xdr:cNvCxnSpPr>
                  <a:stCxn id="44" idx="2"/>
                </xdr:cNvCxnSpPr>
              </xdr:nvCxnSpPr>
              <xdr:spPr>
                <a:xfrm>
                  <a:off x="8786568" y="2012801"/>
                  <a:ext cx="671997" cy="4255127"/>
                </a:xfrm>
                <a:prstGeom prst="straightConnector1">
                  <a:avLst/>
                </a:prstGeom>
                <a:ln w="2222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7" name="直線矢印コネクタ 46">
                  <a:extLst>
                    <a:ext uri="{FF2B5EF4-FFF2-40B4-BE49-F238E27FC236}">
                      <a16:creationId xmlns:a16="http://schemas.microsoft.com/office/drawing/2014/main" id="{93B483B7-C3D2-F55C-FD88-BFC32C7C8897}"/>
                    </a:ext>
                  </a:extLst>
                </xdr:cNvPr>
                <xdr:cNvCxnSpPr>
                  <a:stCxn id="45" idx="1"/>
                </xdr:cNvCxnSpPr>
              </xdr:nvCxnSpPr>
              <xdr:spPr>
                <a:xfrm>
                  <a:off x="691278" y="1119210"/>
                  <a:ext cx="166430" cy="1495951"/>
                </a:xfrm>
                <a:prstGeom prst="straightConnector1">
                  <a:avLst/>
                </a:prstGeom>
                <a:ln w="2222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sp macro="" textlink="">
            <xdr:nvSpPr>
              <xdr:cNvPr id="39" name="フローチャート : 代替処理 44">
                <a:extLst>
                  <a:ext uri="{FF2B5EF4-FFF2-40B4-BE49-F238E27FC236}">
                    <a16:creationId xmlns:a16="http://schemas.microsoft.com/office/drawing/2014/main" id="{AE50CEF6-A9EC-2275-E524-FFB6380CD5B5}"/>
                  </a:ext>
                </a:extLst>
              </xdr:cNvPr>
              <xdr:cNvSpPr/>
            </xdr:nvSpPr>
            <xdr:spPr>
              <a:xfrm>
                <a:off x="203281" y="18676967"/>
                <a:ext cx="3224552" cy="2086354"/>
              </a:xfrm>
              <a:prstGeom prst="flowChartAlternateProcess">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bIns="0" rtlCol="0" anchor="t"/>
              <a:lstStyle/>
              <a:p>
                <a:pPr algn="l"/>
                <a:r>
                  <a:rPr kumimoji="1" lang="ja-JP" altLang="ja-JP" sz="1100">
                    <a:solidFill>
                      <a:schemeClr val="dk1"/>
                    </a:solidFill>
                    <a:effectLst/>
                    <a:latin typeface="Meiryo UI" panose="020B0604030504040204" pitchFamily="50" charset="-128"/>
                    <a:ea typeface="Meiryo UI" panose="020B0604030504040204" pitchFamily="50" charset="-128"/>
                    <a:cs typeface="+mn-cs"/>
                  </a:rPr>
                  <a:t>修了考査を行う日に◎印を記入</a:t>
                </a:r>
                <a:r>
                  <a:rPr kumimoji="1" lang="ja-JP" altLang="en-US" sz="1100">
                    <a:solidFill>
                      <a:schemeClr val="dk1"/>
                    </a:solidFill>
                    <a:effectLst/>
                    <a:latin typeface="Meiryo UI" panose="020B0604030504040204" pitchFamily="50" charset="-128"/>
                    <a:ea typeface="Meiryo UI" panose="020B0604030504040204" pitchFamily="50" charset="-128"/>
                    <a:cs typeface="+mn-cs"/>
                  </a:rPr>
                  <a:t>してくだ</a:t>
                </a:r>
                <a:r>
                  <a:rPr kumimoji="1" lang="ja-JP" altLang="ja-JP" sz="1100">
                    <a:solidFill>
                      <a:schemeClr val="dk1"/>
                    </a:solidFill>
                    <a:effectLst/>
                    <a:latin typeface="Meiryo UI" panose="020B0604030504040204" pitchFamily="50" charset="-128"/>
                    <a:ea typeface="Meiryo UI" panose="020B0604030504040204" pitchFamily="50" charset="-128"/>
                    <a:cs typeface="+mn-cs"/>
                  </a:rPr>
                  <a:t>さい</a:t>
                </a:r>
                <a:r>
                  <a:rPr kumimoji="1" lang="ja-JP" altLang="en-US" sz="1100">
                    <a:solidFill>
                      <a:schemeClr val="dk1"/>
                    </a:solidFill>
                    <a:effectLst/>
                    <a:latin typeface="Meiryo UI" panose="020B0604030504040204" pitchFamily="50" charset="-128"/>
                    <a:ea typeface="Meiryo UI" panose="020B0604030504040204" pitchFamily="50" charset="-128"/>
                    <a:cs typeface="+mn-cs"/>
                  </a:rPr>
                  <a:t>。</a:t>
                </a:r>
                <a:r>
                  <a:rPr kumimoji="1" lang="ja-JP" altLang="ja-JP" sz="1100">
                    <a:solidFill>
                      <a:schemeClr val="dk1"/>
                    </a:solidFill>
                    <a:effectLst/>
                    <a:latin typeface="Meiryo UI" panose="020B0604030504040204" pitchFamily="50" charset="-128"/>
                    <a:ea typeface="Meiryo UI" panose="020B0604030504040204" pitchFamily="50" charset="-128"/>
                    <a:cs typeface="+mn-cs"/>
                  </a:rPr>
                  <a:t>（訓練終了前に修了考査を行</a:t>
                </a:r>
                <a:r>
                  <a:rPr kumimoji="1" lang="ja-JP" altLang="en-US" sz="1100">
                    <a:solidFill>
                      <a:schemeClr val="dk1"/>
                    </a:solidFill>
                    <a:effectLst/>
                    <a:latin typeface="Meiryo UI" panose="020B0604030504040204" pitchFamily="50" charset="-128"/>
                    <a:ea typeface="Meiryo UI" panose="020B0604030504040204" pitchFamily="50" charset="-128"/>
                    <a:cs typeface="+mn-cs"/>
                  </a:rPr>
                  <a:t>ってください</a:t>
                </a:r>
                <a:r>
                  <a:rPr kumimoji="1" lang="ja-JP" altLang="ja-JP" sz="1100">
                    <a:solidFill>
                      <a:schemeClr val="dk1"/>
                    </a:solidFill>
                    <a:effectLst/>
                    <a:latin typeface="Meiryo UI" panose="020B0604030504040204" pitchFamily="50" charset="-128"/>
                    <a:ea typeface="Meiryo UI" panose="020B0604030504040204" pitchFamily="50" charset="-128"/>
                    <a:cs typeface="+mn-cs"/>
                  </a:rPr>
                  <a:t>）</a:t>
                </a:r>
                <a:endParaRPr lang="ja-JP" altLang="ja-JP" sz="1100">
                  <a:effectLst/>
                  <a:latin typeface="Meiryo UI" panose="020B0604030504040204" pitchFamily="50" charset="-128"/>
                  <a:ea typeface="Meiryo UI" panose="020B0604030504040204" pitchFamily="50" charset="-128"/>
                </a:endParaRPr>
              </a:p>
              <a:p>
                <a:r>
                  <a:rPr kumimoji="1" lang="ja-JP" altLang="ja-JP" sz="1100">
                    <a:solidFill>
                      <a:schemeClr val="dk1"/>
                    </a:solidFill>
                    <a:effectLst/>
                    <a:latin typeface="Meiryo UI" panose="020B0604030504040204" pitchFamily="50" charset="-128"/>
                    <a:ea typeface="Meiryo UI" panose="020B0604030504040204" pitchFamily="50" charset="-128"/>
                    <a:cs typeface="+mn-cs"/>
                  </a:rPr>
                  <a:t>修了考査を行った日以降に、キャリアコンサルティング日を設定することが望ましいです。</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grpSp>
        <xdr:grpSp>
          <xdr:nvGrpSpPr>
            <xdr:cNvPr id="19" name="グループ化 18">
              <a:extLst>
                <a:ext uri="{FF2B5EF4-FFF2-40B4-BE49-F238E27FC236}">
                  <a16:creationId xmlns:a16="http://schemas.microsoft.com/office/drawing/2014/main" id="{2289DC8F-F7E1-FE39-BB13-5D00205A47A8}"/>
                </a:ext>
              </a:extLst>
            </xdr:cNvPr>
            <xdr:cNvGrpSpPr/>
          </xdr:nvGrpSpPr>
          <xdr:grpSpPr>
            <a:xfrm>
              <a:off x="283558" y="22624492"/>
              <a:ext cx="11411031" cy="10868935"/>
              <a:chOff x="283558" y="22624492"/>
              <a:chExt cx="11411031" cy="10868935"/>
            </a:xfrm>
          </xdr:grpSpPr>
          <xdr:grpSp>
            <xdr:nvGrpSpPr>
              <xdr:cNvPr id="20" name="グループ化 19">
                <a:extLst>
                  <a:ext uri="{FF2B5EF4-FFF2-40B4-BE49-F238E27FC236}">
                    <a16:creationId xmlns:a16="http://schemas.microsoft.com/office/drawing/2014/main" id="{62CD0530-0F2D-60E9-FEBE-992A753EB39B}"/>
                  </a:ext>
                </a:extLst>
              </xdr:cNvPr>
              <xdr:cNvGrpSpPr/>
            </xdr:nvGrpSpPr>
            <xdr:grpSpPr>
              <a:xfrm>
                <a:off x="283558" y="22624492"/>
                <a:ext cx="10908944" cy="5549247"/>
                <a:chOff x="283558" y="22624492"/>
                <a:chExt cx="10908944" cy="5549247"/>
              </a:xfrm>
            </xdr:grpSpPr>
            <xdr:sp macro="" textlink="">
              <xdr:nvSpPr>
                <xdr:cNvPr id="28" name="角丸四角形 86">
                  <a:extLst>
                    <a:ext uri="{FF2B5EF4-FFF2-40B4-BE49-F238E27FC236}">
                      <a16:creationId xmlns:a16="http://schemas.microsoft.com/office/drawing/2014/main" id="{B0CEB0CC-B51C-7986-26B7-27E047442038}"/>
                    </a:ext>
                  </a:extLst>
                </xdr:cNvPr>
                <xdr:cNvSpPr/>
              </xdr:nvSpPr>
              <xdr:spPr>
                <a:xfrm>
                  <a:off x="283558" y="22624492"/>
                  <a:ext cx="10908944" cy="2061117"/>
                </a:xfrm>
                <a:prstGeom prst="roundRect">
                  <a:avLst>
                    <a:gd name="adj" fmla="val 10274"/>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bIns="0"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Meiryo UI" panose="020B0604030504040204" pitchFamily="50" charset="-128"/>
                      <a:ea typeface="Meiryo UI" panose="020B0604030504040204" pitchFamily="50" charset="-128"/>
                    </a:rPr>
                    <a:t>・キャリアコンサルティングは訓練期間に関わらず</a:t>
                  </a:r>
                  <a:r>
                    <a:rPr kumimoji="1" lang="en-US" altLang="ja-JP" sz="1100">
                      <a:solidFill>
                        <a:sysClr val="windowText" lastClr="00000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回以上設定してください</a:t>
                  </a:r>
                  <a:r>
                    <a:rPr kumimoji="1" lang="ja-JP" altLang="ja-JP" sz="1100">
                      <a:solidFill>
                        <a:schemeClr val="dk1"/>
                      </a:solidFill>
                      <a:effectLst/>
                      <a:latin typeface="Meiryo UI" panose="020B0604030504040204" pitchFamily="50" charset="-128"/>
                      <a:ea typeface="Meiryo UI" panose="020B0604030504040204" pitchFamily="50" charset="-128"/>
                      <a:cs typeface="+mn-cs"/>
                    </a:rPr>
                    <a:t>（訓練期間が</a:t>
                  </a:r>
                  <a:r>
                    <a:rPr kumimoji="1" lang="en-US" altLang="ja-JP" sz="1100">
                      <a:solidFill>
                        <a:schemeClr val="dk1"/>
                      </a:solidFill>
                      <a:effectLst/>
                      <a:latin typeface="Meiryo UI" panose="020B0604030504040204" pitchFamily="50" charset="-128"/>
                      <a:ea typeface="Meiryo UI" panose="020B0604030504040204" pitchFamily="50" charset="-128"/>
                      <a:cs typeface="+mn-cs"/>
                    </a:rPr>
                    <a:t>3</a:t>
                  </a:r>
                  <a:r>
                    <a:rPr kumimoji="1" lang="ja-JP" altLang="en-US" sz="1100">
                      <a:solidFill>
                        <a:schemeClr val="dk1"/>
                      </a:solidFill>
                      <a:effectLst/>
                      <a:latin typeface="Meiryo UI" panose="020B0604030504040204" pitchFamily="50" charset="-128"/>
                      <a:ea typeface="Meiryo UI" panose="020B0604030504040204" pitchFamily="50" charset="-128"/>
                      <a:cs typeface="+mn-cs"/>
                    </a:rPr>
                    <a:t>か</a:t>
                  </a:r>
                  <a:r>
                    <a:rPr kumimoji="1" lang="ja-JP" altLang="ja-JP" sz="1100">
                      <a:solidFill>
                        <a:schemeClr val="dk1"/>
                      </a:solidFill>
                      <a:effectLst/>
                      <a:latin typeface="Meiryo UI" panose="020B0604030504040204" pitchFamily="50" charset="-128"/>
                      <a:ea typeface="Meiryo UI" panose="020B0604030504040204" pitchFamily="50" charset="-128"/>
                      <a:cs typeface="+mn-cs"/>
                    </a:rPr>
                    <a:t>月に満たない場合は、</a:t>
                  </a:r>
                  <a:r>
                    <a:rPr kumimoji="1" lang="en-US" altLang="ja-JP" sz="1100">
                      <a:solidFill>
                        <a:schemeClr val="dk1"/>
                      </a:solidFill>
                      <a:effectLst/>
                      <a:latin typeface="Meiryo UI" panose="020B0604030504040204" pitchFamily="50" charset="-128"/>
                      <a:ea typeface="Meiryo UI" panose="020B0604030504040204" pitchFamily="50" charset="-128"/>
                      <a:cs typeface="+mn-cs"/>
                    </a:rPr>
                    <a:t>1</a:t>
                  </a:r>
                  <a:r>
                    <a:rPr kumimoji="1" lang="ja-JP" altLang="en-US" sz="1100">
                      <a:solidFill>
                        <a:schemeClr val="dk1"/>
                      </a:solidFill>
                      <a:effectLst/>
                      <a:latin typeface="Meiryo UI" panose="020B0604030504040204" pitchFamily="50" charset="-128"/>
                      <a:ea typeface="Meiryo UI" panose="020B0604030504040204" pitchFamily="50" charset="-128"/>
                      <a:cs typeface="+mn-cs"/>
                    </a:rPr>
                    <a:t>か</a:t>
                  </a:r>
                  <a:r>
                    <a:rPr kumimoji="1" lang="ja-JP" altLang="ja-JP" sz="1100">
                      <a:solidFill>
                        <a:schemeClr val="dk1"/>
                      </a:solidFill>
                      <a:effectLst/>
                      <a:latin typeface="Meiryo UI" panose="020B0604030504040204" pitchFamily="50" charset="-128"/>
                      <a:ea typeface="Meiryo UI" panose="020B0604030504040204" pitchFamily="50" charset="-128"/>
                      <a:cs typeface="+mn-cs"/>
                    </a:rPr>
                    <a:t>月に少なくとも</a:t>
                  </a:r>
                  <a:r>
                    <a:rPr kumimoji="1" lang="en-US" altLang="ja-JP" sz="1100">
                      <a:solidFill>
                        <a:schemeClr val="dk1"/>
                      </a:solidFill>
                      <a:effectLst/>
                      <a:latin typeface="Meiryo UI" panose="020B0604030504040204" pitchFamily="50" charset="-128"/>
                      <a:ea typeface="Meiryo UI" panose="020B0604030504040204" pitchFamily="50" charset="-128"/>
                      <a:cs typeface="+mn-cs"/>
                    </a:rPr>
                    <a:t>1</a:t>
                  </a:r>
                  <a:r>
                    <a:rPr kumimoji="1" lang="ja-JP" altLang="ja-JP" sz="1100">
                      <a:solidFill>
                        <a:schemeClr val="dk1"/>
                      </a:solidFill>
                      <a:effectLst/>
                      <a:latin typeface="Meiryo UI" panose="020B0604030504040204" pitchFamily="50" charset="-128"/>
                      <a:ea typeface="Meiryo UI" panose="020B0604030504040204" pitchFamily="50" charset="-128"/>
                      <a:cs typeface="+mn-cs"/>
                    </a:rPr>
                    <a:t>回以上）</a:t>
                  </a:r>
                  <a:r>
                    <a:rPr kumimoji="1" lang="ja-JP" altLang="en-US" sz="1100">
                      <a:solidFill>
                        <a:schemeClr val="dk1"/>
                      </a:solidFill>
                      <a:effectLst/>
                      <a:latin typeface="Meiryo UI" panose="020B0604030504040204" pitchFamily="50" charset="-128"/>
                      <a:ea typeface="Meiryo UI" panose="020B0604030504040204" pitchFamily="50" charset="-128"/>
                      <a:cs typeface="+mn-cs"/>
                    </a:rPr>
                    <a:t>。</a:t>
                  </a:r>
                  <a:endParaRPr lang="ja-JP" altLang="ja-JP">
                    <a:effectLst/>
                    <a:latin typeface="Meiryo UI" panose="020B0604030504040204" pitchFamily="50" charset="-128"/>
                    <a:ea typeface="Meiryo UI" panose="020B0604030504040204" pitchFamily="50" charset="-128"/>
                  </a:endParaRPr>
                </a:p>
                <a:p>
                  <a:pPr marL="0" marR="0" indent="0" algn="l" defTabSz="914400" eaLnBrk="1" fontAlgn="auto" latinLnBrk="0" hangingPunct="1">
                    <a:lnSpc>
                      <a:spcPts val="1600"/>
                    </a:lnSpc>
                    <a:spcBef>
                      <a:spcPts val="0"/>
                    </a:spcBef>
                    <a:spcAft>
                      <a:spcPts val="0"/>
                    </a:spcAft>
                    <a:buClrTx/>
                    <a:buSzTx/>
                    <a:buFontTx/>
                    <a:buNone/>
                    <a:tabLst/>
                    <a:defRPr/>
                  </a:pPr>
                  <a:r>
                    <a:rPr kumimoji="1" lang="ja-JP" altLang="en-US" sz="1100">
                      <a:solidFill>
                        <a:sysClr val="windowText" lastClr="000000"/>
                      </a:solidFill>
                      <a:latin typeface="Meiryo UI" panose="020B0604030504040204" pitchFamily="50" charset="-128"/>
                      <a:ea typeface="Meiryo UI" panose="020B0604030504040204" pitchFamily="50" charset="-128"/>
                    </a:rPr>
                    <a:t>（設定例）</a:t>
                  </a:r>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回目：訓練開始後概ね</a:t>
                  </a:r>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か月以内／</a:t>
                  </a:r>
                  <a:r>
                    <a:rPr kumimoji="1" lang="en-US" altLang="ja-JP" sz="1100">
                      <a:solidFill>
                        <a:sysClr val="windowText" lastClr="000000"/>
                      </a:solidFill>
                      <a:latin typeface="Meiryo UI" panose="020B0604030504040204" pitchFamily="50" charset="-128"/>
                      <a:ea typeface="Meiryo UI" panose="020B0604030504040204" pitchFamily="50" charset="-128"/>
                    </a:rPr>
                    <a:t>2</a:t>
                  </a:r>
                  <a:r>
                    <a:rPr kumimoji="1" lang="ja-JP" altLang="en-US" sz="1100">
                      <a:solidFill>
                        <a:sysClr val="windowText" lastClr="000000"/>
                      </a:solidFill>
                      <a:latin typeface="Meiryo UI" panose="020B0604030504040204" pitchFamily="50" charset="-128"/>
                      <a:ea typeface="Meiryo UI" panose="020B0604030504040204" pitchFamily="50" charset="-128"/>
                    </a:rPr>
                    <a:t>回目：訓練半ば頃／</a:t>
                  </a:r>
                  <a:r>
                    <a:rPr kumimoji="1" lang="en-US" altLang="ja-JP" sz="1100">
                      <a:solidFill>
                        <a:sysClr val="windowText" lastClr="00000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回目：訓練終了間近</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marL="0" marR="0" indent="0" algn="l" defTabSz="914400" eaLnBrk="1" fontAlgn="auto" latinLnBrk="0" hangingPunct="1">
                    <a:lnSpc>
                      <a:spcPts val="1600"/>
                    </a:lnSpc>
                    <a:spcBef>
                      <a:spcPts val="0"/>
                    </a:spcBef>
                    <a:spcAft>
                      <a:spcPts val="0"/>
                    </a:spcAft>
                    <a:buClrTx/>
                    <a:buSzTx/>
                    <a:buFontTx/>
                    <a:buNone/>
                    <a:tabLst/>
                    <a:defRPr/>
                  </a:pP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　</a:t>
                  </a:r>
                  <a:r>
                    <a:rPr kumimoji="1" lang="ja-JP" altLang="ja-JP" sz="1100">
                      <a:solidFill>
                        <a:sysClr val="windowText" lastClr="000000"/>
                      </a:solidFill>
                      <a:latin typeface="Meiryo UI" panose="020B0604030504040204" pitchFamily="50" charset="-128"/>
                      <a:ea typeface="Meiryo UI" panose="020B0604030504040204" pitchFamily="50" charset="-128"/>
                      <a:cs typeface="+mn-cs"/>
                    </a:rPr>
                    <a:t>なお、原則、企業実習期間中はキャリアコンサルティングを設定しないようにしてください。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ts val="1600"/>
                    </a:lnSpc>
                    <a:spcBef>
                      <a:spcPts val="0"/>
                    </a:spcBef>
                    <a:spcAft>
                      <a:spcPts val="0"/>
                    </a:spcAft>
                    <a:buClrTx/>
                    <a:buSzTx/>
                    <a:buFontTx/>
                    <a:buNone/>
                    <a:tabLst/>
                    <a:defRPr/>
                  </a:pP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・受講時間外に実施する場合は、ｷｬﾘｱｺﾝｻﾙﾃｨﾝｸﾞ実施予定表の備考欄に実施時間を記入してください。（上記「訓練内容」には「キャリアコンサルティング」は記入しない）</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ts val="1600"/>
                    </a:lnSpc>
                    <a:spcBef>
                      <a:spcPts val="0"/>
                    </a:spcBef>
                    <a:spcAft>
                      <a:spcPts val="0"/>
                    </a:spcAft>
                    <a:buClrTx/>
                    <a:buSzTx/>
                    <a:buFontTx/>
                    <a:buNone/>
                    <a:tabLst/>
                    <a:defRPr/>
                  </a:pP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・受講者全員が実施できるよう余裕を持った実施日を設定してください</a:t>
                  </a:r>
                </a:p>
              </xdr:txBody>
            </xdr:sp>
            <xdr:cxnSp macro="">
              <xdr:nvCxnSpPr>
                <xdr:cNvPr id="29" name="直線矢印コネクタ 28">
                  <a:extLst>
                    <a:ext uri="{FF2B5EF4-FFF2-40B4-BE49-F238E27FC236}">
                      <a16:creationId xmlns:a16="http://schemas.microsoft.com/office/drawing/2014/main" id="{89C4788B-454F-3CCE-D751-F9243E9CA53F}"/>
                    </a:ext>
                  </a:extLst>
                </xdr:cNvPr>
                <xdr:cNvCxnSpPr>
                  <a:stCxn id="28" idx="2"/>
                  <a:endCxn id="30" idx="0"/>
                </xdr:cNvCxnSpPr>
              </xdr:nvCxnSpPr>
              <xdr:spPr>
                <a:xfrm>
                  <a:off x="5738030" y="24685609"/>
                  <a:ext cx="865102" cy="1348365"/>
                </a:xfrm>
                <a:prstGeom prst="straightConnector1">
                  <a:avLst/>
                </a:prstGeom>
                <a:ln w="2222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0" name="角丸四角形 95">
                  <a:extLst>
                    <a:ext uri="{FF2B5EF4-FFF2-40B4-BE49-F238E27FC236}">
                      <a16:creationId xmlns:a16="http://schemas.microsoft.com/office/drawing/2014/main" id="{B68A0F42-99C7-56D9-3BC2-9F0C28D07C7A}"/>
                    </a:ext>
                  </a:extLst>
                </xdr:cNvPr>
                <xdr:cNvSpPr/>
              </xdr:nvSpPr>
              <xdr:spPr>
                <a:xfrm>
                  <a:off x="3344221" y="26033974"/>
                  <a:ext cx="6517821" cy="2139765"/>
                </a:xfrm>
                <a:prstGeom prst="roundRect">
                  <a:avLst/>
                </a:prstGeom>
                <a:noFill/>
                <a:ln w="25400">
                  <a:solidFill>
                    <a:srgbClr val="FF3332"/>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bIns="0" rtlCol="0" anchor="t"/>
                <a:lstStyle/>
                <a:p>
                  <a:pPr algn="l"/>
                  <a:endParaRPr kumimoji="1" lang="ja-JP" altLang="en-US" sz="1200">
                    <a:solidFill>
                      <a:srgbClr val="FF0000"/>
                    </a:solidFill>
                  </a:endParaRPr>
                </a:p>
              </xdr:txBody>
            </xdr:sp>
          </xdr:grpSp>
          <xdr:grpSp>
            <xdr:nvGrpSpPr>
              <xdr:cNvPr id="21" name="グループ化 20">
                <a:extLst>
                  <a:ext uri="{FF2B5EF4-FFF2-40B4-BE49-F238E27FC236}">
                    <a16:creationId xmlns:a16="http://schemas.microsoft.com/office/drawing/2014/main" id="{CB64E4A1-C591-0406-0D6C-442C57C7774A}"/>
                  </a:ext>
                </a:extLst>
              </xdr:cNvPr>
              <xdr:cNvGrpSpPr/>
            </xdr:nvGrpSpPr>
            <xdr:grpSpPr>
              <a:xfrm>
                <a:off x="1156200" y="28463771"/>
                <a:ext cx="10538389" cy="5029656"/>
                <a:chOff x="1156200" y="28463771"/>
                <a:chExt cx="10538389" cy="5029656"/>
              </a:xfrm>
            </xdr:grpSpPr>
            <xdr:grpSp>
              <xdr:nvGrpSpPr>
                <xdr:cNvPr id="22" name="グループ化 21">
                  <a:extLst>
                    <a:ext uri="{FF2B5EF4-FFF2-40B4-BE49-F238E27FC236}">
                      <a16:creationId xmlns:a16="http://schemas.microsoft.com/office/drawing/2014/main" id="{15E2525A-7078-DC9F-8041-57EF57733A7B}"/>
                    </a:ext>
                  </a:extLst>
                </xdr:cNvPr>
                <xdr:cNvGrpSpPr/>
              </xdr:nvGrpSpPr>
              <xdr:grpSpPr>
                <a:xfrm>
                  <a:off x="1156200" y="29332777"/>
                  <a:ext cx="9231246" cy="4160650"/>
                  <a:chOff x="1156200" y="29332777"/>
                  <a:chExt cx="9231246" cy="4160650"/>
                </a:xfrm>
              </xdr:grpSpPr>
              <xdr:cxnSp macro="">
                <xdr:nvCxnSpPr>
                  <xdr:cNvPr id="26" name="直線矢印コネクタ 25">
                    <a:extLst>
                      <a:ext uri="{FF2B5EF4-FFF2-40B4-BE49-F238E27FC236}">
                        <a16:creationId xmlns:a16="http://schemas.microsoft.com/office/drawing/2014/main" id="{94FBACC2-E352-D566-B5F7-D67F23BD28B4}"/>
                      </a:ext>
                    </a:extLst>
                  </xdr:cNvPr>
                  <xdr:cNvCxnSpPr>
                    <a:stCxn id="27" idx="1"/>
                  </xdr:cNvCxnSpPr>
                </xdr:nvCxnSpPr>
                <xdr:spPr>
                  <a:xfrm flipV="1">
                    <a:off x="1156200" y="29332777"/>
                    <a:ext cx="17418" cy="2600408"/>
                  </a:xfrm>
                  <a:prstGeom prst="straightConnector1">
                    <a:avLst/>
                  </a:prstGeom>
                  <a:ln w="2222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7" name="角丸四角形 91">
                    <a:extLst>
                      <a:ext uri="{FF2B5EF4-FFF2-40B4-BE49-F238E27FC236}">
                        <a16:creationId xmlns:a16="http://schemas.microsoft.com/office/drawing/2014/main" id="{E49023D3-B21D-C990-30F5-7D8C4E626B1B}"/>
                      </a:ext>
                    </a:extLst>
                  </xdr:cNvPr>
                  <xdr:cNvSpPr/>
                </xdr:nvSpPr>
                <xdr:spPr>
                  <a:xfrm>
                    <a:off x="1156200" y="30372941"/>
                    <a:ext cx="9231246" cy="3120486"/>
                  </a:xfrm>
                  <a:prstGeom prst="roundRect">
                    <a:avLst>
                      <a:gd name="adj" fmla="val 11454"/>
                    </a:avLst>
                  </a:prstGeom>
                  <a:solidFill>
                    <a:srgbClr val="FFFFCC"/>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tIns="46800" bIns="0"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50</a:t>
                    </a:r>
                    <a:r>
                      <a:rPr kumimoji="1" lang="ja-JP" altLang="en-US" sz="1100">
                        <a:solidFill>
                          <a:sysClr val="windowText" lastClr="000000"/>
                        </a:solidFill>
                        <a:latin typeface="Meiryo UI" panose="020B0604030504040204" pitchFamily="50" charset="-128"/>
                        <a:ea typeface="Meiryo UI" panose="020B0604030504040204" pitchFamily="50" charset="-128"/>
                      </a:rPr>
                      <a:t>分以上</a:t>
                    </a:r>
                    <a:r>
                      <a:rPr kumimoji="1" lang="en-US" altLang="ja-JP" sz="1100">
                        <a:solidFill>
                          <a:sysClr val="windowText" lastClr="000000"/>
                        </a:solidFill>
                        <a:latin typeface="Meiryo UI" panose="020B0604030504040204" pitchFamily="50" charset="-128"/>
                        <a:ea typeface="Meiryo UI" panose="020B0604030504040204" pitchFamily="50" charset="-128"/>
                      </a:rPr>
                      <a:t>60</a:t>
                    </a:r>
                    <a:r>
                      <a:rPr kumimoji="1" lang="ja-JP" altLang="en-US" sz="1100">
                        <a:solidFill>
                          <a:sysClr val="windowText" lastClr="000000"/>
                        </a:solidFill>
                        <a:latin typeface="Meiryo UI" panose="020B0604030504040204" pitchFamily="50" charset="-128"/>
                        <a:ea typeface="Meiryo UI" panose="020B0604030504040204" pitchFamily="50" charset="-128"/>
                      </a:rPr>
                      <a:t>分未満（休憩時間を除く）を</a:t>
                    </a:r>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時間として算定できます。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介護員養成コースのは愛知県等への申請内容と合わせる必要があるため、原則、</a:t>
                    </a:r>
                    <a:r>
                      <a:rPr kumimoji="1" lang="en-US" altLang="ja-JP" sz="1100">
                        <a:solidFill>
                          <a:sysClr val="windowText" lastClr="000000"/>
                        </a:solidFill>
                        <a:latin typeface="Meiryo UI" panose="020B0604030504040204" pitchFamily="50" charset="-128"/>
                        <a:ea typeface="Meiryo UI" panose="020B0604030504040204" pitchFamily="50" charset="-128"/>
                      </a:rPr>
                      <a:t>60</a:t>
                    </a:r>
                    <a:r>
                      <a:rPr kumimoji="1" lang="ja-JP" altLang="en-US" sz="1100">
                        <a:solidFill>
                          <a:sysClr val="windowText" lastClr="000000"/>
                        </a:solidFill>
                        <a:latin typeface="Meiryo UI" panose="020B0604030504040204" pitchFamily="50" charset="-128"/>
                        <a:ea typeface="Meiryo UI" panose="020B0604030504040204" pitchFamily="50" charset="-128"/>
                      </a:rPr>
                      <a:t>分を</a:t>
                    </a:r>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時間として算定してください。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・訓練時間、キャリアコンサルティングの実施時間は、原則として</a:t>
                    </a:r>
                    <a:r>
                      <a:rPr kumimoji="1" lang="en-US" altLang="ja-JP" sz="1100">
                        <a:solidFill>
                          <a:sysClr val="windowText" lastClr="000000"/>
                        </a:solidFill>
                        <a:latin typeface="Meiryo UI" panose="020B0604030504040204" pitchFamily="50" charset="-128"/>
                        <a:ea typeface="Meiryo UI" panose="020B0604030504040204" pitchFamily="50" charset="-128"/>
                      </a:rPr>
                      <a:t>9</a:t>
                    </a:r>
                    <a:r>
                      <a:rPr kumimoji="1" lang="ja-JP" altLang="en-US" sz="1100">
                        <a:solidFill>
                          <a:sysClr val="windowText" lastClr="000000"/>
                        </a:solidFill>
                        <a:latin typeface="Meiryo UI" panose="020B0604030504040204" pitchFamily="50" charset="-128"/>
                        <a:ea typeface="Meiryo UI" panose="020B0604030504040204" pitchFamily="50" charset="-128"/>
                      </a:rPr>
                      <a:t>時から</a:t>
                    </a:r>
                    <a:r>
                      <a:rPr kumimoji="1" lang="en-US" altLang="ja-JP" sz="1100">
                        <a:solidFill>
                          <a:sysClr val="windowText" lastClr="000000"/>
                        </a:solidFill>
                        <a:latin typeface="Meiryo UI" panose="020B0604030504040204" pitchFamily="50" charset="-128"/>
                        <a:ea typeface="Meiryo UI" panose="020B0604030504040204" pitchFamily="50" charset="-128"/>
                      </a:rPr>
                      <a:t>22</a:t>
                    </a:r>
                    <a:r>
                      <a:rPr kumimoji="1" lang="ja-JP" altLang="en-US" sz="1100">
                        <a:solidFill>
                          <a:sysClr val="windowText" lastClr="000000"/>
                        </a:solidFill>
                        <a:latin typeface="Meiryo UI" panose="020B0604030504040204" pitchFamily="50" charset="-128"/>
                        <a:ea typeface="Meiryo UI" panose="020B0604030504040204" pitchFamily="50" charset="-128"/>
                      </a:rPr>
                      <a:t>時までの時間内に設定し、食事の時間は</a:t>
                    </a:r>
                    <a:r>
                      <a:rPr kumimoji="1" lang="en-US" altLang="ja-JP" sz="1100">
                        <a:solidFill>
                          <a:sysClr val="windowText" lastClr="000000"/>
                        </a:solidFill>
                        <a:latin typeface="Meiryo UI" panose="020B0604030504040204" pitchFamily="50" charset="-128"/>
                        <a:ea typeface="Meiryo UI" panose="020B0604030504040204" pitchFamily="50" charset="-128"/>
                      </a:rPr>
                      <a:t>45</a:t>
                    </a:r>
                    <a:r>
                      <a:rPr kumimoji="1" lang="ja-JP" altLang="en-US" sz="1100">
                        <a:solidFill>
                          <a:sysClr val="windowText" lastClr="000000"/>
                        </a:solidFill>
                        <a:latin typeface="Meiryo UI" panose="020B0604030504040204" pitchFamily="50" charset="-128"/>
                        <a:ea typeface="Meiryo UI" panose="020B0604030504040204" pitchFamily="50" charset="-128"/>
                      </a:rPr>
                      <a:t>分以上（</a:t>
                    </a:r>
                    <a:r>
                      <a:rPr kumimoji="1" lang="en-US" altLang="ja-JP" sz="1100">
                        <a:solidFill>
                          <a:sysClr val="windowText" lastClr="000000"/>
                        </a:solidFill>
                        <a:latin typeface="Meiryo UI" panose="020B0604030504040204" pitchFamily="50" charset="-128"/>
                        <a:ea typeface="Meiryo UI" panose="020B0604030504040204" pitchFamily="50" charset="-128"/>
                      </a:rPr>
                      <a:t>19</a:t>
                    </a:r>
                    <a:r>
                      <a:rPr kumimoji="1" lang="ja-JP" altLang="en-US" sz="1100">
                        <a:solidFill>
                          <a:sysClr val="windowText" lastClr="000000"/>
                        </a:solidFill>
                        <a:latin typeface="Meiryo UI" panose="020B0604030504040204" pitchFamily="50" charset="-128"/>
                        <a:ea typeface="Meiryo UI" panose="020B0604030504040204" pitchFamily="50" charset="-128"/>
                      </a:rPr>
                      <a:t>時以降に終了する科を除く）、授業（コマ）間の休み時間は</a:t>
                    </a:r>
                    <a:r>
                      <a:rPr kumimoji="1" lang="en-US" altLang="ja-JP" sz="1100">
                        <a:solidFill>
                          <a:sysClr val="windowText" lastClr="000000"/>
                        </a:solidFill>
                        <a:latin typeface="Meiryo UI" panose="020B0604030504040204" pitchFamily="50" charset="-128"/>
                        <a:ea typeface="Meiryo UI" panose="020B0604030504040204" pitchFamily="50" charset="-128"/>
                      </a:rPr>
                      <a:t>10</a:t>
                    </a:r>
                    <a:r>
                      <a:rPr kumimoji="1" lang="ja-JP" altLang="en-US" sz="1100">
                        <a:solidFill>
                          <a:sysClr val="windowText" lastClr="000000"/>
                        </a:solidFill>
                        <a:latin typeface="Meiryo UI" panose="020B0604030504040204" pitchFamily="50" charset="-128"/>
                        <a:ea typeface="Meiryo UI" panose="020B0604030504040204" pitchFamily="50" charset="-128"/>
                      </a:rPr>
                      <a:t>分以上確保してください。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・複数科が同時期に開講する場合、トイレや休憩コーナー等の混雑が予想されるため、各科の休憩時間が重ならないように設定してください。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eiryo UI" panose="020B0604030504040204" pitchFamily="50" charset="-128"/>
                        <a:ea typeface="Meiryo UI" panose="020B0604030504040204" pitchFamily="50" charset="-128"/>
                        <a:cs typeface="+mn-cs"/>
                      </a:rPr>
                      <a:t>・</a:t>
                    </a:r>
                    <a:r>
                      <a:rPr kumimoji="1" lang="ja-JP" altLang="ja-JP" sz="1100">
                        <a:solidFill>
                          <a:schemeClr val="dk1"/>
                        </a:solidFill>
                        <a:effectLst/>
                        <a:latin typeface="Meiryo UI" panose="020B0604030504040204" pitchFamily="50" charset="-128"/>
                        <a:ea typeface="Meiryo UI" panose="020B0604030504040204" pitchFamily="50" charset="-128"/>
                        <a:cs typeface="+mn-cs"/>
                      </a:rPr>
                      <a:t>日々の訓練時間外に最低１時間以上、質疑応答ができる講師の支援体制があることが必要です。</a:t>
                    </a:r>
                    <a:endParaRPr lang="ja-JP" altLang="ja-JP">
                      <a:effectLst/>
                      <a:latin typeface="Meiryo UI" panose="020B0604030504040204" pitchFamily="50" charset="-128"/>
                      <a:ea typeface="Meiryo UI" panose="020B0604030504040204" pitchFamily="50" charset="-128"/>
                    </a:endParaRPr>
                  </a:p>
                  <a:p>
                    <a:pPr algn="l"/>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grpSp>
            <xdr:grpSp>
              <xdr:nvGrpSpPr>
                <xdr:cNvPr id="23" name="グループ化 22">
                  <a:extLst>
                    <a:ext uri="{FF2B5EF4-FFF2-40B4-BE49-F238E27FC236}">
                      <a16:creationId xmlns:a16="http://schemas.microsoft.com/office/drawing/2014/main" id="{EC2745BC-0BA1-8ED0-3AAC-2246ABCBEF1A}"/>
                    </a:ext>
                  </a:extLst>
                </xdr:cNvPr>
                <xdr:cNvGrpSpPr/>
              </xdr:nvGrpSpPr>
              <xdr:grpSpPr>
                <a:xfrm>
                  <a:off x="6399870" y="28463771"/>
                  <a:ext cx="5294719" cy="1195916"/>
                  <a:chOff x="6399870" y="28463771"/>
                  <a:chExt cx="5294719" cy="1195916"/>
                </a:xfrm>
              </xdr:grpSpPr>
              <xdr:sp macro="" textlink="">
                <xdr:nvSpPr>
                  <xdr:cNvPr id="24" name="フローチャート : 代替処理 32">
                    <a:extLst>
                      <a:ext uri="{FF2B5EF4-FFF2-40B4-BE49-F238E27FC236}">
                        <a16:creationId xmlns:a16="http://schemas.microsoft.com/office/drawing/2014/main" id="{4718DDEC-E966-BD91-B247-B375B7D30C38}"/>
                      </a:ext>
                    </a:extLst>
                  </xdr:cNvPr>
                  <xdr:cNvSpPr/>
                </xdr:nvSpPr>
                <xdr:spPr>
                  <a:xfrm>
                    <a:off x="6627993" y="28463771"/>
                    <a:ext cx="5066596" cy="1195916"/>
                  </a:xfrm>
                  <a:prstGeom prst="flowChartAlternateProcess">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bIns="0"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eiryo UI" panose="020B0604030504040204" pitchFamily="50" charset="-128"/>
                        <a:ea typeface="Meiryo UI" panose="020B0604030504040204" pitchFamily="50" charset="-128"/>
                        <a:cs typeface="+mn-cs"/>
                      </a:rPr>
                      <a:t>ハローワーク来所日は、予め設定されています。</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eiryo UI" panose="020B0604030504040204" pitchFamily="50" charset="-128"/>
                        <a:ea typeface="Meiryo UI" panose="020B0604030504040204" pitchFamily="50" charset="-128"/>
                        <a:cs typeface="+mn-cs"/>
                      </a:rPr>
                      <a:t>求職者支援訓練スケジュール（愛知）を確認の上記載してください。</a:t>
                    </a:r>
                  </a:p>
                </xdr:txBody>
              </xdr:sp>
              <xdr:cxnSp macro="">
                <xdr:nvCxnSpPr>
                  <xdr:cNvPr id="25" name="直線矢印コネクタ 24">
                    <a:extLst>
                      <a:ext uri="{FF2B5EF4-FFF2-40B4-BE49-F238E27FC236}">
                        <a16:creationId xmlns:a16="http://schemas.microsoft.com/office/drawing/2014/main" id="{3B23EBD4-7A82-8961-AB78-EC47BBCA47DB}"/>
                      </a:ext>
                    </a:extLst>
                  </xdr:cNvPr>
                  <xdr:cNvCxnSpPr>
                    <a:stCxn id="24" idx="1"/>
                  </xdr:cNvCxnSpPr>
                </xdr:nvCxnSpPr>
                <xdr:spPr>
                  <a:xfrm flipH="1">
                    <a:off x="6399870" y="29061730"/>
                    <a:ext cx="228122" cy="449362"/>
                  </a:xfrm>
                  <a:prstGeom prst="straightConnector1">
                    <a:avLst/>
                  </a:prstGeom>
                  <a:ln w="2222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grpSp>
        </xdr:grpSp>
      </xdr:grpSp>
    </xdr:grpSp>
    <xdr:clientData/>
  </xdr:twoCellAnchor>
  <xdr:twoCellAnchor>
    <xdr:from>
      <xdr:col>18</xdr:col>
      <xdr:colOff>39220</xdr:colOff>
      <xdr:row>23</xdr:row>
      <xdr:rowOff>110399</xdr:rowOff>
    </xdr:from>
    <xdr:to>
      <xdr:col>32</xdr:col>
      <xdr:colOff>51126</xdr:colOff>
      <xdr:row>27</xdr:row>
      <xdr:rowOff>98005</xdr:rowOff>
    </xdr:to>
    <xdr:sp macro="" textlink="">
      <xdr:nvSpPr>
        <xdr:cNvPr id="48" name="角丸四角形 14">
          <a:extLst>
            <a:ext uri="{FF2B5EF4-FFF2-40B4-BE49-F238E27FC236}">
              <a16:creationId xmlns:a16="http://schemas.microsoft.com/office/drawing/2014/main" id="{B48A7F66-DCBB-48C3-9DC4-9A7F4DD36CA3}"/>
            </a:ext>
          </a:extLst>
        </xdr:cNvPr>
        <xdr:cNvSpPr/>
      </xdr:nvSpPr>
      <xdr:spPr>
        <a:xfrm>
          <a:off x="6079191" y="5354752"/>
          <a:ext cx="4404611" cy="805635"/>
        </a:xfrm>
        <a:prstGeom prst="roundRect">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bIns="0" rtlCol="0" anchor="ct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キャリアコンサルティングを専用の日に設定して実施する場合の記入例（「ｷｬﾘｱｺﾝｻﾙﾃｨﾝｸﾞ実施予定表」</a:t>
          </a:r>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回目の例）</a:t>
          </a:r>
        </a:p>
      </xdr:txBody>
    </xdr:sp>
    <xdr:clientData/>
  </xdr:twoCellAnchor>
  <xdr:twoCellAnchor>
    <xdr:from>
      <xdr:col>24</xdr:col>
      <xdr:colOff>179294</xdr:colOff>
      <xdr:row>19</xdr:row>
      <xdr:rowOff>22412</xdr:rowOff>
    </xdr:from>
    <xdr:to>
      <xdr:col>25</xdr:col>
      <xdr:colOff>45173</xdr:colOff>
      <xdr:row>23</xdr:row>
      <xdr:rowOff>110399</xdr:rowOff>
    </xdr:to>
    <xdr:cxnSp macro="">
      <xdr:nvCxnSpPr>
        <xdr:cNvPr id="51" name="直線矢印コネクタ 50">
          <a:extLst>
            <a:ext uri="{FF2B5EF4-FFF2-40B4-BE49-F238E27FC236}">
              <a16:creationId xmlns:a16="http://schemas.microsoft.com/office/drawing/2014/main" id="{A2ED1B62-1A78-466E-A60C-1A5DA6CFD900}"/>
            </a:ext>
          </a:extLst>
        </xdr:cNvPr>
        <xdr:cNvCxnSpPr>
          <a:stCxn id="48" idx="0"/>
        </xdr:cNvCxnSpPr>
      </xdr:nvCxnSpPr>
      <xdr:spPr>
        <a:xfrm flipH="1" flipV="1">
          <a:off x="8101853" y="4359088"/>
          <a:ext cx="179644" cy="995664"/>
        </a:xfrm>
        <a:prstGeom prst="straightConnector1">
          <a:avLst/>
        </a:prstGeom>
        <a:ln w="2222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185596</xdr:colOff>
      <xdr:row>9</xdr:row>
      <xdr:rowOff>2802</xdr:rowOff>
    </xdr:from>
    <xdr:to>
      <xdr:col>11</xdr:col>
      <xdr:colOff>161783</xdr:colOff>
      <xdr:row>13</xdr:row>
      <xdr:rowOff>210211</xdr:rowOff>
    </xdr:to>
    <xdr:sp macro="" textlink="">
      <xdr:nvSpPr>
        <xdr:cNvPr id="53" name="角丸四角形 16">
          <a:extLst>
            <a:ext uri="{FF2B5EF4-FFF2-40B4-BE49-F238E27FC236}">
              <a16:creationId xmlns:a16="http://schemas.microsoft.com/office/drawing/2014/main" id="{D187B2A9-E923-4E44-8D96-E4E8A7FA1249}"/>
            </a:ext>
          </a:extLst>
        </xdr:cNvPr>
        <xdr:cNvSpPr/>
      </xdr:nvSpPr>
      <xdr:spPr>
        <a:xfrm>
          <a:off x="2460390" y="1874184"/>
          <a:ext cx="1545011" cy="1193527"/>
        </a:xfrm>
        <a:prstGeom prst="roundRect">
          <a:avLst/>
        </a:prstGeom>
        <a:noFill/>
        <a:ln w="19050">
          <a:noFill/>
        </a:ln>
      </xdr:spPr>
      <xdr:style>
        <a:lnRef idx="2">
          <a:schemeClr val="accent6"/>
        </a:lnRef>
        <a:fillRef idx="1">
          <a:schemeClr val="lt1"/>
        </a:fillRef>
        <a:effectRef idx="0">
          <a:schemeClr val="accent6"/>
        </a:effectRef>
        <a:fontRef idx="minor">
          <a:schemeClr val="dk1"/>
        </a:fontRef>
      </xdr:style>
      <xdr:txBody>
        <a:bodyPr bIns="0" rtlCol="0" anchor="t"/>
        <a:lstStyle/>
        <a:p>
          <a:pPr algn="l"/>
          <a:r>
            <a:rPr kumimoji="1" lang="ja-JP" altLang="en-US" sz="1100">
              <a:solidFill>
                <a:srgbClr val="FF0000"/>
              </a:solidFill>
              <a:latin typeface="Meiryo UI" panose="020B0604030504040204" pitchFamily="50" charset="-128"/>
              <a:ea typeface="Meiryo UI" panose="020B0604030504040204" pitchFamily="50" charset="-128"/>
            </a:rPr>
            <a:t>特定単位期間に該当します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26</xdr:col>
      <xdr:colOff>67236</xdr:colOff>
      <xdr:row>33</xdr:row>
      <xdr:rowOff>56029</xdr:rowOff>
    </xdr:from>
    <xdr:to>
      <xdr:col>33</xdr:col>
      <xdr:colOff>89648</xdr:colOff>
      <xdr:row>39</xdr:row>
      <xdr:rowOff>183597</xdr:rowOff>
    </xdr:to>
    <xdr:sp macro="" textlink="">
      <xdr:nvSpPr>
        <xdr:cNvPr id="95" name="角丸四角形 14">
          <a:extLst>
            <a:ext uri="{FF2B5EF4-FFF2-40B4-BE49-F238E27FC236}">
              <a16:creationId xmlns:a16="http://schemas.microsoft.com/office/drawing/2014/main" id="{AB31DA14-29A5-4084-8A0E-162E96C857C4}"/>
            </a:ext>
          </a:extLst>
        </xdr:cNvPr>
        <xdr:cNvSpPr/>
      </xdr:nvSpPr>
      <xdr:spPr>
        <a:xfrm>
          <a:off x="8617324" y="7575176"/>
          <a:ext cx="2218765" cy="1606745"/>
        </a:xfrm>
        <a:prstGeom prst="roundRect">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lIns="72000" tIns="36000" rIns="72000" bIns="0" rtlCol="0" anchor="ct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キャリアコンサルティングを訓練終了後のほか専用の日を設定して実施する場合の記入例（「ｷｬﾘｱｺﾝｻﾙﾃｨﾝｸﾞ実施予定表」</a:t>
          </a:r>
          <a:r>
            <a:rPr kumimoji="1" lang="en-US" altLang="ja-JP" sz="1100">
              <a:solidFill>
                <a:sysClr val="windowText" lastClr="000000"/>
              </a:solidFill>
              <a:latin typeface="Meiryo UI" panose="020B0604030504040204" pitchFamily="50" charset="-128"/>
              <a:ea typeface="Meiryo UI" panose="020B0604030504040204" pitchFamily="50" charset="-128"/>
            </a:rPr>
            <a:t>2,3</a:t>
          </a:r>
          <a:r>
            <a:rPr kumimoji="1" lang="ja-JP" altLang="en-US" sz="1100">
              <a:solidFill>
                <a:sysClr val="windowText" lastClr="000000"/>
              </a:solidFill>
              <a:latin typeface="Meiryo UI" panose="020B0604030504040204" pitchFamily="50" charset="-128"/>
              <a:ea typeface="Meiryo UI" panose="020B0604030504040204" pitchFamily="50" charset="-128"/>
            </a:rPr>
            <a:t>回目の例）</a:t>
          </a:r>
        </a:p>
      </xdr:txBody>
    </xdr:sp>
    <xdr:clientData/>
  </xdr:twoCellAnchor>
  <xdr:twoCellAnchor>
    <xdr:from>
      <xdr:col>33</xdr:col>
      <xdr:colOff>264953</xdr:colOff>
      <xdr:row>23</xdr:row>
      <xdr:rowOff>107156</xdr:rowOff>
    </xdr:from>
    <xdr:to>
      <xdr:col>34</xdr:col>
      <xdr:colOff>320461</xdr:colOff>
      <xdr:row>25</xdr:row>
      <xdr:rowOff>24915</xdr:rowOff>
    </xdr:to>
    <xdr:sp macro="" textlink="">
      <xdr:nvSpPr>
        <xdr:cNvPr id="99" name="正方形/長方形 98">
          <a:extLst>
            <a:ext uri="{FF2B5EF4-FFF2-40B4-BE49-F238E27FC236}">
              <a16:creationId xmlns:a16="http://schemas.microsoft.com/office/drawing/2014/main" id="{488584F3-EFE3-4D0E-87E7-2C97D4762A8D}"/>
            </a:ext>
          </a:extLst>
        </xdr:cNvPr>
        <xdr:cNvSpPr/>
      </xdr:nvSpPr>
      <xdr:spPr>
        <a:xfrm>
          <a:off x="10897234" y="5369719"/>
          <a:ext cx="365071" cy="227321"/>
        </a:xfrm>
        <a:prstGeom prst="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253046</xdr:colOff>
      <xdr:row>42</xdr:row>
      <xdr:rowOff>132669</xdr:rowOff>
    </xdr:from>
    <xdr:to>
      <xdr:col>34</xdr:col>
      <xdr:colOff>308554</xdr:colOff>
      <xdr:row>44</xdr:row>
      <xdr:rowOff>50428</xdr:rowOff>
    </xdr:to>
    <xdr:sp macro="" textlink="">
      <xdr:nvSpPr>
        <xdr:cNvPr id="100" name="正方形/長方形 99">
          <a:extLst>
            <a:ext uri="{FF2B5EF4-FFF2-40B4-BE49-F238E27FC236}">
              <a16:creationId xmlns:a16="http://schemas.microsoft.com/office/drawing/2014/main" id="{6939F314-92BD-455C-B20C-ED1AE8F38927}"/>
            </a:ext>
          </a:extLst>
        </xdr:cNvPr>
        <xdr:cNvSpPr/>
      </xdr:nvSpPr>
      <xdr:spPr>
        <a:xfrm>
          <a:off x="10885327" y="9824357"/>
          <a:ext cx="365071" cy="227321"/>
        </a:xfrm>
        <a:prstGeom prst="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264953</xdr:colOff>
      <xdr:row>61</xdr:row>
      <xdr:rowOff>142875</xdr:rowOff>
    </xdr:from>
    <xdr:to>
      <xdr:col>34</xdr:col>
      <xdr:colOff>320461</xdr:colOff>
      <xdr:row>63</xdr:row>
      <xdr:rowOff>60634</xdr:rowOff>
    </xdr:to>
    <xdr:sp macro="" textlink="">
      <xdr:nvSpPr>
        <xdr:cNvPr id="101" name="正方形/長方形 100">
          <a:extLst>
            <a:ext uri="{FF2B5EF4-FFF2-40B4-BE49-F238E27FC236}">
              <a16:creationId xmlns:a16="http://schemas.microsoft.com/office/drawing/2014/main" id="{5190AA04-78BE-417E-88E8-22C3DB4DF037}"/>
            </a:ext>
          </a:extLst>
        </xdr:cNvPr>
        <xdr:cNvSpPr/>
      </xdr:nvSpPr>
      <xdr:spPr>
        <a:xfrm>
          <a:off x="10897234" y="14263688"/>
          <a:ext cx="365071" cy="227321"/>
        </a:xfrm>
        <a:prstGeom prst="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172291</xdr:colOff>
      <xdr:row>63</xdr:row>
      <xdr:rowOff>60634</xdr:rowOff>
    </xdr:from>
    <xdr:to>
      <xdr:col>34</xdr:col>
      <xdr:colOff>135825</xdr:colOff>
      <xdr:row>67</xdr:row>
      <xdr:rowOff>168556</xdr:rowOff>
    </xdr:to>
    <xdr:cxnSp macro="">
      <xdr:nvCxnSpPr>
        <xdr:cNvPr id="102" name="直線矢印コネクタ 101">
          <a:extLst>
            <a:ext uri="{FF2B5EF4-FFF2-40B4-BE49-F238E27FC236}">
              <a16:creationId xmlns:a16="http://schemas.microsoft.com/office/drawing/2014/main" id="{0C8F4B07-82FC-46A0-B625-F4E6DD846F06}"/>
            </a:ext>
          </a:extLst>
        </xdr:cNvPr>
        <xdr:cNvCxnSpPr>
          <a:stCxn id="105" idx="3"/>
          <a:endCxn id="101" idx="2"/>
        </xdr:cNvCxnSpPr>
      </xdr:nvCxnSpPr>
      <xdr:spPr>
        <a:xfrm flipV="1">
          <a:off x="10604967" y="14448987"/>
          <a:ext cx="591064" cy="1082834"/>
        </a:xfrm>
        <a:prstGeom prst="straightConnector1">
          <a:avLst/>
        </a:prstGeom>
        <a:ln w="12700">
          <a:solidFill>
            <a:srgbClr val="FF3332"/>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172291</xdr:colOff>
      <xdr:row>44</xdr:row>
      <xdr:rowOff>50428</xdr:rowOff>
    </xdr:from>
    <xdr:to>
      <xdr:col>34</xdr:col>
      <xdr:colOff>123918</xdr:colOff>
      <xdr:row>67</xdr:row>
      <xdr:rowOff>168556</xdr:rowOff>
    </xdr:to>
    <xdr:cxnSp macro="">
      <xdr:nvCxnSpPr>
        <xdr:cNvPr id="103" name="直線矢印コネクタ 102">
          <a:extLst>
            <a:ext uri="{FF2B5EF4-FFF2-40B4-BE49-F238E27FC236}">
              <a16:creationId xmlns:a16="http://schemas.microsoft.com/office/drawing/2014/main" id="{A6EA8565-1F2B-4475-B0A7-39C2D3DF7FAF}"/>
            </a:ext>
          </a:extLst>
        </xdr:cNvPr>
        <xdr:cNvCxnSpPr>
          <a:stCxn id="105" idx="3"/>
          <a:endCxn id="100" idx="2"/>
        </xdr:cNvCxnSpPr>
      </xdr:nvCxnSpPr>
      <xdr:spPr>
        <a:xfrm flipV="1">
          <a:off x="10604967" y="10023663"/>
          <a:ext cx="579157" cy="5508158"/>
        </a:xfrm>
        <a:prstGeom prst="straightConnector1">
          <a:avLst/>
        </a:prstGeom>
        <a:ln w="12700">
          <a:solidFill>
            <a:srgbClr val="FF3332"/>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172291</xdr:colOff>
      <xdr:row>25</xdr:row>
      <xdr:rowOff>24915</xdr:rowOff>
    </xdr:from>
    <xdr:to>
      <xdr:col>34</xdr:col>
      <xdr:colOff>135825</xdr:colOff>
      <xdr:row>67</xdr:row>
      <xdr:rowOff>168556</xdr:rowOff>
    </xdr:to>
    <xdr:cxnSp macro="">
      <xdr:nvCxnSpPr>
        <xdr:cNvPr id="104" name="直線矢印コネクタ 103">
          <a:extLst>
            <a:ext uri="{FF2B5EF4-FFF2-40B4-BE49-F238E27FC236}">
              <a16:creationId xmlns:a16="http://schemas.microsoft.com/office/drawing/2014/main" id="{E3A0CDAF-CE6C-49C9-9C9B-2182E7AC3800}"/>
            </a:ext>
          </a:extLst>
        </xdr:cNvPr>
        <xdr:cNvCxnSpPr>
          <a:stCxn id="105" idx="3"/>
          <a:endCxn id="99" idx="2"/>
        </xdr:cNvCxnSpPr>
      </xdr:nvCxnSpPr>
      <xdr:spPr>
        <a:xfrm flipV="1">
          <a:off x="10604967" y="5583033"/>
          <a:ext cx="591064" cy="9948788"/>
        </a:xfrm>
        <a:prstGeom prst="straightConnector1">
          <a:avLst/>
        </a:prstGeom>
        <a:ln w="12700">
          <a:solidFill>
            <a:srgbClr val="FF3332"/>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47138</xdr:colOff>
      <xdr:row>64</xdr:row>
      <xdr:rowOff>101787</xdr:rowOff>
    </xdr:from>
    <xdr:to>
      <xdr:col>32</xdr:col>
      <xdr:colOff>172291</xdr:colOff>
      <xdr:row>71</xdr:row>
      <xdr:rowOff>100854</xdr:rowOff>
    </xdr:to>
    <xdr:sp macro="" textlink="">
      <xdr:nvSpPr>
        <xdr:cNvPr id="105" name="フローチャート : 代替処理 26">
          <a:extLst>
            <a:ext uri="{FF2B5EF4-FFF2-40B4-BE49-F238E27FC236}">
              <a16:creationId xmlns:a16="http://schemas.microsoft.com/office/drawing/2014/main" id="{E38B1328-2D43-4402-9B86-6BBC84396C97}"/>
            </a:ext>
          </a:extLst>
        </xdr:cNvPr>
        <xdr:cNvSpPr/>
      </xdr:nvSpPr>
      <xdr:spPr>
        <a:xfrm>
          <a:off x="3890756" y="14613405"/>
          <a:ext cx="6714211" cy="1836831"/>
        </a:xfrm>
        <a:prstGeom prst="flowChartAlternateProcess">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lIns="36000" tIns="36000" rIns="36000" bIns="36000" rtlCol="0" anchor="t" anchorCtr="0"/>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eiryo UI" panose="020B0604030504040204" pitchFamily="50" charset="-128"/>
              <a:ea typeface="Meiryo UI" panose="020B0604030504040204" pitchFamily="50" charset="-128"/>
              <a:cs typeface="+mn-cs"/>
            </a:rPr>
            <a:t>訓練時間は</a:t>
          </a:r>
          <a:r>
            <a:rPr kumimoji="1" lang="en-US" altLang="ja-JP" sz="1100">
              <a:solidFill>
                <a:schemeClr val="dk1"/>
              </a:solidFill>
              <a:effectLst/>
              <a:latin typeface="Meiryo UI" panose="020B0604030504040204" pitchFamily="50" charset="-128"/>
              <a:ea typeface="Meiryo UI" panose="020B0604030504040204" pitchFamily="50" charset="-128"/>
              <a:cs typeface="+mn-cs"/>
            </a:rPr>
            <a:t>1</a:t>
          </a:r>
          <a:r>
            <a:rPr kumimoji="1" lang="ja-JP" altLang="en-US" sz="1100">
              <a:solidFill>
                <a:schemeClr val="dk1"/>
              </a:solidFill>
              <a:effectLst/>
              <a:latin typeface="Meiryo UI" panose="020B0604030504040204" pitchFamily="50" charset="-128"/>
              <a:ea typeface="Meiryo UI" panose="020B0604030504040204" pitchFamily="50" charset="-128"/>
              <a:cs typeface="+mn-cs"/>
            </a:rPr>
            <a:t>か月につき</a:t>
          </a:r>
          <a:r>
            <a:rPr kumimoji="1" lang="en-US" altLang="ja-JP" sz="1100">
              <a:solidFill>
                <a:schemeClr val="dk1"/>
              </a:solidFill>
              <a:effectLst/>
              <a:latin typeface="Meiryo UI" panose="020B0604030504040204" pitchFamily="50" charset="-128"/>
              <a:ea typeface="Meiryo UI" panose="020B0604030504040204" pitchFamily="50" charset="-128"/>
              <a:cs typeface="+mn-cs"/>
            </a:rPr>
            <a:t>100</a:t>
          </a:r>
          <a:r>
            <a:rPr kumimoji="1" lang="ja-JP" altLang="en-US" sz="1100">
              <a:solidFill>
                <a:schemeClr val="dk1"/>
              </a:solidFill>
              <a:effectLst/>
              <a:latin typeface="Meiryo UI" panose="020B0604030504040204" pitchFamily="50" charset="-128"/>
              <a:ea typeface="Meiryo UI" panose="020B0604030504040204" pitchFamily="50" charset="-128"/>
              <a:cs typeface="+mn-cs"/>
            </a:rPr>
            <a:t>時間以上、</a:t>
          </a:r>
          <a:r>
            <a:rPr kumimoji="1" lang="en-US" altLang="ja-JP" sz="1100">
              <a:solidFill>
                <a:schemeClr val="dk1"/>
              </a:solidFill>
              <a:effectLst/>
              <a:latin typeface="Meiryo UI" panose="020B0604030504040204" pitchFamily="50" charset="-128"/>
              <a:ea typeface="Meiryo UI" panose="020B0604030504040204" pitchFamily="50" charset="-128"/>
              <a:cs typeface="+mn-cs"/>
            </a:rPr>
            <a:t>1</a:t>
          </a:r>
          <a:r>
            <a:rPr kumimoji="1" lang="ja-JP" altLang="en-US" sz="1100">
              <a:solidFill>
                <a:schemeClr val="dk1"/>
              </a:solidFill>
              <a:effectLst/>
              <a:latin typeface="Meiryo UI" panose="020B0604030504040204" pitchFamily="50" charset="-128"/>
              <a:ea typeface="Meiryo UI" panose="020B0604030504040204" pitchFamily="50" charset="-128"/>
              <a:cs typeface="+mn-cs"/>
            </a:rPr>
            <a:t>日につき原則として</a:t>
          </a:r>
          <a:r>
            <a:rPr kumimoji="1" lang="en-US" altLang="ja-JP" sz="1100">
              <a:solidFill>
                <a:schemeClr val="dk1"/>
              </a:solidFill>
              <a:effectLst/>
              <a:latin typeface="Meiryo UI" panose="020B0604030504040204" pitchFamily="50" charset="-128"/>
              <a:ea typeface="Meiryo UI" panose="020B0604030504040204" pitchFamily="50" charset="-128"/>
              <a:cs typeface="+mn-cs"/>
            </a:rPr>
            <a:t>5</a:t>
          </a:r>
          <a:r>
            <a:rPr kumimoji="1" lang="ja-JP" altLang="en-US" sz="1100">
              <a:solidFill>
                <a:schemeClr val="dk1"/>
              </a:solidFill>
              <a:effectLst/>
              <a:latin typeface="Meiryo UI" panose="020B0604030504040204" pitchFamily="50" charset="-128"/>
              <a:ea typeface="Meiryo UI" panose="020B0604030504040204" pitchFamily="50" charset="-128"/>
              <a:cs typeface="+mn-cs"/>
            </a:rPr>
            <a:t>時間以上</a:t>
          </a:r>
          <a:r>
            <a:rPr kumimoji="1" lang="en-US" altLang="ja-JP" sz="1100">
              <a:solidFill>
                <a:schemeClr val="dk1"/>
              </a:solidFill>
              <a:effectLst/>
              <a:latin typeface="Meiryo UI" panose="020B0604030504040204" pitchFamily="50" charset="-128"/>
              <a:ea typeface="Meiryo UI" panose="020B0604030504040204" pitchFamily="50" charset="-128"/>
              <a:cs typeface="+mn-cs"/>
            </a:rPr>
            <a:t>6</a:t>
          </a:r>
          <a:r>
            <a:rPr kumimoji="1" lang="ja-JP" altLang="en-US" sz="1100">
              <a:solidFill>
                <a:schemeClr val="dk1"/>
              </a:solidFill>
              <a:effectLst/>
              <a:latin typeface="Meiryo UI" panose="020B0604030504040204" pitchFamily="50" charset="-128"/>
              <a:ea typeface="Meiryo UI" panose="020B0604030504040204" pitchFamily="50" charset="-128"/>
              <a:cs typeface="+mn-cs"/>
            </a:rPr>
            <a:t>時間以下です。</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eiryo UI" panose="020B0604030504040204" pitchFamily="50" charset="-128"/>
              <a:ea typeface="Meiryo UI" panose="020B0604030504040204" pitchFamily="50" charset="-128"/>
              <a:cs typeface="+mn-cs"/>
            </a:rPr>
            <a:t>※</a:t>
          </a:r>
          <a:r>
            <a:rPr kumimoji="1" lang="ja-JP" altLang="en-US" sz="1100">
              <a:solidFill>
                <a:schemeClr val="dk1"/>
              </a:solidFill>
              <a:effectLst/>
              <a:latin typeface="Meiryo UI" panose="020B0604030504040204" pitchFamily="50" charset="-128"/>
              <a:ea typeface="Meiryo UI" panose="020B0604030504040204" pitchFamily="50" charset="-128"/>
              <a:cs typeface="+mn-cs"/>
            </a:rPr>
            <a:t>年末年始（</a:t>
          </a:r>
          <a:r>
            <a:rPr kumimoji="1" lang="en-US" altLang="ja-JP" sz="1100">
              <a:solidFill>
                <a:schemeClr val="dk1"/>
              </a:solidFill>
              <a:effectLst/>
              <a:latin typeface="Meiryo UI" panose="020B0604030504040204" pitchFamily="50" charset="-128"/>
              <a:ea typeface="Meiryo UI" panose="020B0604030504040204" pitchFamily="50" charset="-128"/>
              <a:cs typeface="+mn-cs"/>
            </a:rPr>
            <a:t>12/29</a:t>
          </a:r>
          <a:r>
            <a:rPr kumimoji="1" lang="ja-JP" altLang="en-US" sz="1100">
              <a:solidFill>
                <a:schemeClr val="dk1"/>
              </a:solidFill>
              <a:effectLst/>
              <a:latin typeface="Meiryo UI" panose="020B0604030504040204" pitchFamily="50" charset="-128"/>
              <a:ea typeface="Meiryo UI" panose="020B0604030504040204" pitchFamily="50" charset="-128"/>
              <a:cs typeface="+mn-cs"/>
            </a:rPr>
            <a:t>～</a:t>
          </a:r>
          <a:r>
            <a:rPr kumimoji="1" lang="en-US" altLang="ja-JP" sz="1100">
              <a:solidFill>
                <a:schemeClr val="dk1"/>
              </a:solidFill>
              <a:effectLst/>
              <a:latin typeface="Meiryo UI" panose="020B0604030504040204" pitchFamily="50" charset="-128"/>
              <a:ea typeface="Meiryo UI" panose="020B0604030504040204" pitchFamily="50" charset="-128"/>
              <a:cs typeface="+mn-cs"/>
            </a:rPr>
            <a:t>1/3</a:t>
          </a:r>
          <a:r>
            <a:rPr kumimoji="1" lang="ja-JP" altLang="en-US" sz="1100">
              <a:solidFill>
                <a:schemeClr val="dk1"/>
              </a:solidFill>
              <a:effectLst/>
              <a:latin typeface="Meiryo UI" panose="020B0604030504040204" pitchFamily="50" charset="-128"/>
              <a:ea typeface="Meiryo UI" panose="020B0604030504040204" pitchFamily="50" charset="-128"/>
              <a:cs typeface="+mn-cs"/>
            </a:rPr>
            <a:t>）、</a:t>
          </a:r>
          <a:r>
            <a:rPr kumimoji="1" lang="en-US" altLang="ja-JP" sz="1100">
              <a:solidFill>
                <a:schemeClr val="dk1"/>
              </a:solidFill>
              <a:effectLst/>
              <a:latin typeface="Meiryo UI" panose="020B0604030504040204" pitchFamily="50" charset="-128"/>
              <a:ea typeface="Meiryo UI" panose="020B0604030504040204" pitchFamily="50" charset="-128"/>
              <a:cs typeface="+mn-cs"/>
            </a:rPr>
            <a:t>GW</a:t>
          </a:r>
          <a:r>
            <a:rPr kumimoji="1" lang="ja-JP" altLang="en-US" sz="1100">
              <a:solidFill>
                <a:schemeClr val="dk1"/>
              </a:solidFill>
              <a:effectLst/>
              <a:latin typeface="Meiryo UI" panose="020B0604030504040204" pitchFamily="50" charset="-128"/>
              <a:ea typeface="Meiryo UI" panose="020B0604030504040204" pitchFamily="50" charset="-128"/>
              <a:cs typeface="+mn-cs"/>
            </a:rPr>
            <a:t>（</a:t>
          </a:r>
          <a:r>
            <a:rPr kumimoji="1" lang="en-US" altLang="ja-JP" sz="1100">
              <a:solidFill>
                <a:schemeClr val="dk1"/>
              </a:solidFill>
              <a:effectLst/>
              <a:latin typeface="Meiryo UI" panose="020B0604030504040204" pitchFamily="50" charset="-128"/>
              <a:ea typeface="Meiryo UI" panose="020B0604030504040204" pitchFamily="50" charset="-128"/>
              <a:cs typeface="+mn-cs"/>
            </a:rPr>
            <a:t>4/29</a:t>
          </a:r>
          <a:r>
            <a:rPr kumimoji="1" lang="ja-JP" altLang="ja-JP" sz="1100">
              <a:solidFill>
                <a:schemeClr val="dk1"/>
              </a:solidFill>
              <a:effectLst/>
              <a:latin typeface="Meiryo UI" panose="020B0604030504040204" pitchFamily="50" charset="-128"/>
              <a:ea typeface="Meiryo UI" panose="020B0604030504040204" pitchFamily="50" charset="-128"/>
              <a:cs typeface="+mn-cs"/>
            </a:rPr>
            <a:t>～</a:t>
          </a:r>
          <a:r>
            <a:rPr kumimoji="1" lang="en-US" altLang="ja-JP" sz="1100">
              <a:solidFill>
                <a:schemeClr val="dk1"/>
              </a:solidFill>
              <a:effectLst/>
              <a:latin typeface="Meiryo UI" panose="020B0604030504040204" pitchFamily="50" charset="-128"/>
              <a:ea typeface="Meiryo UI" panose="020B0604030504040204" pitchFamily="50" charset="-128"/>
              <a:cs typeface="+mn-cs"/>
            </a:rPr>
            <a:t>5/5</a:t>
          </a:r>
          <a:r>
            <a:rPr kumimoji="1" lang="ja-JP" altLang="en-US" sz="1100">
              <a:solidFill>
                <a:schemeClr val="dk1"/>
              </a:solidFill>
              <a:effectLst/>
              <a:latin typeface="Meiryo UI" panose="020B0604030504040204" pitchFamily="50" charset="-128"/>
              <a:ea typeface="Meiryo UI" panose="020B0604030504040204" pitchFamily="50" charset="-128"/>
              <a:cs typeface="+mn-cs"/>
            </a:rPr>
            <a:t>）のすべての日を含む単位期間（特定単位期間）は、次月との平均が</a:t>
          </a:r>
          <a:r>
            <a:rPr kumimoji="1" lang="en-US" altLang="ja-JP" sz="1100">
              <a:solidFill>
                <a:schemeClr val="dk1"/>
              </a:solidFill>
              <a:effectLst/>
              <a:latin typeface="Meiryo UI" panose="020B0604030504040204" pitchFamily="50" charset="-128"/>
              <a:ea typeface="Meiryo UI" panose="020B0604030504040204" pitchFamily="50" charset="-128"/>
              <a:cs typeface="+mn-cs"/>
            </a:rPr>
            <a:t>100</a:t>
          </a:r>
          <a:r>
            <a:rPr kumimoji="1" lang="ja-JP" altLang="en-US" sz="1100">
              <a:solidFill>
                <a:schemeClr val="dk1"/>
              </a:solidFill>
              <a:effectLst/>
              <a:latin typeface="Meiryo UI" panose="020B0604030504040204" pitchFamily="50" charset="-128"/>
              <a:ea typeface="Meiryo UI" panose="020B0604030504040204" pitchFamily="50" charset="-128"/>
              <a:cs typeface="+mn-cs"/>
            </a:rPr>
            <a:t>時間以上となればよく、特定単位期間が最終月の場合は、前月との</a:t>
          </a:r>
          <a:r>
            <a:rPr kumimoji="1" lang="ja-JP" altLang="ja-JP" sz="1100">
              <a:solidFill>
                <a:schemeClr val="dk1"/>
              </a:solidFill>
              <a:effectLst/>
              <a:latin typeface="Meiryo UI" panose="020B0604030504040204" pitchFamily="50" charset="-128"/>
              <a:ea typeface="Meiryo UI" panose="020B0604030504040204" pitchFamily="50" charset="-128"/>
              <a:cs typeface="+mn-cs"/>
            </a:rPr>
            <a:t>平均が</a:t>
          </a:r>
          <a:r>
            <a:rPr kumimoji="1" lang="en-US" altLang="ja-JP" sz="1100">
              <a:solidFill>
                <a:schemeClr val="dk1"/>
              </a:solidFill>
              <a:effectLst/>
              <a:latin typeface="Meiryo UI" panose="020B0604030504040204" pitchFamily="50" charset="-128"/>
              <a:ea typeface="Meiryo UI" panose="020B0604030504040204" pitchFamily="50" charset="-128"/>
              <a:cs typeface="+mn-cs"/>
            </a:rPr>
            <a:t>100</a:t>
          </a:r>
          <a:r>
            <a:rPr kumimoji="1" lang="ja-JP" altLang="ja-JP" sz="1100">
              <a:solidFill>
                <a:schemeClr val="dk1"/>
              </a:solidFill>
              <a:effectLst/>
              <a:latin typeface="Meiryo UI" panose="020B0604030504040204" pitchFamily="50" charset="-128"/>
              <a:ea typeface="Meiryo UI" panose="020B0604030504040204" pitchFamily="50" charset="-128"/>
              <a:cs typeface="+mn-cs"/>
            </a:rPr>
            <a:t>時間以上となれば</a:t>
          </a:r>
          <a:r>
            <a:rPr kumimoji="1" lang="ja-JP" altLang="en-US" sz="1100">
              <a:solidFill>
                <a:schemeClr val="dk1"/>
              </a:solidFill>
              <a:effectLst/>
              <a:latin typeface="Meiryo UI" panose="020B0604030504040204" pitchFamily="50" charset="-128"/>
              <a:ea typeface="Meiryo UI" panose="020B0604030504040204" pitchFamily="50" charset="-128"/>
              <a:cs typeface="+mn-cs"/>
            </a:rPr>
            <a:t>結構です</a:t>
          </a:r>
          <a:r>
            <a:rPr kumimoji="1" lang="ja-JP" altLang="ja-JP" sz="1100">
              <a:solidFill>
                <a:schemeClr val="dk1"/>
              </a:solidFill>
              <a:effectLst/>
              <a:latin typeface="Meiryo UI" panose="020B0604030504040204" pitchFamily="50" charset="-128"/>
              <a:ea typeface="Meiryo UI" panose="020B0604030504040204" pitchFamily="50" charset="-128"/>
              <a:cs typeface="+mn-cs"/>
            </a:rPr>
            <a:t>。</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eiryo UI" panose="020B0604030504040204" pitchFamily="50" charset="-128"/>
              <a:ea typeface="Meiryo UI" panose="020B0604030504040204" pitchFamily="50" charset="-128"/>
              <a:cs typeface="+mn-cs"/>
            </a:rPr>
            <a:t>※</a:t>
          </a:r>
          <a:r>
            <a:rPr kumimoji="1" lang="ja-JP" altLang="en-US" sz="1100">
              <a:solidFill>
                <a:schemeClr val="dk1"/>
              </a:solidFill>
              <a:effectLst/>
              <a:latin typeface="Meiryo UI" panose="020B0604030504040204" pitchFamily="50" charset="-128"/>
              <a:ea typeface="Meiryo UI" panose="020B0604030504040204" pitchFamily="50" charset="-128"/>
              <a:cs typeface="+mn-cs"/>
            </a:rPr>
            <a:t>お盆期間や</a:t>
          </a:r>
          <a:r>
            <a:rPr kumimoji="1" lang="en-US" altLang="ja-JP" sz="1100">
              <a:solidFill>
                <a:schemeClr val="dk1"/>
              </a:solidFill>
              <a:effectLst/>
              <a:latin typeface="Meiryo UI" panose="020B0604030504040204" pitchFamily="50" charset="-128"/>
              <a:ea typeface="Meiryo UI" panose="020B0604030504040204" pitchFamily="50" charset="-128"/>
              <a:cs typeface="+mn-cs"/>
            </a:rPr>
            <a:t>9</a:t>
          </a:r>
          <a:r>
            <a:rPr kumimoji="1" lang="ja-JP" altLang="en-US" sz="1100">
              <a:solidFill>
                <a:schemeClr val="dk1"/>
              </a:solidFill>
              <a:effectLst/>
              <a:latin typeface="Meiryo UI" panose="020B0604030504040204" pitchFamily="50" charset="-128"/>
              <a:ea typeface="Meiryo UI" panose="020B0604030504040204" pitchFamily="50" charset="-128"/>
              <a:cs typeface="+mn-cs"/>
            </a:rPr>
            <a:t>月の連休は、特定単位期間に当たりませんので、</a:t>
          </a:r>
          <a:r>
            <a:rPr kumimoji="1" lang="en-US" altLang="ja-JP" sz="1100">
              <a:solidFill>
                <a:schemeClr val="dk1"/>
              </a:solidFill>
              <a:effectLst/>
              <a:latin typeface="Meiryo UI" panose="020B0604030504040204" pitchFamily="50" charset="-128"/>
              <a:ea typeface="Meiryo UI" panose="020B0604030504040204" pitchFamily="50" charset="-128"/>
              <a:cs typeface="+mn-cs"/>
            </a:rPr>
            <a:t>100</a:t>
          </a:r>
          <a:r>
            <a:rPr kumimoji="1" lang="ja-JP" altLang="en-US" sz="1100">
              <a:solidFill>
                <a:schemeClr val="dk1"/>
              </a:solidFill>
              <a:effectLst/>
              <a:latin typeface="Meiryo UI" panose="020B0604030504040204" pitchFamily="50" charset="-128"/>
              <a:ea typeface="Meiryo UI" panose="020B0604030504040204" pitchFamily="50" charset="-128"/>
              <a:cs typeface="+mn-cs"/>
            </a:rPr>
            <a:t>時間を下回らないようにご注意ください。</a:t>
          </a:r>
          <a:endParaRPr kumimoji="1" lang="ja-JP" altLang="en-US"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25</xdr:col>
      <xdr:colOff>156882</xdr:colOff>
      <xdr:row>35</xdr:row>
      <xdr:rowOff>89647</xdr:rowOff>
    </xdr:from>
    <xdr:to>
      <xdr:col>26</xdr:col>
      <xdr:colOff>67236</xdr:colOff>
      <xdr:row>36</xdr:row>
      <xdr:rowOff>119814</xdr:rowOff>
    </xdr:to>
    <xdr:cxnSp macro="">
      <xdr:nvCxnSpPr>
        <xdr:cNvPr id="119" name="直線矢印コネクタ 118">
          <a:extLst>
            <a:ext uri="{FF2B5EF4-FFF2-40B4-BE49-F238E27FC236}">
              <a16:creationId xmlns:a16="http://schemas.microsoft.com/office/drawing/2014/main" id="{CA6258D1-048C-426E-9D87-A3C70973970B}"/>
            </a:ext>
          </a:extLst>
        </xdr:cNvPr>
        <xdr:cNvCxnSpPr>
          <a:stCxn id="95" idx="1"/>
        </xdr:cNvCxnSpPr>
      </xdr:nvCxnSpPr>
      <xdr:spPr>
        <a:xfrm flipH="1" flipV="1">
          <a:off x="8393206" y="8101853"/>
          <a:ext cx="224118" cy="276696"/>
        </a:xfrm>
        <a:prstGeom prst="straightConnector1">
          <a:avLst/>
        </a:prstGeom>
        <a:ln w="2222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338667</xdr:colOff>
      <xdr:row>54</xdr:row>
      <xdr:rowOff>159154</xdr:rowOff>
    </xdr:from>
    <xdr:to>
      <xdr:col>11</xdr:col>
      <xdr:colOff>1524000</xdr:colOff>
      <xdr:row>60</xdr:row>
      <xdr:rowOff>31751</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719667" y="17753190"/>
          <a:ext cx="10302119" cy="10700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13</xdr:col>
      <xdr:colOff>0</xdr:colOff>
      <xdr:row>17</xdr:row>
      <xdr:rowOff>0</xdr:rowOff>
    </xdr:from>
    <xdr:to>
      <xdr:col>17</xdr:col>
      <xdr:colOff>646886</xdr:colOff>
      <xdr:row>21</xdr:row>
      <xdr:rowOff>110021</xdr:rowOff>
    </xdr:to>
    <xdr:grpSp>
      <xdr:nvGrpSpPr>
        <xdr:cNvPr id="5" name="グループ化 4">
          <a:extLst>
            <a:ext uri="{FF2B5EF4-FFF2-40B4-BE49-F238E27FC236}">
              <a16:creationId xmlns:a16="http://schemas.microsoft.com/office/drawing/2014/main" id="{00000000-0008-0000-0F00-000005000000}"/>
            </a:ext>
          </a:extLst>
        </xdr:cNvPr>
        <xdr:cNvGrpSpPr/>
      </xdr:nvGrpSpPr>
      <xdr:grpSpPr>
        <a:xfrm>
          <a:off x="13185321" y="5946321"/>
          <a:ext cx="3368315" cy="1688450"/>
          <a:chOff x="11949545" y="3238499"/>
          <a:chExt cx="4139045" cy="2008909"/>
        </a:xfrm>
      </xdr:grpSpPr>
      <xdr:sp macro="" textlink="">
        <xdr:nvSpPr>
          <xdr:cNvPr id="6" name="正方形/長方形 5">
            <a:extLst>
              <a:ext uri="{FF2B5EF4-FFF2-40B4-BE49-F238E27FC236}">
                <a16:creationId xmlns:a16="http://schemas.microsoft.com/office/drawing/2014/main" id="{00000000-0008-0000-0F00-000006000000}"/>
              </a:ext>
            </a:extLst>
          </xdr:cNvPr>
          <xdr:cNvSpPr/>
        </xdr:nvSpPr>
        <xdr:spPr>
          <a:xfrm>
            <a:off x="11949545" y="3238499"/>
            <a:ext cx="4139045" cy="2008909"/>
          </a:xfrm>
          <a:prstGeom prst="rect">
            <a:avLst/>
          </a:prstGeom>
          <a:solidFill>
            <a:srgbClr val="FFFFFF"/>
          </a:solid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F00-000007000000}"/>
              </a:ext>
            </a:extLst>
          </xdr:cNvPr>
          <xdr:cNvSpPr txBox="1"/>
        </xdr:nvSpPr>
        <xdr:spPr>
          <a:xfrm>
            <a:off x="12850090" y="3414814"/>
            <a:ext cx="3030683" cy="464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：入力必須</a:t>
            </a:r>
          </a:p>
        </xdr:txBody>
      </xdr:sp>
      <xdr:sp macro="" textlink="">
        <xdr:nvSpPr>
          <xdr:cNvPr id="8" name="正方形/長方形 7">
            <a:extLst>
              <a:ext uri="{FF2B5EF4-FFF2-40B4-BE49-F238E27FC236}">
                <a16:creationId xmlns:a16="http://schemas.microsoft.com/office/drawing/2014/main" id="{00000000-0008-0000-0F00-000008000000}"/>
              </a:ext>
            </a:extLst>
          </xdr:cNvPr>
          <xdr:cNvSpPr/>
        </xdr:nvSpPr>
        <xdr:spPr>
          <a:xfrm>
            <a:off x="12347864" y="3463637"/>
            <a:ext cx="398318" cy="311727"/>
          </a:xfrm>
          <a:prstGeom prst="rect">
            <a:avLst/>
          </a:prstGeom>
          <a:solidFill>
            <a:srgbClr val="CCE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F00-000009000000}"/>
              </a:ext>
            </a:extLst>
          </xdr:cNvPr>
          <xdr:cNvSpPr/>
        </xdr:nvSpPr>
        <xdr:spPr>
          <a:xfrm>
            <a:off x="12347864" y="4017818"/>
            <a:ext cx="398318" cy="311727"/>
          </a:xfrm>
          <a:prstGeom prst="rect">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00000000-0008-0000-0F00-00000A000000}"/>
              </a:ext>
            </a:extLst>
          </xdr:cNvPr>
          <xdr:cNvSpPr txBox="1"/>
        </xdr:nvSpPr>
        <xdr:spPr>
          <a:xfrm>
            <a:off x="12867409" y="3983181"/>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：該当する場合入力</a:t>
            </a:r>
          </a:p>
        </xdr:txBody>
      </xdr:sp>
      <xdr:sp macro="" textlink="">
        <xdr:nvSpPr>
          <xdr:cNvPr id="11" name="正方形/長方形 10">
            <a:extLst>
              <a:ext uri="{FF2B5EF4-FFF2-40B4-BE49-F238E27FC236}">
                <a16:creationId xmlns:a16="http://schemas.microsoft.com/office/drawing/2014/main" id="{00000000-0008-0000-0F00-00000B000000}"/>
              </a:ext>
            </a:extLst>
          </xdr:cNvPr>
          <xdr:cNvSpPr/>
        </xdr:nvSpPr>
        <xdr:spPr>
          <a:xfrm>
            <a:off x="12365182" y="4571999"/>
            <a:ext cx="398318" cy="311727"/>
          </a:xfrm>
          <a:prstGeom prst="rect">
            <a:avLst/>
          </a:prstGeom>
          <a:solidFill>
            <a:srgbClr val="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F00-00000C000000}"/>
              </a:ext>
            </a:extLst>
          </xdr:cNvPr>
          <xdr:cNvSpPr txBox="1"/>
        </xdr:nvSpPr>
        <xdr:spPr>
          <a:xfrm>
            <a:off x="12867409" y="4485409"/>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：必要に応じて入力</a:t>
            </a:r>
          </a:p>
        </xdr:txBody>
      </xdr:sp>
    </xdr:grpSp>
    <xdr:clientData/>
  </xdr:twoCellAnchor>
  <xdr:twoCellAnchor>
    <xdr:from>
      <xdr:col>0</xdr:col>
      <xdr:colOff>0</xdr:colOff>
      <xdr:row>0</xdr:row>
      <xdr:rowOff>0</xdr:rowOff>
    </xdr:from>
    <xdr:to>
      <xdr:col>11</xdr:col>
      <xdr:colOff>1530736</xdr:colOff>
      <xdr:row>5</xdr:row>
      <xdr:rowOff>73961</xdr:rowOff>
    </xdr:to>
    <xdr:sp macro="" textlink="">
      <xdr:nvSpPr>
        <xdr:cNvPr id="3" name="角丸四角形 14">
          <a:extLst>
            <a:ext uri="{FF2B5EF4-FFF2-40B4-BE49-F238E27FC236}">
              <a16:creationId xmlns:a16="http://schemas.microsoft.com/office/drawing/2014/main" id="{DF564281-F505-4D88-A4B7-0EDFD5DF6FB4}"/>
            </a:ext>
          </a:extLst>
        </xdr:cNvPr>
        <xdr:cNvSpPr/>
      </xdr:nvSpPr>
      <xdr:spPr bwMode="auto">
        <a:xfrm>
          <a:off x="0" y="0"/>
          <a:ext cx="11885772" cy="1257782"/>
        </a:xfrm>
        <a:prstGeom prst="roundRect">
          <a:avLst>
            <a:gd name="adj" fmla="val 9382"/>
          </a:avLst>
        </a:prstGeom>
        <a:solidFill>
          <a:schemeClr val="accent6">
            <a:lumMod val="20000"/>
            <a:lumOff val="80000"/>
          </a:schemeClr>
        </a:solidFill>
        <a:ln w="19050" cap="flat" cmpd="sng" algn="ctr">
          <a:noFill/>
          <a:prstDash val="solid"/>
          <a:round/>
          <a:headEnd type="none" w="med" len="med"/>
          <a:tailEnd type="none" w="med" len="med"/>
        </a:ln>
        <a:effectLst/>
      </xdr:spPr>
      <xdr:txBody>
        <a:bodyPr vert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strike="noStrike" baseline="0">
              <a:solidFill>
                <a:srgbClr val="0000FF"/>
              </a:solidFill>
              <a:latin typeface="Meiryo UI" panose="020B0604030504040204" pitchFamily="50" charset="-128"/>
              <a:ea typeface="Meiryo UI" panose="020B0604030504040204" pitchFamily="50" charset="-128"/>
              <a:cs typeface="+mn-cs"/>
            </a:rPr>
            <a:t>　</a:t>
          </a:r>
          <a:r>
            <a:rPr kumimoji="1" lang="ja-JP" altLang="en-US" sz="1100" strike="noStrike" baseline="0">
              <a:solidFill>
                <a:sysClr val="windowText" lastClr="000000"/>
              </a:solidFill>
              <a:latin typeface="Meiryo UI" panose="020B0604030504040204" pitchFamily="50" charset="-128"/>
              <a:ea typeface="Meiryo UI" panose="020B0604030504040204" pitchFamily="50" charset="-128"/>
              <a:cs typeface="+mn-cs"/>
            </a:rPr>
            <a:t>訓練を担当される全ての講師及び助手の方を記入してください。（</a:t>
          </a:r>
          <a:r>
            <a:rPr kumimoji="1" lang="ja-JP" altLang="ja-JP" sz="1100" baseline="0">
              <a:solidFill>
                <a:sysClr val="windowText" lastClr="000000"/>
              </a:solidFill>
              <a:effectLst/>
              <a:latin typeface="Meiryo UI" panose="020B0604030504040204" pitchFamily="50" charset="-128"/>
              <a:ea typeface="Meiryo UI" panose="020B0604030504040204" pitchFamily="50" charset="-128"/>
              <a:cs typeface="+mn-cs"/>
            </a:rPr>
            <a:t>集団形式で行う就職支援</a:t>
          </a:r>
          <a:r>
            <a:rPr kumimoji="1" lang="ja-JP" altLang="en-US" sz="1100" strike="noStrike" baseline="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100" strike="noStrike" baseline="0">
              <a:solidFill>
                <a:sysClr val="windowText" lastClr="000000"/>
              </a:solidFill>
              <a:latin typeface="Meiryo UI" panose="020B0604030504040204" pitchFamily="50" charset="-128"/>
              <a:ea typeface="Meiryo UI" panose="020B0604030504040204" pitchFamily="50" charset="-128"/>
              <a:cs typeface="+mn-cs"/>
            </a:rPr>
            <a:t>算定対象訓練以外を担当する講師を含む。）</a:t>
          </a:r>
          <a:endParaRPr kumimoji="1" lang="en-US" altLang="ja-JP" sz="1100" strike="noStrike" baseline="0">
            <a:solidFill>
              <a:sysClr val="windowText" lastClr="00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strike="noStrike" baseline="0">
              <a:solidFill>
                <a:sysClr val="windowText" lastClr="000000"/>
              </a:solidFill>
              <a:latin typeface="Meiryo UI" panose="020B0604030504040204" pitchFamily="50" charset="-128"/>
              <a:ea typeface="Meiryo UI" panose="020B0604030504040204" pitchFamily="50" charset="-128"/>
              <a:cs typeface="+mn-cs"/>
            </a:rPr>
            <a:t>　なお、１訓練科に登録可能な算定対象訓練の講師は、助手を含めて原則として</a:t>
          </a:r>
          <a:r>
            <a:rPr kumimoji="1" lang="en-US" altLang="ja-JP" sz="1100" strike="noStrike" baseline="0">
              <a:solidFill>
                <a:sysClr val="windowText" lastClr="000000"/>
              </a:solidFill>
              <a:latin typeface="Meiryo UI" panose="020B0604030504040204" pitchFamily="50" charset="-128"/>
              <a:ea typeface="Meiryo UI" panose="020B0604030504040204" pitchFamily="50" charset="-128"/>
              <a:cs typeface="+mn-cs"/>
            </a:rPr>
            <a:t>20 </a:t>
          </a:r>
          <a:r>
            <a:rPr kumimoji="1" lang="ja-JP" altLang="en-US" sz="1100" strike="noStrike" baseline="0">
              <a:solidFill>
                <a:sysClr val="windowText" lastClr="000000"/>
              </a:solidFill>
              <a:latin typeface="Meiryo UI" panose="020B0604030504040204" pitchFamily="50" charset="-128"/>
              <a:ea typeface="Meiryo UI" panose="020B0604030504040204" pitchFamily="50" charset="-128"/>
              <a:cs typeface="+mn-cs"/>
            </a:rPr>
            <a:t>人までとなります。</a:t>
          </a:r>
          <a:endParaRPr kumimoji="1" lang="en-US" altLang="ja-JP" sz="1100" strike="noStrike" baseline="0">
            <a:solidFill>
              <a:sysClr val="windowText" lastClr="00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strike="noStrike" baseline="0">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en-US" sz="1100" strike="noStrike" baseline="0">
              <a:solidFill>
                <a:sysClr val="windowText" lastClr="000000"/>
              </a:solidFill>
              <a:effectLst/>
              <a:latin typeface="Meiryo UI" panose="020B0604030504040204" pitchFamily="50" charset="-128"/>
              <a:ea typeface="Meiryo UI" panose="020B0604030504040204" pitchFamily="50" charset="-128"/>
              <a:cs typeface="+mn-cs"/>
            </a:rPr>
            <a:t>また、以下</a:t>
          </a: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の方について</a:t>
          </a:r>
          <a:r>
            <a:rPr kumimoji="1" lang="ja-JP" altLang="ja-JP" sz="1100" baseline="0">
              <a:solidFill>
                <a:sysClr val="windowText" lastClr="000000"/>
              </a:solidFill>
              <a:effectLst/>
              <a:latin typeface="Meiryo UI" panose="020B0604030504040204" pitchFamily="50" charset="-128"/>
              <a:ea typeface="Meiryo UI" panose="020B0604030504040204" pitchFamily="50" charset="-128"/>
              <a:cs typeface="+mn-cs"/>
            </a:rPr>
            <a:t>は記入不要です</a:t>
          </a: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a:t>
          </a:r>
          <a:endParaRPr lang="ja-JP" altLang="ja-JP" sz="1100">
            <a:solidFill>
              <a:sysClr val="windowText" lastClr="000000"/>
            </a:solidFill>
            <a:effectLst/>
            <a:latin typeface="Meiryo UI" panose="020B0604030504040204" pitchFamily="50" charset="-128"/>
            <a:ea typeface="Meiryo UI" panose="020B0604030504040204" pitchFamily="50" charset="-128"/>
          </a:endParaRPr>
        </a:p>
        <a:p>
          <a:pPr eaLnBrk="1" fontAlgn="auto" latinLnBrk="0" hangingPunct="1"/>
          <a:r>
            <a:rPr kumimoji="1" lang="ja-JP" altLang="ja-JP" sz="1100" baseline="0">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en-US" sz="1100" baseline="0">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ja-JP" sz="1100" baseline="0">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en-US" sz="1100" baseline="0">
              <a:solidFill>
                <a:sysClr val="windowText" lastClr="000000"/>
              </a:solidFill>
              <a:effectLst/>
              <a:latin typeface="Meiryo UI" panose="020B0604030504040204" pitchFamily="50" charset="-128"/>
              <a:ea typeface="Meiryo UI" panose="020B0604030504040204" pitchFamily="50" charset="-128"/>
              <a:cs typeface="+mn-cs"/>
            </a:rPr>
            <a:t>　・職場見学、職場体験、職業人講話を担当する講師　　　</a:t>
          </a:r>
          <a:r>
            <a:rPr kumimoji="1" lang="ja-JP" altLang="ja-JP" sz="1100" baseline="0">
              <a:solidFill>
                <a:sysClr val="windowText" lastClr="000000"/>
              </a:solidFill>
              <a:effectLst/>
              <a:latin typeface="Meiryo UI" panose="020B0604030504040204" pitchFamily="50" charset="-128"/>
              <a:ea typeface="Meiryo UI" panose="020B0604030504040204" pitchFamily="50" charset="-128"/>
              <a:cs typeface="+mn-cs"/>
            </a:rPr>
            <a:t>・企業実習の講師</a:t>
          </a:r>
          <a:r>
            <a:rPr kumimoji="1" lang="ja-JP" altLang="en-US" sz="1100" baseline="0">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en-US" sz="1100" baseline="0">
              <a:solidFill>
                <a:schemeClr val="tx1"/>
              </a:solidFill>
              <a:effectLst/>
              <a:latin typeface="Meiryo UI" panose="020B0604030504040204" pitchFamily="50" charset="-128"/>
              <a:ea typeface="Meiryo UI" panose="020B0604030504040204" pitchFamily="50" charset="-128"/>
              <a:cs typeface="+mn-cs"/>
            </a:rPr>
            <a:t>・キャリアコンサルティング担当者</a:t>
          </a:r>
          <a:endParaRPr lang="ja-JP" altLang="ja-JP" sz="1100">
            <a:solidFill>
              <a:schemeClr val="tx1"/>
            </a:solidFill>
            <a:effectLst/>
            <a:latin typeface="Meiryo UI" panose="020B0604030504040204" pitchFamily="50" charset="-128"/>
            <a:ea typeface="Meiryo UI" panose="020B0604030504040204" pitchFamily="50" charset="-128"/>
          </a:endParaRPr>
        </a:p>
      </xdr:txBody>
    </xdr:sp>
    <xdr:clientData/>
  </xdr:twoCellAnchor>
  <xdr:twoCellAnchor>
    <xdr:from>
      <xdr:col>1</xdr:col>
      <xdr:colOff>68036</xdr:colOff>
      <xdr:row>25</xdr:row>
      <xdr:rowOff>231322</xdr:rowOff>
    </xdr:from>
    <xdr:to>
      <xdr:col>2</xdr:col>
      <xdr:colOff>236161</xdr:colOff>
      <xdr:row>27</xdr:row>
      <xdr:rowOff>89202</xdr:rowOff>
    </xdr:to>
    <xdr:sp macro="" textlink="">
      <xdr:nvSpPr>
        <xdr:cNvPr id="15" name="角丸四角形 12">
          <a:extLst>
            <a:ext uri="{FF2B5EF4-FFF2-40B4-BE49-F238E27FC236}">
              <a16:creationId xmlns:a16="http://schemas.microsoft.com/office/drawing/2014/main" id="{A98EA9F9-5E0B-437D-A3A7-737D699C1F6E}"/>
            </a:ext>
          </a:extLst>
        </xdr:cNvPr>
        <xdr:cNvSpPr/>
      </xdr:nvSpPr>
      <xdr:spPr>
        <a:xfrm>
          <a:off x="489857" y="11702143"/>
          <a:ext cx="1134233" cy="647095"/>
        </a:xfrm>
        <a:prstGeom prst="roundRect">
          <a:avLst/>
        </a:prstGeom>
        <a:noFill/>
        <a:ln w="38100">
          <a:solidFill>
            <a:srgbClr val="FF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200">
            <a:solidFill>
              <a:srgbClr val="C00000"/>
            </a:solidFill>
          </a:endParaRPr>
        </a:p>
      </xdr:txBody>
    </xdr:sp>
    <xdr:clientData/>
  </xdr:twoCellAnchor>
  <xdr:twoCellAnchor>
    <xdr:from>
      <xdr:col>8</xdr:col>
      <xdr:colOff>244928</xdr:colOff>
      <xdr:row>6</xdr:row>
      <xdr:rowOff>258536</xdr:rowOff>
    </xdr:from>
    <xdr:to>
      <xdr:col>11</xdr:col>
      <xdr:colOff>1803921</xdr:colOff>
      <xdr:row>13</xdr:row>
      <xdr:rowOff>149679</xdr:rowOff>
    </xdr:to>
    <xdr:sp macro="" textlink="">
      <xdr:nvSpPr>
        <xdr:cNvPr id="16" name="角丸四角形 28">
          <a:extLst>
            <a:ext uri="{FF2B5EF4-FFF2-40B4-BE49-F238E27FC236}">
              <a16:creationId xmlns:a16="http://schemas.microsoft.com/office/drawing/2014/main" id="{0C1635E7-A1EC-4661-80EF-77441AAAFB2D}"/>
            </a:ext>
          </a:extLst>
        </xdr:cNvPr>
        <xdr:cNvSpPr/>
      </xdr:nvSpPr>
      <xdr:spPr>
        <a:xfrm>
          <a:off x="8150678" y="1850572"/>
          <a:ext cx="4008279" cy="2667000"/>
        </a:xfrm>
        <a:prstGeom prst="roundRect">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同一年度内に開講する訓練科の申請で、すでに提出している訓練科の講師に係る講師の経歴等確認書等（認定様式第７の３号、職務経験書等）について、過去の申請時から、①講師の担当科目、②講師要件の類型、③講師の類型に該当することを確認できる書類等の記載内容に変更が生じていない場合、提出</a:t>
          </a:r>
          <a:r>
            <a:rPr kumimoji="1" lang="ja-JP" altLang="en-US" sz="1100">
              <a:solidFill>
                <a:sysClr val="windowText" lastClr="000000"/>
              </a:solidFill>
              <a:effectLst/>
              <a:latin typeface="Meiryo UI" panose="020B0604030504040204" pitchFamily="50" charset="-128"/>
              <a:ea typeface="Meiryo UI" panose="020B0604030504040204" pitchFamily="50" charset="-128"/>
              <a:cs typeface="+mn-cs"/>
            </a:rPr>
            <a:t>を省略</a:t>
          </a: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することができます。提出を省略する場合は、≪省≫のチェックを選択してください。</a:t>
          </a:r>
          <a:endPar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eiryo UI" panose="020B0604030504040204" pitchFamily="50" charset="-128"/>
              <a:ea typeface="Meiryo UI" panose="020B0604030504040204" pitchFamily="50" charset="-128"/>
              <a:cs typeface="+mn-cs"/>
            </a:rPr>
            <a:t>省略する書類を以前提出した際の申請書の「受理番号」を記入してください。</a:t>
          </a:r>
        </a:p>
      </xdr:txBody>
    </xdr:sp>
    <xdr:clientData/>
  </xdr:twoCellAnchor>
  <xdr:twoCellAnchor>
    <xdr:from>
      <xdr:col>10</xdr:col>
      <xdr:colOff>235211</xdr:colOff>
      <xdr:row>13</xdr:row>
      <xdr:rowOff>149679</xdr:rowOff>
    </xdr:from>
    <xdr:to>
      <xdr:col>11</xdr:col>
      <xdr:colOff>557893</xdr:colOff>
      <xdr:row>16</xdr:row>
      <xdr:rowOff>244929</xdr:rowOff>
    </xdr:to>
    <xdr:cxnSp macro="">
      <xdr:nvCxnSpPr>
        <xdr:cNvPr id="17" name="直線矢印コネクタ 16">
          <a:extLst>
            <a:ext uri="{FF2B5EF4-FFF2-40B4-BE49-F238E27FC236}">
              <a16:creationId xmlns:a16="http://schemas.microsoft.com/office/drawing/2014/main" id="{F081BEA9-71D9-489B-ABA1-590BDFCB2694}"/>
            </a:ext>
          </a:extLst>
        </xdr:cNvPr>
        <xdr:cNvCxnSpPr>
          <a:stCxn id="16" idx="2"/>
        </xdr:cNvCxnSpPr>
      </xdr:nvCxnSpPr>
      <xdr:spPr>
        <a:xfrm>
          <a:off x="10154818" y="4517572"/>
          <a:ext cx="758111" cy="1279071"/>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845084</xdr:colOff>
      <xdr:row>12</xdr:row>
      <xdr:rowOff>358188</xdr:rowOff>
    </xdr:from>
    <xdr:to>
      <xdr:col>6</xdr:col>
      <xdr:colOff>1222865</xdr:colOff>
      <xdr:row>15</xdr:row>
      <xdr:rowOff>260681</xdr:rowOff>
    </xdr:to>
    <xdr:sp macro="" textlink="">
      <xdr:nvSpPr>
        <xdr:cNvPr id="19" name="角丸四角形 24">
          <a:extLst>
            <a:ext uri="{FF2B5EF4-FFF2-40B4-BE49-F238E27FC236}">
              <a16:creationId xmlns:a16="http://schemas.microsoft.com/office/drawing/2014/main" id="{39BE5295-B6A0-4458-95A6-98AD879D2745}"/>
            </a:ext>
          </a:extLst>
        </xdr:cNvPr>
        <xdr:cNvSpPr/>
      </xdr:nvSpPr>
      <xdr:spPr>
        <a:xfrm>
          <a:off x="5294620" y="4331474"/>
          <a:ext cx="1874566" cy="1086314"/>
        </a:xfrm>
        <a:prstGeom prst="roundRect">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b="0" i="0" baseline="0">
              <a:solidFill>
                <a:sysClr val="windowText" lastClr="000000"/>
              </a:solidFill>
              <a:latin typeface="Meiryo UI" panose="020B0604030504040204" pitchFamily="50" charset="-128"/>
              <a:ea typeface="Meiryo UI" panose="020B0604030504040204" pitchFamily="50" charset="-128"/>
            </a:rPr>
            <a:t>助手については、類型及び証明書の記載（提出）は</a:t>
          </a:r>
          <a:r>
            <a:rPr kumimoji="1" lang="ja-JP" altLang="en-US" sz="1100" b="0" i="0" u="none" baseline="0">
              <a:solidFill>
                <a:sysClr val="windowText" lastClr="000000"/>
              </a:solidFill>
              <a:latin typeface="Meiryo UI" panose="020B0604030504040204" pitchFamily="50" charset="-128"/>
              <a:ea typeface="Meiryo UI" panose="020B0604030504040204" pitchFamily="50" charset="-128"/>
            </a:rPr>
            <a:t>不要</a:t>
          </a:r>
          <a:r>
            <a:rPr kumimoji="1" lang="ja-JP" altLang="en-US" sz="1100" b="0" i="0" baseline="0">
              <a:solidFill>
                <a:sysClr val="windowText" lastClr="000000"/>
              </a:solidFill>
              <a:latin typeface="Meiryo UI" panose="020B0604030504040204" pitchFamily="50" charset="-128"/>
              <a:ea typeface="Meiryo UI" panose="020B0604030504040204" pitchFamily="50" charset="-128"/>
            </a:rPr>
            <a:t>です。</a:t>
          </a:r>
        </a:p>
      </xdr:txBody>
    </xdr:sp>
    <xdr:clientData/>
  </xdr:twoCellAnchor>
  <xdr:twoCellAnchor>
    <xdr:from>
      <xdr:col>6</xdr:col>
      <xdr:colOff>1253298</xdr:colOff>
      <xdr:row>14</xdr:row>
      <xdr:rowOff>54429</xdr:rowOff>
    </xdr:from>
    <xdr:to>
      <xdr:col>7</xdr:col>
      <xdr:colOff>149679</xdr:colOff>
      <xdr:row>14</xdr:row>
      <xdr:rowOff>98524</xdr:rowOff>
    </xdr:to>
    <xdr:cxnSp macro="">
      <xdr:nvCxnSpPr>
        <xdr:cNvPr id="20" name="直線矢印コネクタ 19">
          <a:extLst>
            <a:ext uri="{FF2B5EF4-FFF2-40B4-BE49-F238E27FC236}">
              <a16:creationId xmlns:a16="http://schemas.microsoft.com/office/drawing/2014/main" id="{BEB69C5B-0436-41AE-B999-0A20D58B4B77}"/>
            </a:ext>
          </a:extLst>
        </xdr:cNvPr>
        <xdr:cNvCxnSpPr/>
      </xdr:nvCxnSpPr>
      <xdr:spPr>
        <a:xfrm flipV="1">
          <a:off x="7199619" y="4816929"/>
          <a:ext cx="393167" cy="44095"/>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84019</xdr:colOff>
      <xdr:row>15</xdr:row>
      <xdr:rowOff>379805</xdr:rowOff>
    </xdr:from>
    <xdr:to>
      <xdr:col>9</xdr:col>
      <xdr:colOff>30192</xdr:colOff>
      <xdr:row>19</xdr:row>
      <xdr:rowOff>21290</xdr:rowOff>
    </xdr:to>
    <xdr:sp macro="" textlink="">
      <xdr:nvSpPr>
        <xdr:cNvPr id="21" name="角丸四角形 34">
          <a:extLst>
            <a:ext uri="{FF2B5EF4-FFF2-40B4-BE49-F238E27FC236}">
              <a16:creationId xmlns:a16="http://schemas.microsoft.com/office/drawing/2014/main" id="{67ED31C3-E352-4478-BF6D-1D970F264AF5}"/>
            </a:ext>
          </a:extLst>
        </xdr:cNvPr>
        <xdr:cNvSpPr/>
      </xdr:nvSpPr>
      <xdr:spPr>
        <a:xfrm>
          <a:off x="7527126" y="5536912"/>
          <a:ext cx="844245" cy="1219914"/>
        </a:xfrm>
        <a:prstGeom prst="roundRect">
          <a:avLst>
            <a:gd name="adj" fmla="val 18873"/>
          </a:avLst>
        </a:prstGeom>
        <a:noFill/>
        <a:ln w="38100">
          <a:solidFill>
            <a:srgbClr val="00B05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200">
            <a:solidFill>
              <a:srgbClr val="FF0000"/>
            </a:solidFill>
          </a:endParaRPr>
        </a:p>
      </xdr:txBody>
    </xdr:sp>
    <xdr:clientData/>
  </xdr:twoCellAnchor>
  <xdr:twoCellAnchor>
    <xdr:from>
      <xdr:col>7</xdr:col>
      <xdr:colOff>68037</xdr:colOff>
      <xdr:row>19</xdr:row>
      <xdr:rowOff>13287</xdr:rowOff>
    </xdr:from>
    <xdr:to>
      <xdr:col>9</xdr:col>
      <xdr:colOff>14210</xdr:colOff>
      <xdr:row>22</xdr:row>
      <xdr:rowOff>63900</xdr:rowOff>
    </xdr:to>
    <xdr:sp macro="" textlink="">
      <xdr:nvSpPr>
        <xdr:cNvPr id="22" name="角丸四角形 35">
          <a:extLst>
            <a:ext uri="{FF2B5EF4-FFF2-40B4-BE49-F238E27FC236}">
              <a16:creationId xmlns:a16="http://schemas.microsoft.com/office/drawing/2014/main" id="{20B07D78-317C-4CB4-9B04-07B5514ED2D8}"/>
            </a:ext>
          </a:extLst>
        </xdr:cNvPr>
        <xdr:cNvSpPr/>
      </xdr:nvSpPr>
      <xdr:spPr>
        <a:xfrm>
          <a:off x="7511144" y="6748823"/>
          <a:ext cx="844245" cy="1234434"/>
        </a:xfrm>
        <a:prstGeom prst="roundRect">
          <a:avLst>
            <a:gd name="adj" fmla="val 18873"/>
          </a:avLst>
        </a:prstGeom>
        <a:noFill/>
        <a:ln w="38100">
          <a:solidFill>
            <a:srgbClr val="00B05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200">
            <a:solidFill>
              <a:srgbClr val="FF0000"/>
            </a:solidFill>
          </a:endParaRPr>
        </a:p>
      </xdr:txBody>
    </xdr:sp>
    <xdr:clientData/>
  </xdr:twoCellAnchor>
  <xdr:twoCellAnchor>
    <xdr:from>
      <xdr:col>9</xdr:col>
      <xdr:colOff>30192</xdr:colOff>
      <xdr:row>17</xdr:row>
      <xdr:rowOff>200548</xdr:rowOff>
    </xdr:from>
    <xdr:to>
      <xdr:col>10</xdr:col>
      <xdr:colOff>355032</xdr:colOff>
      <xdr:row>21</xdr:row>
      <xdr:rowOff>134241</xdr:rowOff>
    </xdr:to>
    <xdr:cxnSp macro="">
      <xdr:nvCxnSpPr>
        <xdr:cNvPr id="23" name="直線矢印コネクタ 22">
          <a:extLst>
            <a:ext uri="{FF2B5EF4-FFF2-40B4-BE49-F238E27FC236}">
              <a16:creationId xmlns:a16="http://schemas.microsoft.com/office/drawing/2014/main" id="{8AFF23B7-7267-499B-9A91-5A50BA78FCE4}"/>
            </a:ext>
          </a:extLst>
        </xdr:cNvPr>
        <xdr:cNvCxnSpPr>
          <a:stCxn id="25" idx="1"/>
          <a:endCxn id="21" idx="3"/>
        </xdr:cNvCxnSpPr>
      </xdr:nvCxnSpPr>
      <xdr:spPr>
        <a:xfrm flipH="1" flipV="1">
          <a:off x="8371371" y="6146869"/>
          <a:ext cx="1903268" cy="1512122"/>
        </a:xfrm>
        <a:prstGeom prst="straightConnector1">
          <a:avLst/>
        </a:prstGeom>
        <a:ln w="3810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14210</xdr:colOff>
      <xdr:row>20</xdr:row>
      <xdr:rowOff>235897</xdr:rowOff>
    </xdr:from>
    <xdr:to>
      <xdr:col>10</xdr:col>
      <xdr:colOff>355032</xdr:colOff>
      <xdr:row>21</xdr:row>
      <xdr:rowOff>134241</xdr:rowOff>
    </xdr:to>
    <xdr:cxnSp macro="">
      <xdr:nvCxnSpPr>
        <xdr:cNvPr id="24" name="直線矢印コネクタ 23">
          <a:extLst>
            <a:ext uri="{FF2B5EF4-FFF2-40B4-BE49-F238E27FC236}">
              <a16:creationId xmlns:a16="http://schemas.microsoft.com/office/drawing/2014/main" id="{1A3FFCD0-658A-48BA-BA0E-25E4C2B26035}"/>
            </a:ext>
          </a:extLst>
        </xdr:cNvPr>
        <xdr:cNvCxnSpPr>
          <a:stCxn id="25" idx="1"/>
          <a:endCxn id="22" idx="3"/>
        </xdr:cNvCxnSpPr>
      </xdr:nvCxnSpPr>
      <xdr:spPr>
        <a:xfrm flipH="1" flipV="1">
          <a:off x="8355389" y="7366040"/>
          <a:ext cx="1919250" cy="292951"/>
        </a:xfrm>
        <a:prstGeom prst="straightConnector1">
          <a:avLst/>
        </a:prstGeom>
        <a:ln w="3810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355032</xdr:colOff>
      <xdr:row>19</xdr:row>
      <xdr:rowOff>91513</xdr:rowOff>
    </xdr:from>
    <xdr:to>
      <xdr:col>11</xdr:col>
      <xdr:colOff>1724177</xdr:colOff>
      <xdr:row>23</xdr:row>
      <xdr:rowOff>176969</xdr:rowOff>
    </xdr:to>
    <xdr:sp macro="" textlink="">
      <xdr:nvSpPr>
        <xdr:cNvPr id="25" name="角丸四角形 38">
          <a:extLst>
            <a:ext uri="{FF2B5EF4-FFF2-40B4-BE49-F238E27FC236}">
              <a16:creationId xmlns:a16="http://schemas.microsoft.com/office/drawing/2014/main" id="{A4AACB5E-4C58-4303-A0BB-AF353BECBB89}"/>
            </a:ext>
          </a:extLst>
        </xdr:cNvPr>
        <xdr:cNvSpPr/>
      </xdr:nvSpPr>
      <xdr:spPr>
        <a:xfrm>
          <a:off x="10274639" y="6827049"/>
          <a:ext cx="1804574" cy="1663884"/>
        </a:xfrm>
        <a:prstGeom prst="roundRect">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b="0" i="0" baseline="0">
              <a:solidFill>
                <a:sysClr val="windowText" lastClr="000000"/>
              </a:solidFill>
              <a:latin typeface="Meiryo UI" panose="020B0604030504040204" pitchFamily="50" charset="-128"/>
              <a:ea typeface="Meiryo UI" panose="020B0604030504040204" pitchFamily="50" charset="-128"/>
            </a:rPr>
            <a:t>それぞれ異なる講師要件の類型に該当する場合は、該当する類型ごとに行を分けて記入してください。</a:t>
          </a:r>
        </a:p>
      </xdr:txBody>
    </xdr:sp>
    <xdr:clientData/>
  </xdr:twoCellAnchor>
  <xdr:twoCellAnchor>
    <xdr:from>
      <xdr:col>1</xdr:col>
      <xdr:colOff>122464</xdr:colOff>
      <xdr:row>13</xdr:row>
      <xdr:rowOff>327659</xdr:rowOff>
    </xdr:from>
    <xdr:to>
      <xdr:col>2</xdr:col>
      <xdr:colOff>287346</xdr:colOff>
      <xdr:row>15</xdr:row>
      <xdr:rowOff>217192</xdr:rowOff>
    </xdr:to>
    <xdr:sp macro="" textlink="">
      <xdr:nvSpPr>
        <xdr:cNvPr id="27" name="角丸四角形 21">
          <a:extLst>
            <a:ext uri="{FF2B5EF4-FFF2-40B4-BE49-F238E27FC236}">
              <a16:creationId xmlns:a16="http://schemas.microsoft.com/office/drawing/2014/main" id="{D4AE989A-34B9-4C5C-A9AE-E4C055CEC442}"/>
            </a:ext>
          </a:extLst>
        </xdr:cNvPr>
        <xdr:cNvSpPr/>
      </xdr:nvSpPr>
      <xdr:spPr>
        <a:xfrm>
          <a:off x="544285" y="4695552"/>
          <a:ext cx="1130990" cy="678747"/>
        </a:xfrm>
        <a:prstGeom prst="roundRect">
          <a:avLst/>
        </a:prstGeom>
        <a:noFill/>
        <a:ln w="38100">
          <a:solidFill>
            <a:srgbClr val="FF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200">
            <a:solidFill>
              <a:srgbClr val="FF0000"/>
            </a:solidFill>
          </a:endParaRPr>
        </a:p>
      </xdr:txBody>
    </xdr:sp>
    <xdr:clientData/>
  </xdr:twoCellAnchor>
  <xdr:twoCellAnchor>
    <xdr:from>
      <xdr:col>2</xdr:col>
      <xdr:colOff>331368</xdr:colOff>
      <xdr:row>9</xdr:row>
      <xdr:rowOff>172216</xdr:rowOff>
    </xdr:from>
    <xdr:to>
      <xdr:col>3</xdr:col>
      <xdr:colOff>346696</xdr:colOff>
      <xdr:row>11</xdr:row>
      <xdr:rowOff>315381</xdr:rowOff>
    </xdr:to>
    <xdr:cxnSp macro="">
      <xdr:nvCxnSpPr>
        <xdr:cNvPr id="28" name="直線矢印コネクタ 27">
          <a:extLst>
            <a:ext uri="{FF2B5EF4-FFF2-40B4-BE49-F238E27FC236}">
              <a16:creationId xmlns:a16="http://schemas.microsoft.com/office/drawing/2014/main" id="{9EDB416F-980E-4677-A914-0B4BA9BB5B9B}"/>
            </a:ext>
          </a:extLst>
        </xdr:cNvPr>
        <xdr:cNvCxnSpPr>
          <a:endCxn id="30" idx="3"/>
        </xdr:cNvCxnSpPr>
      </xdr:nvCxnSpPr>
      <xdr:spPr>
        <a:xfrm flipH="1">
          <a:off x="1719297" y="2961680"/>
          <a:ext cx="981435" cy="93238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287346</xdr:colOff>
      <xdr:row>9</xdr:row>
      <xdr:rowOff>254247</xdr:rowOff>
    </xdr:from>
    <xdr:to>
      <xdr:col>3</xdr:col>
      <xdr:colOff>278854</xdr:colOff>
      <xdr:row>14</xdr:row>
      <xdr:rowOff>272426</xdr:rowOff>
    </xdr:to>
    <xdr:cxnSp macro="">
      <xdr:nvCxnSpPr>
        <xdr:cNvPr id="29" name="直線矢印コネクタ 28">
          <a:extLst>
            <a:ext uri="{FF2B5EF4-FFF2-40B4-BE49-F238E27FC236}">
              <a16:creationId xmlns:a16="http://schemas.microsoft.com/office/drawing/2014/main" id="{F3606589-C6BC-408F-8CD9-5800BB2BB43D}"/>
            </a:ext>
          </a:extLst>
        </xdr:cNvPr>
        <xdr:cNvCxnSpPr>
          <a:stCxn id="31" idx="1"/>
          <a:endCxn id="27" idx="3"/>
        </xdr:cNvCxnSpPr>
      </xdr:nvCxnSpPr>
      <xdr:spPr>
        <a:xfrm flipH="1">
          <a:off x="1675275" y="3043711"/>
          <a:ext cx="957615" cy="199121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166486</xdr:colOff>
      <xdr:row>10</xdr:row>
      <xdr:rowOff>370617</xdr:rowOff>
    </xdr:from>
    <xdr:to>
      <xdr:col>2</xdr:col>
      <xdr:colOff>331368</xdr:colOff>
      <xdr:row>12</xdr:row>
      <xdr:rowOff>260149</xdr:rowOff>
    </xdr:to>
    <xdr:sp macro="" textlink="">
      <xdr:nvSpPr>
        <xdr:cNvPr id="30" name="角丸四角形 32">
          <a:extLst>
            <a:ext uri="{FF2B5EF4-FFF2-40B4-BE49-F238E27FC236}">
              <a16:creationId xmlns:a16="http://schemas.microsoft.com/office/drawing/2014/main" id="{66E81E3D-C3F0-4D37-908B-C9E48C65A324}"/>
            </a:ext>
          </a:extLst>
        </xdr:cNvPr>
        <xdr:cNvSpPr/>
      </xdr:nvSpPr>
      <xdr:spPr>
        <a:xfrm>
          <a:off x="588307" y="3554688"/>
          <a:ext cx="1130990" cy="678747"/>
        </a:xfrm>
        <a:prstGeom prst="roundRect">
          <a:avLst/>
        </a:prstGeom>
        <a:noFill/>
        <a:ln w="38100">
          <a:solidFill>
            <a:srgbClr val="FF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200">
            <a:solidFill>
              <a:srgbClr val="FF0000"/>
            </a:solidFill>
          </a:endParaRPr>
        </a:p>
      </xdr:txBody>
    </xdr:sp>
    <xdr:clientData/>
  </xdr:twoCellAnchor>
  <xdr:twoCellAnchor>
    <xdr:from>
      <xdr:col>3</xdr:col>
      <xdr:colOff>278854</xdr:colOff>
      <xdr:row>9</xdr:row>
      <xdr:rowOff>54429</xdr:rowOff>
    </xdr:from>
    <xdr:to>
      <xdr:col>6</xdr:col>
      <xdr:colOff>1136045</xdr:colOff>
      <xdr:row>10</xdr:row>
      <xdr:rowOff>59458</xdr:rowOff>
    </xdr:to>
    <xdr:sp macro="" textlink="">
      <xdr:nvSpPr>
        <xdr:cNvPr id="31" name="角丸四角形 42">
          <a:extLst>
            <a:ext uri="{FF2B5EF4-FFF2-40B4-BE49-F238E27FC236}">
              <a16:creationId xmlns:a16="http://schemas.microsoft.com/office/drawing/2014/main" id="{C8FEA60D-791F-4F4E-8848-8A852C976A7C}"/>
            </a:ext>
          </a:extLst>
        </xdr:cNvPr>
        <xdr:cNvSpPr/>
      </xdr:nvSpPr>
      <xdr:spPr>
        <a:xfrm>
          <a:off x="2632890" y="2843893"/>
          <a:ext cx="4449476" cy="399636"/>
        </a:xfrm>
        <a:prstGeom prst="roundRect">
          <a:avLst/>
        </a:prstGeom>
        <a:solidFill>
          <a:srgbClr val="FFFFCC"/>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0" i="0" baseline="0">
              <a:solidFill>
                <a:sysClr val="windowText" lastClr="000000"/>
              </a:solidFill>
              <a:latin typeface="Meiryo UI" panose="020B0604030504040204" pitchFamily="50" charset="-128"/>
              <a:ea typeface="Meiryo UI" panose="020B0604030504040204" pitchFamily="50" charset="-128"/>
            </a:rPr>
            <a:t>講師と助手を兼務する場合は、それぞれ別に記入してください。</a:t>
          </a:r>
        </a:p>
      </xdr:txBody>
    </xdr:sp>
    <xdr:clientData/>
  </xdr:twoCellAnchor>
  <xdr:twoCellAnchor>
    <xdr:from>
      <xdr:col>1</xdr:col>
      <xdr:colOff>68035</xdr:colOff>
      <xdr:row>28</xdr:row>
      <xdr:rowOff>99964</xdr:rowOff>
    </xdr:from>
    <xdr:to>
      <xdr:col>4</xdr:col>
      <xdr:colOff>143715</xdr:colOff>
      <xdr:row>31</xdr:row>
      <xdr:rowOff>354515</xdr:rowOff>
    </xdr:to>
    <xdr:sp macro="" textlink="">
      <xdr:nvSpPr>
        <xdr:cNvPr id="32" name="角丸四角形 39">
          <a:extLst>
            <a:ext uri="{FF2B5EF4-FFF2-40B4-BE49-F238E27FC236}">
              <a16:creationId xmlns:a16="http://schemas.microsoft.com/office/drawing/2014/main" id="{5E77E7C0-86F8-48C3-AF75-689B3054E52F}"/>
            </a:ext>
          </a:extLst>
        </xdr:cNvPr>
        <xdr:cNvSpPr/>
      </xdr:nvSpPr>
      <xdr:spPr>
        <a:xfrm>
          <a:off x="489856" y="10386964"/>
          <a:ext cx="2606609" cy="1438372"/>
        </a:xfrm>
        <a:prstGeom prst="roundRect">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b="0" i="0" baseline="0">
              <a:solidFill>
                <a:sysClr val="windowText" lastClr="000000"/>
              </a:solidFill>
              <a:latin typeface="Meiryo UI" panose="020B0604030504040204" pitchFamily="50" charset="-128"/>
              <a:ea typeface="Meiryo UI" panose="020B0604030504040204" pitchFamily="50" charset="-128"/>
            </a:rPr>
            <a:t>同じ講師で類型及び証明書類の記載（提出）が必要な科目と不要な科目がある場合は、行を分けて記入してください。</a:t>
          </a:r>
        </a:p>
      </xdr:txBody>
    </xdr:sp>
    <xdr:clientData/>
  </xdr:twoCellAnchor>
  <xdr:twoCellAnchor>
    <xdr:from>
      <xdr:col>2</xdr:col>
      <xdr:colOff>231321</xdr:colOff>
      <xdr:row>16</xdr:row>
      <xdr:rowOff>68036</xdr:rowOff>
    </xdr:from>
    <xdr:to>
      <xdr:col>2</xdr:col>
      <xdr:colOff>405232</xdr:colOff>
      <xdr:row>28</xdr:row>
      <xdr:rowOff>99964</xdr:rowOff>
    </xdr:to>
    <xdr:cxnSp macro="">
      <xdr:nvCxnSpPr>
        <xdr:cNvPr id="33" name="直線矢印コネクタ 32">
          <a:extLst>
            <a:ext uri="{FF2B5EF4-FFF2-40B4-BE49-F238E27FC236}">
              <a16:creationId xmlns:a16="http://schemas.microsoft.com/office/drawing/2014/main" id="{26AAEC65-B526-470B-A398-4B3C90F3C25E}"/>
            </a:ext>
          </a:extLst>
        </xdr:cNvPr>
        <xdr:cNvCxnSpPr>
          <a:stCxn id="32" idx="0"/>
        </xdr:cNvCxnSpPr>
      </xdr:nvCxnSpPr>
      <xdr:spPr>
        <a:xfrm flipH="1" flipV="1">
          <a:off x="1619250" y="5619750"/>
          <a:ext cx="173911" cy="4767214"/>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236161</xdr:colOff>
      <xdr:row>26</xdr:row>
      <xdr:rowOff>160262</xdr:rowOff>
    </xdr:from>
    <xdr:to>
      <xdr:col>2</xdr:col>
      <xdr:colOff>405232</xdr:colOff>
      <xdr:row>28</xdr:row>
      <xdr:rowOff>99964</xdr:rowOff>
    </xdr:to>
    <xdr:cxnSp macro="">
      <xdr:nvCxnSpPr>
        <xdr:cNvPr id="34" name="直線矢印コネクタ 33">
          <a:extLst>
            <a:ext uri="{FF2B5EF4-FFF2-40B4-BE49-F238E27FC236}">
              <a16:creationId xmlns:a16="http://schemas.microsoft.com/office/drawing/2014/main" id="{60AD7026-E5EA-44E0-8627-1170FE989D73}"/>
            </a:ext>
          </a:extLst>
        </xdr:cNvPr>
        <xdr:cNvCxnSpPr>
          <a:stCxn id="32" idx="0"/>
          <a:endCxn id="15" idx="3"/>
        </xdr:cNvCxnSpPr>
      </xdr:nvCxnSpPr>
      <xdr:spPr>
        <a:xfrm flipH="1" flipV="1">
          <a:off x="1624090" y="9658048"/>
          <a:ext cx="169071" cy="728916"/>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244928</xdr:colOff>
      <xdr:row>28</xdr:row>
      <xdr:rowOff>122465</xdr:rowOff>
    </xdr:from>
    <xdr:to>
      <xdr:col>11</xdr:col>
      <xdr:colOff>1170212</xdr:colOff>
      <xdr:row>34</xdr:row>
      <xdr:rowOff>108858</xdr:rowOff>
    </xdr:to>
    <xdr:sp macro="" textlink="">
      <xdr:nvSpPr>
        <xdr:cNvPr id="40" name="角丸四角形 15">
          <a:extLst>
            <a:ext uri="{FF2B5EF4-FFF2-40B4-BE49-F238E27FC236}">
              <a16:creationId xmlns:a16="http://schemas.microsoft.com/office/drawing/2014/main" id="{3D87E1EA-6DD3-4126-8013-F0D5161A5719}"/>
            </a:ext>
          </a:extLst>
        </xdr:cNvPr>
        <xdr:cNvSpPr/>
      </xdr:nvSpPr>
      <xdr:spPr bwMode="auto">
        <a:xfrm>
          <a:off x="7688035" y="10409465"/>
          <a:ext cx="3837213" cy="2354036"/>
        </a:xfrm>
        <a:prstGeom prst="roundRect">
          <a:avLst/>
        </a:prstGeom>
        <a:solidFill>
          <a:srgbClr val="FF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t" upright="1"/>
        <a:lstStyle/>
        <a:p>
          <a:pPr eaLnBrk="1" fontAlgn="auto" latinLnBrk="0" hangingPunct="1"/>
          <a:r>
            <a:rPr kumimoji="1" lang="ja-JP" altLang="ja-JP" sz="1100">
              <a:solidFill>
                <a:sysClr val="windowText" lastClr="000000"/>
              </a:solidFill>
              <a:latin typeface="Meiryo UI" panose="020B0604030504040204" pitchFamily="50" charset="-128"/>
              <a:ea typeface="Meiryo UI" panose="020B0604030504040204" pitchFamily="50" charset="-128"/>
              <a:cs typeface="+mn-cs"/>
            </a:rPr>
            <a:t>職務経歴書、資格・免許</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証以外に、記入した類型に該当することを証明する書類があれば、「その他」欄にチェックを入れ、</a:t>
          </a:r>
          <a:r>
            <a:rPr kumimoji="1" lang="ja-JP" altLang="ja-JP" sz="1100">
              <a:solidFill>
                <a:sysClr val="windowText" lastClr="000000"/>
              </a:solidFill>
              <a:latin typeface="Meiryo UI" panose="020B0604030504040204" pitchFamily="50" charset="-128"/>
              <a:ea typeface="Meiryo UI" panose="020B0604030504040204" pitchFamily="50" charset="-128"/>
              <a:cs typeface="+mn-cs"/>
            </a:rPr>
            <a:t>その写しを提出してください。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eaLnBrk="1" fontAlgn="auto" latinLnBrk="0" hangingPunct="1"/>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（例）介護職員養成研修などの法定講習において指定権者等に提出した講師に係る経歴等の確認書類、医療的ケア教員講習会の修了証　等</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xdr:txBody>
    </xdr:sp>
    <xdr:clientData/>
  </xdr:twoCellAnchor>
  <xdr:twoCellAnchor>
    <xdr:from>
      <xdr:col>7</xdr:col>
      <xdr:colOff>299357</xdr:colOff>
      <xdr:row>18</xdr:row>
      <xdr:rowOff>353785</xdr:rowOff>
    </xdr:from>
    <xdr:to>
      <xdr:col>9</xdr:col>
      <xdr:colOff>1265463</xdr:colOff>
      <xdr:row>28</xdr:row>
      <xdr:rowOff>122465</xdr:rowOff>
    </xdr:to>
    <xdr:cxnSp macro="">
      <xdr:nvCxnSpPr>
        <xdr:cNvPr id="41" name="直線矢印コネクタ 40">
          <a:extLst>
            <a:ext uri="{FF2B5EF4-FFF2-40B4-BE49-F238E27FC236}">
              <a16:creationId xmlns:a16="http://schemas.microsoft.com/office/drawing/2014/main" id="{7245DC1F-571B-4405-A6E8-27E661864F9E}"/>
            </a:ext>
          </a:extLst>
        </xdr:cNvPr>
        <xdr:cNvCxnSpPr>
          <a:stCxn id="40" idx="0"/>
        </xdr:cNvCxnSpPr>
      </xdr:nvCxnSpPr>
      <xdr:spPr>
        <a:xfrm flipH="1" flipV="1">
          <a:off x="7742464" y="6694714"/>
          <a:ext cx="1864178" cy="371475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244928</xdr:colOff>
      <xdr:row>28</xdr:row>
      <xdr:rowOff>81642</xdr:rowOff>
    </xdr:from>
    <xdr:to>
      <xdr:col>7</xdr:col>
      <xdr:colOff>27214</xdr:colOff>
      <xdr:row>34</xdr:row>
      <xdr:rowOff>122464</xdr:rowOff>
    </xdr:to>
    <xdr:sp macro="" textlink="">
      <xdr:nvSpPr>
        <xdr:cNvPr id="45" name="角丸四角形 26">
          <a:extLst>
            <a:ext uri="{FF2B5EF4-FFF2-40B4-BE49-F238E27FC236}">
              <a16:creationId xmlns:a16="http://schemas.microsoft.com/office/drawing/2014/main" id="{68E8A4EC-166E-4BBA-8E5F-6805C9855599}"/>
            </a:ext>
          </a:extLst>
        </xdr:cNvPr>
        <xdr:cNvSpPr/>
      </xdr:nvSpPr>
      <xdr:spPr>
        <a:xfrm>
          <a:off x="3197678" y="10368642"/>
          <a:ext cx="4272643" cy="2408465"/>
        </a:xfrm>
        <a:prstGeom prst="roundRect">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eiryo UI" panose="020B0604030504040204" pitchFamily="50" charset="-128"/>
              <a:ea typeface="Meiryo UI" panose="020B0604030504040204" pitchFamily="50" charset="-128"/>
            </a:rPr>
            <a:t>以下の講師については、類型及び証明書の記載（提出）は</a:t>
          </a:r>
          <a:r>
            <a:rPr lang="ja-JP" altLang="en-US" sz="1100" u="sng">
              <a:solidFill>
                <a:sysClr val="windowText" lastClr="000000"/>
              </a:solidFill>
              <a:effectLst/>
              <a:latin typeface="Meiryo UI" panose="020B0604030504040204" pitchFamily="50" charset="-128"/>
              <a:ea typeface="Meiryo UI" panose="020B0604030504040204" pitchFamily="50" charset="-128"/>
            </a:rPr>
            <a:t>不要</a:t>
          </a:r>
          <a:r>
            <a:rPr lang="ja-JP" altLang="en-US" sz="1100">
              <a:solidFill>
                <a:sysClr val="windowText" lastClr="000000"/>
              </a:solidFill>
              <a:effectLst/>
              <a:latin typeface="Meiryo UI" panose="020B0604030504040204" pitchFamily="50" charset="-128"/>
              <a:ea typeface="Meiryo UI" panose="020B0604030504040204" pitchFamily="50" charset="-128"/>
            </a:rPr>
            <a:t>です。</a:t>
          </a:r>
          <a:endParaRPr lang="en-US" altLang="ja-JP" sz="1100">
            <a:solidFill>
              <a:sysClr val="windowText" lastClr="000000"/>
            </a:solidFill>
            <a:effectLst/>
            <a:latin typeface="Meiryo UI" panose="020B0604030504040204" pitchFamily="50" charset="-128"/>
            <a:ea typeface="Meiryo UI" panose="020B0604030504040204"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eiryo UI" panose="020B0604030504040204" pitchFamily="50" charset="-128"/>
              <a:ea typeface="Meiryo UI" panose="020B0604030504040204" pitchFamily="50" charset="-128"/>
            </a:rPr>
            <a:t>・集団形式で行う就職支援の講師</a:t>
          </a:r>
          <a:r>
            <a:rPr lang="ja-JP" altLang="ja-JP" sz="1100">
              <a:solidFill>
                <a:sysClr val="windowText" lastClr="000000"/>
              </a:solidFill>
              <a:effectLst/>
              <a:latin typeface="Meiryo UI" panose="020B0604030504040204" pitchFamily="50" charset="-128"/>
              <a:ea typeface="Meiryo UI" panose="020B0604030504040204" pitchFamily="50" charset="-128"/>
              <a:cs typeface="+mn-cs"/>
            </a:rPr>
            <a:t>→　</a:t>
          </a:r>
          <a:r>
            <a:rPr lang="en-US" altLang="ja-JP" sz="1100">
              <a:solidFill>
                <a:sysClr val="windowText" lastClr="000000"/>
              </a:solidFill>
              <a:effectLst/>
              <a:latin typeface="Meiryo UI" panose="020B0604030504040204" pitchFamily="50" charset="-128"/>
              <a:ea typeface="Meiryo UI" panose="020B0604030504040204" pitchFamily="50" charset="-128"/>
              <a:cs typeface="+mn-cs"/>
            </a:rPr>
            <a:t>【</a:t>
          </a:r>
          <a:r>
            <a:rPr lang="ja-JP" altLang="ja-JP" sz="1100">
              <a:solidFill>
                <a:sysClr val="windowText" lastClr="000000"/>
              </a:solidFill>
              <a:effectLst/>
              <a:latin typeface="Meiryo UI" panose="020B0604030504040204" pitchFamily="50" charset="-128"/>
              <a:ea typeface="Meiryo UI" panose="020B0604030504040204" pitchFamily="50" charset="-128"/>
              <a:cs typeface="+mn-cs"/>
            </a:rPr>
            <a:t>記載例</a:t>
          </a:r>
          <a:r>
            <a:rPr lang="en-US" altLang="ja-JP" sz="1100">
              <a:solidFill>
                <a:sysClr val="windowText" lastClr="000000"/>
              </a:solidFill>
              <a:effectLst/>
              <a:latin typeface="Meiryo UI" panose="020B0604030504040204" pitchFamily="50" charset="-128"/>
              <a:ea typeface="Meiryo UI" panose="020B0604030504040204" pitchFamily="50" charset="-128"/>
              <a:cs typeface="+mn-cs"/>
            </a:rPr>
            <a:t>】  </a:t>
          </a:r>
          <a:r>
            <a:rPr lang="ja-JP" altLang="ja-JP" sz="1100">
              <a:solidFill>
                <a:sysClr val="windowText" lastClr="000000"/>
              </a:solidFill>
              <a:effectLst/>
              <a:latin typeface="Meiryo UI" panose="020B0604030504040204" pitchFamily="50" charset="-128"/>
              <a:ea typeface="Meiryo UI" panose="020B0604030504040204" pitchFamily="50" charset="-128"/>
              <a:cs typeface="+mn-cs"/>
            </a:rPr>
            <a:t>就職支援（集団形式）</a:t>
          </a:r>
          <a:endParaRPr lang="ja-JP" altLang="ja-JP" sz="1100">
            <a:solidFill>
              <a:sysClr val="windowText" lastClr="000000"/>
            </a:solidFill>
            <a:effectLst/>
            <a:latin typeface="Meiryo UI" panose="020B0604030504040204" pitchFamily="50" charset="-128"/>
            <a:ea typeface="Meiryo UI" panose="020B0604030504040204"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eiryo UI" panose="020B0604030504040204" pitchFamily="50" charset="-128"/>
              <a:ea typeface="Meiryo UI" panose="020B0604030504040204" pitchFamily="50" charset="-128"/>
            </a:rPr>
            <a:t>・</a:t>
          </a:r>
          <a:r>
            <a:rPr lang="en-US" altLang="ja-JP" sz="1100">
              <a:solidFill>
                <a:sysClr val="windowText" lastClr="000000"/>
              </a:solidFill>
              <a:effectLst/>
              <a:latin typeface="Meiryo UI" panose="020B0604030504040204" pitchFamily="50" charset="-128"/>
              <a:ea typeface="Meiryo UI" panose="020B0604030504040204" pitchFamily="50" charset="-128"/>
            </a:rPr>
            <a:t>100</a:t>
          </a:r>
          <a:r>
            <a:rPr lang="ja-JP" altLang="en-US" sz="1100">
              <a:solidFill>
                <a:sysClr val="windowText" lastClr="000000"/>
              </a:solidFill>
              <a:effectLst/>
              <a:latin typeface="Meiryo UI" panose="020B0604030504040204" pitchFamily="50" charset="-128"/>
              <a:ea typeface="Meiryo UI" panose="020B0604030504040204" pitchFamily="50" charset="-128"/>
            </a:rPr>
            <a:t>時間算定対象訓練</a:t>
          </a:r>
          <a:r>
            <a:rPr lang="ja-JP" altLang="en-US" sz="1100" u="sng">
              <a:solidFill>
                <a:sysClr val="windowText" lastClr="000000"/>
              </a:solidFill>
              <a:effectLst/>
              <a:latin typeface="Meiryo UI" panose="020B0604030504040204" pitchFamily="50" charset="-128"/>
              <a:ea typeface="Meiryo UI" panose="020B0604030504040204" pitchFamily="50" charset="-128"/>
            </a:rPr>
            <a:t>以外</a:t>
          </a:r>
          <a:r>
            <a:rPr lang="ja-JP" altLang="en-US" sz="1100">
              <a:solidFill>
                <a:sysClr val="windowText" lastClr="000000"/>
              </a:solidFill>
              <a:effectLst/>
              <a:latin typeface="Meiryo UI" panose="020B0604030504040204" pitchFamily="50" charset="-128"/>
              <a:ea typeface="Meiryo UI" panose="020B0604030504040204" pitchFamily="50" charset="-128"/>
            </a:rPr>
            <a:t>を担当する講師</a:t>
          </a:r>
          <a:endParaRPr lang="en-US" altLang="ja-JP" sz="1100">
            <a:solidFill>
              <a:sysClr val="windowText" lastClr="000000"/>
            </a:solidFill>
            <a:effectLst/>
            <a:latin typeface="Meiryo UI" panose="020B0604030504040204" pitchFamily="50" charset="-128"/>
            <a:ea typeface="Meiryo UI" panose="020B0604030504040204"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eiryo UI" panose="020B0604030504040204" pitchFamily="50" charset="-128"/>
              <a:ea typeface="Meiryo UI" panose="020B0604030504040204" pitchFamily="50" charset="-128"/>
            </a:rPr>
            <a:t>（開講式、修了式、オリエンテーション、就職支援、キャリアコンサルティング）</a:t>
          </a:r>
          <a:endParaRPr lang="en-US" altLang="ja-JP" sz="1100">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5</xdr:col>
      <xdr:colOff>340178</xdr:colOff>
      <xdr:row>24</xdr:row>
      <xdr:rowOff>122465</xdr:rowOff>
    </xdr:from>
    <xdr:to>
      <xdr:col>5</xdr:col>
      <xdr:colOff>884464</xdr:colOff>
      <xdr:row>28</xdr:row>
      <xdr:rowOff>81642</xdr:rowOff>
    </xdr:to>
    <xdr:cxnSp macro="">
      <xdr:nvCxnSpPr>
        <xdr:cNvPr id="53" name="直線矢印コネクタ 52">
          <a:extLst>
            <a:ext uri="{FF2B5EF4-FFF2-40B4-BE49-F238E27FC236}">
              <a16:creationId xmlns:a16="http://schemas.microsoft.com/office/drawing/2014/main" id="{4356804B-1050-4A55-9A01-16D564F9FCC0}"/>
            </a:ext>
          </a:extLst>
        </xdr:cNvPr>
        <xdr:cNvCxnSpPr>
          <a:stCxn id="45" idx="0"/>
        </xdr:cNvCxnSpPr>
      </xdr:nvCxnSpPr>
      <xdr:spPr>
        <a:xfrm flipH="1" flipV="1">
          <a:off x="4789714" y="8831036"/>
          <a:ext cx="544286" cy="1537606"/>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27</xdr:col>
      <xdr:colOff>144732</xdr:colOff>
      <xdr:row>0</xdr:row>
      <xdr:rowOff>204107</xdr:rowOff>
    </xdr:from>
    <xdr:to>
      <xdr:col>31</xdr:col>
      <xdr:colOff>529916</xdr:colOff>
      <xdr:row>7</xdr:row>
      <xdr:rowOff>154492</xdr:rowOff>
    </xdr:to>
    <xdr:grpSp>
      <xdr:nvGrpSpPr>
        <xdr:cNvPr id="2" name="グループ化 1">
          <a:extLst>
            <a:ext uri="{FF2B5EF4-FFF2-40B4-BE49-F238E27FC236}">
              <a16:creationId xmlns:a16="http://schemas.microsoft.com/office/drawing/2014/main" id="{00000000-0008-0000-1100-000002000000}"/>
            </a:ext>
          </a:extLst>
        </xdr:cNvPr>
        <xdr:cNvGrpSpPr/>
      </xdr:nvGrpSpPr>
      <xdr:grpSpPr>
        <a:xfrm>
          <a:off x="18103680" y="185438"/>
          <a:ext cx="2879809" cy="1749926"/>
          <a:chOff x="11949545" y="3238499"/>
          <a:chExt cx="4139045" cy="2008909"/>
        </a:xfrm>
      </xdr:grpSpPr>
      <xdr:sp macro="" textlink="">
        <xdr:nvSpPr>
          <xdr:cNvPr id="3" name="正方形/長方形 2">
            <a:extLst>
              <a:ext uri="{FF2B5EF4-FFF2-40B4-BE49-F238E27FC236}">
                <a16:creationId xmlns:a16="http://schemas.microsoft.com/office/drawing/2014/main" id="{00000000-0008-0000-1100-000003000000}"/>
              </a:ext>
            </a:extLst>
          </xdr:cNvPr>
          <xdr:cNvSpPr/>
        </xdr:nvSpPr>
        <xdr:spPr>
          <a:xfrm>
            <a:off x="11949545" y="3238499"/>
            <a:ext cx="4139045" cy="2008909"/>
          </a:xfrm>
          <a:prstGeom prst="rect">
            <a:avLst/>
          </a:prstGeom>
          <a:solidFill>
            <a:srgbClr val="FFFFFF"/>
          </a:solid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1100-000004000000}"/>
              </a:ext>
            </a:extLst>
          </xdr:cNvPr>
          <xdr:cNvSpPr txBox="1"/>
        </xdr:nvSpPr>
        <xdr:spPr>
          <a:xfrm>
            <a:off x="12850090" y="3414814"/>
            <a:ext cx="3030683" cy="464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：入力必須</a:t>
            </a:r>
          </a:p>
        </xdr:txBody>
      </xdr:sp>
      <xdr:sp macro="" textlink="">
        <xdr:nvSpPr>
          <xdr:cNvPr id="5" name="正方形/長方形 4">
            <a:extLst>
              <a:ext uri="{FF2B5EF4-FFF2-40B4-BE49-F238E27FC236}">
                <a16:creationId xmlns:a16="http://schemas.microsoft.com/office/drawing/2014/main" id="{00000000-0008-0000-1100-000005000000}"/>
              </a:ext>
            </a:extLst>
          </xdr:cNvPr>
          <xdr:cNvSpPr/>
        </xdr:nvSpPr>
        <xdr:spPr>
          <a:xfrm>
            <a:off x="12347864" y="3463637"/>
            <a:ext cx="398318" cy="311727"/>
          </a:xfrm>
          <a:prstGeom prst="rect">
            <a:avLst/>
          </a:prstGeom>
          <a:solidFill>
            <a:srgbClr val="CCE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1100-000006000000}"/>
              </a:ext>
            </a:extLst>
          </xdr:cNvPr>
          <xdr:cNvSpPr/>
        </xdr:nvSpPr>
        <xdr:spPr>
          <a:xfrm>
            <a:off x="12347864" y="4017818"/>
            <a:ext cx="398318" cy="311727"/>
          </a:xfrm>
          <a:prstGeom prst="rect">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1100-000007000000}"/>
              </a:ext>
            </a:extLst>
          </xdr:cNvPr>
          <xdr:cNvSpPr txBox="1"/>
        </xdr:nvSpPr>
        <xdr:spPr>
          <a:xfrm>
            <a:off x="12867409" y="3983181"/>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：該当する場合入力</a:t>
            </a:r>
          </a:p>
        </xdr:txBody>
      </xdr:sp>
      <xdr:sp macro="" textlink="">
        <xdr:nvSpPr>
          <xdr:cNvPr id="8" name="正方形/長方形 7">
            <a:extLst>
              <a:ext uri="{FF2B5EF4-FFF2-40B4-BE49-F238E27FC236}">
                <a16:creationId xmlns:a16="http://schemas.microsoft.com/office/drawing/2014/main" id="{00000000-0008-0000-1100-000008000000}"/>
              </a:ext>
            </a:extLst>
          </xdr:cNvPr>
          <xdr:cNvSpPr/>
        </xdr:nvSpPr>
        <xdr:spPr>
          <a:xfrm>
            <a:off x="12365182" y="4571999"/>
            <a:ext cx="398318" cy="311727"/>
          </a:xfrm>
          <a:prstGeom prst="rect">
            <a:avLst/>
          </a:prstGeom>
          <a:solidFill>
            <a:srgbClr val="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1100-000009000000}"/>
              </a:ext>
            </a:extLst>
          </xdr:cNvPr>
          <xdr:cNvSpPr txBox="1"/>
        </xdr:nvSpPr>
        <xdr:spPr>
          <a:xfrm>
            <a:off x="12867409" y="4485409"/>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：必要に応じて入力</a:t>
            </a:r>
          </a:p>
        </xdr:txBody>
      </xdr:sp>
    </xdr:grpSp>
    <xdr:clientData/>
  </xdr:twoCellAnchor>
  <xdr:twoCellAnchor>
    <xdr:from>
      <xdr:col>25</xdr:col>
      <xdr:colOff>1197428</xdr:colOff>
      <xdr:row>1</xdr:row>
      <xdr:rowOff>0</xdr:rowOff>
    </xdr:from>
    <xdr:to>
      <xdr:col>26</xdr:col>
      <xdr:colOff>896920</xdr:colOff>
      <xdr:row>1</xdr:row>
      <xdr:rowOff>295269</xdr:rowOff>
    </xdr:to>
    <xdr:sp macro="" textlink="">
      <xdr:nvSpPr>
        <xdr:cNvPr id="10" name="正方形/長方形 9">
          <a:extLst>
            <a:ext uri="{FF2B5EF4-FFF2-40B4-BE49-F238E27FC236}">
              <a16:creationId xmlns:a16="http://schemas.microsoft.com/office/drawing/2014/main" id="{53FF71E4-7DA8-422D-9246-B498EC1274C0}"/>
            </a:ext>
          </a:extLst>
        </xdr:cNvPr>
        <xdr:cNvSpPr/>
      </xdr:nvSpPr>
      <xdr:spPr bwMode="auto">
        <a:xfrm>
          <a:off x="18399578" y="942975"/>
          <a:ext cx="1090142" cy="295269"/>
        </a:xfrm>
        <a:prstGeom prst="rect">
          <a:avLst/>
        </a:prstGeom>
        <a:solidFill>
          <a:schemeClr val="bg1"/>
        </a:solidFill>
        <a:ln w="25400" cap="flat" cmpd="dbl" algn="ctr">
          <a:solidFill>
            <a:srgbClr val="FF0000"/>
          </a:solidFill>
          <a:prstDash val="solid"/>
          <a:round/>
          <a:headEnd type="none" w="med" len="med"/>
          <a:tailEnd type="none" w="med" len="med"/>
        </a:ln>
        <a:effectLst>
          <a:outerShdw sx="1000" sy="1000" algn="ctr" rotWithShape="0">
            <a:srgbClr val="000000"/>
          </a:outerShdw>
        </a:effectLst>
      </xdr:spPr>
      <xdr:txBody>
        <a:bodyPr vertOverflow="clip" wrap="square" lIns="18288" tIns="0" rIns="0" bIns="0" rtlCol="0" anchor="ctr" upright="1"/>
        <a:lstStyle/>
        <a:p>
          <a:pPr algn="ctr"/>
          <a:r>
            <a:rPr kumimoji="1" lang="ja-JP" altLang="en-US" sz="1200" b="1">
              <a:solidFill>
                <a:srgbClr val="FF0000"/>
              </a:solidFill>
            </a:rPr>
            <a:t>記　入　例</a:t>
          </a:r>
        </a:p>
      </xdr:txBody>
    </xdr:sp>
    <xdr:clientData/>
  </xdr:twoCellAnchor>
  <xdr:twoCellAnchor>
    <xdr:from>
      <xdr:col>0</xdr:col>
      <xdr:colOff>0</xdr:colOff>
      <xdr:row>0</xdr:row>
      <xdr:rowOff>0</xdr:rowOff>
    </xdr:from>
    <xdr:to>
      <xdr:col>26</xdr:col>
      <xdr:colOff>711282</xdr:colOff>
      <xdr:row>37</xdr:row>
      <xdr:rowOff>142875</xdr:rowOff>
    </xdr:to>
    <xdr:grpSp>
      <xdr:nvGrpSpPr>
        <xdr:cNvPr id="33" name="グループ化 32">
          <a:extLst>
            <a:ext uri="{FF2B5EF4-FFF2-40B4-BE49-F238E27FC236}">
              <a16:creationId xmlns:a16="http://schemas.microsoft.com/office/drawing/2014/main" id="{1899EB3F-B5D1-4DDE-8601-50E1CC57D4CF}"/>
            </a:ext>
          </a:extLst>
        </xdr:cNvPr>
        <xdr:cNvGrpSpPr/>
      </xdr:nvGrpSpPr>
      <xdr:grpSpPr>
        <a:xfrm>
          <a:off x="0" y="0"/>
          <a:ext cx="17756763" cy="12004299"/>
          <a:chOff x="190500" y="136070"/>
          <a:chExt cx="19276373" cy="12327122"/>
        </a:xfrm>
      </xdr:grpSpPr>
      <xdr:sp macro="" textlink="">
        <xdr:nvSpPr>
          <xdr:cNvPr id="34" name="角丸四角形 26">
            <a:extLst>
              <a:ext uri="{FF2B5EF4-FFF2-40B4-BE49-F238E27FC236}">
                <a16:creationId xmlns:a16="http://schemas.microsoft.com/office/drawing/2014/main" id="{A986F35C-A7B9-1E51-E945-537176E94F77}"/>
              </a:ext>
            </a:extLst>
          </xdr:cNvPr>
          <xdr:cNvSpPr/>
        </xdr:nvSpPr>
        <xdr:spPr>
          <a:xfrm>
            <a:off x="3048000" y="1107583"/>
            <a:ext cx="8592291" cy="1161555"/>
          </a:xfrm>
          <a:prstGeom prst="round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600"/>
              </a:lnSpc>
            </a:pP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類型１又は類型４の場合は、担当する科目の訓練内容に関する資格名称を記入してください。</a:t>
            </a:r>
          </a:p>
          <a:p>
            <a:pPr algn="l">
              <a:lnSpc>
                <a:spcPts val="1600"/>
              </a:lnSpc>
            </a:pP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担当できることが確認できる資格とは、以下のいずれかに該当する資格です。</a:t>
            </a:r>
            <a:endParaRPr kumimoji="1" lang="en-US" altLang="ja-JP" sz="1200" b="0" i="0" baseline="0">
              <a:solidFill>
                <a:sysClr val="windowText" lastClr="000000"/>
              </a:solidFill>
              <a:latin typeface="メイリオ" panose="020B0604030504040204" pitchFamily="50" charset="-128"/>
              <a:ea typeface="メイリオ" panose="020B0604030504040204" pitchFamily="50" charset="-128"/>
            </a:endParaRPr>
          </a:p>
          <a:p>
            <a:pPr algn="l">
              <a:lnSpc>
                <a:spcPts val="1600"/>
              </a:lnSpc>
            </a:pP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・記載された資格の試験科目や出題範囲が、担当する科目の訓練内容を網羅している。</a:t>
            </a:r>
          </a:p>
          <a:p>
            <a:pPr algn="l">
              <a:lnSpc>
                <a:spcPts val="1600"/>
              </a:lnSpc>
            </a:pP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・「訓練修了後に取得できる資格」として認定様式第５号に記載されている資格と同位または上位の資格</a:t>
            </a:r>
          </a:p>
        </xdr:txBody>
      </xdr:sp>
      <xdr:cxnSp macro="">
        <xdr:nvCxnSpPr>
          <xdr:cNvPr id="35" name="直線矢印コネクタ 34">
            <a:extLst>
              <a:ext uri="{FF2B5EF4-FFF2-40B4-BE49-F238E27FC236}">
                <a16:creationId xmlns:a16="http://schemas.microsoft.com/office/drawing/2014/main" id="{0B5AC16D-2163-FC38-47FF-9FF22D62A2CD}"/>
              </a:ext>
            </a:extLst>
          </xdr:cNvPr>
          <xdr:cNvCxnSpPr>
            <a:stCxn id="34" idx="2"/>
          </xdr:cNvCxnSpPr>
        </xdr:nvCxnSpPr>
        <xdr:spPr>
          <a:xfrm flipH="1">
            <a:off x="6194961" y="2269138"/>
            <a:ext cx="1149185" cy="244928"/>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6" name="角丸四角形 28">
            <a:extLst>
              <a:ext uri="{FF2B5EF4-FFF2-40B4-BE49-F238E27FC236}">
                <a16:creationId xmlns:a16="http://schemas.microsoft.com/office/drawing/2014/main" id="{7D13FAE2-A62D-2F90-6995-A1EAEAC32AE5}"/>
              </a:ext>
            </a:extLst>
          </xdr:cNvPr>
          <xdr:cNvSpPr/>
        </xdr:nvSpPr>
        <xdr:spPr>
          <a:xfrm>
            <a:off x="11684825" y="843923"/>
            <a:ext cx="4299532" cy="499869"/>
          </a:xfrm>
          <a:prstGeom prst="round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600"/>
              </a:lnSpc>
            </a:pP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経歴確認書作成時の年齢を記入してください。</a:t>
            </a:r>
          </a:p>
        </xdr:txBody>
      </xdr:sp>
      <xdr:cxnSp macro="">
        <xdr:nvCxnSpPr>
          <xdr:cNvPr id="37" name="直線矢印コネクタ 36">
            <a:extLst>
              <a:ext uri="{FF2B5EF4-FFF2-40B4-BE49-F238E27FC236}">
                <a16:creationId xmlns:a16="http://schemas.microsoft.com/office/drawing/2014/main" id="{E0C582D3-ABE0-8200-B9BB-C5B04A50AF2C}"/>
              </a:ext>
            </a:extLst>
          </xdr:cNvPr>
          <xdr:cNvCxnSpPr>
            <a:stCxn id="36" idx="2"/>
          </xdr:cNvCxnSpPr>
        </xdr:nvCxnSpPr>
        <xdr:spPr>
          <a:xfrm flipH="1">
            <a:off x="13604668" y="1343792"/>
            <a:ext cx="229923" cy="255381"/>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8" name="角丸四角形 34">
            <a:extLst>
              <a:ext uri="{FF2B5EF4-FFF2-40B4-BE49-F238E27FC236}">
                <a16:creationId xmlns:a16="http://schemas.microsoft.com/office/drawing/2014/main" id="{86ECAD11-FC5B-B2D9-1386-04419F1041B7}"/>
              </a:ext>
            </a:extLst>
          </xdr:cNvPr>
          <xdr:cNvSpPr/>
        </xdr:nvSpPr>
        <xdr:spPr>
          <a:xfrm>
            <a:off x="1092284" y="3554226"/>
            <a:ext cx="2396093" cy="1192480"/>
          </a:xfrm>
          <a:prstGeom prst="round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1800"/>
              </a:lnSpc>
              <a:spcBef>
                <a:spcPts val="0"/>
              </a:spcBef>
              <a:spcAft>
                <a:spcPts val="0"/>
              </a:spcAft>
              <a:buClrTx/>
              <a:buSzTx/>
              <a:buFontTx/>
              <a:buNone/>
              <a:tabLst/>
              <a:defRPr/>
            </a:pPr>
            <a:r>
              <a:rPr kumimoji="1" lang="ja-JP" altLang="ja-JP" sz="1200" b="0" i="0" baseline="0">
                <a:solidFill>
                  <a:sysClr val="windowText" lastClr="000000"/>
                </a:solidFill>
                <a:effectLst/>
                <a:latin typeface="メイリオ" panose="020B0604030504040204" pitchFamily="50" charset="-128"/>
                <a:ea typeface="メイリオ" panose="020B0604030504040204" pitchFamily="50" charset="-128"/>
                <a:cs typeface="+mn-cs"/>
              </a:rPr>
              <a:t>担当科目に関する経験であることが確認できるよう具体的に記入してください。</a:t>
            </a:r>
            <a:endParaRPr kumimoji="1" lang="ja-JP" altLang="en-US" sz="1200" b="0" i="0" baseline="0">
              <a:solidFill>
                <a:sysClr val="windowText" lastClr="000000"/>
              </a:solidFill>
              <a:latin typeface="メイリオ" panose="020B0604030504040204" pitchFamily="50" charset="-128"/>
              <a:ea typeface="メイリオ" panose="020B0604030504040204" pitchFamily="50" charset="-128"/>
            </a:endParaRPr>
          </a:p>
        </xdr:txBody>
      </xdr:sp>
      <xdr:cxnSp macro="">
        <xdr:nvCxnSpPr>
          <xdr:cNvPr id="39" name="直線矢印コネクタ 38">
            <a:extLst>
              <a:ext uri="{FF2B5EF4-FFF2-40B4-BE49-F238E27FC236}">
                <a16:creationId xmlns:a16="http://schemas.microsoft.com/office/drawing/2014/main" id="{9C2F4025-C366-8D6F-2A5D-3DA7575EFA22}"/>
              </a:ext>
            </a:extLst>
          </xdr:cNvPr>
          <xdr:cNvCxnSpPr>
            <a:stCxn id="38" idx="2"/>
          </xdr:cNvCxnSpPr>
        </xdr:nvCxnSpPr>
        <xdr:spPr>
          <a:xfrm>
            <a:off x="2290331" y="4746706"/>
            <a:ext cx="2108487" cy="727364"/>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0" name="角丸四角形 39">
            <a:extLst>
              <a:ext uri="{FF2B5EF4-FFF2-40B4-BE49-F238E27FC236}">
                <a16:creationId xmlns:a16="http://schemas.microsoft.com/office/drawing/2014/main" id="{CA6FB589-318E-C10D-FB3C-B6D8E86B57DE}"/>
              </a:ext>
            </a:extLst>
          </xdr:cNvPr>
          <xdr:cNvSpPr/>
        </xdr:nvSpPr>
        <xdr:spPr>
          <a:xfrm>
            <a:off x="410688" y="8197471"/>
            <a:ext cx="9797144" cy="1072488"/>
          </a:xfrm>
          <a:prstGeom prst="round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600"/>
              </a:lnSpc>
            </a:pP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所属（企業名・部署名）は詳細に記入してください。（所属部署がない場合は、部署名欄は「なし」と記入してください。）</a:t>
            </a:r>
          </a:p>
          <a:p>
            <a:pPr algn="l">
              <a:lnSpc>
                <a:spcPts val="1600"/>
              </a:lnSpc>
            </a:pPr>
            <a:r>
              <a:rPr kumimoji="1" lang="en-US" altLang="ja-JP" sz="1200" b="0" i="0" baseline="0">
                <a:solidFill>
                  <a:sysClr val="windowText" lastClr="000000"/>
                </a:solidFill>
                <a:latin typeface="メイリオ" panose="020B0604030504040204" pitchFamily="50" charset="-128"/>
                <a:ea typeface="メイリオ" panose="020B0604030504040204" pitchFamily="50" charset="-128"/>
              </a:rPr>
              <a:t>※</a:t>
            </a: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フリーランス・個人事業主等、企業に所属していない方の場合は、業務の受託元の会社名を記入してください。（部署名欄は「なし」と記入してください。）</a:t>
            </a:r>
            <a:r>
              <a:rPr kumimoji="1" lang="en-US" altLang="ja-JP" sz="1200" b="0" i="0" baseline="0">
                <a:solidFill>
                  <a:sysClr val="windowText" lastClr="000000"/>
                </a:solidFill>
                <a:latin typeface="メイリオ" panose="020B0604030504040204" pitchFamily="50" charset="-128"/>
                <a:ea typeface="メイリオ" panose="020B0604030504040204" pitchFamily="50" charset="-128"/>
              </a:rPr>
              <a:t>※</a:t>
            </a: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必ず記載してください。（空欄不可）</a:t>
            </a:r>
          </a:p>
        </xdr:txBody>
      </xdr:sp>
      <xdr:cxnSp macro="">
        <xdr:nvCxnSpPr>
          <xdr:cNvPr id="41" name="直線矢印コネクタ 40">
            <a:extLst>
              <a:ext uri="{FF2B5EF4-FFF2-40B4-BE49-F238E27FC236}">
                <a16:creationId xmlns:a16="http://schemas.microsoft.com/office/drawing/2014/main" id="{537357EC-5FC2-9509-1AC6-10AAF4AE24E3}"/>
              </a:ext>
            </a:extLst>
          </xdr:cNvPr>
          <xdr:cNvCxnSpPr>
            <a:stCxn id="40" idx="0"/>
          </xdr:cNvCxnSpPr>
        </xdr:nvCxnSpPr>
        <xdr:spPr>
          <a:xfrm flipH="1" flipV="1">
            <a:off x="2389909" y="5485504"/>
            <a:ext cx="2919351" cy="2711967"/>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2" name="角丸四角形 52">
            <a:extLst>
              <a:ext uri="{FF2B5EF4-FFF2-40B4-BE49-F238E27FC236}">
                <a16:creationId xmlns:a16="http://schemas.microsoft.com/office/drawing/2014/main" id="{75487920-5887-76C2-9B95-DD0E154D38CE}"/>
              </a:ext>
            </a:extLst>
          </xdr:cNvPr>
          <xdr:cNvSpPr/>
        </xdr:nvSpPr>
        <xdr:spPr>
          <a:xfrm>
            <a:off x="2341244" y="9338176"/>
            <a:ext cx="17074490" cy="3125016"/>
          </a:xfrm>
          <a:prstGeom prst="round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実務経験・指導（等）業務の経験を証明する書類として、以下のいずれかの書類を</a:t>
            </a:r>
            <a:r>
              <a:rPr kumimoji="1" lang="ja-JP" altLang="en-US" sz="1200" b="0" i="0" u="sng" baseline="0">
                <a:solidFill>
                  <a:schemeClr val="tx1"/>
                </a:solidFill>
                <a:latin typeface="メイリオ" panose="020B0604030504040204" pitchFamily="50" charset="-128"/>
                <a:ea typeface="メイリオ" panose="020B0604030504040204" pitchFamily="50" charset="-128"/>
              </a:rPr>
              <a:t>講師要件を満たすことが確認できる年数分</a:t>
            </a: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提出してください。提出する書類名を当該欄に記載してください。　</a:t>
            </a:r>
            <a:endParaRPr kumimoji="1" lang="en-US" altLang="ja-JP" sz="1200" b="0" i="0" baseline="0">
              <a:solidFill>
                <a:sysClr val="windowText" lastClr="000000"/>
              </a:solidFill>
              <a:latin typeface="メイリオ" panose="020B0604030504040204" pitchFamily="50" charset="-128"/>
              <a:ea typeface="メイリオ" panose="020B0604030504040204" pitchFamily="50" charset="-128"/>
            </a:endParaRPr>
          </a:p>
          <a:p>
            <a:pPr algn="l">
              <a:lnSpc>
                <a:spcPts val="1600"/>
              </a:lnSpc>
            </a:pPr>
            <a:r>
              <a:rPr kumimoji="1" lang="en-US" altLang="ja-JP" sz="1200" b="0" i="0" baseline="0">
                <a:solidFill>
                  <a:sysClr val="windowText" lastClr="000000"/>
                </a:solidFill>
                <a:latin typeface="メイリオ" panose="020B0604030504040204" pitchFamily="50" charset="-128"/>
                <a:ea typeface="メイリオ" panose="020B0604030504040204" pitchFamily="50" charset="-128"/>
              </a:rPr>
              <a:t>【</a:t>
            </a: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証明書類の例</a:t>
            </a:r>
            <a:r>
              <a:rPr kumimoji="1" lang="en-US" altLang="ja-JP" sz="1200" b="0" i="0" baseline="0">
                <a:solidFill>
                  <a:sysClr val="windowText" lastClr="000000"/>
                </a:solidFill>
                <a:latin typeface="メイリオ" panose="020B0604030504040204" pitchFamily="50" charset="-128"/>
                <a:ea typeface="メイリオ" panose="020B0604030504040204" pitchFamily="50" charset="-128"/>
              </a:rPr>
              <a:t>】</a:t>
            </a:r>
          </a:p>
          <a:p>
            <a:pPr algn="l">
              <a:lnSpc>
                <a:spcPts val="1600"/>
              </a:lnSpc>
            </a:pP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　労働契約書、労働条件通知書、職務証明書、在職証明書等の勤務先からの証明書類　等</a:t>
            </a:r>
          </a:p>
          <a:p>
            <a:pPr algn="l">
              <a:lnSpc>
                <a:spcPts val="1600"/>
              </a:lnSpc>
            </a:pP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　</a:t>
            </a:r>
            <a:r>
              <a:rPr kumimoji="1" lang="en-US" altLang="ja-JP" sz="1200" b="0" i="0" baseline="0">
                <a:solidFill>
                  <a:sysClr val="windowText" lastClr="000000"/>
                </a:solidFill>
                <a:latin typeface="メイリオ" panose="020B0604030504040204" pitchFamily="50" charset="-128"/>
                <a:ea typeface="メイリオ" panose="020B0604030504040204" pitchFamily="50" charset="-128"/>
              </a:rPr>
              <a:t>※</a:t>
            </a: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勤務先の名称や実務経験・指導（等）業務の経験の内容及びその年数が確認できない場合は、証明書類として認められません。ただし、実務経験・指導（等）業務の経験の内容及びその年数両方について証明する</a:t>
            </a:r>
            <a:endParaRPr kumimoji="1" lang="en-US" altLang="ja-JP" sz="1200" b="0" i="0" baseline="0">
              <a:solidFill>
                <a:sysClr val="windowText" lastClr="000000"/>
              </a:solidFill>
              <a:latin typeface="メイリオ" panose="020B0604030504040204" pitchFamily="50" charset="-128"/>
              <a:ea typeface="メイリオ" panose="020B0604030504040204" pitchFamily="50" charset="-128"/>
            </a:endParaRPr>
          </a:p>
          <a:p>
            <a:pPr algn="l">
              <a:lnSpc>
                <a:spcPts val="1600"/>
              </a:lnSpc>
            </a:pP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　　書類の提出が困難な場合は、実務経験・指導（等）業務の経験の年数が確認できる書類として、企業に所属（又は業務を受託）していたことが分かる書類でも差し支えありません。</a:t>
            </a:r>
          </a:p>
          <a:p>
            <a:pPr algn="l">
              <a:lnSpc>
                <a:spcPts val="1600"/>
              </a:lnSpc>
            </a:pP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　</a:t>
            </a:r>
            <a:r>
              <a:rPr kumimoji="1" lang="en-US" altLang="ja-JP" sz="1200" b="0" i="0" baseline="0">
                <a:solidFill>
                  <a:sysClr val="windowText" lastClr="000000"/>
                </a:solidFill>
                <a:latin typeface="メイリオ" panose="020B0604030504040204" pitchFamily="50" charset="-128"/>
                <a:ea typeface="メイリオ" panose="020B0604030504040204" pitchFamily="50" charset="-128"/>
              </a:rPr>
              <a:t>〈</a:t>
            </a: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実務経験・指導（等）業務の経験の内容を証明する書類の提出が困難な場合の書類の例</a:t>
            </a:r>
            <a:r>
              <a:rPr kumimoji="1" lang="en-US" altLang="ja-JP" sz="1200" b="0" i="0" baseline="0">
                <a:solidFill>
                  <a:sysClr val="windowText" lastClr="000000"/>
                </a:solidFill>
                <a:latin typeface="メイリオ" panose="020B0604030504040204" pitchFamily="50" charset="-128"/>
                <a:ea typeface="メイリオ" panose="020B0604030504040204" pitchFamily="50" charset="-128"/>
              </a:rPr>
              <a:t>〉</a:t>
            </a:r>
          </a:p>
          <a:p>
            <a:pPr algn="l">
              <a:lnSpc>
                <a:spcPts val="1600"/>
              </a:lnSpc>
            </a:pP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　　源泉徴収票、給与明細、公的年金の加入記録、雇用保険の加入記録　等</a:t>
            </a:r>
            <a:endParaRPr kumimoji="1" lang="en-US" altLang="ja-JP" sz="1200" b="0" i="0" baseline="0">
              <a:solidFill>
                <a:sysClr val="windowText" lastClr="000000"/>
              </a:solidFill>
              <a:latin typeface="メイリオ" panose="020B0604030504040204" pitchFamily="50" charset="-128"/>
              <a:ea typeface="メイリオ" panose="020B0604030504040204" pitchFamily="50" charset="-128"/>
            </a:endParaRPr>
          </a:p>
          <a:p>
            <a:pPr algn="l">
              <a:lnSpc>
                <a:spcPts val="1600"/>
              </a:lnSpc>
            </a:pP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　なお、講師の経歴が代表取締役としての経歴の場合、職務証明書が講師自身による自己証明となり認められません。そのため、記載した期間に代表取締役を務めていたこと及び当該企業の事業内容と担当科目に</a:t>
            </a:r>
            <a:endParaRPr kumimoji="1" lang="en-US" altLang="ja-JP" sz="1200" b="0" i="0" baseline="0">
              <a:solidFill>
                <a:sysClr val="windowText" lastClr="000000"/>
              </a:solidFill>
              <a:latin typeface="メイリオ" panose="020B0604030504040204" pitchFamily="50" charset="-128"/>
              <a:ea typeface="メイリオ" panose="020B0604030504040204" pitchFamily="50" charset="-128"/>
            </a:endParaRPr>
          </a:p>
          <a:p>
            <a:pPr algn="l">
              <a:lnSpc>
                <a:spcPts val="1600"/>
              </a:lnSpc>
            </a:pP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　関連性があることを確認する書類として、</a:t>
            </a:r>
            <a:r>
              <a:rPr kumimoji="1" lang="ja-JP" altLang="en-US" sz="1200" b="0" i="0" u="sng" baseline="0">
                <a:solidFill>
                  <a:sysClr val="windowText" lastClr="000000"/>
                </a:solidFill>
                <a:latin typeface="メイリオ" panose="020B0604030504040204" pitchFamily="50" charset="-128"/>
                <a:ea typeface="メイリオ" panose="020B0604030504040204" pitchFamily="50" charset="-128"/>
              </a:rPr>
              <a:t>法人登記簿謄本（履歴事項証明）（写）</a:t>
            </a: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を提出してください。</a:t>
            </a:r>
            <a:endParaRPr kumimoji="1" lang="en-US" altLang="ja-JP" sz="1200" b="0" i="0" baseline="0">
              <a:solidFill>
                <a:sysClr val="windowText" lastClr="000000"/>
              </a:solidFill>
              <a:latin typeface="メイリオ" panose="020B0604030504040204" pitchFamily="50" charset="-128"/>
              <a:ea typeface="メイリオ" panose="020B0604030504040204" pitchFamily="50" charset="-128"/>
            </a:endParaRPr>
          </a:p>
          <a:p>
            <a:pPr algn="l">
              <a:lnSpc>
                <a:spcPts val="1600"/>
              </a:lnSpc>
            </a:pPr>
            <a:endParaRPr kumimoji="1" lang="en-US" altLang="ja-JP" sz="1200" b="0" i="0" baseline="0">
              <a:solidFill>
                <a:sysClr val="windowText" lastClr="000000"/>
              </a:solidFill>
              <a:latin typeface="メイリオ" panose="020B0604030504040204" pitchFamily="50" charset="-128"/>
              <a:ea typeface="メイリオ" panose="020B0604030504040204" pitchFamily="50" charset="-128"/>
            </a:endParaRPr>
          </a:p>
          <a:p>
            <a:pPr algn="l">
              <a:lnSpc>
                <a:spcPts val="1600"/>
              </a:lnSpc>
            </a:pP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個人事業主、フリーランスの方の場合は以下①または②の書類を</a:t>
            </a:r>
            <a:r>
              <a:rPr kumimoji="1" lang="ja-JP" altLang="en-US" sz="1200" b="0" i="0" u="sng" baseline="0">
                <a:solidFill>
                  <a:schemeClr val="tx1"/>
                </a:solidFill>
                <a:latin typeface="メイリオ" panose="020B0604030504040204" pitchFamily="50" charset="-128"/>
                <a:ea typeface="メイリオ" panose="020B0604030504040204" pitchFamily="50" charset="-128"/>
              </a:rPr>
              <a:t>講師要件を満たすことが確認できる年数分</a:t>
            </a: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提出してください。提出する書類を当該欄に記載してください。　</a:t>
            </a:r>
            <a:endParaRPr kumimoji="1" lang="en-US" altLang="ja-JP" sz="1200" b="0" i="0" baseline="0">
              <a:solidFill>
                <a:sysClr val="windowText" lastClr="000000"/>
              </a:solidFill>
              <a:latin typeface="メイリオ" panose="020B0604030504040204" pitchFamily="50" charset="-128"/>
              <a:ea typeface="メイリオ" panose="020B0604030504040204" pitchFamily="50" charset="-128"/>
            </a:endParaRPr>
          </a:p>
          <a:p>
            <a:pPr algn="l">
              <a:lnSpc>
                <a:spcPts val="1600"/>
              </a:lnSpc>
            </a:pP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①請負契約書（写）（担当する科目の訓練内容に関する業務を行っていたこと及びその期間がわかるもの。依頼者及び講師の名前の記載があるもの。）</a:t>
            </a:r>
            <a:endParaRPr kumimoji="1" lang="en-US" altLang="ja-JP" sz="1200" b="0" i="0" baseline="0">
              <a:solidFill>
                <a:sysClr val="windowText" lastClr="000000"/>
              </a:solidFill>
              <a:latin typeface="メイリオ" panose="020B0604030504040204" pitchFamily="50" charset="-128"/>
              <a:ea typeface="メイリオ" panose="020B0604030504040204" pitchFamily="50" charset="-128"/>
            </a:endParaRPr>
          </a:p>
          <a:p>
            <a:pPr algn="l">
              <a:lnSpc>
                <a:spcPts val="1600"/>
              </a:lnSpc>
            </a:pP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②個人事業の開業・廃業等届出書（写）及び必要年数分の確定申告書（写）</a:t>
            </a:r>
            <a:endParaRPr kumimoji="1" lang="en-US" altLang="ja-JP" sz="1200" b="0" i="0" baseline="0">
              <a:solidFill>
                <a:sysClr val="windowText" lastClr="000000"/>
              </a:solidFill>
              <a:latin typeface="メイリオ" panose="020B0604030504040204" pitchFamily="50" charset="-128"/>
              <a:ea typeface="メイリオ" panose="020B0604030504040204" pitchFamily="50" charset="-128"/>
            </a:endParaRPr>
          </a:p>
          <a:p>
            <a:pPr algn="l">
              <a:lnSpc>
                <a:spcPts val="1600"/>
              </a:lnSpc>
            </a:pPr>
            <a:endParaRPr kumimoji="1" lang="en-US" altLang="ja-JP" sz="1200" b="0" i="0" baseline="0">
              <a:solidFill>
                <a:sysClr val="windowText" lastClr="000000"/>
              </a:solidFill>
              <a:latin typeface="メイリオ" panose="020B0604030504040204" pitchFamily="50" charset="-128"/>
              <a:ea typeface="メイリオ" panose="020B0604030504040204" pitchFamily="50" charset="-128"/>
            </a:endParaRPr>
          </a:p>
          <a:p>
            <a:pPr algn="l">
              <a:lnSpc>
                <a:spcPts val="1600"/>
              </a:lnSpc>
            </a:pPr>
            <a:endParaRPr kumimoji="1" lang="en-US" altLang="ja-JP" sz="1200" b="0" i="0" baseline="0">
              <a:solidFill>
                <a:sysClr val="windowText" lastClr="000000"/>
              </a:solidFill>
              <a:latin typeface="メイリオ" panose="020B0604030504040204" pitchFamily="50" charset="-128"/>
              <a:ea typeface="メイリオ" panose="020B0604030504040204" pitchFamily="50" charset="-128"/>
            </a:endParaRPr>
          </a:p>
        </xdr:txBody>
      </xdr:sp>
      <xdr:cxnSp macro="">
        <xdr:nvCxnSpPr>
          <xdr:cNvPr id="43" name="直線矢印コネクタ 42">
            <a:extLst>
              <a:ext uri="{FF2B5EF4-FFF2-40B4-BE49-F238E27FC236}">
                <a16:creationId xmlns:a16="http://schemas.microsoft.com/office/drawing/2014/main" id="{69474395-DEA8-F56B-D044-B2EC2B8485D8}"/>
              </a:ext>
            </a:extLst>
          </xdr:cNvPr>
          <xdr:cNvCxnSpPr>
            <a:stCxn id="42" idx="0"/>
          </xdr:cNvCxnSpPr>
        </xdr:nvCxnSpPr>
        <xdr:spPr>
          <a:xfrm flipV="1">
            <a:off x="10878489" y="5573678"/>
            <a:ext cx="6682147" cy="3764498"/>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4" name="角丸四角形 83">
            <a:extLst>
              <a:ext uri="{FF2B5EF4-FFF2-40B4-BE49-F238E27FC236}">
                <a16:creationId xmlns:a16="http://schemas.microsoft.com/office/drawing/2014/main" id="{0BC9ECB0-3C13-6A71-A8DB-CF1B56F06391}"/>
              </a:ext>
            </a:extLst>
          </xdr:cNvPr>
          <xdr:cNvSpPr/>
        </xdr:nvSpPr>
        <xdr:spPr>
          <a:xfrm>
            <a:off x="190500" y="136070"/>
            <a:ext cx="17655885" cy="680359"/>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600"/>
              </a:lnSpc>
            </a:pPr>
            <a:r>
              <a:rPr kumimoji="1" lang="ja-JP" altLang="en-US" sz="1400" b="0" i="0" baseline="0">
                <a:solidFill>
                  <a:sysClr val="windowText" lastClr="000000"/>
                </a:solidFill>
                <a:latin typeface="メイリオ" panose="020B0604030504040204" pitchFamily="50" charset="-128"/>
                <a:ea typeface="メイリオ" panose="020B0604030504040204" pitchFamily="50" charset="-128"/>
              </a:rPr>
              <a:t>講師が職務経歴書を作成していない場合や職務経歴書の記載内容だけでは「求職者支援訓練の講師として認められる類型」に適合することが確認できない場合にはこの様式を提出してください。</a:t>
            </a:r>
            <a:endParaRPr kumimoji="1" lang="en-US" altLang="ja-JP" sz="1400" b="0" i="0" baseline="0">
              <a:solidFill>
                <a:sysClr val="windowText" lastClr="000000"/>
              </a:solidFill>
              <a:latin typeface="メイリオ" panose="020B0604030504040204" pitchFamily="50" charset="-128"/>
              <a:ea typeface="メイリオ" panose="020B0604030504040204" pitchFamily="50" charset="-128"/>
            </a:endParaRPr>
          </a:p>
          <a:p>
            <a:pPr algn="l">
              <a:lnSpc>
                <a:spcPts val="1600"/>
              </a:lnSpc>
            </a:pPr>
            <a:r>
              <a:rPr kumimoji="1" lang="en-US" altLang="ja-JP" sz="1400" b="0" i="0" baseline="0">
                <a:solidFill>
                  <a:sysClr val="windowText" lastClr="000000"/>
                </a:solidFill>
                <a:latin typeface="メイリオ" panose="020B0604030504040204" pitchFamily="50" charset="-128"/>
                <a:ea typeface="メイリオ" panose="020B0604030504040204" pitchFamily="50" charset="-128"/>
              </a:rPr>
              <a:t>※</a:t>
            </a:r>
            <a:r>
              <a:rPr kumimoji="1" lang="ja-JP" altLang="en-US" sz="1400" b="0" i="0" baseline="0">
                <a:solidFill>
                  <a:sysClr val="windowText" lastClr="000000"/>
                </a:solidFill>
                <a:latin typeface="メイリオ" panose="020B0604030504040204" pitchFamily="50" charset="-128"/>
                <a:ea typeface="メイリオ" panose="020B0604030504040204" pitchFamily="50" charset="-128"/>
              </a:rPr>
              <a:t>講師の方が自ら記入してください。パソコンによる作成でも構いません。</a:t>
            </a:r>
            <a:endParaRPr kumimoji="1" lang="en-US" altLang="ja-JP" sz="1400" b="0" i="0" baseline="0">
              <a:solidFill>
                <a:sysClr val="windowText" lastClr="000000"/>
              </a:solidFill>
              <a:latin typeface="メイリオ" panose="020B0604030504040204" pitchFamily="50" charset="-128"/>
              <a:ea typeface="メイリオ" panose="020B0604030504040204" pitchFamily="50" charset="-128"/>
            </a:endParaRPr>
          </a:p>
        </xdr:txBody>
      </xdr:sp>
      <xdr:sp macro="" textlink="">
        <xdr:nvSpPr>
          <xdr:cNvPr id="45" name="円形吹き出し 65">
            <a:extLst>
              <a:ext uri="{FF2B5EF4-FFF2-40B4-BE49-F238E27FC236}">
                <a16:creationId xmlns:a16="http://schemas.microsoft.com/office/drawing/2014/main" id="{1C8BFD72-BD25-3288-332B-5AAE149ADF20}"/>
              </a:ext>
            </a:extLst>
          </xdr:cNvPr>
          <xdr:cNvSpPr/>
        </xdr:nvSpPr>
        <xdr:spPr>
          <a:xfrm>
            <a:off x="9383733" y="6668038"/>
            <a:ext cx="1410185" cy="597361"/>
          </a:xfrm>
          <a:prstGeom prst="wedgeEllipseCallout">
            <a:avLst>
              <a:gd name="adj1" fmla="val -39254"/>
              <a:gd name="adj2" fmla="val 85417"/>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chemeClr val="tx2"/>
                </a:solidFill>
              </a:rPr>
              <a:t>類型４</a:t>
            </a:r>
          </a:p>
        </xdr:txBody>
      </xdr:sp>
      <xdr:sp macro="" textlink="">
        <xdr:nvSpPr>
          <xdr:cNvPr id="46" name="円形吹き出し 66">
            <a:extLst>
              <a:ext uri="{FF2B5EF4-FFF2-40B4-BE49-F238E27FC236}">
                <a16:creationId xmlns:a16="http://schemas.microsoft.com/office/drawing/2014/main" id="{21C4CAF5-0B53-7112-6DF3-5F412703976A}"/>
              </a:ext>
            </a:extLst>
          </xdr:cNvPr>
          <xdr:cNvSpPr/>
        </xdr:nvSpPr>
        <xdr:spPr>
          <a:xfrm>
            <a:off x="9256568" y="5940747"/>
            <a:ext cx="1410185" cy="544286"/>
          </a:xfrm>
          <a:prstGeom prst="wedgeEllipseCallout">
            <a:avLst>
              <a:gd name="adj1" fmla="val -37499"/>
              <a:gd name="adj2" fmla="val 87500"/>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chemeClr val="tx2"/>
                </a:solidFill>
              </a:rPr>
              <a:t>類型３</a:t>
            </a:r>
          </a:p>
        </xdr:txBody>
      </xdr:sp>
      <xdr:sp macro="" textlink="">
        <xdr:nvSpPr>
          <xdr:cNvPr id="47" name="角丸四角形 86">
            <a:extLst>
              <a:ext uri="{FF2B5EF4-FFF2-40B4-BE49-F238E27FC236}">
                <a16:creationId xmlns:a16="http://schemas.microsoft.com/office/drawing/2014/main" id="{5C40FA63-C0DC-0439-FFCD-C4BC7F8C9554}"/>
              </a:ext>
            </a:extLst>
          </xdr:cNvPr>
          <xdr:cNvSpPr/>
        </xdr:nvSpPr>
        <xdr:spPr>
          <a:xfrm>
            <a:off x="6157850" y="3274632"/>
            <a:ext cx="13309023" cy="1468334"/>
          </a:xfrm>
          <a:prstGeom prst="round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0" rtlCol="0" anchor="t"/>
          <a:lstStyle/>
          <a:p>
            <a:pPr algn="l">
              <a:lnSpc>
                <a:spcPts val="1800"/>
              </a:lnSpc>
            </a:pP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・求職者支援訓練の講師経験について、類型３の実務経験及び類型１から３の指導等業務経験に計上することはできません。類型４の指導経験に計上することはできます。 </a:t>
            </a:r>
            <a:endParaRPr kumimoji="1" lang="en-US" altLang="ja-JP" sz="1200" b="0" i="0" baseline="0">
              <a:solidFill>
                <a:sysClr val="windowText" lastClr="000000"/>
              </a:solidFill>
              <a:latin typeface="メイリオ" panose="020B0604030504040204" pitchFamily="50" charset="-128"/>
              <a:ea typeface="メイリオ" panose="020B0604030504040204" pitchFamily="50" charset="-128"/>
            </a:endParaRPr>
          </a:p>
          <a:p>
            <a:pPr algn="l">
              <a:lnSpc>
                <a:spcPts val="1800"/>
              </a:lnSpc>
            </a:pP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・同じ期間に複数の企業等における実務経験・指導（等）業務の経験がある場合は、任意の１箇所での経験しか計上できません。</a:t>
            </a:r>
          </a:p>
          <a:p>
            <a:pPr algn="l">
              <a:lnSpc>
                <a:spcPts val="1800"/>
              </a:lnSpc>
            </a:pP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・実務経験の年数には、指導等業務の経験年数を含めることができます。</a:t>
            </a:r>
            <a:endParaRPr kumimoji="1" lang="en-US" altLang="ja-JP" sz="1200" b="0" i="0" baseline="0">
              <a:solidFill>
                <a:sysClr val="windowText" lastClr="000000"/>
              </a:solidFill>
              <a:latin typeface="メイリオ" panose="020B0604030504040204" pitchFamily="50" charset="-128"/>
              <a:ea typeface="メイリオ" panose="020B0604030504040204" pitchFamily="50" charset="-128"/>
            </a:endParaRPr>
          </a:p>
          <a:p>
            <a:pPr algn="l">
              <a:lnSpc>
                <a:spcPts val="1800"/>
              </a:lnSpc>
            </a:pP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・類型</a:t>
            </a:r>
            <a:r>
              <a:rPr kumimoji="1" lang="en-US" altLang="ja-JP" sz="1200" b="0" i="0" baseline="0">
                <a:solidFill>
                  <a:sysClr val="windowText" lastClr="000000"/>
                </a:solidFill>
                <a:latin typeface="メイリオ" panose="020B0604030504040204" pitchFamily="50" charset="-128"/>
                <a:ea typeface="メイリオ" panose="020B0604030504040204" pitchFamily="50" charset="-128"/>
              </a:rPr>
              <a:t>4</a:t>
            </a: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に該当する場合には、「指導等業務の経験」とは異なり、あくまで講師として指導した経験期間のみ記入してください。</a:t>
            </a:r>
            <a:endParaRPr kumimoji="1" lang="en-US" altLang="ja-JP" sz="1200" b="0" i="0" baseline="0">
              <a:solidFill>
                <a:sysClr val="windowText" lastClr="000000"/>
              </a:solidFill>
              <a:latin typeface="メイリオ" panose="020B0604030504040204" pitchFamily="50" charset="-128"/>
              <a:ea typeface="メイリオ" panose="020B0604030504040204" pitchFamily="50" charset="-128"/>
            </a:endParaRPr>
          </a:p>
          <a:p>
            <a:pPr algn="l">
              <a:lnSpc>
                <a:spcPts val="1800"/>
              </a:lnSpc>
            </a:pP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・実務経験及び指導経験について、端数の日にち</a:t>
            </a:r>
            <a:r>
              <a:rPr kumimoji="1" lang="en-US" altLang="ja-JP" sz="1200" b="0" i="0" baseline="0">
                <a:solidFill>
                  <a:sysClr val="windowText" lastClr="000000"/>
                </a:solidFill>
                <a:latin typeface="メイリオ" panose="020B0604030504040204" pitchFamily="50" charset="-128"/>
                <a:ea typeface="メイリオ" panose="020B0604030504040204" pitchFamily="50" charset="-128"/>
              </a:rPr>
              <a:t>(</a:t>
            </a: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月数未満</a:t>
            </a:r>
            <a:r>
              <a:rPr kumimoji="1" lang="en-US" altLang="ja-JP" sz="1200" b="0" i="0" baseline="0">
                <a:solidFill>
                  <a:sysClr val="windowText" lastClr="000000"/>
                </a:solidFill>
                <a:latin typeface="メイリオ" panose="020B0604030504040204" pitchFamily="50" charset="-128"/>
                <a:ea typeface="メイリオ" panose="020B0604030504040204" pitchFamily="50" charset="-128"/>
              </a:rPr>
              <a:t>)</a:t>
            </a:r>
            <a:r>
              <a:rPr kumimoji="1" lang="ja-JP" altLang="en-US" sz="1200" b="0" i="0" baseline="0">
                <a:solidFill>
                  <a:sysClr val="windowText" lastClr="000000"/>
                </a:solidFill>
                <a:latin typeface="メイリオ" panose="020B0604030504040204" pitchFamily="50" charset="-128"/>
                <a:ea typeface="メイリオ" panose="020B0604030504040204" pitchFamily="50" charset="-128"/>
              </a:rPr>
              <a:t>がある場合は、切り捨ててください。</a:t>
            </a:r>
          </a:p>
          <a:p>
            <a:pPr algn="l">
              <a:lnSpc>
                <a:spcPts val="1800"/>
              </a:lnSpc>
            </a:pPr>
            <a:endParaRPr kumimoji="1" lang="ja-JP" altLang="en-US" sz="1200" b="0" i="0" baseline="0">
              <a:solidFill>
                <a:sysClr val="windowText" lastClr="000000"/>
              </a:solidFill>
              <a:latin typeface="メイリオ" panose="020B0604030504040204" pitchFamily="50" charset="-128"/>
              <a:ea typeface="メイリオ" panose="020B0604030504040204" pitchFamily="50" charset="-128"/>
            </a:endParaRPr>
          </a:p>
          <a:p>
            <a:pPr algn="l">
              <a:lnSpc>
                <a:spcPts val="1800"/>
              </a:lnSpc>
            </a:pPr>
            <a:endParaRPr kumimoji="1" lang="ja-JP" altLang="en-US" sz="1200" b="0" i="0" baseline="0">
              <a:solidFill>
                <a:sysClr val="windowText" lastClr="000000"/>
              </a:solidFill>
              <a:latin typeface="メイリオ" panose="020B0604030504040204" pitchFamily="50" charset="-128"/>
              <a:ea typeface="メイリオ" panose="020B0604030504040204" pitchFamily="50" charset="-128"/>
            </a:endParaRPr>
          </a:p>
          <a:p>
            <a:pPr algn="l">
              <a:lnSpc>
                <a:spcPts val="1800"/>
              </a:lnSpc>
            </a:pPr>
            <a:endParaRPr kumimoji="1" lang="ja-JP" altLang="en-US" sz="1200" b="0" i="0" baseline="0">
              <a:solidFill>
                <a:sysClr val="windowText" lastClr="000000"/>
              </a:solidFill>
              <a:latin typeface="メイリオ" panose="020B0604030504040204" pitchFamily="50" charset="-128"/>
              <a:ea typeface="メイリオ" panose="020B0604030504040204" pitchFamily="50" charset="-128"/>
            </a:endParaRPr>
          </a:p>
        </xdr:txBody>
      </xdr:sp>
      <xdr:cxnSp macro="">
        <xdr:nvCxnSpPr>
          <xdr:cNvPr id="48" name="直線矢印コネクタ 47">
            <a:extLst>
              <a:ext uri="{FF2B5EF4-FFF2-40B4-BE49-F238E27FC236}">
                <a16:creationId xmlns:a16="http://schemas.microsoft.com/office/drawing/2014/main" id="{E9051A60-11C0-6605-51D3-DFEF30EFEB06}"/>
              </a:ext>
            </a:extLst>
          </xdr:cNvPr>
          <xdr:cNvCxnSpPr>
            <a:stCxn id="47" idx="2"/>
          </xdr:cNvCxnSpPr>
        </xdr:nvCxnSpPr>
        <xdr:spPr>
          <a:xfrm>
            <a:off x="12849472" y="4742966"/>
            <a:ext cx="551090" cy="465117"/>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311727</xdr:colOff>
      <xdr:row>30</xdr:row>
      <xdr:rowOff>86591</xdr:rowOff>
    </xdr:from>
    <xdr:to>
      <xdr:col>25</xdr:col>
      <xdr:colOff>1309997</xdr:colOff>
      <xdr:row>34</xdr:row>
      <xdr:rowOff>168235</xdr:rowOff>
    </xdr:to>
    <xdr:sp macro="" textlink="">
      <xdr:nvSpPr>
        <xdr:cNvPr id="14" name="テキスト ボックス 13">
          <a:extLst>
            <a:ext uri="{FF2B5EF4-FFF2-40B4-BE49-F238E27FC236}">
              <a16:creationId xmlns:a16="http://schemas.microsoft.com/office/drawing/2014/main" id="{9D846845-B676-4795-9E98-885BFFC54BB6}"/>
            </a:ext>
          </a:extLst>
        </xdr:cNvPr>
        <xdr:cNvSpPr txBox="1"/>
      </xdr:nvSpPr>
      <xdr:spPr>
        <a:xfrm>
          <a:off x="15621000" y="12001500"/>
          <a:ext cx="2868633" cy="7743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Pゴシック" panose="020B0400000000000000" pitchFamily="50" charset="-128"/>
              <a:ea typeface="BIZ UDPゴシック" panose="020B0400000000000000" pitchFamily="50" charset="-128"/>
            </a:rPr>
            <a:t>不要な個人情報は黒塗りにして提出してください。</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695324</xdr:colOff>
      <xdr:row>9</xdr:row>
      <xdr:rowOff>54429</xdr:rowOff>
    </xdr:from>
    <xdr:to>
      <xdr:col>14</xdr:col>
      <xdr:colOff>530678</xdr:colOff>
      <xdr:row>9</xdr:row>
      <xdr:rowOff>1469572</xdr:rowOff>
    </xdr:to>
    <xdr:sp macro="" textlink="">
      <xdr:nvSpPr>
        <xdr:cNvPr id="2" name="大かっこ 1">
          <a:extLst>
            <a:ext uri="{FF2B5EF4-FFF2-40B4-BE49-F238E27FC236}">
              <a16:creationId xmlns:a16="http://schemas.microsoft.com/office/drawing/2014/main" id="{2C538027-67DC-48A9-88D1-66E7393049F3}"/>
            </a:ext>
          </a:extLst>
        </xdr:cNvPr>
        <xdr:cNvSpPr/>
      </xdr:nvSpPr>
      <xdr:spPr>
        <a:xfrm>
          <a:off x="695324" y="4064454"/>
          <a:ext cx="8274504" cy="141514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408213</xdr:colOff>
      <xdr:row>0</xdr:row>
      <xdr:rowOff>54428</xdr:rowOff>
    </xdr:from>
    <xdr:to>
      <xdr:col>14</xdr:col>
      <xdr:colOff>843642</xdr:colOff>
      <xdr:row>0</xdr:row>
      <xdr:rowOff>421821</xdr:rowOff>
    </xdr:to>
    <xdr:sp macro="" textlink="">
      <xdr:nvSpPr>
        <xdr:cNvPr id="3" name="正方形/長方形 2">
          <a:extLst>
            <a:ext uri="{FF2B5EF4-FFF2-40B4-BE49-F238E27FC236}">
              <a16:creationId xmlns:a16="http://schemas.microsoft.com/office/drawing/2014/main" id="{73B4E1E3-494B-4581-902B-37960FB08A60}"/>
            </a:ext>
          </a:extLst>
        </xdr:cNvPr>
        <xdr:cNvSpPr/>
      </xdr:nvSpPr>
      <xdr:spPr>
        <a:xfrm>
          <a:off x="8409213" y="54428"/>
          <a:ext cx="873579" cy="36739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latin typeface="ＭＳ Ｐゴシック" panose="020B0600070205080204" pitchFamily="50" charset="-128"/>
              <a:ea typeface="ＭＳ Ｐゴシック" panose="020B0600070205080204" pitchFamily="50" charset="-128"/>
            </a:rPr>
            <a:t>参考</a:t>
          </a:r>
        </a:p>
      </xdr:txBody>
    </xdr:sp>
    <xdr:clientData/>
  </xdr:twoCellAnchor>
  <xdr:twoCellAnchor>
    <xdr:from>
      <xdr:col>0</xdr:col>
      <xdr:colOff>190499</xdr:colOff>
      <xdr:row>24</xdr:row>
      <xdr:rowOff>653144</xdr:rowOff>
    </xdr:from>
    <xdr:to>
      <xdr:col>14</xdr:col>
      <xdr:colOff>843642</xdr:colOff>
      <xdr:row>24</xdr:row>
      <xdr:rowOff>2653392</xdr:rowOff>
    </xdr:to>
    <xdr:sp macro="" textlink="">
      <xdr:nvSpPr>
        <xdr:cNvPr id="4" name="テキスト ボックス 3">
          <a:extLst>
            <a:ext uri="{FF2B5EF4-FFF2-40B4-BE49-F238E27FC236}">
              <a16:creationId xmlns:a16="http://schemas.microsoft.com/office/drawing/2014/main" id="{1BBD7038-71EA-442D-8820-8871EF7AFCA3}"/>
            </a:ext>
          </a:extLst>
        </xdr:cNvPr>
        <xdr:cNvSpPr txBox="1"/>
      </xdr:nvSpPr>
      <xdr:spPr>
        <a:xfrm>
          <a:off x="190499" y="12130769"/>
          <a:ext cx="9092293" cy="20002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ゴシック" panose="020B0400000000000000" pitchFamily="49" charset="-128"/>
              <a:ea typeface="BIZ UDゴシック" panose="020B0400000000000000" pitchFamily="49" charset="-128"/>
            </a:rPr>
            <a:t>【</a:t>
          </a:r>
          <a:r>
            <a:rPr kumimoji="1" lang="ja-JP" altLang="en-US" sz="1400">
              <a:latin typeface="BIZ UDゴシック" panose="020B0400000000000000" pitchFamily="49" charset="-128"/>
              <a:ea typeface="BIZ UDゴシック" panose="020B0400000000000000" pitchFamily="49" charset="-128"/>
            </a:rPr>
            <a:t>作成に当たっての留意点</a:t>
          </a:r>
          <a:r>
            <a:rPr kumimoji="1" lang="en-US" altLang="ja-JP" sz="1400">
              <a:latin typeface="BIZ UDゴシック" panose="020B0400000000000000" pitchFamily="49" charset="-128"/>
              <a:ea typeface="BIZ UDゴシック" panose="020B0400000000000000" pitchFamily="49" charset="-128"/>
            </a:rPr>
            <a:t>】</a:t>
          </a:r>
        </a:p>
        <a:p>
          <a:r>
            <a:rPr kumimoji="1" lang="ja-JP" altLang="en-US" sz="1400">
              <a:latin typeface="BIZ UDゴシック" panose="020B0400000000000000" pitchFamily="49" charset="-128"/>
              <a:ea typeface="BIZ UDゴシック" panose="020B0400000000000000" pitchFamily="49" charset="-128"/>
            </a:rPr>
            <a:t>・所属部署がない場合は、所属部署名欄には「所属部署なし」と記載してください。</a:t>
          </a:r>
          <a:endParaRPr kumimoji="1" lang="en-US" altLang="ja-JP" sz="1400">
            <a:latin typeface="BIZ UDゴシック" panose="020B0400000000000000" pitchFamily="49" charset="-128"/>
            <a:ea typeface="BIZ UDゴシック" panose="020B0400000000000000" pitchFamily="49" charset="-128"/>
          </a:endParaRPr>
        </a:p>
        <a:p>
          <a:r>
            <a:rPr kumimoji="1" lang="ja-JP" altLang="en-US" sz="1400">
              <a:latin typeface="BIZ UDゴシック" panose="020B0400000000000000" pitchFamily="49" charset="-128"/>
              <a:ea typeface="BIZ UDゴシック" panose="020B0400000000000000" pitchFamily="49" charset="-128"/>
            </a:rPr>
            <a:t>・「講師の経歴等確認書兼誓約書」に記載されている期間・内容で、求職者支援訓練の講師を務めていたことが分かるように記載してください。 </a:t>
          </a:r>
          <a:endParaRPr kumimoji="1" lang="en-US" altLang="ja-JP" sz="1400">
            <a:latin typeface="BIZ UDゴシック" panose="020B0400000000000000" pitchFamily="49" charset="-128"/>
            <a:ea typeface="BIZ UDゴシック" panose="020B0400000000000000" pitchFamily="49" charset="-128"/>
          </a:endParaRPr>
        </a:p>
        <a:p>
          <a:r>
            <a:rPr kumimoji="1" lang="ja-JP" altLang="en-US" sz="1400">
              <a:latin typeface="BIZ UDゴシック" panose="020B0400000000000000" pitchFamily="49" charset="-128"/>
              <a:ea typeface="BIZ UDゴシック" panose="020B0400000000000000" pitchFamily="49" charset="-128"/>
            </a:rPr>
            <a:t>・本証明書には、代表者の役職・氏名の記入と社印等の押印が必要です。なお、社印等の押印に代えて、名称（会社名）及び代表者役職・氏名を、代表者の方が自筆により署名することでも差し支えありません。 </a:t>
          </a:r>
          <a:endParaRPr kumimoji="1" lang="en-US" altLang="ja-JP" sz="1400">
            <a:latin typeface="BIZ UDゴシック" panose="020B0400000000000000" pitchFamily="49" charset="-128"/>
            <a:ea typeface="BIZ UDゴシック" panose="020B0400000000000000" pitchFamily="49" charset="-128"/>
          </a:endParaRPr>
        </a:p>
        <a:p>
          <a:r>
            <a:rPr kumimoji="1" lang="ja-JP" altLang="en-US" sz="1400">
              <a:latin typeface="BIZ UDゴシック" panose="020B0400000000000000" pitchFamily="49" charset="-128"/>
              <a:ea typeface="BIZ UDゴシック" panose="020B0400000000000000" pitchFamily="49" charset="-128"/>
            </a:rPr>
            <a:t>・自分で自分を証明したものは無効となります。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0</xdr:colOff>
      <xdr:row>5</xdr:row>
      <xdr:rowOff>0</xdr:rowOff>
    </xdr:from>
    <xdr:to>
      <xdr:col>9</xdr:col>
      <xdr:colOff>752577</xdr:colOff>
      <xdr:row>9</xdr:row>
      <xdr:rowOff>278656</xdr:rowOff>
    </xdr:to>
    <xdr:grpSp>
      <xdr:nvGrpSpPr>
        <xdr:cNvPr id="10" name="グループ化 9">
          <a:extLst>
            <a:ext uri="{FF2B5EF4-FFF2-40B4-BE49-F238E27FC236}">
              <a16:creationId xmlns:a16="http://schemas.microsoft.com/office/drawing/2014/main" id="{00000000-0008-0000-1300-00000A000000}"/>
            </a:ext>
          </a:extLst>
        </xdr:cNvPr>
        <xdr:cNvGrpSpPr/>
      </xdr:nvGrpSpPr>
      <xdr:grpSpPr>
        <a:xfrm>
          <a:off x="10169434" y="2009503"/>
          <a:ext cx="2882204" cy="1454150"/>
          <a:chOff x="11949545" y="3238499"/>
          <a:chExt cx="4139045" cy="2008909"/>
        </a:xfrm>
      </xdr:grpSpPr>
      <xdr:sp macro="" textlink="">
        <xdr:nvSpPr>
          <xdr:cNvPr id="11" name="正方形/長方形 10">
            <a:extLst>
              <a:ext uri="{FF2B5EF4-FFF2-40B4-BE49-F238E27FC236}">
                <a16:creationId xmlns:a16="http://schemas.microsoft.com/office/drawing/2014/main" id="{00000000-0008-0000-1300-00000B000000}"/>
              </a:ext>
            </a:extLst>
          </xdr:cNvPr>
          <xdr:cNvSpPr/>
        </xdr:nvSpPr>
        <xdr:spPr>
          <a:xfrm>
            <a:off x="11949545" y="3238499"/>
            <a:ext cx="4139045" cy="2008909"/>
          </a:xfrm>
          <a:prstGeom prst="rect">
            <a:avLst/>
          </a:prstGeom>
          <a:solidFill>
            <a:srgbClr val="FFFFFF"/>
          </a:solid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1300-00000C000000}"/>
              </a:ext>
            </a:extLst>
          </xdr:cNvPr>
          <xdr:cNvSpPr txBox="1"/>
        </xdr:nvSpPr>
        <xdr:spPr>
          <a:xfrm>
            <a:off x="12850090" y="3414814"/>
            <a:ext cx="3030683" cy="464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：入力必須</a:t>
            </a:r>
          </a:p>
        </xdr:txBody>
      </xdr:sp>
      <xdr:sp macro="" textlink="">
        <xdr:nvSpPr>
          <xdr:cNvPr id="13" name="正方形/長方形 12">
            <a:extLst>
              <a:ext uri="{FF2B5EF4-FFF2-40B4-BE49-F238E27FC236}">
                <a16:creationId xmlns:a16="http://schemas.microsoft.com/office/drawing/2014/main" id="{00000000-0008-0000-1300-00000D000000}"/>
              </a:ext>
            </a:extLst>
          </xdr:cNvPr>
          <xdr:cNvSpPr/>
        </xdr:nvSpPr>
        <xdr:spPr>
          <a:xfrm>
            <a:off x="12347864" y="3463637"/>
            <a:ext cx="398318" cy="311727"/>
          </a:xfrm>
          <a:prstGeom prst="rect">
            <a:avLst/>
          </a:prstGeom>
          <a:solidFill>
            <a:srgbClr val="CCE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00000000-0008-0000-1300-00000E000000}"/>
              </a:ext>
            </a:extLst>
          </xdr:cNvPr>
          <xdr:cNvSpPr/>
        </xdr:nvSpPr>
        <xdr:spPr>
          <a:xfrm>
            <a:off x="12347864" y="4017818"/>
            <a:ext cx="398318" cy="311727"/>
          </a:xfrm>
          <a:prstGeom prst="rect">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00000000-0008-0000-1300-00000F000000}"/>
              </a:ext>
            </a:extLst>
          </xdr:cNvPr>
          <xdr:cNvSpPr txBox="1"/>
        </xdr:nvSpPr>
        <xdr:spPr>
          <a:xfrm>
            <a:off x="12867409" y="3983181"/>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：該当する場合入力</a:t>
            </a:r>
          </a:p>
        </xdr:txBody>
      </xdr:sp>
      <xdr:sp macro="" textlink="">
        <xdr:nvSpPr>
          <xdr:cNvPr id="16" name="正方形/長方形 15">
            <a:extLst>
              <a:ext uri="{FF2B5EF4-FFF2-40B4-BE49-F238E27FC236}">
                <a16:creationId xmlns:a16="http://schemas.microsoft.com/office/drawing/2014/main" id="{00000000-0008-0000-1300-000010000000}"/>
              </a:ext>
            </a:extLst>
          </xdr:cNvPr>
          <xdr:cNvSpPr/>
        </xdr:nvSpPr>
        <xdr:spPr>
          <a:xfrm>
            <a:off x="12365182" y="4571999"/>
            <a:ext cx="398318" cy="311727"/>
          </a:xfrm>
          <a:prstGeom prst="rect">
            <a:avLst/>
          </a:prstGeom>
          <a:solidFill>
            <a:srgbClr val="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00000000-0008-0000-1300-000011000000}"/>
              </a:ext>
            </a:extLst>
          </xdr:cNvPr>
          <xdr:cNvSpPr txBox="1"/>
        </xdr:nvSpPr>
        <xdr:spPr>
          <a:xfrm>
            <a:off x="12867409" y="4485409"/>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：必要に応じて入力</a:t>
            </a:r>
          </a:p>
        </xdr:txBody>
      </xdr:sp>
    </xdr:grpSp>
    <xdr:clientData/>
  </xdr:twoCellAnchor>
  <xdr:twoCellAnchor>
    <xdr:from>
      <xdr:col>0</xdr:col>
      <xdr:colOff>0</xdr:colOff>
      <xdr:row>1</xdr:row>
      <xdr:rowOff>272143</xdr:rowOff>
    </xdr:from>
    <xdr:to>
      <xdr:col>5</xdr:col>
      <xdr:colOff>4471651</xdr:colOff>
      <xdr:row>39</xdr:row>
      <xdr:rowOff>393124</xdr:rowOff>
    </xdr:to>
    <xdr:grpSp>
      <xdr:nvGrpSpPr>
        <xdr:cNvPr id="2" name="グループ化 1">
          <a:extLst>
            <a:ext uri="{FF2B5EF4-FFF2-40B4-BE49-F238E27FC236}">
              <a16:creationId xmlns:a16="http://schemas.microsoft.com/office/drawing/2014/main" id="{3EF376A4-D67B-4E8E-82DC-F29DD25B5131}"/>
            </a:ext>
          </a:extLst>
        </xdr:cNvPr>
        <xdr:cNvGrpSpPr/>
      </xdr:nvGrpSpPr>
      <xdr:grpSpPr>
        <a:xfrm>
          <a:off x="0" y="533237"/>
          <a:ext cx="9000163" cy="12452536"/>
          <a:chOff x="54429" y="457254"/>
          <a:chExt cx="9779797" cy="13539823"/>
        </a:xfrm>
      </xdr:grpSpPr>
      <xdr:sp macro="" textlink="">
        <xdr:nvSpPr>
          <xdr:cNvPr id="3" name="角丸四角形 10">
            <a:extLst>
              <a:ext uri="{FF2B5EF4-FFF2-40B4-BE49-F238E27FC236}">
                <a16:creationId xmlns:a16="http://schemas.microsoft.com/office/drawing/2014/main" id="{AD918F96-4572-7C38-B5C7-048C47CA2469}"/>
              </a:ext>
            </a:extLst>
          </xdr:cNvPr>
          <xdr:cNvSpPr/>
        </xdr:nvSpPr>
        <xdr:spPr>
          <a:xfrm>
            <a:off x="200723" y="12977782"/>
            <a:ext cx="4566356" cy="1019295"/>
          </a:xfrm>
          <a:prstGeom prst="roundRect">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訓練実施機関が購入したテキストを、著作者に無断で受講者に貸与する場合、著作権（著作権法第</a:t>
            </a:r>
            <a:r>
              <a:rPr kumimoji="1" lang="en-US" altLang="ja-JP" sz="1100">
                <a:solidFill>
                  <a:sysClr val="windowText" lastClr="000000"/>
                </a:solidFill>
                <a:latin typeface="Meiryo UI" panose="020B0604030504040204" pitchFamily="50" charset="-128"/>
                <a:ea typeface="Meiryo UI" panose="020B0604030504040204" pitchFamily="50" charset="-128"/>
              </a:rPr>
              <a:t>26</a:t>
            </a:r>
            <a:r>
              <a:rPr kumimoji="1" lang="ja-JP" altLang="en-US" sz="1100">
                <a:solidFill>
                  <a:sysClr val="windowText" lastClr="000000"/>
                </a:solidFill>
                <a:latin typeface="Meiryo UI" panose="020B0604030504040204" pitchFamily="50" charset="-128"/>
                <a:ea typeface="Meiryo UI" panose="020B0604030504040204" pitchFamily="50" charset="-128"/>
              </a:rPr>
              <a:t>条の</a:t>
            </a:r>
            <a:r>
              <a:rPr kumimoji="1" lang="en-US" altLang="ja-JP" sz="1100">
                <a:solidFill>
                  <a:sysClr val="windowText" lastClr="00000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）の侵害に該当する可能性がありますので、ご注意ください。</a:t>
            </a:r>
          </a:p>
        </xdr:txBody>
      </xdr:sp>
      <xdr:sp macro="" textlink="">
        <xdr:nvSpPr>
          <xdr:cNvPr id="4" name="フローチャート : 代替処理 16">
            <a:extLst>
              <a:ext uri="{FF2B5EF4-FFF2-40B4-BE49-F238E27FC236}">
                <a16:creationId xmlns:a16="http://schemas.microsoft.com/office/drawing/2014/main" id="{4F31BCFB-1FAC-3FE5-09CC-68097DB52650}"/>
              </a:ext>
            </a:extLst>
          </xdr:cNvPr>
          <xdr:cNvSpPr/>
        </xdr:nvSpPr>
        <xdr:spPr>
          <a:xfrm>
            <a:off x="5584019" y="6061123"/>
            <a:ext cx="4136570" cy="898072"/>
          </a:xfrm>
          <a:prstGeom prst="flowChartAlternateProcess">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tx1"/>
                </a:solidFill>
                <a:latin typeface="Meiryo UI" panose="020B0604030504040204" pitchFamily="50" charset="-128"/>
                <a:ea typeface="Meiryo UI" panose="020B0604030504040204" pitchFamily="50" charset="-128"/>
                <a:cs typeface="+mn-cs"/>
              </a:rPr>
              <a:t>職場見学・職場体験</a:t>
            </a:r>
            <a:r>
              <a:rPr kumimoji="1" lang="ja-JP" altLang="en-US" sz="1100" b="0" i="0" baseline="0">
                <a:solidFill>
                  <a:schemeClr val="tx1"/>
                </a:solidFill>
                <a:latin typeface="Meiryo UI" panose="020B0604030504040204" pitchFamily="50" charset="-128"/>
                <a:ea typeface="Meiryo UI" panose="020B0604030504040204" pitchFamily="50" charset="-128"/>
                <a:cs typeface="+mn-cs"/>
              </a:rPr>
              <a:t>・企業実習</a:t>
            </a:r>
            <a:r>
              <a:rPr kumimoji="1" lang="ja-JP" altLang="ja-JP" sz="1100" b="0" i="0" baseline="0">
                <a:solidFill>
                  <a:schemeClr val="tx1"/>
                </a:solidFill>
                <a:latin typeface="Meiryo UI" panose="020B0604030504040204" pitchFamily="50" charset="-128"/>
                <a:ea typeface="Meiryo UI" panose="020B0604030504040204" pitchFamily="50" charset="-128"/>
                <a:cs typeface="+mn-cs"/>
              </a:rPr>
              <a:t>の交通費が発生する場合、</a:t>
            </a:r>
            <a:r>
              <a:rPr lang="ja-JP" altLang="ja-JP" sz="1100" b="0" i="0" baseline="0">
                <a:solidFill>
                  <a:schemeClr val="tx1"/>
                </a:solidFill>
                <a:latin typeface="Meiryo UI" panose="020B0604030504040204" pitchFamily="50" charset="-128"/>
                <a:ea typeface="Meiryo UI" panose="020B0604030504040204" pitchFamily="50" charset="-128"/>
                <a:cs typeface="+mn-cs"/>
              </a:rPr>
              <a:t>「金額」は「０」と記入し、</a:t>
            </a:r>
            <a:r>
              <a:rPr kumimoji="1" lang="ja-JP" altLang="ja-JP" sz="1100" b="0" i="0" baseline="0">
                <a:solidFill>
                  <a:schemeClr val="tx1"/>
                </a:solidFill>
                <a:latin typeface="Meiryo UI" panose="020B0604030504040204" pitchFamily="50" charset="-128"/>
                <a:ea typeface="Meiryo UI" panose="020B0604030504040204" pitchFamily="50" charset="-128"/>
                <a:cs typeface="+mn-cs"/>
              </a:rPr>
              <a:t>備考欄に「実費」と記入してください</a:t>
            </a:r>
            <a:r>
              <a:rPr kumimoji="1" lang="ja-JP" altLang="ja-JP" sz="1200" b="0" i="0" baseline="0">
                <a:solidFill>
                  <a:sysClr val="windowText" lastClr="000000"/>
                </a:solidFill>
                <a:latin typeface="+mn-lt"/>
                <a:ea typeface="+mn-ea"/>
                <a:cs typeface="+mn-cs"/>
              </a:rPr>
              <a:t>。</a:t>
            </a:r>
            <a:endParaRPr kumimoji="1" lang="ja-JP" altLang="en-US" sz="1400">
              <a:solidFill>
                <a:sysClr val="windowText" lastClr="000000"/>
              </a:solidFill>
            </a:endParaRPr>
          </a:p>
        </xdr:txBody>
      </xdr:sp>
      <xdr:sp macro="" textlink="">
        <xdr:nvSpPr>
          <xdr:cNvPr id="5" name="フローチャート : 代替処理 22">
            <a:extLst>
              <a:ext uri="{FF2B5EF4-FFF2-40B4-BE49-F238E27FC236}">
                <a16:creationId xmlns:a16="http://schemas.microsoft.com/office/drawing/2014/main" id="{6D9116B3-E41D-D39B-5E39-1E8695C50855}"/>
              </a:ext>
            </a:extLst>
          </xdr:cNvPr>
          <xdr:cNvSpPr/>
        </xdr:nvSpPr>
        <xdr:spPr>
          <a:xfrm>
            <a:off x="54429" y="8364989"/>
            <a:ext cx="4970007" cy="1850573"/>
          </a:xfrm>
          <a:prstGeom prst="flowChartAlternateProcess">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eiryo UI" panose="020B0604030504040204" pitchFamily="50" charset="-128"/>
                <a:ea typeface="Meiryo UI" panose="020B0604030504040204" pitchFamily="50" charset="-128"/>
                <a:cs typeface="+mn-cs"/>
              </a:rPr>
              <a:t>認定様式第</a:t>
            </a:r>
            <a:r>
              <a:rPr kumimoji="1" lang="en-US" altLang="ja-JP" sz="1100">
                <a:solidFill>
                  <a:schemeClr val="tx1"/>
                </a:solidFill>
                <a:effectLst/>
                <a:latin typeface="Meiryo UI" panose="020B0604030504040204" pitchFamily="50" charset="-128"/>
                <a:ea typeface="Meiryo UI" panose="020B0604030504040204" pitchFamily="50" charset="-128"/>
                <a:cs typeface="+mn-cs"/>
              </a:rPr>
              <a:t>5</a:t>
            </a:r>
            <a:r>
              <a:rPr kumimoji="1" lang="ja-JP" altLang="ja-JP" sz="1100">
                <a:solidFill>
                  <a:schemeClr val="tx1"/>
                </a:solidFill>
                <a:effectLst/>
                <a:latin typeface="Meiryo UI" panose="020B0604030504040204" pitchFamily="50" charset="-128"/>
                <a:ea typeface="Meiryo UI" panose="020B0604030504040204" pitchFamily="50" charset="-128"/>
                <a:cs typeface="+mn-cs"/>
              </a:rPr>
              <a:t>号</a:t>
            </a:r>
            <a:r>
              <a:rPr kumimoji="1" lang="ja-JP" altLang="en-US" sz="1100">
                <a:solidFill>
                  <a:schemeClr val="tx1"/>
                </a:solidFill>
                <a:latin typeface="Meiryo UI" panose="020B0604030504040204" pitchFamily="50" charset="-128"/>
                <a:ea typeface="Meiryo UI" panose="020B0604030504040204" pitchFamily="50" charset="-128"/>
              </a:rPr>
              <a:t>と併せて、法定講習に係る補講費用が必要な場合は、記入してください。</a:t>
            </a:r>
            <a:endParaRPr kumimoji="1" lang="en-US" altLang="ja-JP" sz="1100">
              <a:solidFill>
                <a:schemeClr val="tx1"/>
              </a:solidFill>
              <a:latin typeface="Meiryo UI" panose="020B0604030504040204" pitchFamily="50" charset="-128"/>
              <a:ea typeface="Meiryo UI" panose="020B0604030504040204"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Meiryo UI" panose="020B0604030504040204" pitchFamily="50" charset="-128"/>
                <a:ea typeface="Meiryo UI" panose="020B0604030504040204" pitchFamily="50" charset="-128"/>
              </a:rPr>
              <a:t>なお、有料で補講を行うことができるのは、介護職員初任者研修、介護福祉士実務者研修等の法定講習に係る訓練を欠席したために行う、資格取得に必要な補講に限ります。</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Meiryo UI" panose="020B0604030504040204" pitchFamily="50" charset="-128"/>
                <a:ea typeface="Meiryo UI" panose="020B0604030504040204" pitchFamily="50" charset="-128"/>
              </a:rPr>
              <a:t>習得度が水準に達しなかった場合の補講を有料で行うことはできません</a:t>
            </a:r>
            <a:r>
              <a:rPr kumimoji="1" lang="ja-JP" altLang="en-US" sz="1200">
                <a:solidFill>
                  <a:sysClr val="windowText" lastClr="000000"/>
                </a:solidFill>
              </a:rPr>
              <a:t>。</a:t>
            </a: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200">
              <a:solidFill>
                <a:sysClr val="windowText" lastClr="000000"/>
              </a:solidFill>
            </a:endParaRPr>
          </a:p>
        </xdr:txBody>
      </xdr:sp>
      <xdr:sp macro="" textlink="">
        <xdr:nvSpPr>
          <xdr:cNvPr id="6" name="フローチャート : 代替処理 22">
            <a:extLst>
              <a:ext uri="{FF2B5EF4-FFF2-40B4-BE49-F238E27FC236}">
                <a16:creationId xmlns:a16="http://schemas.microsoft.com/office/drawing/2014/main" id="{EA69EEFC-0963-9300-2BBD-D2B69CFA3F50}"/>
              </a:ext>
            </a:extLst>
          </xdr:cNvPr>
          <xdr:cNvSpPr/>
        </xdr:nvSpPr>
        <xdr:spPr>
          <a:xfrm>
            <a:off x="5492942" y="8558435"/>
            <a:ext cx="2760595" cy="708252"/>
          </a:xfrm>
          <a:prstGeom prst="flowChartAlternateProcess">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Meiryo UI" panose="020B0604030504040204" pitchFamily="50" charset="-128"/>
                <a:ea typeface="Meiryo UI" panose="020B0604030504040204" pitchFamily="50" charset="-128"/>
              </a:rPr>
              <a:t>「金額」は「０」と記入し、備考欄に補講額を記入してください。</a:t>
            </a:r>
          </a:p>
        </xdr:txBody>
      </xdr:sp>
      <xdr:sp macro="" textlink="">
        <xdr:nvSpPr>
          <xdr:cNvPr id="7" name="角丸四角形 14">
            <a:extLst>
              <a:ext uri="{FF2B5EF4-FFF2-40B4-BE49-F238E27FC236}">
                <a16:creationId xmlns:a16="http://schemas.microsoft.com/office/drawing/2014/main" id="{AEDC0B77-AFBC-D46B-95EF-1EFC3B6433AB}"/>
              </a:ext>
            </a:extLst>
          </xdr:cNvPr>
          <xdr:cNvSpPr/>
        </xdr:nvSpPr>
        <xdr:spPr>
          <a:xfrm>
            <a:off x="4820373" y="7705493"/>
            <a:ext cx="4287949" cy="558545"/>
          </a:xfrm>
          <a:prstGeom prst="roundRect">
            <a:avLst/>
          </a:prstGeom>
          <a:noFill/>
          <a:ln w="38100">
            <a:solidFill>
              <a:srgbClr val="FF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200">
              <a:solidFill>
                <a:srgbClr val="FF0000"/>
              </a:solidFill>
            </a:endParaRPr>
          </a:p>
        </xdr:txBody>
      </xdr:sp>
      <xdr:cxnSp macro="">
        <xdr:nvCxnSpPr>
          <xdr:cNvPr id="8" name="直線矢印コネクタ 7">
            <a:extLst>
              <a:ext uri="{FF2B5EF4-FFF2-40B4-BE49-F238E27FC236}">
                <a16:creationId xmlns:a16="http://schemas.microsoft.com/office/drawing/2014/main" id="{F333A95A-3207-D3F4-7570-7D13219261DE}"/>
              </a:ext>
            </a:extLst>
          </xdr:cNvPr>
          <xdr:cNvCxnSpPr>
            <a:stCxn id="6" idx="0"/>
            <a:endCxn id="7" idx="2"/>
          </xdr:cNvCxnSpPr>
        </xdr:nvCxnSpPr>
        <xdr:spPr>
          <a:xfrm flipV="1">
            <a:off x="6873240" y="8264038"/>
            <a:ext cx="91108" cy="294396"/>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直線矢印コネクタ 8">
            <a:extLst>
              <a:ext uri="{FF2B5EF4-FFF2-40B4-BE49-F238E27FC236}">
                <a16:creationId xmlns:a16="http://schemas.microsoft.com/office/drawing/2014/main" id="{B9AC7AB0-A18C-B160-A0F4-7535E8A161E2}"/>
              </a:ext>
            </a:extLst>
          </xdr:cNvPr>
          <xdr:cNvCxnSpPr/>
        </xdr:nvCxnSpPr>
        <xdr:spPr>
          <a:xfrm flipV="1">
            <a:off x="394611" y="8097951"/>
            <a:ext cx="0" cy="267042"/>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8" name="角丸四角形 17">
            <a:extLst>
              <a:ext uri="{FF2B5EF4-FFF2-40B4-BE49-F238E27FC236}">
                <a16:creationId xmlns:a16="http://schemas.microsoft.com/office/drawing/2014/main" id="{9E25710C-5B20-617C-F525-E36366474AE5}"/>
              </a:ext>
            </a:extLst>
          </xdr:cNvPr>
          <xdr:cNvSpPr/>
        </xdr:nvSpPr>
        <xdr:spPr>
          <a:xfrm>
            <a:off x="816538" y="4836135"/>
            <a:ext cx="3789589" cy="648802"/>
          </a:xfrm>
          <a:prstGeom prst="roundRect">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使用する教科書が絶版になっていないか、必要部数を確保できるかご確認の上で記入してください。</a:t>
            </a:r>
          </a:p>
        </xdr:txBody>
      </xdr:sp>
      <xdr:cxnSp macro="">
        <xdr:nvCxnSpPr>
          <xdr:cNvPr id="19" name="直線矢印コネクタ 18">
            <a:extLst>
              <a:ext uri="{FF2B5EF4-FFF2-40B4-BE49-F238E27FC236}">
                <a16:creationId xmlns:a16="http://schemas.microsoft.com/office/drawing/2014/main" id="{9BCD64F7-BE92-4D21-5F41-B26B23BFCAB8}"/>
              </a:ext>
            </a:extLst>
          </xdr:cNvPr>
          <xdr:cNvCxnSpPr>
            <a:stCxn id="18" idx="0"/>
          </xdr:cNvCxnSpPr>
        </xdr:nvCxnSpPr>
        <xdr:spPr>
          <a:xfrm flipH="1" flipV="1">
            <a:off x="2626539" y="4435963"/>
            <a:ext cx="84794" cy="400172"/>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0" name="直線矢印コネクタ 19">
            <a:extLst>
              <a:ext uri="{FF2B5EF4-FFF2-40B4-BE49-F238E27FC236}">
                <a16:creationId xmlns:a16="http://schemas.microsoft.com/office/drawing/2014/main" id="{7D64F9A3-1136-2190-8CB9-02FF9FB86815}"/>
              </a:ext>
            </a:extLst>
          </xdr:cNvPr>
          <xdr:cNvCxnSpPr>
            <a:stCxn id="23" idx="1"/>
          </xdr:cNvCxnSpPr>
        </xdr:nvCxnSpPr>
        <xdr:spPr>
          <a:xfrm flipH="1">
            <a:off x="5198644" y="4182204"/>
            <a:ext cx="851431" cy="634425"/>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1" name="フローチャート : 代替処理 16">
            <a:extLst>
              <a:ext uri="{FF2B5EF4-FFF2-40B4-BE49-F238E27FC236}">
                <a16:creationId xmlns:a16="http://schemas.microsoft.com/office/drawing/2014/main" id="{070483C5-3A11-A638-6F22-9491CB04D24F}"/>
              </a:ext>
            </a:extLst>
          </xdr:cNvPr>
          <xdr:cNvSpPr/>
        </xdr:nvSpPr>
        <xdr:spPr>
          <a:xfrm>
            <a:off x="136083" y="716871"/>
            <a:ext cx="6709256" cy="1294190"/>
          </a:xfrm>
          <a:prstGeom prst="flowChartAlternateProcess">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nSpc>
                <a:spcPts val="1800"/>
              </a:lnSpc>
            </a:pPr>
            <a:r>
              <a:rPr kumimoji="1" lang="ja-JP" altLang="en-US" sz="1100">
                <a:solidFill>
                  <a:schemeClr val="tx1"/>
                </a:solidFill>
                <a:latin typeface="Meiryo UI" panose="020B0604030504040204" pitchFamily="50" charset="-128"/>
                <a:ea typeface="Meiryo UI" panose="020B0604030504040204" pitchFamily="50" charset="-128"/>
              </a:rPr>
              <a:t>・訓練受講にあたり受講者が費用を負担する教科書について、所要事項を記入してください。　</a:t>
            </a:r>
            <a:endParaRPr kumimoji="1" lang="en-US" altLang="ja-JP" sz="1100">
              <a:solidFill>
                <a:schemeClr val="tx1"/>
              </a:solidFill>
              <a:latin typeface="Meiryo UI" panose="020B0604030504040204" pitchFamily="50" charset="-128"/>
              <a:ea typeface="Meiryo UI" panose="020B0604030504040204" pitchFamily="50" charset="-128"/>
            </a:endParaRPr>
          </a:p>
          <a:p>
            <a:pPr>
              <a:lnSpc>
                <a:spcPts val="1800"/>
              </a:lnSpc>
            </a:pPr>
            <a:r>
              <a:rPr kumimoji="1" lang="ja-JP" altLang="en-US" sz="1100">
                <a:solidFill>
                  <a:schemeClr val="tx1"/>
                </a:solidFill>
                <a:latin typeface="Meiryo UI" panose="020B0604030504040204" pitchFamily="50" charset="-128"/>
                <a:ea typeface="Meiryo UI" panose="020B0604030504040204" pitchFamily="50" charset="-128"/>
              </a:rPr>
              <a:t>・訓練に必要な消耗品、材料費や器具・工具等（</a:t>
            </a:r>
            <a:r>
              <a:rPr kumimoji="1" lang="en-US" altLang="ja-JP" sz="1100">
                <a:solidFill>
                  <a:schemeClr val="tx1"/>
                </a:solidFill>
                <a:latin typeface="Meiryo UI" panose="020B0604030504040204" pitchFamily="50" charset="-128"/>
                <a:ea typeface="Meiryo UI" panose="020B0604030504040204" pitchFamily="50" charset="-128"/>
              </a:rPr>
              <a:t>ex</a:t>
            </a:r>
            <a:r>
              <a:rPr kumimoji="1" lang="ja-JP" altLang="en-US" sz="1100">
                <a:solidFill>
                  <a:schemeClr val="tx1"/>
                </a:solidFill>
                <a:latin typeface="Meiryo UI" panose="020B0604030504040204" pitchFamily="50" charset="-128"/>
                <a:ea typeface="Meiryo UI" panose="020B0604030504040204" pitchFamily="50" charset="-128"/>
              </a:rPr>
              <a:t>．電気工事の工具やネイル用品、ソフトウェア、調理実習の食材等）は、実施機関側でご準備いただき、費用を受講者から徴収することはできません。</a:t>
            </a:r>
          </a:p>
          <a:p>
            <a:pPr>
              <a:lnSpc>
                <a:spcPts val="1800"/>
              </a:lnSpc>
            </a:pPr>
            <a:r>
              <a:rPr kumimoji="1" lang="ja-JP" altLang="en-US" sz="1100">
                <a:solidFill>
                  <a:schemeClr val="tx1"/>
                </a:solidFill>
                <a:latin typeface="Meiryo UI" panose="020B0604030504040204" pitchFamily="50" charset="-128"/>
                <a:ea typeface="Meiryo UI" panose="020B0604030504040204" pitchFamily="50" charset="-128"/>
              </a:rPr>
              <a:t>・当該様式に記載した内容以外は受講者に費用を負担させることはできません。</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sp macro="" textlink="">
        <xdr:nvSpPr>
          <xdr:cNvPr id="22" name="フローチャート : 代替処理 16">
            <a:extLst>
              <a:ext uri="{FF2B5EF4-FFF2-40B4-BE49-F238E27FC236}">
                <a16:creationId xmlns:a16="http://schemas.microsoft.com/office/drawing/2014/main" id="{4790299A-1212-C675-253C-445582FDA118}"/>
              </a:ext>
            </a:extLst>
          </xdr:cNvPr>
          <xdr:cNvSpPr/>
        </xdr:nvSpPr>
        <xdr:spPr>
          <a:xfrm>
            <a:off x="6948187" y="457254"/>
            <a:ext cx="2886039" cy="995262"/>
          </a:xfrm>
          <a:prstGeom prst="flowChartAlternateProcess">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100">
                <a:solidFill>
                  <a:sysClr val="windowText" lastClr="000000"/>
                </a:solidFill>
                <a:latin typeface="Meiryo UI" panose="020B0604030504040204" pitchFamily="50" charset="-128"/>
                <a:ea typeface="Meiryo UI" panose="020B0604030504040204" pitchFamily="50" charset="-128"/>
              </a:rPr>
              <a:t>使用科目には、認定様式第</a:t>
            </a:r>
            <a:r>
              <a:rPr kumimoji="1" lang="en-US" altLang="ja-JP" sz="1100">
                <a:solidFill>
                  <a:sysClr val="windowText" lastClr="000000"/>
                </a:solidFill>
                <a:latin typeface="Meiryo UI" panose="020B0604030504040204" pitchFamily="50" charset="-128"/>
                <a:ea typeface="Meiryo UI" panose="020B0604030504040204" pitchFamily="50" charset="-128"/>
              </a:rPr>
              <a:t>5</a:t>
            </a:r>
            <a:r>
              <a:rPr kumimoji="1" lang="ja-JP" altLang="en-US" sz="1100">
                <a:solidFill>
                  <a:sysClr val="windowText" lastClr="000000"/>
                </a:solidFill>
                <a:latin typeface="Meiryo UI" panose="020B0604030504040204" pitchFamily="50" charset="-128"/>
                <a:ea typeface="Meiryo UI" panose="020B0604030504040204" pitchFamily="50" charset="-128"/>
              </a:rPr>
              <a:t>号に記入されたすべての科目を記入してください。（就職支援を除く）</a:t>
            </a:r>
          </a:p>
        </xdr:txBody>
      </xdr:sp>
      <xdr:sp macro="" textlink="">
        <xdr:nvSpPr>
          <xdr:cNvPr id="23" name="フローチャート : 代替処理 16">
            <a:extLst>
              <a:ext uri="{FF2B5EF4-FFF2-40B4-BE49-F238E27FC236}">
                <a16:creationId xmlns:a16="http://schemas.microsoft.com/office/drawing/2014/main" id="{AB64F46B-1B56-AC2F-6521-A677458A7C42}"/>
              </a:ext>
            </a:extLst>
          </xdr:cNvPr>
          <xdr:cNvSpPr/>
        </xdr:nvSpPr>
        <xdr:spPr>
          <a:xfrm>
            <a:off x="6050076" y="3002078"/>
            <a:ext cx="3762375" cy="2360252"/>
          </a:xfrm>
          <a:prstGeom prst="flowChartAlternateProcess">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lIns="36000" tIns="36000" rIns="36000" bIns="36000" rtlCol="0" anchor="t"/>
          <a:lstStyle/>
          <a:p>
            <a:pPr marL="0" marR="0" indent="0" algn="l" defTabSz="914400" eaLnBrk="1" fontAlgn="auto" latinLnBrk="0" hangingPunct="1">
              <a:lnSpc>
                <a:spcPts val="1600"/>
              </a:lnSpc>
              <a:spcBef>
                <a:spcPts val="0"/>
              </a:spcBef>
              <a:spcAft>
                <a:spcPts val="0"/>
              </a:spcAft>
              <a:buClrTx/>
              <a:buSzTx/>
              <a:buFontTx/>
              <a:buNone/>
              <a:tabLst/>
              <a:defRPr/>
            </a:pPr>
            <a:r>
              <a:rPr kumimoji="1" lang="ja-JP" altLang="en-US" sz="1100">
                <a:solidFill>
                  <a:sysClr val="windowText" lastClr="000000"/>
                </a:solidFill>
                <a:latin typeface="Meiryo UI" panose="020B0604030504040204" pitchFamily="50" charset="-128"/>
                <a:ea typeface="Meiryo UI" panose="020B0604030504040204" pitchFamily="50" charset="-128"/>
              </a:rPr>
              <a:t>・教科書の価格欄は「定価（テキストに記載の価格）」を記入し、値引きして販売する場合は値引き額を別途明記し、合計欄は値引き後の価格を記入してください。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marL="0" marR="0" indent="0" algn="l" defTabSz="914400" eaLnBrk="1" fontAlgn="auto" latinLnBrk="0" hangingPunct="1">
              <a:lnSpc>
                <a:spcPts val="1600"/>
              </a:lnSpc>
              <a:spcBef>
                <a:spcPts val="0"/>
              </a:spcBef>
              <a:spcAft>
                <a:spcPts val="0"/>
              </a:spcAft>
              <a:buClrTx/>
              <a:buSzTx/>
              <a:buFontTx/>
              <a:buNone/>
              <a:tabLst/>
              <a:defRPr/>
            </a:pPr>
            <a:r>
              <a:rPr kumimoji="1" lang="ja-JP" altLang="en-US" sz="1100">
                <a:solidFill>
                  <a:sysClr val="windowText" lastClr="000000"/>
                </a:solidFill>
                <a:latin typeface="Meiryo UI" panose="020B0604030504040204" pitchFamily="50" charset="-128"/>
                <a:ea typeface="Meiryo UI" panose="020B0604030504040204" pitchFamily="50" charset="-128"/>
              </a:rPr>
              <a:t>・受講者が負担する教科書費用の上限は、原則税込み</a:t>
            </a:r>
            <a:r>
              <a:rPr kumimoji="1" lang="en-US" altLang="ja-JP" sz="1100">
                <a:solidFill>
                  <a:sysClr val="windowText" lastClr="000000"/>
                </a:solidFill>
                <a:latin typeface="Meiryo UI" panose="020B0604030504040204" pitchFamily="50" charset="-128"/>
                <a:ea typeface="Meiryo UI" panose="020B0604030504040204" pitchFamily="50" charset="-128"/>
              </a:rPr>
              <a:t>16,500</a:t>
            </a:r>
            <a:r>
              <a:rPr kumimoji="1" lang="ja-JP" altLang="en-US" sz="1100">
                <a:solidFill>
                  <a:sysClr val="windowText" lastClr="000000"/>
                </a:solidFill>
                <a:latin typeface="Meiryo UI" panose="020B0604030504040204" pitchFamily="50" charset="-128"/>
                <a:ea typeface="Meiryo UI" panose="020B0604030504040204" pitchFamily="50" charset="-128"/>
              </a:rPr>
              <a:t>円以内となります。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marL="0" marR="0" indent="0" algn="l" defTabSz="914400" eaLnBrk="1" fontAlgn="auto" latinLnBrk="0" hangingPunct="1">
              <a:lnSpc>
                <a:spcPts val="1600"/>
              </a:lnSpc>
              <a:spcBef>
                <a:spcPts val="0"/>
              </a:spcBef>
              <a:spcAft>
                <a:spcPts val="0"/>
              </a:spcAft>
              <a:buClrTx/>
              <a:buSzTx/>
              <a:buFontTx/>
              <a:buNone/>
              <a:tabLst/>
              <a:defRPr/>
            </a:pPr>
            <a:r>
              <a:rPr kumimoji="1" lang="ja-JP" altLang="en-US" sz="1100">
                <a:solidFill>
                  <a:sysClr val="windowText" lastClr="000000"/>
                </a:solidFill>
                <a:latin typeface="Meiryo UI" panose="020B0604030504040204" pitchFamily="50" charset="-128"/>
                <a:ea typeface="Meiryo UI" panose="020B0604030504040204" pitchFamily="50" charset="-128"/>
              </a:rPr>
              <a:t>・申請機関が作成した教科書（一般に販売・流通している場合を除く）を有料で購入させる場合は社会通念上適正と容認される金額を設定してください。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価格設定の根拠についての書類を提出してください。</a:t>
            </a:r>
          </a:p>
          <a:p>
            <a:pPr marL="0" marR="0" indent="0" algn="l" defTabSz="914400" eaLnBrk="1" fontAlgn="auto" latinLnBrk="0" hangingPunct="1">
              <a:lnSpc>
                <a:spcPts val="1600"/>
              </a:lnSpc>
              <a:spcBef>
                <a:spcPts val="0"/>
              </a:spcBef>
              <a:spcAft>
                <a:spcPts val="0"/>
              </a:spcAft>
              <a:buClrTx/>
              <a:buSzTx/>
              <a:buFontTx/>
              <a:buNone/>
              <a:tabLst/>
              <a:defRPr/>
            </a:pP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24" name="直線矢印コネクタ 23">
            <a:extLst>
              <a:ext uri="{FF2B5EF4-FFF2-40B4-BE49-F238E27FC236}">
                <a16:creationId xmlns:a16="http://schemas.microsoft.com/office/drawing/2014/main" id="{0C9443A5-A1C1-8AEA-98DC-6CE783503905}"/>
              </a:ext>
            </a:extLst>
          </xdr:cNvPr>
          <xdr:cNvCxnSpPr>
            <a:stCxn id="22" idx="2"/>
          </xdr:cNvCxnSpPr>
        </xdr:nvCxnSpPr>
        <xdr:spPr>
          <a:xfrm flipH="1">
            <a:off x="8328725" y="1452516"/>
            <a:ext cx="62482" cy="599414"/>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13607</xdr:colOff>
      <xdr:row>19</xdr:row>
      <xdr:rowOff>193990</xdr:rowOff>
    </xdr:from>
    <xdr:to>
      <xdr:col>5</xdr:col>
      <xdr:colOff>240742</xdr:colOff>
      <xdr:row>20</xdr:row>
      <xdr:rowOff>176893</xdr:rowOff>
    </xdr:to>
    <xdr:cxnSp macro="">
      <xdr:nvCxnSpPr>
        <xdr:cNvPr id="26" name="直線矢印コネクタ 25">
          <a:extLst>
            <a:ext uri="{FF2B5EF4-FFF2-40B4-BE49-F238E27FC236}">
              <a16:creationId xmlns:a16="http://schemas.microsoft.com/office/drawing/2014/main" id="{E48D0C5E-A09C-4733-87AA-B5A410ABB190}"/>
            </a:ext>
          </a:extLst>
        </xdr:cNvPr>
        <xdr:cNvCxnSpPr/>
      </xdr:nvCxnSpPr>
      <xdr:spPr>
        <a:xfrm flipH="1">
          <a:off x="5319032" y="6766240"/>
          <a:ext cx="227135" cy="487728"/>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42</xdr:col>
      <xdr:colOff>0</xdr:colOff>
      <xdr:row>10</xdr:row>
      <xdr:rowOff>0</xdr:rowOff>
    </xdr:from>
    <xdr:to>
      <xdr:col>44</xdr:col>
      <xdr:colOff>274059</xdr:colOff>
      <xdr:row>11</xdr:row>
      <xdr:rowOff>378442</xdr:rowOff>
    </xdr:to>
    <xdr:grpSp>
      <xdr:nvGrpSpPr>
        <xdr:cNvPr id="2" name="グループ化 1">
          <a:extLst>
            <a:ext uri="{FF2B5EF4-FFF2-40B4-BE49-F238E27FC236}">
              <a16:creationId xmlns:a16="http://schemas.microsoft.com/office/drawing/2014/main" id="{00000000-0008-0000-1500-000002000000}"/>
            </a:ext>
          </a:extLst>
        </xdr:cNvPr>
        <xdr:cNvGrpSpPr/>
      </xdr:nvGrpSpPr>
      <xdr:grpSpPr>
        <a:xfrm>
          <a:off x="12967252" y="4008783"/>
          <a:ext cx="2899464" cy="1430068"/>
          <a:chOff x="11949545" y="3238499"/>
          <a:chExt cx="4139045" cy="2008909"/>
        </a:xfrm>
      </xdr:grpSpPr>
      <xdr:sp macro="" textlink="">
        <xdr:nvSpPr>
          <xdr:cNvPr id="3" name="正方形/長方形 2">
            <a:extLst>
              <a:ext uri="{FF2B5EF4-FFF2-40B4-BE49-F238E27FC236}">
                <a16:creationId xmlns:a16="http://schemas.microsoft.com/office/drawing/2014/main" id="{00000000-0008-0000-1500-000003000000}"/>
              </a:ext>
            </a:extLst>
          </xdr:cNvPr>
          <xdr:cNvSpPr/>
        </xdr:nvSpPr>
        <xdr:spPr>
          <a:xfrm>
            <a:off x="11949545" y="3238499"/>
            <a:ext cx="4139045" cy="2008909"/>
          </a:xfrm>
          <a:prstGeom prst="rect">
            <a:avLst/>
          </a:prstGeom>
          <a:solidFill>
            <a:srgbClr val="FFFFFF"/>
          </a:solid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1500-000004000000}"/>
              </a:ext>
            </a:extLst>
          </xdr:cNvPr>
          <xdr:cNvSpPr txBox="1"/>
        </xdr:nvSpPr>
        <xdr:spPr>
          <a:xfrm>
            <a:off x="12850090" y="3414814"/>
            <a:ext cx="3030683" cy="464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：入力必須</a:t>
            </a:r>
          </a:p>
        </xdr:txBody>
      </xdr:sp>
      <xdr:sp macro="" textlink="">
        <xdr:nvSpPr>
          <xdr:cNvPr id="5" name="正方形/長方形 4">
            <a:extLst>
              <a:ext uri="{FF2B5EF4-FFF2-40B4-BE49-F238E27FC236}">
                <a16:creationId xmlns:a16="http://schemas.microsoft.com/office/drawing/2014/main" id="{00000000-0008-0000-1500-000005000000}"/>
              </a:ext>
            </a:extLst>
          </xdr:cNvPr>
          <xdr:cNvSpPr/>
        </xdr:nvSpPr>
        <xdr:spPr>
          <a:xfrm>
            <a:off x="12347864" y="3463637"/>
            <a:ext cx="398318" cy="311727"/>
          </a:xfrm>
          <a:prstGeom prst="rect">
            <a:avLst/>
          </a:prstGeom>
          <a:solidFill>
            <a:srgbClr val="CCE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1500-000006000000}"/>
              </a:ext>
            </a:extLst>
          </xdr:cNvPr>
          <xdr:cNvSpPr/>
        </xdr:nvSpPr>
        <xdr:spPr>
          <a:xfrm>
            <a:off x="12347864" y="4017818"/>
            <a:ext cx="398318" cy="311727"/>
          </a:xfrm>
          <a:prstGeom prst="rect">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1500-000007000000}"/>
              </a:ext>
            </a:extLst>
          </xdr:cNvPr>
          <xdr:cNvSpPr txBox="1"/>
        </xdr:nvSpPr>
        <xdr:spPr>
          <a:xfrm>
            <a:off x="12867409" y="3983181"/>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：該当する場合入力</a:t>
            </a:r>
          </a:p>
        </xdr:txBody>
      </xdr:sp>
      <xdr:sp macro="" textlink="">
        <xdr:nvSpPr>
          <xdr:cNvPr id="8" name="正方形/長方形 7">
            <a:extLst>
              <a:ext uri="{FF2B5EF4-FFF2-40B4-BE49-F238E27FC236}">
                <a16:creationId xmlns:a16="http://schemas.microsoft.com/office/drawing/2014/main" id="{00000000-0008-0000-1500-000008000000}"/>
              </a:ext>
            </a:extLst>
          </xdr:cNvPr>
          <xdr:cNvSpPr/>
        </xdr:nvSpPr>
        <xdr:spPr>
          <a:xfrm>
            <a:off x="12365182" y="4571999"/>
            <a:ext cx="398318" cy="311727"/>
          </a:xfrm>
          <a:prstGeom prst="rect">
            <a:avLst/>
          </a:prstGeom>
          <a:solidFill>
            <a:srgbClr val="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1500-000009000000}"/>
              </a:ext>
            </a:extLst>
          </xdr:cNvPr>
          <xdr:cNvSpPr txBox="1"/>
        </xdr:nvSpPr>
        <xdr:spPr>
          <a:xfrm>
            <a:off x="12867409" y="4485409"/>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：必要に応じて入力</a:t>
            </a:r>
          </a:p>
        </xdr:txBody>
      </xdr:sp>
    </xdr:grpSp>
    <xdr:clientData/>
  </xdr:twoCellAnchor>
  <xdr:twoCellAnchor>
    <xdr:from>
      <xdr:col>4</xdr:col>
      <xdr:colOff>86590</xdr:colOff>
      <xdr:row>13</xdr:row>
      <xdr:rowOff>51955</xdr:rowOff>
    </xdr:from>
    <xdr:to>
      <xdr:col>36</xdr:col>
      <xdr:colOff>160523</xdr:colOff>
      <xdr:row>46</xdr:row>
      <xdr:rowOff>470064</xdr:rowOff>
    </xdr:to>
    <xdr:grpSp>
      <xdr:nvGrpSpPr>
        <xdr:cNvPr id="10" name="グループ化 9">
          <a:extLst>
            <a:ext uri="{FF2B5EF4-FFF2-40B4-BE49-F238E27FC236}">
              <a16:creationId xmlns:a16="http://schemas.microsoft.com/office/drawing/2014/main" id="{B1E6727A-19EF-4715-854F-23D8445FA59C}"/>
            </a:ext>
          </a:extLst>
        </xdr:cNvPr>
        <xdr:cNvGrpSpPr/>
      </xdr:nvGrpSpPr>
      <xdr:grpSpPr>
        <a:xfrm>
          <a:off x="3568748" y="6205950"/>
          <a:ext cx="8241115" cy="14950774"/>
          <a:chOff x="4681682" y="3960297"/>
          <a:chExt cx="9131342" cy="16524018"/>
        </a:xfrm>
      </xdr:grpSpPr>
      <xdr:grpSp>
        <xdr:nvGrpSpPr>
          <xdr:cNvPr id="11" name="グループ化 10">
            <a:extLst>
              <a:ext uri="{FF2B5EF4-FFF2-40B4-BE49-F238E27FC236}">
                <a16:creationId xmlns:a16="http://schemas.microsoft.com/office/drawing/2014/main" id="{41F38B8C-7FF3-97B2-1F64-217C03FC4D51}"/>
              </a:ext>
            </a:extLst>
          </xdr:cNvPr>
          <xdr:cNvGrpSpPr/>
        </xdr:nvGrpSpPr>
        <xdr:grpSpPr>
          <a:xfrm>
            <a:off x="5901832" y="7198797"/>
            <a:ext cx="7911192" cy="13285518"/>
            <a:chOff x="5896884" y="5295034"/>
            <a:chExt cx="7911192" cy="13285518"/>
          </a:xfrm>
        </xdr:grpSpPr>
        <xdr:sp macro="" textlink="">
          <xdr:nvSpPr>
            <xdr:cNvPr id="15" name="角丸四角形吹き出し 14">
              <a:extLst>
                <a:ext uri="{FF2B5EF4-FFF2-40B4-BE49-F238E27FC236}">
                  <a16:creationId xmlns:a16="http://schemas.microsoft.com/office/drawing/2014/main" id="{AAD020C9-5918-6FB6-811E-61DAFB68E7D9}"/>
                </a:ext>
              </a:extLst>
            </xdr:cNvPr>
            <xdr:cNvSpPr/>
          </xdr:nvSpPr>
          <xdr:spPr>
            <a:xfrm>
              <a:off x="9946823" y="5295034"/>
              <a:ext cx="3383643" cy="1338900"/>
            </a:xfrm>
            <a:prstGeom prst="wedgeRoundRectCallout">
              <a:avLst>
                <a:gd name="adj1" fmla="val 4220"/>
                <a:gd name="adj2" fmla="val 50332"/>
                <a:gd name="adj3" fmla="val 16667"/>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ysClr val="windowText" lastClr="000000"/>
                  </a:solidFill>
                  <a:latin typeface="Meiryo UI" panose="020B0604030504040204" pitchFamily="50" charset="-128"/>
                  <a:ea typeface="Meiryo UI" panose="020B0604030504040204" pitchFamily="50" charset="-128"/>
                  <a:cs typeface="+mn-cs"/>
                </a:rPr>
                <a:t>実施する項目の</a:t>
              </a:r>
              <a:r>
                <a:rPr kumimoji="1" lang="ja-JP" altLang="ja-JP" sz="1400" b="0" u="none">
                  <a:solidFill>
                    <a:sysClr val="windowText" lastClr="000000"/>
                  </a:solidFill>
                  <a:latin typeface="Meiryo UI" panose="020B0604030504040204" pitchFamily="50" charset="-128"/>
                  <a:ea typeface="Meiryo UI" panose="020B0604030504040204" pitchFamily="50" charset="-128"/>
                  <a:cs typeface="+mn-cs"/>
                </a:rPr>
                <a:t>実施</a:t>
              </a:r>
              <a:r>
                <a:rPr kumimoji="1" lang="ja-JP" altLang="en-US" sz="1400" b="0" u="none">
                  <a:solidFill>
                    <a:sysClr val="windowText" lastClr="000000"/>
                  </a:solidFill>
                  <a:latin typeface="Meiryo UI" panose="020B0604030504040204" pitchFamily="50" charset="-128"/>
                  <a:ea typeface="Meiryo UI" panose="020B0604030504040204" pitchFamily="50" charset="-128"/>
                  <a:cs typeface="+mn-cs"/>
                </a:rPr>
                <a:t>時期</a:t>
              </a:r>
              <a:r>
                <a:rPr kumimoji="1" lang="ja-JP" altLang="ja-JP" sz="1400">
                  <a:solidFill>
                    <a:sysClr val="windowText" lastClr="000000"/>
                  </a:solidFill>
                  <a:latin typeface="Meiryo UI" panose="020B0604030504040204" pitchFamily="50" charset="-128"/>
                  <a:ea typeface="Meiryo UI" panose="020B0604030504040204" pitchFamily="50" charset="-128"/>
                  <a:cs typeface="+mn-cs"/>
                </a:rPr>
                <a:t>に○をつけてください。</a:t>
              </a:r>
              <a:r>
                <a:rPr kumimoji="1" lang="ja-JP" altLang="en-US" sz="1400">
                  <a:solidFill>
                    <a:sysClr val="windowText" lastClr="000000"/>
                  </a:solidFill>
                  <a:latin typeface="Meiryo UI" panose="020B0604030504040204" pitchFamily="50" charset="-128"/>
                  <a:ea typeface="Meiryo UI" panose="020B0604030504040204" pitchFamily="50" charset="-128"/>
                  <a:cs typeface="+mn-cs"/>
                </a:rPr>
                <a:t>その際、認定様式第</a:t>
              </a:r>
              <a:r>
                <a:rPr kumimoji="1" lang="en-US" altLang="ja-JP" sz="1400">
                  <a:solidFill>
                    <a:sysClr val="windowText" lastClr="000000"/>
                  </a:solidFill>
                  <a:latin typeface="Meiryo UI" panose="020B0604030504040204" pitchFamily="50" charset="-128"/>
                  <a:ea typeface="Meiryo UI" panose="020B0604030504040204" pitchFamily="50" charset="-128"/>
                  <a:cs typeface="+mn-cs"/>
                </a:rPr>
                <a:t>6</a:t>
              </a:r>
              <a:r>
                <a:rPr kumimoji="1" lang="ja-JP" altLang="en-US" sz="1400">
                  <a:solidFill>
                    <a:sysClr val="windowText" lastClr="000000"/>
                  </a:solidFill>
                  <a:latin typeface="Meiryo UI" panose="020B0604030504040204" pitchFamily="50" charset="-128"/>
                  <a:ea typeface="Meiryo UI" panose="020B0604030504040204" pitchFamily="50" charset="-128"/>
                  <a:cs typeface="+mn-cs"/>
                </a:rPr>
                <a:t>号での計画も考慮してください。</a:t>
              </a:r>
              <a:endParaRPr kumimoji="1" lang="ja-JP" altLang="en-US" sz="140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16" name="角丸四角形吹き出し 15">
              <a:extLst>
                <a:ext uri="{FF2B5EF4-FFF2-40B4-BE49-F238E27FC236}">
                  <a16:creationId xmlns:a16="http://schemas.microsoft.com/office/drawing/2014/main" id="{8235A3D0-4204-2398-6EE4-C35AF36BB43B}"/>
                </a:ext>
              </a:extLst>
            </xdr:cNvPr>
            <xdr:cNvSpPr/>
          </xdr:nvSpPr>
          <xdr:spPr>
            <a:xfrm>
              <a:off x="10175877" y="7193640"/>
              <a:ext cx="3632199" cy="3367357"/>
            </a:xfrm>
            <a:prstGeom prst="wedgeRoundRectCallout">
              <a:avLst>
                <a:gd name="adj1" fmla="val 4220"/>
                <a:gd name="adj2" fmla="val 50332"/>
                <a:gd name="adj3" fmla="val 16667"/>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dk1"/>
                  </a:solidFill>
                  <a:effectLst/>
                  <a:latin typeface="Meiryo UI" panose="020B0604030504040204" pitchFamily="50" charset="-128"/>
                  <a:ea typeface="Meiryo UI" panose="020B0604030504040204" pitchFamily="50" charset="-128"/>
                  <a:cs typeface="+mn-cs"/>
                </a:rPr>
                <a:t>認定様式第</a:t>
              </a:r>
              <a:r>
                <a:rPr kumimoji="1" lang="en-US" altLang="ja-JP" sz="1400">
                  <a:solidFill>
                    <a:schemeClr val="dk1"/>
                  </a:solidFill>
                  <a:effectLst/>
                  <a:latin typeface="Meiryo UI" panose="020B0604030504040204" pitchFamily="50" charset="-128"/>
                  <a:ea typeface="Meiryo UI" panose="020B0604030504040204" pitchFamily="50" charset="-128"/>
                  <a:cs typeface="+mn-cs"/>
                </a:rPr>
                <a:t>6</a:t>
              </a:r>
              <a:r>
                <a:rPr kumimoji="1" lang="ja-JP" altLang="ja-JP" sz="1400">
                  <a:solidFill>
                    <a:schemeClr val="dk1"/>
                  </a:solidFill>
                  <a:effectLst/>
                  <a:latin typeface="Meiryo UI" panose="020B0604030504040204" pitchFamily="50" charset="-128"/>
                  <a:ea typeface="Meiryo UI" panose="020B0604030504040204" pitchFamily="50" charset="-128"/>
                  <a:cs typeface="+mn-cs"/>
                </a:rPr>
                <a:t>号</a:t>
              </a:r>
              <a:r>
                <a:rPr kumimoji="1" lang="ja-JP" altLang="en-US" sz="1400">
                  <a:solidFill>
                    <a:sysClr val="windowText" lastClr="000000"/>
                  </a:solidFill>
                  <a:latin typeface="Meiryo UI" panose="020B0604030504040204" pitchFamily="50" charset="-128"/>
                  <a:ea typeface="Meiryo UI" panose="020B0604030504040204" pitchFamily="50" charset="-128"/>
                </a:rPr>
                <a:t>の「キャリアコンサルティング予定表」で記載されている実施期間については、必ず「①職業相談の実施」、「⑥ジョブ・カードの作成支援」に「○」を付けます。</a:t>
              </a:r>
              <a:endParaRPr kumimoji="1" lang="en-US" altLang="ja-JP" sz="1400">
                <a:solidFill>
                  <a:sysClr val="windowText" lastClr="000000"/>
                </a:solidFill>
                <a:latin typeface="Meiryo UI" panose="020B0604030504040204" pitchFamily="50" charset="-128"/>
                <a:ea typeface="Meiryo UI" panose="020B0604030504040204"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eiryo UI" panose="020B0604030504040204" pitchFamily="50" charset="-128"/>
                  <a:ea typeface="Meiryo UI" panose="020B0604030504040204" pitchFamily="50" charset="-128"/>
                  <a:cs typeface="+mn-cs"/>
                </a:rPr>
                <a:t>なお、</a:t>
              </a:r>
              <a:r>
                <a:rPr kumimoji="1" lang="ja-JP" altLang="ja-JP" sz="1400">
                  <a:solidFill>
                    <a:schemeClr val="dk1"/>
                  </a:solidFill>
                  <a:effectLst/>
                  <a:latin typeface="Meiryo UI" panose="020B0604030504040204" pitchFamily="50" charset="-128"/>
                  <a:ea typeface="Meiryo UI" panose="020B0604030504040204" pitchFamily="50" charset="-128"/>
                  <a:cs typeface="+mn-cs"/>
                </a:rPr>
                <a:t>「キャリアコンサルティング予定表」</a:t>
              </a:r>
              <a:r>
                <a:rPr kumimoji="1" lang="ja-JP" altLang="en-US" sz="1400">
                  <a:solidFill>
                    <a:schemeClr val="dk1"/>
                  </a:solidFill>
                  <a:effectLst/>
                  <a:latin typeface="Meiryo UI" panose="020B0604030504040204" pitchFamily="50" charset="-128"/>
                  <a:ea typeface="Meiryo UI" panose="020B0604030504040204" pitchFamily="50" charset="-128"/>
                  <a:cs typeface="+mn-cs"/>
                </a:rPr>
                <a:t>に記載されていない時期に</a:t>
              </a:r>
              <a:r>
                <a:rPr kumimoji="1" lang="ja-JP" altLang="ja-JP" sz="1400">
                  <a:solidFill>
                    <a:schemeClr val="dk1"/>
                  </a:solidFill>
                  <a:effectLst/>
                  <a:latin typeface="Meiryo UI" panose="020B0604030504040204" pitchFamily="50" charset="-128"/>
                  <a:ea typeface="Meiryo UI" panose="020B0604030504040204" pitchFamily="50" charset="-128"/>
                  <a:cs typeface="+mn-cs"/>
                </a:rPr>
                <a:t>「○」</a:t>
              </a:r>
              <a:r>
                <a:rPr kumimoji="1" lang="ja-JP" altLang="en-US" sz="1400">
                  <a:solidFill>
                    <a:schemeClr val="dk1"/>
                  </a:solidFill>
                  <a:effectLst/>
                  <a:latin typeface="Meiryo UI" panose="020B0604030504040204" pitchFamily="50" charset="-128"/>
                  <a:ea typeface="Meiryo UI" panose="020B0604030504040204" pitchFamily="50" charset="-128"/>
                  <a:cs typeface="+mn-cs"/>
                </a:rPr>
                <a:t>を付けても</a:t>
              </a:r>
              <a:r>
                <a:rPr kumimoji="1" lang="ja-JP" altLang="ja-JP" sz="1400">
                  <a:solidFill>
                    <a:schemeClr val="dk1"/>
                  </a:solidFill>
                  <a:effectLst/>
                  <a:latin typeface="Meiryo UI" panose="020B0604030504040204" pitchFamily="50" charset="-128"/>
                  <a:ea typeface="Meiryo UI" panose="020B0604030504040204" pitchFamily="50" charset="-128"/>
                  <a:cs typeface="+mn-cs"/>
                </a:rPr>
                <a:t>構</a:t>
              </a:r>
              <a:r>
                <a:rPr kumimoji="1" lang="ja-JP" altLang="en-US" sz="1400">
                  <a:solidFill>
                    <a:schemeClr val="dk1"/>
                  </a:solidFill>
                  <a:effectLst/>
                  <a:latin typeface="Meiryo UI" panose="020B0604030504040204" pitchFamily="50" charset="-128"/>
                  <a:ea typeface="Meiryo UI" panose="020B0604030504040204" pitchFamily="50" charset="-128"/>
                  <a:cs typeface="+mn-cs"/>
                </a:rPr>
                <a:t>いません</a:t>
              </a:r>
              <a:r>
                <a:rPr kumimoji="1" lang="ja-JP" altLang="ja-JP" sz="1400">
                  <a:solidFill>
                    <a:schemeClr val="dk1"/>
                  </a:solidFill>
                  <a:effectLst/>
                  <a:latin typeface="Meiryo UI" panose="020B0604030504040204" pitchFamily="50" charset="-128"/>
                  <a:ea typeface="Meiryo UI" panose="020B0604030504040204" pitchFamily="50" charset="-128"/>
                  <a:cs typeface="+mn-cs"/>
                </a:rPr>
                <a:t>。</a:t>
              </a:r>
              <a:endParaRPr lang="ja-JP" altLang="ja-JP" sz="1400">
                <a:effectLst/>
                <a:latin typeface="Meiryo UI" panose="020B0604030504040204" pitchFamily="50" charset="-128"/>
                <a:ea typeface="Meiryo UI" panose="020B0604030504040204" pitchFamily="50" charset="-128"/>
              </a:endParaRPr>
            </a:p>
          </xdr:txBody>
        </xdr:sp>
        <xdr:sp macro="" textlink="">
          <xdr:nvSpPr>
            <xdr:cNvPr id="17" name="フローチャート : 代替処理 18">
              <a:extLst>
                <a:ext uri="{FF2B5EF4-FFF2-40B4-BE49-F238E27FC236}">
                  <a16:creationId xmlns:a16="http://schemas.microsoft.com/office/drawing/2014/main" id="{5CF93740-5EC0-0810-C5E3-6359A71A706C}"/>
                </a:ext>
              </a:extLst>
            </xdr:cNvPr>
            <xdr:cNvSpPr/>
          </xdr:nvSpPr>
          <xdr:spPr>
            <a:xfrm>
              <a:off x="8663216" y="10956015"/>
              <a:ext cx="5118100" cy="1075791"/>
            </a:xfrm>
            <a:prstGeom prst="flowChartAlternateProcess">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400" u="none">
                  <a:solidFill>
                    <a:sysClr val="windowText" lastClr="000000"/>
                  </a:solidFill>
                  <a:latin typeface="Meiryo UI" panose="020B0604030504040204" pitchFamily="50" charset="-128"/>
                  <a:ea typeface="Meiryo UI" panose="020B0604030504040204" pitchFamily="50" charset="-128"/>
                </a:rPr>
                <a:t>⑦職場見学等の機会提供は、「職場見学、職場体験、職業人講話」を実施する時期に「○」をつけてください。</a:t>
              </a:r>
              <a:endParaRPr kumimoji="1" lang="en-US" altLang="ja-JP" sz="1400" u="none">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18" name="直線矢印コネクタ 17">
              <a:extLst>
                <a:ext uri="{FF2B5EF4-FFF2-40B4-BE49-F238E27FC236}">
                  <a16:creationId xmlns:a16="http://schemas.microsoft.com/office/drawing/2014/main" id="{5DBA089C-F345-8CBC-5471-026CF49B1BAD}"/>
                </a:ext>
              </a:extLst>
            </xdr:cNvPr>
            <xdr:cNvCxnSpPr/>
          </xdr:nvCxnSpPr>
          <xdr:spPr>
            <a:xfrm flipH="1">
              <a:off x="9184823" y="6153149"/>
              <a:ext cx="755217" cy="868135"/>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ABE4FFA5-8FAC-2038-59F8-4FA249DE9B0D}"/>
                </a:ext>
              </a:extLst>
            </xdr:cNvPr>
            <xdr:cNvCxnSpPr/>
          </xdr:nvCxnSpPr>
          <xdr:spPr>
            <a:xfrm flipH="1" flipV="1">
              <a:off x="9481912" y="7506608"/>
              <a:ext cx="680358" cy="938890"/>
            </a:xfrm>
            <a:prstGeom prst="straightConnector1">
              <a:avLst/>
            </a:prstGeom>
            <a:ln w="38100">
              <a:solidFill>
                <a:srgbClr val="FF0000"/>
              </a:solidFill>
              <a:prstDash val="sysDot"/>
              <a:tailEnd type="arrow"/>
            </a:ln>
          </xdr:spPr>
          <xdr:style>
            <a:lnRef idx="1">
              <a:schemeClr val="accent1"/>
            </a:lnRef>
            <a:fillRef idx="0">
              <a:schemeClr val="accent1"/>
            </a:fillRef>
            <a:effectRef idx="0">
              <a:schemeClr val="accent1"/>
            </a:effectRef>
            <a:fontRef idx="minor">
              <a:schemeClr val="tx1"/>
            </a:fontRef>
          </xdr:style>
        </xdr:cxnSp>
        <xdr:cxnSp macro="">
          <xdr:nvCxnSpPr>
            <xdr:cNvPr id="20" name="直線矢印コネクタ 19">
              <a:extLst>
                <a:ext uri="{FF2B5EF4-FFF2-40B4-BE49-F238E27FC236}">
                  <a16:creationId xmlns:a16="http://schemas.microsoft.com/office/drawing/2014/main" id="{0B154B8E-D1F5-36FE-F267-32906C9BDC59}"/>
                </a:ext>
              </a:extLst>
            </xdr:cNvPr>
            <xdr:cNvCxnSpPr/>
          </xdr:nvCxnSpPr>
          <xdr:spPr>
            <a:xfrm flipH="1">
              <a:off x="9509125" y="8449127"/>
              <a:ext cx="655868" cy="1016907"/>
            </a:xfrm>
            <a:prstGeom prst="straightConnector1">
              <a:avLst/>
            </a:prstGeom>
            <a:ln w="38100">
              <a:solidFill>
                <a:srgbClr val="FF0000"/>
              </a:solidFill>
              <a:prstDash val="sysDot"/>
              <a:tailEnd type="arrow"/>
            </a:ln>
          </xdr:spPr>
          <xdr:style>
            <a:lnRef idx="1">
              <a:schemeClr val="accent1"/>
            </a:lnRef>
            <a:fillRef idx="0">
              <a:schemeClr val="accent1"/>
            </a:fillRef>
            <a:effectRef idx="0">
              <a:schemeClr val="accent1"/>
            </a:effectRef>
            <a:fontRef idx="minor">
              <a:schemeClr val="tx1"/>
            </a:fontRef>
          </xdr:style>
        </xdr:cxnSp>
        <xdr:cxnSp macro="">
          <xdr:nvCxnSpPr>
            <xdr:cNvPr id="21" name="直線矢印コネクタ 20">
              <a:extLst>
                <a:ext uri="{FF2B5EF4-FFF2-40B4-BE49-F238E27FC236}">
                  <a16:creationId xmlns:a16="http://schemas.microsoft.com/office/drawing/2014/main" id="{10AE58F9-1392-862B-5241-ADC85BF70591}"/>
                </a:ext>
              </a:extLst>
            </xdr:cNvPr>
            <xdr:cNvCxnSpPr/>
          </xdr:nvCxnSpPr>
          <xdr:spPr>
            <a:xfrm flipH="1" flipV="1">
              <a:off x="6565859" y="10910248"/>
              <a:ext cx="2125048" cy="432214"/>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2" name="フローチャート : 代替処理 18">
              <a:extLst>
                <a:ext uri="{FF2B5EF4-FFF2-40B4-BE49-F238E27FC236}">
                  <a16:creationId xmlns:a16="http://schemas.microsoft.com/office/drawing/2014/main" id="{C9FE31E5-AC97-BB35-96E9-330481E978E7}"/>
                </a:ext>
              </a:extLst>
            </xdr:cNvPr>
            <xdr:cNvSpPr/>
          </xdr:nvSpPr>
          <xdr:spPr>
            <a:xfrm>
              <a:off x="5896884" y="18079809"/>
              <a:ext cx="4079421" cy="500743"/>
            </a:xfrm>
            <a:prstGeom prst="flowChartAlternateProcess">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400" u="none">
                  <a:solidFill>
                    <a:sysClr val="windowText" lastClr="000000"/>
                  </a:solidFill>
                  <a:latin typeface="Meiryo UI" panose="020B0604030504040204" pitchFamily="50" charset="-128"/>
                  <a:ea typeface="Meiryo UI" panose="020B0604030504040204" pitchFamily="50" charset="-128"/>
                </a:rPr>
                <a:t>許可を得ていない場合は、記載不要です。</a:t>
              </a:r>
              <a:endParaRPr kumimoji="1" lang="en-US" altLang="ja-JP" sz="1400" u="none">
                <a:solidFill>
                  <a:sysClr val="windowText" lastClr="000000"/>
                </a:solidFill>
                <a:latin typeface="Meiryo UI" panose="020B0604030504040204" pitchFamily="50" charset="-128"/>
                <a:ea typeface="Meiryo UI" panose="020B0604030504040204" pitchFamily="50" charset="-128"/>
              </a:endParaRPr>
            </a:p>
          </xdr:txBody>
        </xdr:sp>
      </xdr:grpSp>
      <xdr:cxnSp macro="">
        <xdr:nvCxnSpPr>
          <xdr:cNvPr id="12" name="直線矢印コネクタ 11">
            <a:extLst>
              <a:ext uri="{FF2B5EF4-FFF2-40B4-BE49-F238E27FC236}">
                <a16:creationId xmlns:a16="http://schemas.microsoft.com/office/drawing/2014/main" id="{D4F51C56-D87F-50B2-6DE2-802E0D0EDBBD}"/>
              </a:ext>
            </a:extLst>
          </xdr:cNvPr>
          <xdr:cNvCxnSpPr>
            <a:stCxn id="14" idx="1"/>
          </xdr:cNvCxnSpPr>
        </xdr:nvCxnSpPr>
        <xdr:spPr>
          <a:xfrm flipH="1">
            <a:off x="4681682" y="4756315"/>
            <a:ext cx="1682750" cy="1533071"/>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3" name="直線矢印コネクタ 12">
            <a:extLst>
              <a:ext uri="{FF2B5EF4-FFF2-40B4-BE49-F238E27FC236}">
                <a16:creationId xmlns:a16="http://schemas.microsoft.com/office/drawing/2014/main" id="{B9937313-7BB6-F273-2B5D-27FEE57CA69F}"/>
              </a:ext>
            </a:extLst>
          </xdr:cNvPr>
          <xdr:cNvCxnSpPr/>
        </xdr:nvCxnSpPr>
        <xdr:spPr>
          <a:xfrm>
            <a:off x="10045167" y="5457083"/>
            <a:ext cx="589640" cy="911678"/>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4" name="角丸四角形吹き出し 13">
            <a:extLst>
              <a:ext uri="{FF2B5EF4-FFF2-40B4-BE49-F238E27FC236}">
                <a16:creationId xmlns:a16="http://schemas.microsoft.com/office/drawing/2014/main" id="{9B922070-6C47-D44A-BEB4-11D1F0DF592A}"/>
              </a:ext>
            </a:extLst>
          </xdr:cNvPr>
          <xdr:cNvSpPr/>
        </xdr:nvSpPr>
        <xdr:spPr>
          <a:xfrm>
            <a:off x="6364432" y="3960297"/>
            <a:ext cx="6839857" cy="1592036"/>
          </a:xfrm>
          <a:prstGeom prst="wedgeRoundRectCallout">
            <a:avLst>
              <a:gd name="adj1" fmla="val 4220"/>
              <a:gd name="adj2" fmla="val 50332"/>
              <a:gd name="adj3" fmla="val 16667"/>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latin typeface="Meiryo UI" panose="020B0604030504040204" pitchFamily="50" charset="-128"/>
                <a:ea typeface="Meiryo UI" panose="020B0604030504040204" pitchFamily="50" charset="-128"/>
                <a:cs typeface="+mn-cs"/>
              </a:rPr>
              <a:t>就職支援責任者とは別にキャリアコンサルティング担当者を配置する場合はチェックし、氏名および登録番号を記入してください。</a:t>
            </a:r>
            <a:endParaRPr kumimoji="1" lang="en-US" altLang="ja-JP" sz="1400">
              <a:solidFill>
                <a:sysClr val="windowText" lastClr="00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latin typeface="Meiryo UI" panose="020B0604030504040204" pitchFamily="50" charset="-128"/>
                <a:ea typeface="Meiryo UI" panose="020B0604030504040204" pitchFamily="50" charset="-128"/>
                <a:cs typeface="+mn-cs"/>
              </a:rPr>
              <a:t>就職支援責任者がキャリアコンサルティングを担当する場合はチェックは記入せず、氏名および登録番号を記入してください。</a:t>
            </a:r>
            <a:endParaRPr kumimoji="1" lang="ja-JP" altLang="en-US" sz="1400">
              <a:solidFill>
                <a:sysClr val="windowText" lastClr="000000"/>
              </a:solidFill>
              <a:latin typeface="Meiryo UI" panose="020B0604030504040204" pitchFamily="50" charset="-128"/>
              <a:ea typeface="Meiryo UI" panose="020B0604030504040204" pitchFamily="50" charset="-128"/>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15</xdr:col>
      <xdr:colOff>431800</xdr:colOff>
      <xdr:row>8</xdr:row>
      <xdr:rowOff>63500</xdr:rowOff>
    </xdr:from>
    <xdr:to>
      <xdr:col>20</xdr:col>
      <xdr:colOff>150234</xdr:colOff>
      <xdr:row>11</xdr:row>
      <xdr:rowOff>314942</xdr:rowOff>
    </xdr:to>
    <xdr:grpSp>
      <xdr:nvGrpSpPr>
        <xdr:cNvPr id="4" name="グループ化 3">
          <a:extLst>
            <a:ext uri="{FF2B5EF4-FFF2-40B4-BE49-F238E27FC236}">
              <a16:creationId xmlns:a16="http://schemas.microsoft.com/office/drawing/2014/main" id="{00000000-0008-0000-1600-000004000000}"/>
            </a:ext>
          </a:extLst>
        </xdr:cNvPr>
        <xdr:cNvGrpSpPr/>
      </xdr:nvGrpSpPr>
      <xdr:grpSpPr>
        <a:xfrm>
          <a:off x="13786866" y="2921635"/>
          <a:ext cx="2899276" cy="1427970"/>
          <a:chOff x="11949545" y="3238499"/>
          <a:chExt cx="4139045" cy="2008909"/>
        </a:xfrm>
      </xdr:grpSpPr>
      <xdr:sp macro="" textlink="">
        <xdr:nvSpPr>
          <xdr:cNvPr id="5" name="正方形/長方形 4">
            <a:extLst>
              <a:ext uri="{FF2B5EF4-FFF2-40B4-BE49-F238E27FC236}">
                <a16:creationId xmlns:a16="http://schemas.microsoft.com/office/drawing/2014/main" id="{00000000-0008-0000-1600-000005000000}"/>
              </a:ext>
            </a:extLst>
          </xdr:cNvPr>
          <xdr:cNvSpPr/>
        </xdr:nvSpPr>
        <xdr:spPr>
          <a:xfrm>
            <a:off x="11949545" y="3238499"/>
            <a:ext cx="4139045" cy="2008909"/>
          </a:xfrm>
          <a:prstGeom prst="rect">
            <a:avLst/>
          </a:prstGeom>
          <a:solidFill>
            <a:srgbClr val="FFFFFF"/>
          </a:solid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1600-000006000000}"/>
              </a:ext>
            </a:extLst>
          </xdr:cNvPr>
          <xdr:cNvSpPr txBox="1"/>
        </xdr:nvSpPr>
        <xdr:spPr>
          <a:xfrm>
            <a:off x="12850090" y="3414814"/>
            <a:ext cx="3030683" cy="464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：入力必須</a:t>
            </a:r>
          </a:p>
        </xdr:txBody>
      </xdr:sp>
      <xdr:sp macro="" textlink="">
        <xdr:nvSpPr>
          <xdr:cNvPr id="7" name="正方形/長方形 6">
            <a:extLst>
              <a:ext uri="{FF2B5EF4-FFF2-40B4-BE49-F238E27FC236}">
                <a16:creationId xmlns:a16="http://schemas.microsoft.com/office/drawing/2014/main" id="{00000000-0008-0000-1600-000007000000}"/>
              </a:ext>
            </a:extLst>
          </xdr:cNvPr>
          <xdr:cNvSpPr/>
        </xdr:nvSpPr>
        <xdr:spPr>
          <a:xfrm>
            <a:off x="12347864" y="3463637"/>
            <a:ext cx="398318" cy="311727"/>
          </a:xfrm>
          <a:prstGeom prst="rect">
            <a:avLst/>
          </a:prstGeom>
          <a:solidFill>
            <a:srgbClr val="CCE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00000000-0008-0000-1600-000008000000}"/>
              </a:ext>
            </a:extLst>
          </xdr:cNvPr>
          <xdr:cNvSpPr/>
        </xdr:nvSpPr>
        <xdr:spPr>
          <a:xfrm>
            <a:off x="12347864" y="4017818"/>
            <a:ext cx="398318" cy="311727"/>
          </a:xfrm>
          <a:prstGeom prst="rect">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1600-000009000000}"/>
              </a:ext>
            </a:extLst>
          </xdr:cNvPr>
          <xdr:cNvSpPr txBox="1"/>
        </xdr:nvSpPr>
        <xdr:spPr>
          <a:xfrm>
            <a:off x="12867409" y="3983181"/>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：該当する場合入力</a:t>
            </a:r>
          </a:p>
        </xdr:txBody>
      </xdr:sp>
      <xdr:sp macro="" textlink="">
        <xdr:nvSpPr>
          <xdr:cNvPr id="10" name="正方形/長方形 9">
            <a:extLst>
              <a:ext uri="{FF2B5EF4-FFF2-40B4-BE49-F238E27FC236}">
                <a16:creationId xmlns:a16="http://schemas.microsoft.com/office/drawing/2014/main" id="{00000000-0008-0000-1600-00000A000000}"/>
              </a:ext>
            </a:extLst>
          </xdr:cNvPr>
          <xdr:cNvSpPr/>
        </xdr:nvSpPr>
        <xdr:spPr>
          <a:xfrm>
            <a:off x="12365182" y="4571999"/>
            <a:ext cx="398318" cy="311727"/>
          </a:xfrm>
          <a:prstGeom prst="rect">
            <a:avLst/>
          </a:prstGeom>
          <a:solidFill>
            <a:srgbClr val="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1600-00000B000000}"/>
              </a:ext>
            </a:extLst>
          </xdr:cNvPr>
          <xdr:cNvSpPr txBox="1"/>
        </xdr:nvSpPr>
        <xdr:spPr>
          <a:xfrm>
            <a:off x="12867409" y="4485409"/>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：必要に応じて入力</a:t>
            </a:r>
          </a:p>
        </xdr:txBody>
      </xdr:sp>
    </xdr:grpSp>
    <xdr:clientData/>
  </xdr:twoCellAnchor>
  <xdr:twoCellAnchor>
    <xdr:from>
      <xdr:col>0</xdr:col>
      <xdr:colOff>51954</xdr:colOff>
      <xdr:row>0</xdr:row>
      <xdr:rowOff>86591</xdr:rowOff>
    </xdr:from>
    <xdr:to>
      <xdr:col>14</xdr:col>
      <xdr:colOff>3480955</xdr:colOff>
      <xdr:row>17</xdr:row>
      <xdr:rowOff>285389</xdr:rowOff>
    </xdr:to>
    <xdr:grpSp>
      <xdr:nvGrpSpPr>
        <xdr:cNvPr id="2" name="グループ化 1">
          <a:extLst>
            <a:ext uri="{FF2B5EF4-FFF2-40B4-BE49-F238E27FC236}">
              <a16:creationId xmlns:a16="http://schemas.microsoft.com/office/drawing/2014/main" id="{A522D239-4BCD-4C72-A665-3FC0AD0B7B6F}"/>
            </a:ext>
          </a:extLst>
        </xdr:cNvPr>
        <xdr:cNvGrpSpPr/>
      </xdr:nvGrpSpPr>
      <xdr:grpSpPr>
        <a:xfrm>
          <a:off x="48525" y="78590"/>
          <a:ext cx="12968606" cy="6587279"/>
          <a:chOff x="-87673" y="222684"/>
          <a:chExt cx="14131637" cy="7247298"/>
        </a:xfrm>
      </xdr:grpSpPr>
      <xdr:cxnSp macro="">
        <xdr:nvCxnSpPr>
          <xdr:cNvPr id="3" name="直線矢印コネクタ 2">
            <a:extLst>
              <a:ext uri="{FF2B5EF4-FFF2-40B4-BE49-F238E27FC236}">
                <a16:creationId xmlns:a16="http://schemas.microsoft.com/office/drawing/2014/main" id="{563968A6-90B9-450F-AE97-908ABC2F1A9C}"/>
              </a:ext>
            </a:extLst>
          </xdr:cNvPr>
          <xdr:cNvCxnSpPr>
            <a:stCxn id="12" idx="1"/>
          </xdr:cNvCxnSpPr>
        </xdr:nvCxnSpPr>
        <xdr:spPr>
          <a:xfrm flipV="1">
            <a:off x="2833184" y="2271125"/>
            <a:ext cx="560098" cy="4178238"/>
          </a:xfrm>
          <a:prstGeom prst="straightConnector1">
            <a:avLst/>
          </a:prstGeom>
          <a:noFill/>
          <a:ln w="25400" cap="flat" cmpd="sng" algn="ctr">
            <a:solidFill>
              <a:srgbClr val="FF0000"/>
            </a:solidFill>
            <a:prstDash val="solid"/>
            <a:tailEnd type="arrow"/>
          </a:ln>
          <a:effectLst/>
        </xdr:spPr>
      </xdr:cxnSp>
      <xdr:sp macro="" textlink="">
        <xdr:nvSpPr>
          <xdr:cNvPr id="12" name="角丸四角形 13">
            <a:extLst>
              <a:ext uri="{FF2B5EF4-FFF2-40B4-BE49-F238E27FC236}">
                <a16:creationId xmlns:a16="http://schemas.microsoft.com/office/drawing/2014/main" id="{E087CBA6-664D-B6D7-81F6-2DA4D6B11754}"/>
              </a:ext>
            </a:extLst>
          </xdr:cNvPr>
          <xdr:cNvSpPr/>
        </xdr:nvSpPr>
        <xdr:spPr>
          <a:xfrm>
            <a:off x="2833184" y="5504728"/>
            <a:ext cx="4038601" cy="1889270"/>
          </a:xfrm>
          <a:prstGeom prst="roundRect">
            <a:avLst/>
          </a:prstGeom>
          <a:solidFill>
            <a:srgbClr val="FFFFCC"/>
          </a:solidFill>
          <a:ln w="19050" cap="flat" cmpd="sng" algn="ctr">
            <a:solidFill>
              <a:srgbClr val="FF0000"/>
            </a:solidFill>
            <a:prstDash val="solid"/>
          </a:ln>
          <a:effectLst/>
        </xdr:spPr>
        <xdr:txBody>
          <a:bodyPr rtlCol="0" anchor="ct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企業実習先が生産活動を行っている場所で実施して頂く必要があります。従って、企業実習を行うことを目的に訓練場所を賃貸するようなケースは認められません。（訓練場所の賃貸借契約書をご提出頂く場合があります。）</a:t>
            </a:r>
          </a:p>
        </xdr:txBody>
      </xdr:sp>
      <xdr:sp macro="" textlink="">
        <xdr:nvSpPr>
          <xdr:cNvPr id="13" name="角丸四角形 14">
            <a:extLst>
              <a:ext uri="{FF2B5EF4-FFF2-40B4-BE49-F238E27FC236}">
                <a16:creationId xmlns:a16="http://schemas.microsoft.com/office/drawing/2014/main" id="{7D7399CC-ABB7-A9C1-37C3-329CE3AC3122}"/>
              </a:ext>
            </a:extLst>
          </xdr:cNvPr>
          <xdr:cNvSpPr/>
        </xdr:nvSpPr>
        <xdr:spPr>
          <a:xfrm>
            <a:off x="-87673" y="222684"/>
            <a:ext cx="3819525" cy="1504950"/>
          </a:xfrm>
          <a:prstGeom prst="roundRect">
            <a:avLst/>
          </a:prstGeom>
          <a:solidFill>
            <a:srgbClr val="FFFFCC"/>
          </a:solidFill>
          <a:ln w="19050" cap="flat" cmpd="sng" algn="ctr">
            <a:solidFill>
              <a:srgbClr val="FF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・企業実習先は、全ての受講者が適正に企業実習をできるだけの事業所を確保してください。</a:t>
            </a: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・企業実習は、原則、想定する就職先の職務・仕事を担う労働者が従事している</a:t>
            </a: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外部の企業の職場</a:t>
            </a: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において実施してください。</a:t>
            </a:r>
          </a:p>
        </xdr:txBody>
      </xdr:sp>
      <xdr:sp macro="" textlink="">
        <xdr:nvSpPr>
          <xdr:cNvPr id="14" name="角丸四角形 15">
            <a:extLst>
              <a:ext uri="{FF2B5EF4-FFF2-40B4-BE49-F238E27FC236}">
                <a16:creationId xmlns:a16="http://schemas.microsoft.com/office/drawing/2014/main" id="{BC68D073-B120-CBEE-83AC-636376146740}"/>
              </a:ext>
            </a:extLst>
          </xdr:cNvPr>
          <xdr:cNvSpPr/>
        </xdr:nvSpPr>
        <xdr:spPr>
          <a:xfrm>
            <a:off x="8341520" y="5203032"/>
            <a:ext cx="5702444" cy="2266950"/>
          </a:xfrm>
          <a:prstGeom prst="roundRect">
            <a:avLst/>
          </a:prstGeom>
          <a:solidFill>
            <a:srgbClr val="FFFFCC"/>
          </a:solidFill>
          <a:ln w="19050" cap="flat" cmpd="sng" algn="ctr">
            <a:solidFill>
              <a:srgbClr val="FF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企業実習先の都合（勤務時間）に合わせた訓練開始・終了時間として差し支えありません。</a:t>
            </a: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ただし、原則として、企業実習先によって総訓練時間数及び総訓練日数が異なることは認められませんので、設定の際にはご注意ください。</a:t>
            </a: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なお、実施時間が学科及び実技と異なる場合、事前にコース案内（コース案内記入例参照）、施設見学会、選考試験、オリエンテーションにおいて周知してください。</a:t>
            </a:r>
          </a:p>
        </xdr:txBody>
      </xdr:sp>
      <xdr:cxnSp macro="">
        <xdr:nvCxnSpPr>
          <xdr:cNvPr id="15" name="直線矢印コネクタ 14">
            <a:extLst>
              <a:ext uri="{FF2B5EF4-FFF2-40B4-BE49-F238E27FC236}">
                <a16:creationId xmlns:a16="http://schemas.microsoft.com/office/drawing/2014/main" id="{0E2A287C-2B7A-0784-10A0-6698122B7AC0}"/>
              </a:ext>
            </a:extLst>
          </xdr:cNvPr>
          <xdr:cNvCxnSpPr>
            <a:stCxn id="14" idx="1"/>
          </xdr:cNvCxnSpPr>
        </xdr:nvCxnSpPr>
        <xdr:spPr>
          <a:xfrm flipH="1" flipV="1">
            <a:off x="5817828" y="4465639"/>
            <a:ext cx="2523692" cy="1870869"/>
          </a:xfrm>
          <a:prstGeom prst="straightConnector1">
            <a:avLst/>
          </a:prstGeom>
          <a:noFill/>
          <a:ln w="25400" cap="flat" cmpd="sng" algn="ctr">
            <a:solidFill>
              <a:srgbClr val="FF0000"/>
            </a:solidFill>
            <a:prstDash val="solid"/>
            <a:tailEnd type="arrow"/>
          </a:ln>
          <a:effectLst/>
        </xdr:spPr>
      </xdr:cxnSp>
    </xdr:grpSp>
    <xdr:clientData/>
  </xdr:twoCellAnchor>
</xdr:wsDr>
</file>

<file path=xl/drawings/drawing19.xml><?xml version="1.0" encoding="utf-8"?>
<xdr:wsDr xmlns:xdr="http://schemas.openxmlformats.org/drawingml/2006/spreadsheetDrawing" xmlns:a="http://schemas.openxmlformats.org/drawingml/2006/main">
  <xdr:twoCellAnchor>
    <xdr:from>
      <xdr:col>17</xdr:col>
      <xdr:colOff>0</xdr:colOff>
      <xdr:row>7</xdr:row>
      <xdr:rowOff>0</xdr:rowOff>
    </xdr:from>
    <xdr:to>
      <xdr:col>19</xdr:col>
      <xdr:colOff>866776</xdr:colOff>
      <xdr:row>9</xdr:row>
      <xdr:rowOff>323850</xdr:rowOff>
    </xdr:to>
    <xdr:grpSp>
      <xdr:nvGrpSpPr>
        <xdr:cNvPr id="10" name="グループ化 9">
          <a:extLst>
            <a:ext uri="{FF2B5EF4-FFF2-40B4-BE49-F238E27FC236}">
              <a16:creationId xmlns:a16="http://schemas.microsoft.com/office/drawing/2014/main" id="{00000000-0008-0000-1800-00000A000000}"/>
            </a:ext>
          </a:extLst>
        </xdr:cNvPr>
        <xdr:cNvGrpSpPr/>
      </xdr:nvGrpSpPr>
      <xdr:grpSpPr>
        <a:xfrm>
          <a:off x="7060131" y="1892968"/>
          <a:ext cx="2568101" cy="1328848"/>
          <a:chOff x="11949545" y="3238499"/>
          <a:chExt cx="4139045" cy="2008909"/>
        </a:xfrm>
      </xdr:grpSpPr>
      <xdr:sp macro="" textlink="">
        <xdr:nvSpPr>
          <xdr:cNvPr id="11" name="正方形/長方形 10">
            <a:extLst>
              <a:ext uri="{FF2B5EF4-FFF2-40B4-BE49-F238E27FC236}">
                <a16:creationId xmlns:a16="http://schemas.microsoft.com/office/drawing/2014/main" id="{00000000-0008-0000-1800-00000B000000}"/>
              </a:ext>
            </a:extLst>
          </xdr:cNvPr>
          <xdr:cNvSpPr/>
        </xdr:nvSpPr>
        <xdr:spPr>
          <a:xfrm>
            <a:off x="11949545" y="3238499"/>
            <a:ext cx="4139045" cy="2008909"/>
          </a:xfrm>
          <a:prstGeom prst="rect">
            <a:avLst/>
          </a:prstGeom>
          <a:solidFill>
            <a:srgbClr val="FFFFFF"/>
          </a:solid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1800-00000C000000}"/>
              </a:ext>
            </a:extLst>
          </xdr:cNvPr>
          <xdr:cNvSpPr txBox="1"/>
        </xdr:nvSpPr>
        <xdr:spPr>
          <a:xfrm>
            <a:off x="12765332" y="3349163"/>
            <a:ext cx="3030683" cy="464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tx1"/>
                </a:solidFill>
              </a:rPr>
              <a:t>：入力必須</a:t>
            </a:r>
          </a:p>
        </xdr:txBody>
      </xdr:sp>
      <xdr:sp macro="" textlink="">
        <xdr:nvSpPr>
          <xdr:cNvPr id="13" name="正方形/長方形 12">
            <a:extLst>
              <a:ext uri="{FF2B5EF4-FFF2-40B4-BE49-F238E27FC236}">
                <a16:creationId xmlns:a16="http://schemas.microsoft.com/office/drawing/2014/main" id="{00000000-0008-0000-1800-00000D000000}"/>
              </a:ext>
            </a:extLst>
          </xdr:cNvPr>
          <xdr:cNvSpPr/>
        </xdr:nvSpPr>
        <xdr:spPr>
          <a:xfrm>
            <a:off x="12347864" y="3463637"/>
            <a:ext cx="398318" cy="311727"/>
          </a:xfrm>
          <a:prstGeom prst="rect">
            <a:avLst/>
          </a:prstGeom>
          <a:solidFill>
            <a:srgbClr val="CCE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00000000-0008-0000-1800-00000E000000}"/>
              </a:ext>
            </a:extLst>
          </xdr:cNvPr>
          <xdr:cNvSpPr/>
        </xdr:nvSpPr>
        <xdr:spPr>
          <a:xfrm>
            <a:off x="12347864" y="4017818"/>
            <a:ext cx="398318" cy="311727"/>
          </a:xfrm>
          <a:prstGeom prst="rect">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00000000-0008-0000-1800-00000F000000}"/>
              </a:ext>
            </a:extLst>
          </xdr:cNvPr>
          <xdr:cNvSpPr txBox="1"/>
        </xdr:nvSpPr>
        <xdr:spPr>
          <a:xfrm>
            <a:off x="12782650" y="3891269"/>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tx1"/>
                </a:solidFill>
              </a:rPr>
              <a:t>：該当する場合入力</a:t>
            </a:r>
          </a:p>
        </xdr:txBody>
      </xdr:sp>
      <xdr:sp macro="" textlink="">
        <xdr:nvSpPr>
          <xdr:cNvPr id="16" name="正方形/長方形 15">
            <a:extLst>
              <a:ext uri="{FF2B5EF4-FFF2-40B4-BE49-F238E27FC236}">
                <a16:creationId xmlns:a16="http://schemas.microsoft.com/office/drawing/2014/main" id="{00000000-0008-0000-1800-000010000000}"/>
              </a:ext>
            </a:extLst>
          </xdr:cNvPr>
          <xdr:cNvSpPr/>
        </xdr:nvSpPr>
        <xdr:spPr>
          <a:xfrm>
            <a:off x="12365182" y="4571999"/>
            <a:ext cx="398318" cy="311727"/>
          </a:xfrm>
          <a:prstGeom prst="rect">
            <a:avLst/>
          </a:prstGeom>
          <a:solidFill>
            <a:srgbClr val="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00000000-0008-0000-1800-000011000000}"/>
              </a:ext>
            </a:extLst>
          </xdr:cNvPr>
          <xdr:cNvSpPr txBox="1"/>
        </xdr:nvSpPr>
        <xdr:spPr>
          <a:xfrm>
            <a:off x="12796776" y="4459148"/>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tx1"/>
                </a:solidFill>
              </a:rPr>
              <a:t>：必要に応じて入力</a:t>
            </a:r>
          </a:p>
        </xdr:txBody>
      </xdr:sp>
    </xdr:grpSp>
    <xdr:clientData/>
  </xdr:twoCellAnchor>
  <xdr:twoCellAnchor>
    <xdr:from>
      <xdr:col>0</xdr:col>
      <xdr:colOff>142875</xdr:colOff>
      <xdr:row>0</xdr:row>
      <xdr:rowOff>83343</xdr:rowOff>
    </xdr:from>
    <xdr:to>
      <xdr:col>15</xdr:col>
      <xdr:colOff>1096169</xdr:colOff>
      <xdr:row>27</xdr:row>
      <xdr:rowOff>273843</xdr:rowOff>
    </xdr:to>
    <xdr:grpSp>
      <xdr:nvGrpSpPr>
        <xdr:cNvPr id="2" name="グループ化 1">
          <a:extLst>
            <a:ext uri="{FF2B5EF4-FFF2-40B4-BE49-F238E27FC236}">
              <a16:creationId xmlns:a16="http://schemas.microsoft.com/office/drawing/2014/main" id="{EEFC93C8-97AB-4CB6-8F63-59E4CCABF95D}"/>
            </a:ext>
          </a:extLst>
        </xdr:cNvPr>
        <xdr:cNvGrpSpPr/>
      </xdr:nvGrpSpPr>
      <xdr:grpSpPr>
        <a:xfrm>
          <a:off x="131064" y="75342"/>
          <a:ext cx="6517498" cy="9308191"/>
          <a:chOff x="181116" y="57150"/>
          <a:chExt cx="7080109" cy="10258425"/>
        </a:xfrm>
      </xdr:grpSpPr>
      <xdr:sp macro="" textlink="">
        <xdr:nvSpPr>
          <xdr:cNvPr id="3" name="フローチャート : 代替処理 6">
            <a:extLst>
              <a:ext uri="{FF2B5EF4-FFF2-40B4-BE49-F238E27FC236}">
                <a16:creationId xmlns:a16="http://schemas.microsoft.com/office/drawing/2014/main" id="{2CE6D876-42A9-C164-A3DE-BADA51BD97FA}"/>
              </a:ext>
            </a:extLst>
          </xdr:cNvPr>
          <xdr:cNvSpPr/>
        </xdr:nvSpPr>
        <xdr:spPr>
          <a:xfrm>
            <a:off x="181116" y="57150"/>
            <a:ext cx="2324099" cy="952500"/>
          </a:xfrm>
          <a:prstGeom prst="flowChartAlternateProcess">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カリキュラムの内容が同じであれば、企業実習先ごとの提出は不要です。</a:t>
            </a:r>
          </a:p>
        </xdr:txBody>
      </xdr:sp>
      <xdr:sp macro="" textlink="">
        <xdr:nvSpPr>
          <xdr:cNvPr id="4" name="角丸四角形 11">
            <a:extLst>
              <a:ext uri="{FF2B5EF4-FFF2-40B4-BE49-F238E27FC236}">
                <a16:creationId xmlns:a16="http://schemas.microsoft.com/office/drawing/2014/main" id="{4C6C599C-7084-F7E8-9371-29318006D758}"/>
              </a:ext>
            </a:extLst>
          </xdr:cNvPr>
          <xdr:cNvSpPr/>
        </xdr:nvSpPr>
        <xdr:spPr>
          <a:xfrm>
            <a:off x="3571874" y="3276599"/>
            <a:ext cx="3689350" cy="1554957"/>
          </a:xfrm>
          <a:prstGeom prst="roundRect">
            <a:avLst/>
          </a:prstGeom>
          <a:solidFill>
            <a:srgbClr val="FFFFCC"/>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Meiryo UI" panose="020B0604030504040204" pitchFamily="50" charset="-128"/>
                <a:ea typeface="Meiryo UI" panose="020B0604030504040204" pitchFamily="50" charset="-128"/>
              </a:rPr>
              <a:t>企業実習の科目名は、認定様式第</a:t>
            </a:r>
            <a:r>
              <a:rPr kumimoji="1" lang="en-US" altLang="ja-JP" sz="1000">
                <a:solidFill>
                  <a:sysClr val="windowText" lastClr="000000"/>
                </a:solidFill>
                <a:latin typeface="Meiryo UI" panose="020B0604030504040204" pitchFamily="50" charset="-128"/>
                <a:ea typeface="Meiryo UI" panose="020B0604030504040204" pitchFamily="50" charset="-128"/>
              </a:rPr>
              <a:t>5</a:t>
            </a:r>
            <a:r>
              <a:rPr kumimoji="1" lang="ja-JP" altLang="en-US" sz="1000">
                <a:solidFill>
                  <a:sysClr val="windowText" lastClr="000000"/>
                </a:solidFill>
                <a:latin typeface="Meiryo UI" panose="020B0604030504040204" pitchFamily="50" charset="-128"/>
                <a:ea typeface="Meiryo UI" panose="020B0604030504040204" pitchFamily="50" charset="-128"/>
              </a:rPr>
              <a:t>号の実技の科目名と統一した作業名を用いるなど、実技科目との密接な関連性を有することを明確にしてください。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Meiryo UI" panose="020B0604030504040204" pitchFamily="50" charset="-128"/>
                <a:ea typeface="Meiryo UI" panose="020B0604030504040204" pitchFamily="50" charset="-128"/>
                <a:cs typeface="+mn-cs"/>
              </a:rPr>
              <a:t>また、</a:t>
            </a:r>
            <a:r>
              <a:rPr kumimoji="1" lang="ja-JP" altLang="ja-JP" sz="1000">
                <a:solidFill>
                  <a:sysClr val="windowText" lastClr="000000"/>
                </a:solidFill>
                <a:latin typeface="Meiryo UI" panose="020B0604030504040204" pitchFamily="50" charset="-128"/>
                <a:ea typeface="Meiryo UI" panose="020B0604030504040204" pitchFamily="50" charset="-128"/>
                <a:cs typeface="+mn-cs"/>
              </a:rPr>
              <a:t>企業実習で設定する各科目の時間数は、関連する</a:t>
            </a:r>
            <a:r>
              <a:rPr kumimoji="1" lang="ja-JP" altLang="ja-JP" sz="1000">
                <a:solidFill>
                  <a:schemeClr val="dk1"/>
                </a:solidFill>
                <a:effectLst/>
                <a:latin typeface="Meiryo UI" panose="020B0604030504040204" pitchFamily="50" charset="-128"/>
                <a:ea typeface="Meiryo UI" panose="020B0604030504040204" pitchFamily="50" charset="-128"/>
                <a:cs typeface="+mn-cs"/>
              </a:rPr>
              <a:t>認定様式第</a:t>
            </a:r>
            <a:r>
              <a:rPr kumimoji="1" lang="en-US" altLang="ja-JP" sz="1000">
                <a:solidFill>
                  <a:schemeClr val="dk1"/>
                </a:solidFill>
                <a:effectLst/>
                <a:latin typeface="Meiryo UI" panose="020B0604030504040204" pitchFamily="50" charset="-128"/>
                <a:ea typeface="Meiryo UI" panose="020B0604030504040204" pitchFamily="50" charset="-128"/>
                <a:cs typeface="+mn-cs"/>
              </a:rPr>
              <a:t>5</a:t>
            </a:r>
            <a:r>
              <a:rPr kumimoji="1" lang="ja-JP" altLang="ja-JP" sz="1000">
                <a:solidFill>
                  <a:schemeClr val="dk1"/>
                </a:solidFill>
                <a:effectLst/>
                <a:latin typeface="Meiryo UI" panose="020B0604030504040204" pitchFamily="50" charset="-128"/>
                <a:ea typeface="Meiryo UI" panose="020B0604030504040204" pitchFamily="50" charset="-128"/>
                <a:cs typeface="+mn-cs"/>
              </a:rPr>
              <a:t>号</a:t>
            </a:r>
            <a:r>
              <a:rPr kumimoji="1" lang="ja-JP" altLang="en-US" sz="1000">
                <a:solidFill>
                  <a:sysClr val="windowText" lastClr="000000"/>
                </a:solidFill>
                <a:latin typeface="Meiryo UI" panose="020B0604030504040204" pitchFamily="50" charset="-128"/>
                <a:ea typeface="Meiryo UI" panose="020B0604030504040204" pitchFamily="50" charset="-128"/>
                <a:cs typeface="+mn-cs"/>
              </a:rPr>
              <a:t>の</a:t>
            </a:r>
            <a:r>
              <a:rPr kumimoji="1" lang="ja-JP" altLang="ja-JP" sz="1000">
                <a:solidFill>
                  <a:sysClr val="windowText" lastClr="000000"/>
                </a:solidFill>
                <a:latin typeface="Meiryo UI" panose="020B0604030504040204" pitchFamily="50" charset="-128"/>
                <a:ea typeface="Meiryo UI" panose="020B0604030504040204" pitchFamily="50" charset="-128"/>
                <a:cs typeface="+mn-cs"/>
              </a:rPr>
              <a:t>実技科目の時間数以下としてください。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0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5" name="直線矢印コネクタ 4">
            <a:extLst>
              <a:ext uri="{FF2B5EF4-FFF2-40B4-BE49-F238E27FC236}">
                <a16:creationId xmlns:a16="http://schemas.microsoft.com/office/drawing/2014/main" id="{0C121E9B-4BD0-1819-20C3-50CD63F2739C}"/>
              </a:ext>
            </a:extLst>
          </xdr:cNvPr>
          <xdr:cNvCxnSpPr>
            <a:stCxn id="4" idx="1"/>
          </xdr:cNvCxnSpPr>
        </xdr:nvCxnSpPr>
        <xdr:spPr>
          <a:xfrm flipH="1" flipV="1">
            <a:off x="1076324" y="3286126"/>
            <a:ext cx="2495550" cy="76795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6" name="角丸四角形 13">
            <a:extLst>
              <a:ext uri="{FF2B5EF4-FFF2-40B4-BE49-F238E27FC236}">
                <a16:creationId xmlns:a16="http://schemas.microsoft.com/office/drawing/2014/main" id="{B37DC21A-9687-A07F-139D-C7146A50AECB}"/>
              </a:ext>
            </a:extLst>
          </xdr:cNvPr>
          <xdr:cNvSpPr/>
        </xdr:nvSpPr>
        <xdr:spPr>
          <a:xfrm>
            <a:off x="3552825" y="6724650"/>
            <a:ext cx="3708400" cy="752475"/>
          </a:xfrm>
          <a:prstGeom prst="roundRect">
            <a:avLst/>
          </a:prstGeom>
          <a:solidFill>
            <a:srgbClr val="FFFFCC"/>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企業実習の初期段階で、実習内容や職場環境等に応じた安全衛生上の注意点を説明する時間を設けてください。</a:t>
            </a:r>
          </a:p>
        </xdr:txBody>
      </xdr:sp>
      <xdr:sp macro="" textlink="">
        <xdr:nvSpPr>
          <xdr:cNvPr id="7" name="角丸四角形 14">
            <a:extLst>
              <a:ext uri="{FF2B5EF4-FFF2-40B4-BE49-F238E27FC236}">
                <a16:creationId xmlns:a16="http://schemas.microsoft.com/office/drawing/2014/main" id="{D7230E1D-1681-EBAE-BCB0-C13E00076003}"/>
              </a:ext>
            </a:extLst>
          </xdr:cNvPr>
          <xdr:cNvSpPr/>
        </xdr:nvSpPr>
        <xdr:spPr>
          <a:xfrm>
            <a:off x="3552825" y="7591425"/>
            <a:ext cx="3708400" cy="723900"/>
          </a:xfrm>
          <a:prstGeom prst="roundRect">
            <a:avLst/>
          </a:prstGeom>
          <a:solidFill>
            <a:srgbClr val="FFFFCC"/>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企業実習先で実技以外に行う科目があれば、実施方法も含めて記入してください。</a:t>
            </a:r>
          </a:p>
        </xdr:txBody>
      </xdr:sp>
      <xdr:sp macro="" textlink="">
        <xdr:nvSpPr>
          <xdr:cNvPr id="8" name="角丸四角形 15">
            <a:extLst>
              <a:ext uri="{FF2B5EF4-FFF2-40B4-BE49-F238E27FC236}">
                <a16:creationId xmlns:a16="http://schemas.microsoft.com/office/drawing/2014/main" id="{3246C197-D7D9-28BB-93B7-9FE8A2D0047C}"/>
              </a:ext>
            </a:extLst>
          </xdr:cNvPr>
          <xdr:cNvSpPr/>
        </xdr:nvSpPr>
        <xdr:spPr>
          <a:xfrm>
            <a:off x="3552825" y="9144000"/>
            <a:ext cx="3695700" cy="742950"/>
          </a:xfrm>
          <a:prstGeom prst="roundRect">
            <a:avLst/>
          </a:prstGeom>
          <a:solidFill>
            <a:srgbClr val="FFFFCC"/>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企業実習の時間の合計はすべての受講者が同時間とし、かつ、科目ごとの時間数・内容は概ね同じとしてください。</a:t>
            </a:r>
          </a:p>
        </xdr:txBody>
      </xdr:sp>
      <xdr:cxnSp macro="">
        <xdr:nvCxnSpPr>
          <xdr:cNvPr id="9" name="直線矢印コネクタ 8">
            <a:extLst>
              <a:ext uri="{FF2B5EF4-FFF2-40B4-BE49-F238E27FC236}">
                <a16:creationId xmlns:a16="http://schemas.microsoft.com/office/drawing/2014/main" id="{284BE3DC-D1F7-B46A-8A0D-5A940EA815C9}"/>
              </a:ext>
            </a:extLst>
          </xdr:cNvPr>
          <xdr:cNvCxnSpPr/>
        </xdr:nvCxnSpPr>
        <xdr:spPr>
          <a:xfrm flipH="1" flipV="1">
            <a:off x="1114425" y="6762750"/>
            <a:ext cx="2436159" cy="3613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9DB47F55-7F1A-7AD3-6AF6-66DA2A6B635F}"/>
              </a:ext>
            </a:extLst>
          </xdr:cNvPr>
          <xdr:cNvCxnSpPr/>
        </xdr:nvCxnSpPr>
        <xdr:spPr>
          <a:xfrm flipH="1" flipV="1">
            <a:off x="1114425" y="7600950"/>
            <a:ext cx="2436159" cy="3613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567EF6F3-AA82-FA8F-FCF6-106314A536BD}"/>
              </a:ext>
            </a:extLst>
          </xdr:cNvPr>
          <xdr:cNvCxnSpPr/>
        </xdr:nvCxnSpPr>
        <xdr:spPr>
          <a:xfrm>
            <a:off x="5400675" y="9886385"/>
            <a:ext cx="1009650" cy="4291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620568</xdr:colOff>
      <xdr:row>7</xdr:row>
      <xdr:rowOff>158750</xdr:rowOff>
    </xdr:from>
    <xdr:to>
      <xdr:col>24</xdr:col>
      <xdr:colOff>304366</xdr:colOff>
      <xdr:row>13</xdr:row>
      <xdr:rowOff>26306</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1290219" y="1921129"/>
          <a:ext cx="2863510" cy="1484721"/>
          <a:chOff x="11949545" y="3238499"/>
          <a:chExt cx="4139045" cy="2008909"/>
        </a:xfrm>
      </xdr:grpSpPr>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1949545" y="3238499"/>
            <a:ext cx="4139045" cy="2008909"/>
          </a:xfrm>
          <a:prstGeom prst="rect">
            <a:avLst/>
          </a:prstGeom>
          <a:solidFill>
            <a:srgbClr val="FFFFFF"/>
          </a:solid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2850090" y="3414814"/>
            <a:ext cx="3030683" cy="464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：入力必須</a:t>
            </a:r>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2347864" y="3463637"/>
            <a:ext cx="398318" cy="311727"/>
          </a:xfrm>
          <a:prstGeom prst="rect">
            <a:avLst/>
          </a:prstGeom>
          <a:solidFill>
            <a:srgbClr val="CCE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2347864" y="4017818"/>
            <a:ext cx="398318" cy="311727"/>
          </a:xfrm>
          <a:prstGeom prst="rect">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2867409" y="3983181"/>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：該当する場合入力</a:t>
            </a:r>
          </a:p>
        </xdr:txBody>
      </xdr:sp>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2365182" y="4571999"/>
            <a:ext cx="398318" cy="311727"/>
          </a:xfrm>
          <a:prstGeom prst="rect">
            <a:avLst/>
          </a:prstGeom>
          <a:solidFill>
            <a:srgbClr val="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2867409" y="4485409"/>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：必要に応じて入力</a:t>
            </a:r>
          </a:p>
        </xdr:txBody>
      </xdr:sp>
    </xdr:grpSp>
    <xdr:clientData/>
  </xdr:twoCellAnchor>
  <xdr:twoCellAnchor>
    <xdr:from>
      <xdr:col>0</xdr:col>
      <xdr:colOff>95250</xdr:colOff>
      <xdr:row>0</xdr:row>
      <xdr:rowOff>127000</xdr:rowOff>
    </xdr:from>
    <xdr:to>
      <xdr:col>17</xdr:col>
      <xdr:colOff>813831</xdr:colOff>
      <xdr:row>51</xdr:row>
      <xdr:rowOff>323273</xdr:rowOff>
    </xdr:to>
    <xdr:grpSp>
      <xdr:nvGrpSpPr>
        <xdr:cNvPr id="32" name="グループ化 31">
          <a:extLst>
            <a:ext uri="{FF2B5EF4-FFF2-40B4-BE49-F238E27FC236}">
              <a16:creationId xmlns:a16="http://schemas.microsoft.com/office/drawing/2014/main" id="{A1FC70E9-31F5-2E31-4C46-6A9C4CAD8421}"/>
            </a:ext>
          </a:extLst>
        </xdr:cNvPr>
        <xdr:cNvGrpSpPr/>
      </xdr:nvGrpSpPr>
      <xdr:grpSpPr>
        <a:xfrm>
          <a:off x="88392" y="115951"/>
          <a:ext cx="10505555" cy="15329372"/>
          <a:chOff x="95250" y="127000"/>
          <a:chExt cx="11418331" cy="16753898"/>
        </a:xfrm>
      </xdr:grpSpPr>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95250" y="127000"/>
            <a:ext cx="11418331" cy="16753898"/>
            <a:chOff x="103909" y="127000"/>
            <a:chExt cx="11418331" cy="16753898"/>
          </a:xfrm>
        </xdr:grpSpPr>
        <xdr:cxnSp macro="">
          <xdr:nvCxnSpPr>
            <xdr:cNvPr id="11" name="直線矢印コネクタ 10">
              <a:extLst>
                <a:ext uri="{FF2B5EF4-FFF2-40B4-BE49-F238E27FC236}">
                  <a16:creationId xmlns:a16="http://schemas.microsoft.com/office/drawing/2014/main" id="{00000000-0008-0000-0100-00000B000000}"/>
                </a:ext>
              </a:extLst>
            </xdr:cNvPr>
            <xdr:cNvCxnSpPr>
              <a:stCxn id="12" idx="0"/>
            </xdr:cNvCxnSpPr>
          </xdr:nvCxnSpPr>
          <xdr:spPr>
            <a:xfrm flipV="1">
              <a:off x="4510068" y="14176375"/>
              <a:ext cx="38841" cy="1543616"/>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2" name="フローチャート : 代替処理 21">
              <a:extLst>
                <a:ext uri="{FF2B5EF4-FFF2-40B4-BE49-F238E27FC236}">
                  <a16:creationId xmlns:a16="http://schemas.microsoft.com/office/drawing/2014/main" id="{00000000-0008-0000-0100-00000C000000}"/>
                </a:ext>
              </a:extLst>
            </xdr:cNvPr>
            <xdr:cNvSpPr/>
          </xdr:nvSpPr>
          <xdr:spPr>
            <a:xfrm>
              <a:off x="1377348" y="15719991"/>
              <a:ext cx="6265440" cy="1160907"/>
            </a:xfrm>
            <a:prstGeom prst="flowChartAlternateProcess">
              <a:avLst/>
            </a:prstGeom>
            <a:solidFill>
              <a:srgbClr val="FFFFCC"/>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nSpc>
                  <a:spcPts val="1800"/>
                </a:lnSpc>
              </a:pPr>
              <a:r>
                <a:rPr kumimoji="1" lang="ja-JP" altLang="ja-JP" sz="1200">
                  <a:solidFill>
                    <a:sysClr val="windowText" lastClr="000000"/>
                  </a:solidFill>
                  <a:latin typeface="Meiryo UI" panose="020B0604030504040204" pitchFamily="50" charset="-128"/>
                  <a:ea typeface="Meiryo UI" panose="020B0604030504040204" pitchFamily="50" charset="-128"/>
                  <a:cs typeface="+mn-cs"/>
                </a:rPr>
                <a:t>求職者支援訓練の認定通知書が発行されている場合</a:t>
              </a:r>
              <a:r>
                <a:rPr kumimoji="1" lang="ja-JP" altLang="ja-JP" sz="1200">
                  <a:solidFill>
                    <a:schemeClr val="dk1"/>
                  </a:solidFill>
                  <a:effectLst/>
                  <a:latin typeface="Meiryo UI" panose="020B0604030504040204" pitchFamily="50" charset="-128"/>
                  <a:ea typeface="Meiryo UI" panose="020B0604030504040204" pitchFamily="50" charset="-128"/>
                  <a:cs typeface="+mn-cs"/>
                </a:rPr>
                <a:t>（愛知</a:t>
              </a:r>
              <a:r>
                <a:rPr kumimoji="1" lang="ja-JP" altLang="en-US" sz="1200">
                  <a:solidFill>
                    <a:schemeClr val="dk1"/>
                  </a:solidFill>
                  <a:effectLst/>
                  <a:latin typeface="Meiryo UI" panose="020B0604030504040204" pitchFamily="50" charset="-128"/>
                  <a:ea typeface="Meiryo UI" panose="020B0604030504040204" pitchFamily="50" charset="-128"/>
                  <a:cs typeface="+mn-cs"/>
                </a:rPr>
                <a:t>県</a:t>
              </a:r>
              <a:r>
                <a:rPr kumimoji="1" lang="ja-JP" altLang="ja-JP" sz="1200">
                  <a:solidFill>
                    <a:schemeClr val="dk1"/>
                  </a:solidFill>
                  <a:effectLst/>
                  <a:latin typeface="Meiryo UI" panose="020B0604030504040204" pitchFamily="50" charset="-128"/>
                  <a:ea typeface="Meiryo UI" panose="020B0604030504040204" pitchFamily="50" charset="-128"/>
                  <a:cs typeface="+mn-cs"/>
                </a:rPr>
                <a:t>以外も可</a:t>
              </a:r>
              <a:r>
                <a:rPr kumimoji="1" lang="ja-JP" altLang="ja-JP" sz="1200">
                  <a:solidFill>
                    <a:sysClr val="windowText" lastClr="000000"/>
                  </a:solidFill>
                  <a:latin typeface="Meiryo UI" panose="020B0604030504040204" pitchFamily="50" charset="-128"/>
                  <a:ea typeface="Meiryo UI" panose="020B0604030504040204" pitchFamily="50" charset="-128"/>
                  <a:cs typeface="+mn-cs"/>
                </a:rPr>
                <a:t>）、認定通知書に記載されている「訓練実施機関番号」を記入してください。</a:t>
              </a:r>
              <a:endParaRPr kumimoji="1" lang="en-US" altLang="ja-JP" sz="1200">
                <a:solidFill>
                  <a:sysClr val="windowText" lastClr="000000"/>
                </a:solidFill>
                <a:latin typeface="Meiryo UI" panose="020B0604030504040204" pitchFamily="50" charset="-128"/>
                <a:ea typeface="Meiryo UI" panose="020B0604030504040204" pitchFamily="50" charset="-128"/>
                <a:cs typeface="+mn-cs"/>
              </a:endParaRPr>
            </a:p>
            <a:p>
              <a:pPr>
                <a:lnSpc>
                  <a:spcPts val="1800"/>
                </a:lnSpc>
              </a:pPr>
              <a:r>
                <a:rPr kumimoji="1" lang="ja-JP" altLang="en-US" sz="1200">
                  <a:solidFill>
                    <a:sysClr val="windowText" lastClr="000000"/>
                  </a:solidFill>
                  <a:latin typeface="Meiryo UI" panose="020B0604030504040204" pitchFamily="50" charset="-128"/>
                  <a:ea typeface="Meiryo UI" panose="020B0604030504040204" pitchFamily="50" charset="-128"/>
                </a:rPr>
                <a:t>過去に一度も認定通知書が発行されていない場合は、「初回」と入力してください。</a:t>
              </a:r>
            </a:p>
          </xdr:txBody>
        </xdr:sp>
        <xdr:grpSp>
          <xdr:nvGrpSpPr>
            <xdr:cNvPr id="13" name="グループ化 12">
              <a:extLst>
                <a:ext uri="{FF2B5EF4-FFF2-40B4-BE49-F238E27FC236}">
                  <a16:creationId xmlns:a16="http://schemas.microsoft.com/office/drawing/2014/main" id="{00000000-0008-0000-0100-00000D000000}"/>
                </a:ext>
              </a:extLst>
            </xdr:cNvPr>
            <xdr:cNvGrpSpPr/>
          </xdr:nvGrpSpPr>
          <xdr:grpSpPr>
            <a:xfrm>
              <a:off x="103909" y="127000"/>
              <a:ext cx="11418331" cy="15325148"/>
              <a:chOff x="103909" y="127000"/>
              <a:chExt cx="11418331" cy="15325148"/>
            </a:xfrm>
          </xdr:grpSpPr>
          <xdr:sp macro="" textlink="">
            <xdr:nvSpPr>
              <xdr:cNvPr id="14" name="角丸四角形吹き出し 13">
                <a:extLst>
                  <a:ext uri="{FF2B5EF4-FFF2-40B4-BE49-F238E27FC236}">
                    <a16:creationId xmlns:a16="http://schemas.microsoft.com/office/drawing/2014/main" id="{00000000-0008-0000-0100-00000E000000}"/>
                  </a:ext>
                </a:extLst>
              </xdr:cNvPr>
              <xdr:cNvSpPr/>
            </xdr:nvSpPr>
            <xdr:spPr>
              <a:xfrm>
                <a:off x="6374533" y="879065"/>
                <a:ext cx="5147707" cy="708435"/>
              </a:xfrm>
              <a:prstGeom prst="wedgeRoundRectCallout">
                <a:avLst>
                  <a:gd name="adj1" fmla="val -2703"/>
                  <a:gd name="adj2" fmla="val -71401"/>
                  <a:gd name="adj3" fmla="val 16667"/>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800"/>
                  </a:lnSpc>
                </a:pPr>
                <a:r>
                  <a:rPr lang="ja-JP" altLang="en-US" sz="1200" b="0">
                    <a:solidFill>
                      <a:sysClr val="windowText" lastClr="000000"/>
                    </a:solidFill>
                    <a:effectLst/>
                    <a:latin typeface="Meiryo UI" panose="020B0604030504040204" pitchFamily="50" charset="-128"/>
                    <a:ea typeface="Meiryo UI" panose="020B0604030504040204" pitchFamily="50" charset="-128"/>
                  </a:rPr>
                  <a:t>来所での申請「来所日」、郵送による申請「発送の手続きを行う日</a:t>
                </a:r>
                <a:r>
                  <a:rPr lang="en-US" altLang="ja-JP" sz="1200" b="0">
                    <a:solidFill>
                      <a:sysClr val="windowText" lastClr="000000"/>
                    </a:solidFill>
                    <a:effectLst/>
                    <a:latin typeface="Meiryo UI" panose="020B0604030504040204" pitchFamily="50" charset="-128"/>
                    <a:ea typeface="Meiryo UI" panose="020B0604030504040204" pitchFamily="50" charset="-128"/>
                  </a:rPr>
                  <a:t>(</a:t>
                </a:r>
                <a:r>
                  <a:rPr lang="ja-JP" altLang="en-US" sz="1200" b="0">
                    <a:solidFill>
                      <a:sysClr val="windowText" lastClr="000000"/>
                    </a:solidFill>
                    <a:effectLst/>
                    <a:latin typeface="Meiryo UI" panose="020B0604030504040204" pitchFamily="50" charset="-128"/>
                    <a:ea typeface="Meiryo UI" panose="020B0604030504040204" pitchFamily="50" charset="-128"/>
                  </a:rPr>
                  <a:t>消印日付）」、電子メールによる申請「電子メール送信日」</a:t>
                </a:r>
                <a:endParaRPr lang="ja-JP" altLang="ja-JP" sz="1200" b="0">
                  <a:solidFill>
                    <a:sysClr val="windowText" lastClr="000000"/>
                  </a:solidFill>
                  <a:effectLst/>
                  <a:latin typeface="Meiryo UI" panose="020B0604030504040204" pitchFamily="50" charset="-128"/>
                  <a:ea typeface="Meiryo UI" panose="020B0604030504040204" pitchFamily="50" charset="-128"/>
                </a:endParaRPr>
              </a:p>
            </xdr:txBody>
          </xdr:sp>
          <xdr:sp macro="" textlink="">
            <xdr:nvSpPr>
              <xdr:cNvPr id="15" name="フローチャート : 代替処理 51">
                <a:extLst>
                  <a:ext uri="{FF2B5EF4-FFF2-40B4-BE49-F238E27FC236}">
                    <a16:creationId xmlns:a16="http://schemas.microsoft.com/office/drawing/2014/main" id="{00000000-0008-0000-0100-00000F000000}"/>
                  </a:ext>
                </a:extLst>
              </xdr:cNvPr>
              <xdr:cNvSpPr/>
            </xdr:nvSpPr>
            <xdr:spPr>
              <a:xfrm>
                <a:off x="331304" y="2177958"/>
                <a:ext cx="3774208" cy="1178469"/>
              </a:xfrm>
              <a:prstGeom prst="flowChartAlternateProcess">
                <a:avLst/>
              </a:prstGeom>
              <a:solidFill>
                <a:srgbClr val="FFFFCC"/>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eaLnBrk="1" fontAlgn="auto" latinLnBrk="0" hangingPunct="1"/>
                <a:r>
                  <a:rPr kumimoji="1" lang="ja-JP" altLang="ja-JP" sz="1200">
                    <a:solidFill>
                      <a:schemeClr val="dk1"/>
                    </a:solidFill>
                    <a:effectLst/>
                    <a:latin typeface="Meiryo UI" panose="020B0604030504040204" pitchFamily="50" charset="-128"/>
                    <a:ea typeface="Meiryo UI" panose="020B0604030504040204" pitchFamily="50" charset="-128"/>
                    <a:cs typeface="+mn-cs"/>
                  </a:rPr>
                  <a:t>所在地は都道府県から記入。</a:t>
                </a:r>
                <a:endParaRPr lang="ja-JP" altLang="ja-JP" sz="1200">
                  <a:effectLst/>
                  <a:latin typeface="Meiryo UI" panose="020B0604030504040204" pitchFamily="50" charset="-128"/>
                  <a:ea typeface="Meiryo UI" panose="020B0604030504040204" pitchFamily="50" charset="-128"/>
                </a:endParaRPr>
              </a:p>
              <a:p>
                <a:pPr eaLnBrk="1" fontAlgn="auto" latinLnBrk="0" hangingPunct="1"/>
                <a:r>
                  <a:rPr kumimoji="1" lang="ja-JP" altLang="ja-JP" sz="1200">
                    <a:solidFill>
                      <a:schemeClr val="dk1"/>
                    </a:solidFill>
                    <a:effectLst/>
                    <a:latin typeface="Meiryo UI" panose="020B0604030504040204" pitchFamily="50" charset="-128"/>
                    <a:ea typeface="Meiryo UI" panose="020B0604030504040204" pitchFamily="50" charset="-128"/>
                    <a:cs typeface="+mn-cs"/>
                  </a:rPr>
                  <a:t>記載内容が法人登記簿謄本等と一致しているか確認してください。</a:t>
                </a:r>
                <a:endParaRPr lang="ja-JP" altLang="ja-JP" sz="1200">
                  <a:effectLst/>
                  <a:latin typeface="Meiryo UI" panose="020B0604030504040204" pitchFamily="50" charset="-128"/>
                  <a:ea typeface="Meiryo UI" panose="020B0604030504040204" pitchFamily="50" charset="-128"/>
                </a:endParaRPr>
              </a:p>
            </xdr:txBody>
          </xdr:sp>
          <xdr:cxnSp macro="">
            <xdr:nvCxnSpPr>
              <xdr:cNvPr id="16" name="直線矢印コネクタ 15">
                <a:extLst>
                  <a:ext uri="{FF2B5EF4-FFF2-40B4-BE49-F238E27FC236}">
                    <a16:creationId xmlns:a16="http://schemas.microsoft.com/office/drawing/2014/main" id="{00000000-0008-0000-0100-000010000000}"/>
                  </a:ext>
                </a:extLst>
              </xdr:cNvPr>
              <xdr:cNvCxnSpPr>
                <a:stCxn id="15" idx="3"/>
              </xdr:cNvCxnSpPr>
            </xdr:nvCxnSpPr>
            <xdr:spPr>
              <a:xfrm flipV="1">
                <a:off x="4105512" y="2483825"/>
                <a:ext cx="619946" cy="28336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7" name="角丸四角形 16">
                <a:extLst>
                  <a:ext uri="{FF2B5EF4-FFF2-40B4-BE49-F238E27FC236}">
                    <a16:creationId xmlns:a16="http://schemas.microsoft.com/office/drawing/2014/main" id="{00000000-0008-0000-0100-000011000000}"/>
                  </a:ext>
                </a:extLst>
              </xdr:cNvPr>
              <xdr:cNvSpPr/>
            </xdr:nvSpPr>
            <xdr:spPr>
              <a:xfrm>
                <a:off x="4735767" y="1926646"/>
                <a:ext cx="6779665" cy="1771117"/>
              </a:xfrm>
              <a:prstGeom prst="roundRect">
                <a:avLst/>
              </a:prstGeom>
              <a:noFill/>
              <a:ln w="38100">
                <a:solidFill>
                  <a:srgbClr val="FF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200">
                  <a:solidFill>
                    <a:srgbClr val="FF0000"/>
                  </a:solidFill>
                  <a:latin typeface="Meiryo UI" panose="020B0604030504040204" pitchFamily="50" charset="-128"/>
                  <a:ea typeface="Meiryo UI" panose="020B0604030504040204" pitchFamily="50" charset="-128"/>
                </a:endParaRPr>
              </a:p>
            </xdr:txBody>
          </xdr:sp>
          <xdr:sp macro="" textlink="">
            <xdr:nvSpPr>
              <xdr:cNvPr id="18" name="フローチャート : 代替処理 35">
                <a:extLst>
                  <a:ext uri="{FF2B5EF4-FFF2-40B4-BE49-F238E27FC236}">
                    <a16:creationId xmlns:a16="http://schemas.microsoft.com/office/drawing/2014/main" id="{00000000-0008-0000-0100-000012000000}"/>
                  </a:ext>
                </a:extLst>
              </xdr:cNvPr>
              <xdr:cNvSpPr/>
            </xdr:nvSpPr>
            <xdr:spPr>
              <a:xfrm>
                <a:off x="152367" y="9429028"/>
                <a:ext cx="2012406" cy="1238972"/>
              </a:xfrm>
              <a:prstGeom prst="flowChartAlternateProcess">
                <a:avLst/>
              </a:prstGeom>
              <a:solidFill>
                <a:srgbClr val="FFFFCC"/>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ts val="1600"/>
                  </a:lnSpc>
                  <a:spcBef>
                    <a:spcPts val="0"/>
                  </a:spcBef>
                  <a:spcAft>
                    <a:spcPts val="0"/>
                  </a:spcAft>
                  <a:buClrTx/>
                  <a:buSzTx/>
                  <a:buFontTx/>
                  <a:buNone/>
                  <a:tabLst/>
                  <a:defRPr/>
                </a:pPr>
                <a:r>
                  <a:rPr kumimoji="1" lang="ja-JP" altLang="ja-JP" sz="1200">
                    <a:solidFill>
                      <a:sysClr val="windowText" lastClr="000000"/>
                    </a:solidFill>
                    <a:latin typeface="Meiryo UI" panose="020B0604030504040204" pitchFamily="50" charset="-128"/>
                    <a:ea typeface="Meiryo UI" panose="020B0604030504040204" pitchFamily="50" charset="-128"/>
                    <a:cs typeface="+mn-cs"/>
                  </a:rPr>
                  <a:t>新規参入枠で申請する場合</a:t>
                </a:r>
                <a:r>
                  <a:rPr kumimoji="1" lang="ja-JP" altLang="en-US" sz="1200">
                    <a:solidFill>
                      <a:sysClr val="windowText" lastClr="000000"/>
                    </a:solidFill>
                    <a:latin typeface="Meiryo UI" panose="020B0604030504040204" pitchFamily="50" charset="-128"/>
                    <a:ea typeface="Meiryo UI" panose="020B0604030504040204" pitchFamily="50" charset="-128"/>
                    <a:cs typeface="+mn-cs"/>
                  </a:rPr>
                  <a:t>は</a:t>
                </a:r>
                <a:r>
                  <a:rPr kumimoji="1" lang="ja-JP" altLang="ja-JP" sz="1200">
                    <a:solidFill>
                      <a:sysClr val="windowText" lastClr="000000"/>
                    </a:solidFill>
                    <a:latin typeface="Meiryo UI" panose="020B0604030504040204" pitchFamily="50" charset="-128"/>
                    <a:ea typeface="Meiryo UI" panose="020B0604030504040204" pitchFamily="50" charset="-128"/>
                    <a:cs typeface="+mn-cs"/>
                  </a:rPr>
                  <a:t>チェック</a:t>
                </a:r>
                <a:r>
                  <a:rPr kumimoji="1" lang="ja-JP" altLang="en-US" sz="1200">
                    <a:solidFill>
                      <a:sysClr val="windowText" lastClr="000000"/>
                    </a:solidFill>
                    <a:latin typeface="Meiryo UI" panose="020B0604030504040204" pitchFamily="50" charset="-128"/>
                    <a:ea typeface="Meiryo UI" panose="020B0604030504040204" pitchFamily="50" charset="-128"/>
                    <a:cs typeface="+mn-cs"/>
                  </a:rPr>
                  <a:t>マークを記入して</a:t>
                </a:r>
                <a:r>
                  <a:rPr kumimoji="1" lang="ja-JP" altLang="ja-JP" sz="1200">
                    <a:solidFill>
                      <a:sysClr val="windowText" lastClr="000000"/>
                    </a:solidFill>
                    <a:latin typeface="Meiryo UI" panose="020B0604030504040204" pitchFamily="50" charset="-128"/>
                    <a:ea typeface="Meiryo UI" panose="020B0604030504040204" pitchFamily="50" charset="-128"/>
                    <a:cs typeface="+mn-cs"/>
                  </a:rPr>
                  <a:t>ください。</a:t>
                </a:r>
                <a:endParaRPr kumimoji="1" lang="ja-JP" altLang="en-US" sz="120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19" name="角丸四角形 18">
                <a:extLst>
                  <a:ext uri="{FF2B5EF4-FFF2-40B4-BE49-F238E27FC236}">
                    <a16:creationId xmlns:a16="http://schemas.microsoft.com/office/drawing/2014/main" id="{00000000-0008-0000-0100-000013000000}"/>
                  </a:ext>
                </a:extLst>
              </xdr:cNvPr>
              <xdr:cNvSpPr/>
            </xdr:nvSpPr>
            <xdr:spPr>
              <a:xfrm>
                <a:off x="2232465" y="8410869"/>
                <a:ext cx="607148" cy="969561"/>
              </a:xfrm>
              <a:prstGeom prst="roundRect">
                <a:avLst/>
              </a:prstGeom>
              <a:noFill/>
              <a:ln w="38100">
                <a:solidFill>
                  <a:srgbClr val="FF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200">
                  <a:solidFill>
                    <a:srgbClr val="FF0000"/>
                  </a:solidFill>
                  <a:latin typeface="Meiryo UI" panose="020B0604030504040204" pitchFamily="50" charset="-128"/>
                  <a:ea typeface="Meiryo UI" panose="020B0604030504040204" pitchFamily="50" charset="-128"/>
                </a:endParaRPr>
              </a:p>
            </xdr:txBody>
          </xdr:sp>
          <xdr:cxnSp macro="">
            <xdr:nvCxnSpPr>
              <xdr:cNvPr id="20" name="直線矢印コネクタ 19">
                <a:extLst>
                  <a:ext uri="{FF2B5EF4-FFF2-40B4-BE49-F238E27FC236}">
                    <a16:creationId xmlns:a16="http://schemas.microsoft.com/office/drawing/2014/main" id="{00000000-0008-0000-0100-000014000000}"/>
                  </a:ext>
                </a:extLst>
              </xdr:cNvPr>
              <xdr:cNvCxnSpPr>
                <a:stCxn id="18" idx="0"/>
              </xdr:cNvCxnSpPr>
            </xdr:nvCxnSpPr>
            <xdr:spPr>
              <a:xfrm flipV="1">
                <a:off x="1158570" y="8649100"/>
                <a:ext cx="1092348" cy="77992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1" name="フローチャート : 代替処理 25">
                <a:extLst>
                  <a:ext uri="{FF2B5EF4-FFF2-40B4-BE49-F238E27FC236}">
                    <a16:creationId xmlns:a16="http://schemas.microsoft.com/office/drawing/2014/main" id="{00000000-0008-0000-0100-000015000000}"/>
                  </a:ext>
                </a:extLst>
              </xdr:cNvPr>
              <xdr:cNvSpPr/>
            </xdr:nvSpPr>
            <xdr:spPr>
              <a:xfrm>
                <a:off x="6358659" y="13391284"/>
                <a:ext cx="5063660" cy="2060864"/>
              </a:xfrm>
              <a:prstGeom prst="flowChartAlternateProcess">
                <a:avLst/>
              </a:prstGeom>
              <a:solidFill>
                <a:srgbClr val="FFFFCC"/>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nSpc>
                    <a:spcPts val="1800"/>
                  </a:lnSpc>
                </a:pPr>
                <a:r>
                  <a:rPr kumimoji="1" lang="ja-JP" altLang="ja-JP" sz="1200">
                    <a:solidFill>
                      <a:schemeClr val="tx1"/>
                    </a:solidFill>
                    <a:latin typeface="Meiryo UI" panose="020B0604030504040204" pitchFamily="50" charset="-128"/>
                    <a:ea typeface="Meiryo UI" panose="020B0604030504040204" pitchFamily="50" charset="-128"/>
                    <a:cs typeface="+mn-cs"/>
                  </a:rPr>
                  <a:t>不動産登記簿謄本又は賃貸借契約書の記載内容と一致させて</a:t>
                </a:r>
                <a:r>
                  <a:rPr kumimoji="1" lang="ja-JP" altLang="ja-JP" sz="1200">
                    <a:solidFill>
                      <a:sysClr val="windowText" lastClr="000000"/>
                    </a:solidFill>
                    <a:latin typeface="Meiryo UI" panose="020B0604030504040204" pitchFamily="50" charset="-128"/>
                    <a:ea typeface="Meiryo UI" panose="020B0604030504040204" pitchFamily="50" charset="-128"/>
                    <a:cs typeface="+mn-cs"/>
                  </a:rPr>
                  <a:t>ください。</a:t>
                </a:r>
                <a:endParaRPr kumimoji="1" lang="en-US" altLang="ja-JP" sz="1200">
                  <a:solidFill>
                    <a:sysClr val="windowText" lastClr="000000"/>
                  </a:solidFill>
                  <a:latin typeface="Meiryo UI" panose="020B0604030504040204" pitchFamily="50" charset="-128"/>
                  <a:ea typeface="Meiryo UI" panose="020B0604030504040204" pitchFamily="50" charset="-128"/>
                  <a:cs typeface="+mn-cs"/>
                </a:endParaRPr>
              </a:p>
              <a:p>
                <a:pPr>
                  <a:lnSpc>
                    <a:spcPts val="1800"/>
                  </a:lnSpc>
                </a:pPr>
                <a:r>
                  <a:rPr kumimoji="1" lang="ja-JP" altLang="ja-JP" sz="1200">
                    <a:solidFill>
                      <a:sysClr val="windowText" lastClr="000000"/>
                    </a:solidFill>
                    <a:latin typeface="Meiryo UI" panose="020B0604030504040204" pitchFamily="50" charset="-128"/>
                    <a:ea typeface="Meiryo UI" panose="020B0604030504040204" pitchFamily="50" charset="-128"/>
                    <a:cs typeface="+mn-cs"/>
                  </a:rPr>
                  <a:t>なお、学科と実技の建物が異なる場合は、学科の所在地を記入してください。</a:t>
                </a:r>
                <a:endParaRPr kumimoji="1" lang="en-US" altLang="ja-JP" sz="1200">
                  <a:solidFill>
                    <a:sysClr val="windowText" lastClr="000000"/>
                  </a:solidFill>
                  <a:latin typeface="Meiryo UI" panose="020B0604030504040204" pitchFamily="50" charset="-128"/>
                  <a:ea typeface="Meiryo UI" panose="020B0604030504040204" pitchFamily="50" charset="-128"/>
                  <a:cs typeface="+mn-cs"/>
                </a:endParaRPr>
              </a:p>
              <a:p>
                <a:pPr>
                  <a:lnSpc>
                    <a:spcPts val="1800"/>
                  </a:lnSpc>
                </a:pPr>
                <a:r>
                  <a:rPr kumimoji="1" lang="ja-JP" altLang="ja-JP" sz="1200" b="0" i="0" baseline="0">
                    <a:solidFill>
                      <a:sysClr val="windowText" lastClr="000000"/>
                    </a:solidFill>
                    <a:latin typeface="Meiryo UI" panose="020B0604030504040204" pitchFamily="50" charset="-128"/>
                    <a:ea typeface="Meiryo UI" panose="020B0604030504040204" pitchFamily="50" charset="-128"/>
                    <a:cs typeface="+mn-cs"/>
                  </a:rPr>
                  <a:t>上段に施設所在地（</a:t>
                </a:r>
                <a:r>
                  <a:rPr kumimoji="1" lang="en-US" altLang="ja-JP" sz="1200" b="0" i="0" baseline="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200" b="0" i="0" baseline="0">
                    <a:solidFill>
                      <a:sysClr val="windowText" lastClr="000000"/>
                    </a:solidFill>
                    <a:latin typeface="Meiryo UI" panose="020B0604030504040204" pitchFamily="50" charset="-128"/>
                    <a:ea typeface="Meiryo UI" panose="020B0604030504040204" pitchFamily="50" charset="-128"/>
                    <a:cs typeface="+mn-cs"/>
                  </a:rPr>
                  <a:t>都道府県から丁目番地番号まで</a:t>
                </a:r>
                <a:r>
                  <a:rPr kumimoji="1" lang="ja-JP" altLang="ja-JP" sz="1200" b="0" i="0" baseline="0">
                    <a:solidFill>
                      <a:sysClr val="windowText" lastClr="000000"/>
                    </a:solidFill>
                    <a:latin typeface="Meiryo UI" panose="020B0604030504040204" pitchFamily="50" charset="-128"/>
                    <a:ea typeface="Meiryo UI" panose="020B0604030504040204" pitchFamily="50" charset="-128"/>
                    <a:cs typeface="+mn-cs"/>
                  </a:rPr>
                  <a:t>）、下段に施設所在地（</a:t>
                </a:r>
                <a:r>
                  <a:rPr kumimoji="1" lang="en-US" altLang="ja-JP" sz="1200" b="0" i="0" baseline="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200" b="0" i="0" baseline="0">
                    <a:solidFill>
                      <a:sysClr val="windowText" lastClr="000000"/>
                    </a:solidFill>
                    <a:latin typeface="Meiryo UI" panose="020B0604030504040204" pitchFamily="50" charset="-128"/>
                    <a:ea typeface="Meiryo UI" panose="020B0604030504040204" pitchFamily="50" charset="-128"/>
                    <a:cs typeface="+mn-cs"/>
                  </a:rPr>
                  <a:t>建物名および階数・部屋番号</a:t>
                </a:r>
                <a:r>
                  <a:rPr kumimoji="1" lang="ja-JP" altLang="ja-JP" sz="1200" b="0" i="0" baseline="0">
                    <a:solidFill>
                      <a:sysClr val="windowText" lastClr="000000"/>
                    </a:solidFill>
                    <a:latin typeface="Meiryo UI" panose="020B0604030504040204" pitchFamily="50" charset="-128"/>
                    <a:ea typeface="Meiryo UI" panose="020B0604030504040204" pitchFamily="50" charset="-128"/>
                    <a:cs typeface="+mn-cs"/>
                  </a:rPr>
                  <a:t>）を記入してください。</a:t>
                </a:r>
                <a:endParaRPr kumimoji="1" lang="ja-JP" altLang="en-US" sz="12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22" name="直線矢印コネクタ 21">
                <a:extLst>
                  <a:ext uri="{FF2B5EF4-FFF2-40B4-BE49-F238E27FC236}">
                    <a16:creationId xmlns:a16="http://schemas.microsoft.com/office/drawing/2014/main" id="{00000000-0008-0000-0100-000016000000}"/>
                  </a:ext>
                </a:extLst>
              </xdr:cNvPr>
              <xdr:cNvCxnSpPr>
                <a:stCxn id="21" idx="1"/>
              </xdr:cNvCxnSpPr>
            </xdr:nvCxnSpPr>
            <xdr:spPr>
              <a:xfrm flipH="1" flipV="1">
                <a:off x="5850659" y="13573125"/>
                <a:ext cx="508000" cy="84859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3" name="フローチャート : 代替処理 53">
                <a:extLst>
                  <a:ext uri="{FF2B5EF4-FFF2-40B4-BE49-F238E27FC236}">
                    <a16:creationId xmlns:a16="http://schemas.microsoft.com/office/drawing/2014/main" id="{00000000-0008-0000-0100-000017000000}"/>
                  </a:ext>
                </a:extLst>
              </xdr:cNvPr>
              <xdr:cNvSpPr/>
            </xdr:nvSpPr>
            <xdr:spPr>
              <a:xfrm>
                <a:off x="3373905" y="127000"/>
                <a:ext cx="4405431" cy="399576"/>
              </a:xfrm>
              <a:prstGeom prst="flowChartAlternateProcess">
                <a:avLst/>
              </a:prstGeom>
              <a:solidFill>
                <a:srgbClr val="FFFFCC"/>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lnSpc>
                    <a:spcPts val="1800"/>
                  </a:lnSpc>
                </a:pPr>
                <a:r>
                  <a:rPr kumimoji="1" lang="ja-JP" altLang="en-US" sz="1200">
                    <a:solidFill>
                      <a:schemeClr val="dk1"/>
                    </a:solidFill>
                    <a:effectLst/>
                    <a:latin typeface="Meiryo UI" panose="020B0604030504040204" pitchFamily="50" charset="-128"/>
                    <a:ea typeface="Meiryo UI" panose="020B0604030504040204" pitchFamily="50" charset="-128"/>
                    <a:cs typeface="+mn-cs"/>
                  </a:rPr>
                  <a:t>印刷する際は両面印刷で出力して</a:t>
                </a:r>
                <a:r>
                  <a:rPr kumimoji="1" lang="ja-JP" altLang="ja-JP" sz="1200">
                    <a:solidFill>
                      <a:schemeClr val="dk1"/>
                    </a:solidFill>
                    <a:effectLst/>
                    <a:latin typeface="Meiryo UI" panose="020B0604030504040204" pitchFamily="50" charset="-128"/>
                    <a:ea typeface="Meiryo UI" panose="020B0604030504040204" pitchFamily="50" charset="-128"/>
                    <a:cs typeface="+mn-cs"/>
                  </a:rPr>
                  <a:t>ください。</a:t>
                </a:r>
                <a:endParaRPr kumimoji="1" lang="ja-JP" altLang="en-US" sz="120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26" name="フローチャート : 代替処理 35">
                <a:extLst>
                  <a:ext uri="{FF2B5EF4-FFF2-40B4-BE49-F238E27FC236}">
                    <a16:creationId xmlns:a16="http://schemas.microsoft.com/office/drawing/2014/main" id="{00000000-0008-0000-0100-00001A000000}"/>
                  </a:ext>
                </a:extLst>
              </xdr:cNvPr>
              <xdr:cNvSpPr/>
            </xdr:nvSpPr>
            <xdr:spPr>
              <a:xfrm>
                <a:off x="103909" y="11377795"/>
                <a:ext cx="2545773" cy="672219"/>
              </a:xfrm>
              <a:prstGeom prst="flowChartAlternateProcess">
                <a:avLst/>
              </a:prstGeom>
              <a:solidFill>
                <a:srgbClr val="FFFFCC"/>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ts val="1600"/>
                  </a:lnSpc>
                  <a:spcBef>
                    <a:spcPts val="0"/>
                  </a:spcBef>
                  <a:spcAft>
                    <a:spcPts val="0"/>
                  </a:spcAft>
                  <a:buClrTx/>
                  <a:buSzTx/>
                  <a:buFontTx/>
                  <a:buNone/>
                  <a:tabLst/>
                  <a:defRPr/>
                </a:pPr>
                <a:r>
                  <a:rPr kumimoji="1" lang="ja-JP" altLang="en-US" sz="1200">
                    <a:solidFill>
                      <a:sysClr val="windowText" lastClr="000000"/>
                    </a:solidFill>
                    <a:latin typeface="Meiryo UI" panose="020B0604030504040204" pitchFamily="50" charset="-128"/>
                    <a:ea typeface="Meiryo UI" panose="020B0604030504040204" pitchFamily="50" charset="-128"/>
                    <a:cs typeface="+mn-cs"/>
                  </a:rPr>
                  <a:t>概ね</a:t>
                </a:r>
                <a:r>
                  <a:rPr kumimoji="1" lang="en-US" altLang="ja-JP" sz="1200">
                    <a:solidFill>
                      <a:sysClr val="windowText" lastClr="000000"/>
                    </a:solidFill>
                    <a:latin typeface="Meiryo UI" panose="020B0604030504040204" pitchFamily="50" charset="-128"/>
                    <a:ea typeface="Meiryo UI" panose="020B0604030504040204" pitchFamily="50" charset="-128"/>
                    <a:cs typeface="+mn-cs"/>
                  </a:rPr>
                  <a:t>10</a:t>
                </a:r>
                <a:r>
                  <a:rPr kumimoji="1" lang="ja-JP" altLang="en-US" sz="1200">
                    <a:solidFill>
                      <a:sysClr val="windowText" lastClr="000000"/>
                    </a:solidFill>
                    <a:latin typeface="Meiryo UI" panose="020B0604030504040204" pitchFamily="50" charset="-128"/>
                    <a:ea typeface="Meiryo UI" panose="020B0604030504040204" pitchFamily="50" charset="-128"/>
                    <a:cs typeface="+mn-cs"/>
                  </a:rPr>
                  <a:t>名から</a:t>
                </a:r>
                <a:r>
                  <a:rPr kumimoji="1" lang="en-US" altLang="ja-JP" sz="1200">
                    <a:solidFill>
                      <a:sysClr val="windowText" lastClr="000000"/>
                    </a:solidFill>
                    <a:latin typeface="Meiryo UI" panose="020B0604030504040204" pitchFamily="50" charset="-128"/>
                    <a:ea typeface="Meiryo UI" panose="020B0604030504040204" pitchFamily="50" charset="-128"/>
                    <a:cs typeface="+mn-cs"/>
                  </a:rPr>
                  <a:t>30</a:t>
                </a:r>
                <a:r>
                  <a:rPr kumimoji="1" lang="ja-JP" altLang="en-US" sz="1200">
                    <a:solidFill>
                      <a:sysClr val="windowText" lastClr="000000"/>
                    </a:solidFill>
                    <a:latin typeface="Meiryo UI" panose="020B0604030504040204" pitchFamily="50" charset="-128"/>
                    <a:ea typeface="Meiryo UI" panose="020B0604030504040204" pitchFamily="50" charset="-128"/>
                    <a:cs typeface="+mn-cs"/>
                  </a:rPr>
                  <a:t>名で設定してください。</a:t>
                </a:r>
                <a:endParaRPr kumimoji="1" lang="ja-JP" altLang="en-US" sz="12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27" name="直線矢印コネクタ 26">
                <a:extLst>
                  <a:ext uri="{FF2B5EF4-FFF2-40B4-BE49-F238E27FC236}">
                    <a16:creationId xmlns:a16="http://schemas.microsoft.com/office/drawing/2014/main" id="{00000000-0008-0000-0100-00001B000000}"/>
                  </a:ext>
                </a:extLst>
              </xdr:cNvPr>
              <xdr:cNvCxnSpPr>
                <a:stCxn id="26" idx="2"/>
              </xdr:cNvCxnSpPr>
            </xdr:nvCxnSpPr>
            <xdr:spPr>
              <a:xfrm>
                <a:off x="1376796" y="12050014"/>
                <a:ext cx="1827068" cy="31516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24" name="テキスト ボックス 23">
            <a:extLst>
              <a:ext uri="{FF2B5EF4-FFF2-40B4-BE49-F238E27FC236}">
                <a16:creationId xmlns:a16="http://schemas.microsoft.com/office/drawing/2014/main" id="{603B5E5E-7A84-447F-8B10-F47FF87F4996}"/>
              </a:ext>
            </a:extLst>
          </xdr:cNvPr>
          <xdr:cNvSpPr txBox="1"/>
        </xdr:nvSpPr>
        <xdr:spPr>
          <a:xfrm>
            <a:off x="5635625" y="11176000"/>
            <a:ext cx="3913909" cy="5195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Meiryo UI" panose="020B0604030504040204" pitchFamily="50" charset="-128"/>
                <a:ea typeface="Meiryo UI" panose="020B0604030504040204" pitchFamily="50" charset="-128"/>
              </a:rPr>
              <a:t>＊訓練科名の留意点は</a:t>
            </a:r>
            <a:r>
              <a:rPr kumimoji="1" lang="en-US" altLang="ja-JP" sz="1200">
                <a:solidFill>
                  <a:srgbClr val="FF0000"/>
                </a:solidFill>
                <a:latin typeface="Meiryo UI" panose="020B0604030504040204" pitchFamily="50" charset="-128"/>
                <a:ea typeface="Meiryo UI" panose="020B0604030504040204" pitchFamily="50" charset="-128"/>
              </a:rPr>
              <a:t>2</a:t>
            </a:r>
            <a:r>
              <a:rPr kumimoji="1" lang="ja-JP" altLang="en-US" sz="1200">
                <a:solidFill>
                  <a:srgbClr val="FF0000"/>
                </a:solidFill>
                <a:latin typeface="Meiryo UI" panose="020B0604030504040204" pitchFamily="50" charset="-128"/>
                <a:ea typeface="Meiryo UI" panose="020B0604030504040204" pitchFamily="50" charset="-128"/>
              </a:rPr>
              <a:t>ページ目参照</a:t>
            </a:r>
          </a:p>
        </xdr:txBody>
      </xdr:sp>
    </xdr:grpSp>
    <xdr:clientData/>
  </xdr:twoCellAnchor>
  <xdr:twoCellAnchor>
    <xdr:from>
      <xdr:col>1</xdr:col>
      <xdr:colOff>31750</xdr:colOff>
      <xdr:row>58</xdr:row>
      <xdr:rowOff>15875</xdr:rowOff>
    </xdr:from>
    <xdr:to>
      <xdr:col>17</xdr:col>
      <xdr:colOff>567169</xdr:colOff>
      <xdr:row>69</xdr:row>
      <xdr:rowOff>95250</xdr:rowOff>
    </xdr:to>
    <xdr:sp macro="" textlink="">
      <xdr:nvSpPr>
        <xdr:cNvPr id="31" name="フローチャート : 代替処理 32">
          <a:extLst>
            <a:ext uri="{FF2B5EF4-FFF2-40B4-BE49-F238E27FC236}">
              <a16:creationId xmlns:a16="http://schemas.microsoft.com/office/drawing/2014/main" id="{EE84819C-CAB1-442F-9BE6-968597B655E3}"/>
            </a:ext>
          </a:extLst>
        </xdr:cNvPr>
        <xdr:cNvSpPr/>
      </xdr:nvSpPr>
      <xdr:spPr>
        <a:xfrm>
          <a:off x="460375" y="19018250"/>
          <a:ext cx="10806544" cy="4603750"/>
        </a:xfrm>
        <a:prstGeom prst="flowChartAlternateProcess">
          <a:avLst/>
        </a:prstGeom>
        <a:solidFill>
          <a:srgbClr val="FFFFCC"/>
        </a:solidFill>
        <a:ln w="28575">
          <a:solidFill>
            <a:srgbClr val="FF6464"/>
          </a:solidFill>
        </a:ln>
      </xdr:spPr>
      <xdr:style>
        <a:lnRef idx="2">
          <a:schemeClr val="accent6"/>
        </a:lnRef>
        <a:fillRef idx="1">
          <a:schemeClr val="lt1"/>
        </a:fillRef>
        <a:effectRef idx="0">
          <a:schemeClr val="accent6"/>
        </a:effectRef>
        <a:fontRef idx="minor">
          <a:schemeClr val="dk1"/>
        </a:fontRef>
      </xdr:style>
      <xdr:txBody>
        <a:bodyPr vertOverflow="clip" lIns="72000" tIns="72000" bIns="72000" rtlCol="0" anchor="t"/>
        <a:lstStyle/>
        <a:p>
          <a:pPr algn="ctr">
            <a:lnSpc>
              <a:spcPts val="1800"/>
            </a:lnSpc>
          </a:pPr>
          <a:r>
            <a:rPr kumimoji="1" lang="ja-JP" altLang="en-US" sz="1400">
              <a:solidFill>
                <a:sysClr val="windowText" lastClr="000000"/>
              </a:solidFill>
              <a:latin typeface="メイリオ" panose="020B0604030504040204" pitchFamily="50" charset="-128"/>
              <a:ea typeface="メイリオ" panose="020B0604030504040204" pitchFamily="50" charset="-128"/>
              <a:cs typeface="+mn-cs"/>
            </a:rPr>
            <a:t>訓練科名について</a:t>
          </a:r>
          <a:endParaRPr kumimoji="1" lang="en-US" altLang="ja-JP" sz="1400">
            <a:solidFill>
              <a:sysClr val="windowText" lastClr="000000"/>
            </a:solidFill>
            <a:latin typeface="メイリオ" panose="020B0604030504040204" pitchFamily="50" charset="-128"/>
            <a:ea typeface="メイリオ" panose="020B0604030504040204" pitchFamily="50" charset="-128"/>
            <a:cs typeface="+mn-cs"/>
          </a:endParaRPr>
        </a:p>
        <a:p>
          <a:pPr>
            <a:lnSpc>
              <a:spcPts val="1800"/>
            </a:lnSpc>
          </a:pPr>
          <a:endParaRPr kumimoji="1" lang="en-US" altLang="ja-JP" sz="1400">
            <a:solidFill>
              <a:sysClr val="windowText" lastClr="000000"/>
            </a:solidFill>
            <a:latin typeface="メイリオ" panose="020B0604030504040204" pitchFamily="50" charset="-128"/>
            <a:ea typeface="メイリオ" panose="020B0604030504040204" pitchFamily="50" charset="-128"/>
            <a:cs typeface="+mn-cs"/>
          </a:endParaRPr>
        </a:p>
        <a:p>
          <a:pPr>
            <a:lnSpc>
              <a:spcPts val="1800"/>
            </a:lnSpc>
          </a:pPr>
          <a:r>
            <a:rPr kumimoji="1" lang="ja-JP" altLang="en-US" sz="1400">
              <a:solidFill>
                <a:sysClr val="windowText" lastClr="000000"/>
              </a:solidFill>
              <a:latin typeface="メイリオ" panose="020B0604030504040204" pitchFamily="50" charset="-128"/>
              <a:ea typeface="メイリオ" panose="020B0604030504040204" pitchFamily="50" charset="-128"/>
              <a:cs typeface="+mn-cs"/>
            </a:rPr>
            <a:t>①訓練科名は訓練職種や訓練内容が容易にイメージできる名称とし、</a:t>
          </a:r>
          <a:r>
            <a:rPr kumimoji="1" lang="en-US" altLang="ja-JP" sz="1400">
              <a:solidFill>
                <a:sysClr val="windowText" lastClr="000000"/>
              </a:solidFill>
              <a:latin typeface="メイリオ" panose="020B0604030504040204" pitchFamily="50" charset="-128"/>
              <a:ea typeface="メイリオ" panose="020B0604030504040204" pitchFamily="50" charset="-128"/>
              <a:cs typeface="+mn-cs"/>
            </a:rPr>
            <a:t>40</a:t>
          </a:r>
          <a:r>
            <a:rPr kumimoji="1" lang="ja-JP" altLang="en-US" sz="1400">
              <a:solidFill>
                <a:sysClr val="windowText" lastClr="000000"/>
              </a:solidFill>
              <a:latin typeface="メイリオ" panose="020B0604030504040204" pitchFamily="50" charset="-128"/>
              <a:ea typeface="メイリオ" panose="020B0604030504040204" pitchFamily="50" charset="-128"/>
              <a:cs typeface="+mn-cs"/>
            </a:rPr>
            <a:t>文字以内で「科」で終わるよう設定してください。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cs typeface="+mn-cs"/>
          </a:endParaRPr>
        </a:p>
        <a:p>
          <a:pPr>
            <a:lnSpc>
              <a:spcPts val="1800"/>
            </a:lnSpc>
          </a:pPr>
          <a:r>
            <a:rPr kumimoji="1" lang="en-US" altLang="ja-JP" sz="1400">
              <a:solidFill>
                <a:sysClr val="windowText" lastClr="000000"/>
              </a:solidFill>
              <a:latin typeface="メイリオ" panose="020B0604030504040204" pitchFamily="50" charset="-128"/>
              <a:ea typeface="メイリオ" panose="020B0604030504040204" pitchFamily="50" charset="-128"/>
              <a:cs typeface="+mn-cs"/>
            </a:rPr>
            <a:t>【</a:t>
          </a:r>
          <a:r>
            <a:rPr kumimoji="1" lang="ja-JP" altLang="en-US" sz="1400">
              <a:solidFill>
                <a:sysClr val="windowText" lastClr="000000"/>
              </a:solidFill>
              <a:latin typeface="メイリオ" panose="020B0604030504040204" pitchFamily="50" charset="-128"/>
              <a:ea typeface="メイリオ" panose="020B0604030504040204" pitchFamily="50" charset="-128"/>
              <a:cs typeface="+mn-cs"/>
            </a:rPr>
            <a:t>コース名に必ず付ける文言（該当の科以外には付けられません）</a:t>
          </a:r>
          <a:r>
            <a:rPr kumimoji="1" lang="en-US" altLang="ja-JP" sz="1400">
              <a:solidFill>
                <a:sysClr val="windowText" lastClr="000000"/>
              </a:solidFill>
              <a:latin typeface="メイリオ" panose="020B0604030504040204" pitchFamily="50" charset="-128"/>
              <a:ea typeface="メイリオ" panose="020B0604030504040204" pitchFamily="50" charset="-128"/>
              <a:cs typeface="+mn-cs"/>
            </a:rPr>
            <a:t>】</a:t>
          </a:r>
        </a:p>
        <a:p>
          <a:pPr>
            <a:lnSpc>
              <a:spcPts val="1800"/>
            </a:lnSpc>
          </a:pPr>
          <a:r>
            <a:rPr kumimoji="1" lang="ja-JP" altLang="en-US" sz="1400">
              <a:solidFill>
                <a:sysClr val="windowText" lastClr="000000"/>
              </a:solidFill>
              <a:latin typeface="メイリオ" panose="020B0604030504040204" pitchFamily="50" charset="-128"/>
              <a:ea typeface="メイリオ" panose="020B0604030504040204" pitchFamily="50" charset="-128"/>
              <a:cs typeface="+mn-cs"/>
            </a:rPr>
            <a:t>　・託児サービス支援付き訓練コースの場合は、「○○科（託児）」</a:t>
          </a:r>
          <a:endParaRPr kumimoji="1" lang="en-US" altLang="ja-JP" sz="1400">
            <a:solidFill>
              <a:sysClr val="windowText" lastClr="000000"/>
            </a:solidFill>
            <a:latin typeface="メイリオ" panose="020B0604030504040204" pitchFamily="50" charset="-128"/>
            <a:ea typeface="メイリオ" panose="020B0604030504040204" pitchFamily="50" charset="-128"/>
            <a:cs typeface="+mn-cs"/>
          </a:endParaRPr>
        </a:p>
        <a:p>
          <a:pPr>
            <a:lnSpc>
              <a:spcPts val="1800"/>
            </a:lnSpc>
          </a:pPr>
          <a:r>
            <a:rPr kumimoji="1" lang="ja-JP" altLang="en-US" sz="1400">
              <a:solidFill>
                <a:sysClr val="windowText" lastClr="000000"/>
              </a:solidFill>
              <a:latin typeface="メイリオ" panose="020B0604030504040204" pitchFamily="50" charset="-128"/>
              <a:ea typeface="メイリオ" panose="020B0604030504040204" pitchFamily="50" charset="-128"/>
              <a:cs typeface="+mn-cs"/>
            </a:rPr>
            <a:t>　・託児サービス対応訓練コースの場合は「○○科（託児対応）」</a:t>
          </a:r>
        </a:p>
        <a:p>
          <a:pPr>
            <a:lnSpc>
              <a:spcPts val="1800"/>
            </a:lnSpc>
          </a:pPr>
          <a:r>
            <a:rPr kumimoji="1" lang="ja-JP" altLang="en-US" sz="1400">
              <a:solidFill>
                <a:sysClr val="windowText" lastClr="000000"/>
              </a:solidFill>
              <a:latin typeface="メイリオ" panose="020B0604030504040204" pitchFamily="50" charset="-128"/>
              <a:ea typeface="メイリオ" panose="020B0604030504040204" pitchFamily="50" charset="-128"/>
              <a:cs typeface="+mn-cs"/>
            </a:rPr>
            <a:t>　・短時間訓練コースの場合は、「○○科（短時間）」</a:t>
          </a:r>
        </a:p>
        <a:p>
          <a:pPr>
            <a:lnSpc>
              <a:spcPts val="1800"/>
            </a:lnSpc>
          </a:pPr>
          <a:r>
            <a:rPr kumimoji="1" lang="ja-JP" altLang="en-US" sz="1400">
              <a:solidFill>
                <a:sysClr val="windowText" lastClr="000000"/>
              </a:solidFill>
              <a:latin typeface="メイリオ" panose="020B0604030504040204" pitchFamily="50" charset="-128"/>
              <a:ea typeface="メイリオ" panose="020B0604030504040204" pitchFamily="50" charset="-128"/>
              <a:cs typeface="+mn-cs"/>
            </a:rPr>
            <a:t>　・職場復帰支援コースの場合は、</a:t>
          </a:r>
          <a:r>
            <a:rPr kumimoji="1" lang="en-US" altLang="ja-JP" sz="1400">
              <a:solidFill>
                <a:sysClr val="windowText" lastClr="000000"/>
              </a:solidFill>
              <a:latin typeface="メイリオ" panose="020B0604030504040204" pitchFamily="50" charset="-128"/>
              <a:ea typeface="メイリオ" panose="020B0604030504040204" pitchFamily="50" charset="-128"/>
              <a:cs typeface="+mn-cs"/>
            </a:rPr>
            <a:t>｢○○</a:t>
          </a:r>
          <a:r>
            <a:rPr kumimoji="1" lang="ja-JP" altLang="en-US" sz="1400">
              <a:solidFill>
                <a:sysClr val="windowText" lastClr="000000"/>
              </a:solidFill>
              <a:latin typeface="メイリオ" panose="020B0604030504040204" pitchFamily="50" charset="-128"/>
              <a:ea typeface="メイリオ" panose="020B0604030504040204" pitchFamily="50" charset="-128"/>
              <a:cs typeface="+mn-cs"/>
            </a:rPr>
            <a:t>科（職場復帰）</a:t>
          </a:r>
          <a:r>
            <a:rPr kumimoji="1" lang="en-US" altLang="ja-JP" sz="1400">
              <a:solidFill>
                <a:sysClr val="windowText" lastClr="000000"/>
              </a:solidFill>
              <a:latin typeface="メイリオ" panose="020B0604030504040204" pitchFamily="50" charset="-128"/>
              <a:ea typeface="メイリオ" panose="020B0604030504040204" pitchFamily="50" charset="-128"/>
              <a:cs typeface="+mn-cs"/>
            </a:rPr>
            <a:t>｣</a:t>
          </a:r>
        </a:p>
        <a:p>
          <a:pPr>
            <a:lnSpc>
              <a:spcPts val="1800"/>
            </a:lnSpc>
          </a:pPr>
          <a:endParaRPr kumimoji="1" lang="en-US" altLang="ja-JP" sz="1400">
            <a:solidFill>
              <a:sysClr val="windowText" lastClr="000000"/>
            </a:solidFill>
            <a:latin typeface="メイリオ" panose="020B0604030504040204" pitchFamily="50" charset="-128"/>
            <a:ea typeface="メイリオ" panose="020B0604030504040204" pitchFamily="50" charset="-128"/>
            <a:cs typeface="+mn-cs"/>
          </a:endParaRPr>
        </a:p>
        <a:p>
          <a:pPr>
            <a:lnSpc>
              <a:spcPts val="1800"/>
            </a:lnSpc>
          </a:pPr>
          <a:r>
            <a:rPr kumimoji="1" lang="ja-JP" altLang="en-US" sz="1400">
              <a:solidFill>
                <a:sysClr val="windowText" lastClr="000000"/>
              </a:solidFill>
              <a:latin typeface="メイリオ" panose="020B0604030504040204" pitchFamily="50" charset="-128"/>
              <a:ea typeface="メイリオ" panose="020B0604030504040204" pitchFamily="50" charset="-128"/>
              <a:cs typeface="+mn-cs"/>
            </a:rPr>
            <a:t>②不適切な用語は用いないで下さい。</a:t>
          </a:r>
          <a:endParaRPr kumimoji="1" lang="en-US" altLang="ja-JP" sz="1400">
            <a:solidFill>
              <a:sysClr val="windowText" lastClr="000000"/>
            </a:solidFill>
            <a:latin typeface="メイリオ" panose="020B0604030504040204" pitchFamily="50" charset="-128"/>
            <a:ea typeface="メイリオ" panose="020B0604030504040204" pitchFamily="50" charset="-128"/>
            <a:cs typeface="+mn-cs"/>
          </a:endParaRPr>
        </a:p>
        <a:p>
          <a:pPr>
            <a:lnSpc>
              <a:spcPts val="1800"/>
            </a:lnSpc>
          </a:pPr>
          <a:r>
            <a:rPr kumimoji="1" lang="en-US" altLang="ja-JP" sz="1400">
              <a:solidFill>
                <a:sysClr val="windowText" lastClr="000000"/>
              </a:solidFill>
              <a:latin typeface="メイリオ" panose="020B0604030504040204" pitchFamily="50" charset="-128"/>
              <a:ea typeface="メイリオ" panose="020B0604030504040204" pitchFamily="50" charset="-128"/>
              <a:cs typeface="+mn-cs"/>
            </a:rPr>
            <a:t>【</a:t>
          </a:r>
          <a:r>
            <a:rPr kumimoji="1" lang="ja-JP" altLang="en-US" sz="1400">
              <a:solidFill>
                <a:sysClr val="windowText" lastClr="000000"/>
              </a:solidFill>
              <a:latin typeface="メイリオ" panose="020B0604030504040204" pitchFamily="50" charset="-128"/>
              <a:ea typeface="メイリオ" panose="020B0604030504040204" pitchFamily="50" charset="-128"/>
              <a:cs typeface="+mn-cs"/>
            </a:rPr>
            <a:t>不適切な用語の例</a:t>
          </a:r>
          <a:r>
            <a:rPr kumimoji="1" lang="en-US" altLang="ja-JP" sz="1400">
              <a:solidFill>
                <a:sysClr val="windowText" lastClr="000000"/>
              </a:solidFill>
              <a:latin typeface="メイリオ" panose="020B0604030504040204" pitchFamily="50" charset="-128"/>
              <a:ea typeface="メイリオ" panose="020B0604030504040204" pitchFamily="50" charset="-128"/>
              <a:cs typeface="+mn-cs"/>
            </a:rPr>
            <a:t>】</a:t>
          </a:r>
        </a:p>
        <a:p>
          <a:pPr>
            <a:lnSpc>
              <a:spcPts val="1800"/>
            </a:lnSpc>
          </a:pPr>
          <a:r>
            <a:rPr kumimoji="1" lang="ja-JP" altLang="en-US" sz="1400">
              <a:solidFill>
                <a:sysClr val="windowText" lastClr="000000"/>
              </a:solidFill>
              <a:latin typeface="メイリオ" panose="020B0604030504040204" pitchFamily="50" charset="-128"/>
              <a:ea typeface="メイリオ" panose="020B0604030504040204" pitchFamily="50" charset="-128"/>
              <a:cs typeface="+mn-cs"/>
            </a:rPr>
            <a:t>　・</a:t>
          </a:r>
          <a:r>
            <a:rPr kumimoji="1" lang="ja-JP" altLang="ja-JP" sz="1400">
              <a:solidFill>
                <a:sysClr val="windowText" lastClr="000000"/>
              </a:solidFill>
              <a:latin typeface="メイリオ" panose="020B0604030504040204" pitchFamily="50" charset="-128"/>
              <a:ea typeface="メイリオ" panose="020B0604030504040204" pitchFamily="50" charset="-128"/>
              <a:cs typeface="+mn-cs"/>
            </a:rPr>
            <a:t>訓練終了後に高度技能者等になれると誤解を招く表現（エキスパート、</a:t>
          </a:r>
          <a:r>
            <a:rPr kumimoji="1" lang="ja-JP" altLang="en-US" sz="1400">
              <a:solidFill>
                <a:sysClr val="windowText" lastClr="000000"/>
              </a:solidFill>
              <a:latin typeface="メイリオ" panose="020B0604030504040204" pitchFamily="50" charset="-128"/>
              <a:ea typeface="メイリオ" panose="020B0604030504040204" pitchFamily="50" charset="-128"/>
              <a:cs typeface="+mn-cs"/>
            </a:rPr>
            <a:t>ス</a:t>
          </a:r>
          <a:r>
            <a:rPr kumimoji="1" lang="ja-JP" altLang="ja-JP" sz="1400">
              <a:solidFill>
                <a:sysClr val="windowText" lastClr="000000"/>
              </a:solidFill>
              <a:latin typeface="メイリオ" panose="020B0604030504040204" pitchFamily="50" charset="-128"/>
              <a:ea typeface="メイリオ" panose="020B0604030504040204" pitchFamily="50" charset="-128"/>
              <a:cs typeface="+mn-cs"/>
            </a:rPr>
            <a:t>ペシャリスト、</a:t>
          </a:r>
          <a:endParaRPr kumimoji="1" lang="en-US" altLang="ja-JP" sz="1400">
            <a:solidFill>
              <a:sysClr val="windowText" lastClr="000000"/>
            </a:solidFill>
            <a:latin typeface="メイリオ" panose="020B0604030504040204" pitchFamily="50" charset="-128"/>
            <a:ea typeface="メイリオ" panose="020B0604030504040204" pitchFamily="50" charset="-128"/>
            <a:cs typeface="+mn-cs"/>
          </a:endParaRPr>
        </a:p>
        <a:p>
          <a:pPr>
            <a:lnSpc>
              <a:spcPts val="1800"/>
            </a:lnSpc>
          </a:pPr>
          <a:r>
            <a:rPr kumimoji="1" lang="ja-JP" altLang="en-US" sz="1400">
              <a:solidFill>
                <a:sysClr val="windowText" lastClr="000000"/>
              </a:solidFill>
              <a:latin typeface="メイリオ" panose="020B0604030504040204" pitchFamily="50" charset="-128"/>
              <a:ea typeface="メイリオ" panose="020B0604030504040204" pitchFamily="50" charset="-128"/>
              <a:cs typeface="+mn-cs"/>
            </a:rPr>
            <a:t>　　</a:t>
          </a:r>
          <a:r>
            <a:rPr kumimoji="1" lang="ja-JP" altLang="ja-JP" sz="1400">
              <a:solidFill>
                <a:sysClr val="windowText" lastClr="000000"/>
              </a:solidFill>
              <a:latin typeface="メイリオ" panose="020B0604030504040204" pitchFamily="50" charset="-128"/>
              <a:ea typeface="メイリオ" panose="020B0604030504040204" pitchFamily="50" charset="-128"/>
              <a:cs typeface="+mn-cs"/>
            </a:rPr>
            <a:t>プロフェッショナル</a:t>
          </a:r>
          <a:r>
            <a:rPr kumimoji="1" lang="ja-JP" altLang="en-US" sz="1400">
              <a:solidFill>
                <a:sysClr val="windowText" lastClr="000000"/>
              </a:solidFill>
              <a:latin typeface="メイリオ" panose="020B0604030504040204" pitchFamily="50" charset="-128"/>
              <a:ea typeface="メイリオ" panose="020B0604030504040204" pitchFamily="50" charset="-128"/>
              <a:cs typeface="+mn-cs"/>
            </a:rPr>
            <a:t>等）</a:t>
          </a:r>
          <a:endParaRPr kumimoji="1" lang="en-US" altLang="ja-JP" sz="1400">
            <a:solidFill>
              <a:sysClr val="windowText" lastClr="000000"/>
            </a:solidFill>
            <a:latin typeface="メイリオ" panose="020B0604030504040204" pitchFamily="50" charset="-128"/>
            <a:ea typeface="メイリオ" panose="020B0604030504040204" pitchFamily="50" charset="-128"/>
            <a:cs typeface="+mn-cs"/>
          </a:endParaRPr>
        </a:p>
        <a:p>
          <a:pPr>
            <a:lnSpc>
              <a:spcPts val="1800"/>
            </a:lnSpc>
          </a:pPr>
          <a:r>
            <a:rPr kumimoji="1" lang="ja-JP" altLang="en-US" sz="1400">
              <a:solidFill>
                <a:sysClr val="windowText" lastClr="000000"/>
              </a:solidFill>
              <a:latin typeface="メイリオ" panose="020B0604030504040204" pitchFamily="50" charset="-128"/>
              <a:ea typeface="メイリオ" panose="020B0604030504040204" pitchFamily="50" charset="-128"/>
              <a:cs typeface="+mn-cs"/>
            </a:rPr>
            <a:t>　・「科」と同義の用語（「講座」「講習」「コース」等）</a:t>
          </a:r>
          <a:endParaRPr kumimoji="1" lang="en-US" altLang="ja-JP" sz="1400">
            <a:solidFill>
              <a:sysClr val="windowText" lastClr="000000"/>
            </a:solidFill>
            <a:latin typeface="メイリオ" panose="020B0604030504040204" pitchFamily="50" charset="-128"/>
            <a:ea typeface="メイリオ" panose="020B0604030504040204" pitchFamily="50" charset="-128"/>
            <a:cs typeface="+mn-cs"/>
          </a:endParaRPr>
        </a:p>
        <a:p>
          <a:pPr>
            <a:lnSpc>
              <a:spcPts val="1800"/>
            </a:lnSpc>
          </a:pPr>
          <a:r>
            <a:rPr kumimoji="1" lang="ja-JP" altLang="en-US" sz="1400">
              <a:solidFill>
                <a:sysClr val="windowText" lastClr="000000"/>
              </a:solidFill>
              <a:latin typeface="メイリオ" panose="020B0604030504040204" pitchFamily="50" charset="-128"/>
              <a:ea typeface="メイリオ" panose="020B0604030504040204" pitchFamily="50" charset="-128"/>
              <a:cs typeface="+mn-cs"/>
            </a:rPr>
            <a:t>　・資格名（「</a:t>
          </a:r>
          <a:r>
            <a:rPr kumimoji="1" lang="en-US" altLang="ja-JP" sz="1400">
              <a:solidFill>
                <a:sysClr val="windowText" lastClr="000000"/>
              </a:solidFill>
              <a:latin typeface="メイリオ" panose="020B0604030504040204" pitchFamily="50" charset="-128"/>
              <a:ea typeface="メイリオ" panose="020B0604030504040204" pitchFamily="50" charset="-128"/>
              <a:cs typeface="+mn-cs"/>
            </a:rPr>
            <a:t>FP</a:t>
          </a:r>
          <a:r>
            <a:rPr kumimoji="1" lang="ja-JP" altLang="en-US" sz="1400">
              <a:solidFill>
                <a:sysClr val="windowText" lastClr="000000"/>
              </a:solidFill>
              <a:latin typeface="メイリオ" panose="020B0604030504040204" pitchFamily="50" charset="-128"/>
              <a:ea typeface="メイリオ" panose="020B0604030504040204" pitchFamily="50" charset="-128"/>
              <a:cs typeface="+mn-cs"/>
            </a:rPr>
            <a:t>」「</a:t>
          </a:r>
          <a:r>
            <a:rPr kumimoji="1" lang="en-US" altLang="ja-JP" sz="1400">
              <a:solidFill>
                <a:sysClr val="windowText" lastClr="000000"/>
              </a:solidFill>
              <a:latin typeface="メイリオ" panose="020B0604030504040204" pitchFamily="50" charset="-128"/>
              <a:ea typeface="メイリオ" panose="020B0604030504040204" pitchFamily="50" charset="-128"/>
              <a:cs typeface="+mn-cs"/>
            </a:rPr>
            <a:t>MOS</a:t>
          </a:r>
          <a:r>
            <a:rPr kumimoji="1" lang="ja-JP" altLang="en-US" sz="1400">
              <a:solidFill>
                <a:sysClr val="windowText" lastClr="000000"/>
              </a:solidFill>
              <a:latin typeface="メイリオ" panose="020B0604030504040204" pitchFamily="50" charset="-128"/>
              <a:ea typeface="メイリオ" panose="020B0604030504040204" pitchFamily="50" charset="-128"/>
              <a:cs typeface="+mn-cs"/>
            </a:rPr>
            <a:t>」等）</a:t>
          </a:r>
          <a:endParaRPr kumimoji="1" lang="en-US" altLang="ja-JP" sz="1400">
            <a:solidFill>
              <a:sysClr val="windowText" lastClr="000000"/>
            </a:solidFill>
            <a:latin typeface="メイリオ" panose="020B0604030504040204" pitchFamily="50" charset="-128"/>
            <a:ea typeface="メイリオ" panose="020B0604030504040204" pitchFamily="50" charset="-128"/>
            <a:cs typeface="+mn-cs"/>
          </a:endParaRPr>
        </a:p>
        <a:p>
          <a:pPr>
            <a:lnSpc>
              <a:spcPts val="1800"/>
            </a:lnSpc>
          </a:pPr>
          <a:endParaRPr kumimoji="1" lang="en-US" altLang="ja-JP" sz="1400">
            <a:solidFill>
              <a:sysClr val="windowText" lastClr="000000"/>
            </a:solidFill>
            <a:latin typeface="メイリオ" panose="020B0604030504040204" pitchFamily="50" charset="-128"/>
            <a:ea typeface="メイリオ" panose="020B0604030504040204" pitchFamily="50" charset="-128"/>
            <a:cs typeface="+mn-cs"/>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36</xdr:row>
      <xdr:rowOff>219075</xdr:rowOff>
    </xdr:from>
    <xdr:to>
      <xdr:col>34</xdr:col>
      <xdr:colOff>209550</xdr:colOff>
      <xdr:row>38</xdr:row>
      <xdr:rowOff>262617</xdr:rowOff>
    </xdr:to>
    <xdr:sp macro="" textlink="">
      <xdr:nvSpPr>
        <xdr:cNvPr id="3" name="AutoShape 4">
          <a:extLst>
            <a:ext uri="{FF2B5EF4-FFF2-40B4-BE49-F238E27FC236}">
              <a16:creationId xmlns:a16="http://schemas.microsoft.com/office/drawing/2014/main" id="{00000000-0008-0000-1700-000003000000}"/>
            </a:ext>
          </a:extLst>
        </xdr:cNvPr>
        <xdr:cNvSpPr>
          <a:spLocks noChangeArrowheads="1"/>
        </xdr:cNvSpPr>
      </xdr:nvSpPr>
      <xdr:spPr bwMode="auto">
        <a:xfrm>
          <a:off x="0" y="7543800"/>
          <a:ext cx="7981950" cy="576942"/>
        </a:xfrm>
        <a:prstGeom prst="doubleWave">
          <a:avLst>
            <a:gd name="adj1" fmla="val 6500"/>
            <a:gd name="adj2" fmla="val 0"/>
          </a:avLst>
        </a:prstGeom>
        <a:solidFill>
          <a:srgbClr val="FFFFFF"/>
        </a:solidFill>
        <a:ln w="9525">
          <a:solidFill>
            <a:srgbClr val="000000"/>
          </a:solidFill>
          <a:miter lim="800000"/>
          <a:headEnd/>
          <a:tailEnd/>
        </a:ln>
      </xdr:spPr>
    </xdr:sp>
    <xdr:clientData/>
  </xdr:twoCellAnchor>
  <xdr:twoCellAnchor>
    <xdr:from>
      <xdr:col>0</xdr:col>
      <xdr:colOff>0</xdr:colOff>
      <xdr:row>2</xdr:row>
      <xdr:rowOff>33617</xdr:rowOff>
    </xdr:from>
    <xdr:to>
      <xdr:col>34</xdr:col>
      <xdr:colOff>190500</xdr:colOff>
      <xdr:row>56</xdr:row>
      <xdr:rowOff>782491</xdr:rowOff>
    </xdr:to>
    <xdr:grpSp>
      <xdr:nvGrpSpPr>
        <xdr:cNvPr id="2" name="グループ化 1">
          <a:extLst>
            <a:ext uri="{FF2B5EF4-FFF2-40B4-BE49-F238E27FC236}">
              <a16:creationId xmlns:a16="http://schemas.microsoft.com/office/drawing/2014/main" id="{25A9F2D3-17AC-436A-870A-D19FC44C21B0}"/>
            </a:ext>
          </a:extLst>
        </xdr:cNvPr>
        <xdr:cNvGrpSpPr/>
      </xdr:nvGrpSpPr>
      <xdr:grpSpPr>
        <a:xfrm>
          <a:off x="0" y="573040"/>
          <a:ext cx="7407003" cy="11336647"/>
          <a:chOff x="0" y="649941"/>
          <a:chExt cx="7911353" cy="12565567"/>
        </a:xfrm>
      </xdr:grpSpPr>
      <xdr:sp macro="" textlink="">
        <xdr:nvSpPr>
          <xdr:cNvPr id="5" name="角丸四角形 5">
            <a:extLst>
              <a:ext uri="{FF2B5EF4-FFF2-40B4-BE49-F238E27FC236}">
                <a16:creationId xmlns:a16="http://schemas.microsoft.com/office/drawing/2014/main" id="{4F50CF07-5DCE-2CEF-1109-4CD75BB39290}"/>
              </a:ext>
            </a:extLst>
          </xdr:cNvPr>
          <xdr:cNvSpPr/>
        </xdr:nvSpPr>
        <xdr:spPr>
          <a:xfrm>
            <a:off x="5334002" y="649941"/>
            <a:ext cx="2566145" cy="1000125"/>
          </a:xfrm>
          <a:prstGeom prst="roundRect">
            <a:avLst/>
          </a:prstGeom>
          <a:solidFill>
            <a:srgbClr val="FFFFCC"/>
          </a:solidFill>
          <a:ln>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申請時は</a:t>
            </a:r>
            <a:r>
              <a:rPr kumimoji="1" lang="en-US" altLang="ja-JP" sz="1100">
                <a:solidFill>
                  <a:sysClr val="windowText" lastClr="000000"/>
                </a:solidFill>
                <a:latin typeface="Meiryo UI" panose="020B0604030504040204" pitchFamily="50" charset="-128"/>
                <a:ea typeface="Meiryo UI" panose="020B0604030504040204" pitchFamily="50" charset="-128"/>
              </a:rPr>
              <a:t>Ⅱ</a:t>
            </a:r>
            <a:r>
              <a:rPr kumimoji="1" lang="ja-JP" altLang="en-US" sz="1100">
                <a:solidFill>
                  <a:sysClr val="windowText" lastClr="000000"/>
                </a:solidFill>
                <a:latin typeface="Meiryo UI" panose="020B0604030504040204" pitchFamily="50" charset="-128"/>
                <a:ea typeface="Meiryo UI" panose="020B0604030504040204" pitchFamily="50" charset="-128"/>
              </a:rPr>
              <a:t>（１）科目評価（評価ＡＢＣ以外</a:t>
            </a:r>
            <a:r>
              <a:rPr kumimoji="1" lang="ja-JP" altLang="ja-JP" sz="1100">
                <a:solidFill>
                  <a:schemeClr val="dk1"/>
                </a:solidFill>
                <a:effectLst/>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rPr>
              <a:t>を記入してください。</a:t>
            </a:r>
          </a:p>
        </xdr:txBody>
      </xdr:sp>
      <xdr:grpSp>
        <xdr:nvGrpSpPr>
          <xdr:cNvPr id="6" name="グループ化 5">
            <a:extLst>
              <a:ext uri="{FF2B5EF4-FFF2-40B4-BE49-F238E27FC236}">
                <a16:creationId xmlns:a16="http://schemas.microsoft.com/office/drawing/2014/main" id="{E89FE742-07B3-9F66-123B-88C77A33BE4C}"/>
              </a:ext>
            </a:extLst>
          </xdr:cNvPr>
          <xdr:cNvGrpSpPr/>
        </xdr:nvGrpSpPr>
        <xdr:grpSpPr>
          <a:xfrm>
            <a:off x="0" y="1935816"/>
            <a:ext cx="7911353" cy="11279692"/>
            <a:chOff x="0" y="1935816"/>
            <a:chExt cx="7911353" cy="11279692"/>
          </a:xfrm>
        </xdr:grpSpPr>
        <xdr:sp macro="" textlink="">
          <xdr:nvSpPr>
            <xdr:cNvPr id="8" name="角丸四角形 6">
              <a:extLst>
                <a:ext uri="{FF2B5EF4-FFF2-40B4-BE49-F238E27FC236}">
                  <a16:creationId xmlns:a16="http://schemas.microsoft.com/office/drawing/2014/main" id="{A530E4F4-9DCD-32E5-13A7-B91E73FBF550}"/>
                </a:ext>
              </a:extLst>
            </xdr:cNvPr>
            <xdr:cNvSpPr/>
          </xdr:nvSpPr>
          <xdr:spPr>
            <a:xfrm>
              <a:off x="0" y="1935816"/>
              <a:ext cx="7900147" cy="1057275"/>
            </a:xfrm>
            <a:prstGeom prst="roundRect">
              <a:avLst/>
            </a:prstGeom>
            <a:solidFill>
              <a:srgbClr val="FFFFCC"/>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求職者支援制度における職業能力証明</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訓練成果・実務成果</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シート・自己評価シート作成マニュアルに準じて作成してください。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　　</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参考</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カリキュラム作成ナビ（求職者支援訓練カリキュラム等作成支援ツール）</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　　　　　</a:t>
              </a:r>
              <a:r>
                <a:rPr kumimoji="1" lang="en-US" altLang="ja-JP" sz="1100" b="0">
                  <a:solidFill>
                    <a:sysClr val="windowText" lastClr="000000"/>
                  </a:solidFill>
                  <a:latin typeface="Meiryo UI" panose="020B0604030504040204" pitchFamily="50" charset="-128"/>
                  <a:ea typeface="Meiryo UI" panose="020B0604030504040204" pitchFamily="50" charset="-128"/>
                </a:rPr>
                <a:t>https://www.jeed.go.jp/js/shien/curriculum_navi.html </a:t>
              </a:r>
              <a:r>
                <a:rPr kumimoji="1" lang="ja-JP" altLang="en-US" sz="1100" b="0">
                  <a:solidFill>
                    <a:sysClr val="windowText" lastClr="000000"/>
                  </a:solidFill>
                  <a:latin typeface="Meiryo UI" panose="020B0604030504040204" pitchFamily="50" charset="-128"/>
                  <a:ea typeface="Meiryo UI" panose="020B0604030504040204" pitchFamily="50" charset="-128"/>
                </a:rPr>
                <a:t> </a:t>
              </a:r>
            </a:p>
          </xdr:txBody>
        </xdr:sp>
        <xdr:sp macro="" textlink="">
          <xdr:nvSpPr>
            <xdr:cNvPr id="9" name="角丸四角形 7">
              <a:extLst>
                <a:ext uri="{FF2B5EF4-FFF2-40B4-BE49-F238E27FC236}">
                  <a16:creationId xmlns:a16="http://schemas.microsoft.com/office/drawing/2014/main" id="{1CB9BF17-3588-09E3-80C9-3E3E429C700C}"/>
                </a:ext>
              </a:extLst>
            </xdr:cNvPr>
            <xdr:cNvSpPr/>
          </xdr:nvSpPr>
          <xdr:spPr>
            <a:xfrm>
              <a:off x="4210052" y="3402666"/>
              <a:ext cx="3701301" cy="962025"/>
            </a:xfrm>
            <a:prstGeom prst="roundRect">
              <a:avLst/>
            </a:prstGeom>
            <a:solidFill>
              <a:srgbClr val="FFFFCC"/>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毎月少なくとも</a:t>
              </a:r>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回実施される中間考査や訓練修了前に実施される修了考査に基づく客観的な評価基準を予め定め、これに基づき評価を行ってください。</a:t>
              </a:r>
            </a:p>
          </xdr:txBody>
        </xdr:sp>
        <xdr:cxnSp macro="">
          <xdr:nvCxnSpPr>
            <xdr:cNvPr id="10" name="直線矢印コネクタ 9">
              <a:extLst>
                <a:ext uri="{FF2B5EF4-FFF2-40B4-BE49-F238E27FC236}">
                  <a16:creationId xmlns:a16="http://schemas.microsoft.com/office/drawing/2014/main" id="{215C4188-8AFF-B261-2B5B-64E040D60FE2}"/>
                </a:ext>
              </a:extLst>
            </xdr:cNvPr>
            <xdr:cNvCxnSpPr/>
          </xdr:nvCxnSpPr>
          <xdr:spPr>
            <a:xfrm flipH="1">
              <a:off x="2152652" y="3888441"/>
              <a:ext cx="2047877" cy="1181100"/>
            </a:xfrm>
            <a:prstGeom prst="straightConnector1">
              <a:avLst/>
            </a:prstGeom>
            <a:ln w="317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a:extLst>
                <a:ext uri="{FF2B5EF4-FFF2-40B4-BE49-F238E27FC236}">
                  <a16:creationId xmlns:a16="http://schemas.microsoft.com/office/drawing/2014/main" id="{41503818-B957-D61C-C522-58E73F4D18C8}"/>
                </a:ext>
              </a:extLst>
            </xdr:cNvPr>
            <xdr:cNvCxnSpPr/>
          </xdr:nvCxnSpPr>
          <xdr:spPr>
            <a:xfrm flipH="1">
              <a:off x="914402" y="2993091"/>
              <a:ext cx="628651" cy="1704975"/>
            </a:xfrm>
            <a:prstGeom prst="straightConnector1">
              <a:avLst/>
            </a:prstGeom>
            <a:ln w="317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2" name="角丸四角形 11">
              <a:extLst>
                <a:ext uri="{FF2B5EF4-FFF2-40B4-BE49-F238E27FC236}">
                  <a16:creationId xmlns:a16="http://schemas.microsoft.com/office/drawing/2014/main" id="{4265D2A4-F752-C434-B166-E4E8146E1499}"/>
                </a:ext>
              </a:extLst>
            </xdr:cNvPr>
            <xdr:cNvSpPr/>
          </xdr:nvSpPr>
          <xdr:spPr>
            <a:xfrm>
              <a:off x="1314452" y="5612466"/>
              <a:ext cx="6596901" cy="1362075"/>
            </a:xfrm>
            <a:prstGeom prst="roundRect">
              <a:avLst/>
            </a:prstGeom>
            <a:solidFill>
              <a:srgbClr val="FFFFCC"/>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l"/>
              <a:r>
                <a:rPr kumimoji="1" lang="ja-JP" altLang="en-US" sz="1100">
                  <a:solidFill>
                    <a:srgbClr val="FF0000"/>
                  </a:solidFill>
                  <a:latin typeface="Meiryo UI" panose="020B0604030504040204" pitchFamily="50" charset="-128"/>
                  <a:ea typeface="Meiryo UI" panose="020B0604030504040204" pitchFamily="50" charset="-128"/>
                  <a:cs typeface="+mn-cs"/>
                </a:rPr>
                <a:t>認定様式第</a:t>
              </a:r>
              <a:r>
                <a:rPr kumimoji="1" lang="en-US" sz="1100">
                  <a:solidFill>
                    <a:srgbClr val="FF0000"/>
                  </a:solidFill>
                  <a:latin typeface="Meiryo UI" panose="020B0604030504040204" pitchFamily="50" charset="-128"/>
                  <a:ea typeface="Meiryo UI" panose="020B0604030504040204" pitchFamily="50" charset="-128"/>
                  <a:cs typeface="+mn-cs"/>
                </a:rPr>
                <a:t>5</a:t>
              </a:r>
              <a:r>
                <a:rPr kumimoji="1" lang="ja-JP" altLang="en-US" sz="1100">
                  <a:solidFill>
                    <a:srgbClr val="FF0000"/>
                  </a:solidFill>
                  <a:latin typeface="Meiryo UI" panose="020B0604030504040204" pitchFamily="50" charset="-128"/>
                  <a:ea typeface="Meiryo UI" panose="020B0604030504040204" pitchFamily="50" charset="-128"/>
                  <a:cs typeface="+mn-cs"/>
                </a:rPr>
                <a:t>号に記入した「学科」「実技」の科目名と必ず一致させてください。</a:t>
              </a:r>
              <a:endParaRPr kumimoji="1" lang="en-US" altLang="ja-JP" sz="1100">
                <a:solidFill>
                  <a:srgbClr val="FF0000"/>
                </a:solidFill>
                <a:latin typeface="Meiryo UI" panose="020B0604030504040204" pitchFamily="50" charset="-128"/>
                <a:ea typeface="Meiryo UI" panose="020B0604030504040204" pitchFamily="50" charset="-128"/>
                <a:cs typeface="+mn-cs"/>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また、認定様式第</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5</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号の科目ごとに記入してください。（複数の科目をまとめて記入することはできません）　　　　　　　　　　　　　　　　　　　　　　　　　　　　　　　　　　　　　　　　　　　　　　　　　　　</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ただし、受動的な内容であるために評価に馴染まない就職支援・職場見学・職業人講話等の科目については、訓練カリキュラムに記載されていても転記する必要はありません。</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eiryo UI" panose="020B0604030504040204" pitchFamily="50" charset="-128"/>
                  <a:ea typeface="Meiryo UI" panose="020B0604030504040204" pitchFamily="50" charset="-128"/>
                  <a:cs typeface="+mn-cs"/>
                </a:rPr>
                <a:t>なお、</a:t>
              </a:r>
              <a:r>
                <a:rPr kumimoji="1" lang="ja-JP" altLang="ja-JP" sz="1100">
                  <a:solidFill>
                    <a:schemeClr val="dk1"/>
                  </a:solidFill>
                  <a:effectLst/>
                  <a:latin typeface="Meiryo UI" panose="020B0604030504040204" pitchFamily="50" charset="-128"/>
                  <a:ea typeface="Meiryo UI" panose="020B0604030504040204" pitchFamily="50" charset="-128"/>
                  <a:cs typeface="+mn-cs"/>
                </a:rPr>
                <a:t>企業実習を実施する場合には、科目名を「企業実習」としてください。</a:t>
              </a:r>
              <a:endParaRPr lang="ja-JP" altLang="ja-JP" sz="1100">
                <a:effectLst/>
                <a:latin typeface="Meiryo UI" panose="020B0604030504040204" pitchFamily="50" charset="-128"/>
                <a:ea typeface="Meiryo UI" panose="020B0604030504040204" pitchFamily="50" charset="-128"/>
              </a:endParaRPr>
            </a:p>
          </xdr:txBody>
        </xdr:sp>
        <xdr:sp macro="" textlink="">
          <xdr:nvSpPr>
            <xdr:cNvPr id="13" name="角丸四角形 13">
              <a:extLst>
                <a:ext uri="{FF2B5EF4-FFF2-40B4-BE49-F238E27FC236}">
                  <a16:creationId xmlns:a16="http://schemas.microsoft.com/office/drawing/2014/main" id="{8D8FBAA7-6A83-7DD6-426F-28FA659195F4}"/>
                </a:ext>
              </a:extLst>
            </xdr:cNvPr>
            <xdr:cNvSpPr/>
          </xdr:nvSpPr>
          <xdr:spPr>
            <a:xfrm>
              <a:off x="5704424" y="12396358"/>
              <a:ext cx="2085973" cy="819150"/>
            </a:xfrm>
            <a:prstGeom prst="roundRect">
              <a:avLst/>
            </a:prstGeom>
            <a:solidFill>
              <a:srgbClr val="FFFFCC"/>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修了前に記入してください。（申請時には記入する必要はありません）</a:t>
              </a:r>
            </a:p>
          </xdr:txBody>
        </xdr:sp>
        <xdr:cxnSp macro="">
          <xdr:nvCxnSpPr>
            <xdr:cNvPr id="14" name="直線矢印コネクタ 13">
              <a:extLst>
                <a:ext uri="{FF2B5EF4-FFF2-40B4-BE49-F238E27FC236}">
                  <a16:creationId xmlns:a16="http://schemas.microsoft.com/office/drawing/2014/main" id="{1042B8D8-9D90-6444-F086-8C8C4B9A910E}"/>
                </a:ext>
              </a:extLst>
            </xdr:cNvPr>
            <xdr:cNvCxnSpPr>
              <a:stCxn id="12" idx="1"/>
            </xdr:cNvCxnSpPr>
          </xdr:nvCxnSpPr>
          <xdr:spPr>
            <a:xfrm flipH="1" flipV="1">
              <a:off x="790576" y="5793442"/>
              <a:ext cx="523876" cy="500062"/>
            </a:xfrm>
            <a:prstGeom prst="straightConnector1">
              <a:avLst/>
            </a:prstGeom>
            <a:ln w="317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5" name="直線矢印コネクタ 14">
              <a:extLst>
                <a:ext uri="{FF2B5EF4-FFF2-40B4-BE49-F238E27FC236}">
                  <a16:creationId xmlns:a16="http://schemas.microsoft.com/office/drawing/2014/main" id="{633F7D3D-9FCA-6BBD-DC4B-418A5B085A29}"/>
                </a:ext>
              </a:extLst>
            </xdr:cNvPr>
            <xdr:cNvCxnSpPr>
              <a:stCxn id="13" idx="1"/>
            </xdr:cNvCxnSpPr>
          </xdr:nvCxnSpPr>
          <xdr:spPr>
            <a:xfrm flipH="1" flipV="1">
              <a:off x="5238957" y="12521113"/>
              <a:ext cx="465467" cy="284820"/>
            </a:xfrm>
            <a:prstGeom prst="straightConnector1">
              <a:avLst/>
            </a:prstGeom>
            <a:ln w="317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6" name="直線矢印コネクタ 15">
              <a:extLst>
                <a:ext uri="{FF2B5EF4-FFF2-40B4-BE49-F238E27FC236}">
                  <a16:creationId xmlns:a16="http://schemas.microsoft.com/office/drawing/2014/main" id="{A06E0D56-0345-E588-A101-A4087C5FE137}"/>
                </a:ext>
              </a:extLst>
            </xdr:cNvPr>
            <xdr:cNvCxnSpPr/>
          </xdr:nvCxnSpPr>
          <xdr:spPr>
            <a:xfrm flipV="1">
              <a:off x="6852978" y="8714255"/>
              <a:ext cx="645439" cy="2162071"/>
            </a:xfrm>
            <a:prstGeom prst="straightConnector1">
              <a:avLst/>
            </a:prstGeom>
            <a:ln w="317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7" name="角丸四角形 12">
              <a:extLst>
                <a:ext uri="{FF2B5EF4-FFF2-40B4-BE49-F238E27FC236}">
                  <a16:creationId xmlns:a16="http://schemas.microsoft.com/office/drawing/2014/main" id="{6C96899D-A25F-463B-3107-18CC284F6B08}"/>
                </a:ext>
              </a:extLst>
            </xdr:cNvPr>
            <xdr:cNvSpPr/>
          </xdr:nvSpPr>
          <xdr:spPr>
            <a:xfrm>
              <a:off x="105837" y="10823417"/>
              <a:ext cx="6786829" cy="1306723"/>
            </a:xfrm>
            <a:prstGeom prst="round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引用した評価基準のコード（もしくはユニット番号）等を記入してください。資格試験の基準等を引用した場合には、「引用元１，２，３・・・」と記入し、評価項目の引用元欄に引用した資料名等（引用元１：○○</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、引用元</a:t>
              </a:r>
              <a:r>
                <a:rPr kumimoji="1" lang="en-US" altLang="ja-JP" sz="1100">
                  <a:solidFill>
                    <a:sysClr val="windowText" lastClr="000000"/>
                  </a:solidFill>
                  <a:latin typeface="Meiryo UI" panose="020B0604030504040204" pitchFamily="50" charset="-128"/>
                  <a:ea typeface="Meiryo UI" panose="020B0604030504040204" pitchFamily="50" charset="-128"/>
                </a:rPr>
                <a:t>2</a:t>
              </a: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等）を記入してください。引用するものがない場合には、「自社作成」と記入してください。</a:t>
              </a:r>
            </a:p>
          </xdr:txBody>
        </xdr:sp>
        <xdr:sp macro="" textlink="">
          <xdr:nvSpPr>
            <xdr:cNvPr id="19" name="角丸四角形 8">
              <a:extLst>
                <a:ext uri="{FF2B5EF4-FFF2-40B4-BE49-F238E27FC236}">
                  <a16:creationId xmlns:a16="http://schemas.microsoft.com/office/drawing/2014/main" id="{B431B777-DC4E-F282-3544-14BF0FD36CD7}"/>
                </a:ext>
              </a:extLst>
            </xdr:cNvPr>
            <xdr:cNvSpPr/>
          </xdr:nvSpPr>
          <xdr:spPr>
            <a:xfrm>
              <a:off x="2521326" y="7258050"/>
              <a:ext cx="5233145" cy="1339843"/>
            </a:xfrm>
            <a:prstGeom prst="roundRect">
              <a:avLst/>
            </a:prstGeom>
            <a:solidFill>
              <a:srgbClr val="FFFFCC"/>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認定様式第</a:t>
              </a:r>
              <a:r>
                <a:rPr kumimoji="1" lang="en-US" altLang="ja-JP" sz="1100" b="0">
                  <a:solidFill>
                    <a:sysClr val="windowText" lastClr="000000"/>
                  </a:solidFill>
                  <a:latin typeface="Meiryo UI" panose="020B0604030504040204" pitchFamily="50" charset="-128"/>
                  <a:ea typeface="Meiryo UI" panose="020B0604030504040204" pitchFamily="50" charset="-128"/>
                </a:rPr>
                <a:t>5</a:t>
              </a:r>
              <a:r>
                <a:rPr kumimoji="1" lang="ja-JP" altLang="en-US" sz="1100" b="0">
                  <a:solidFill>
                    <a:sysClr val="windowText" lastClr="000000"/>
                  </a:solidFill>
                  <a:latin typeface="Meiryo UI" panose="020B0604030504040204" pitchFamily="50" charset="-128"/>
                  <a:ea typeface="Meiryo UI" panose="020B0604030504040204" pitchFamily="50" charset="-128"/>
                </a:rPr>
                <a:t>号の「科目の内容」に合うように評価項目を作成します。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eaLnBrk="1" fontAlgn="auto" latinLnBrk="0" hangingPunct="1"/>
              <a:r>
                <a:rPr kumimoji="1" lang="ja-JP" altLang="ja-JP" sz="1100" b="0">
                  <a:solidFill>
                    <a:schemeClr val="dk1"/>
                  </a:solidFill>
                  <a:effectLst/>
                  <a:latin typeface="Meiryo UI" panose="020B0604030504040204" pitchFamily="50" charset="-128"/>
                  <a:ea typeface="Meiryo UI" panose="020B0604030504040204" pitchFamily="50" charset="-128"/>
                  <a:cs typeface="+mn-cs"/>
                </a:rPr>
                <a:t>評価項目＜</a:t>
              </a:r>
              <a:r>
                <a:rPr kumimoji="1" lang="ja-JP" altLang="ja-JP" sz="1100" b="0">
                  <a:solidFill>
                    <a:srgbClr val="FF0000"/>
                  </a:solidFill>
                  <a:effectLst/>
                  <a:latin typeface="Meiryo UI" panose="020B0604030504040204" pitchFamily="50" charset="-128"/>
                  <a:ea typeface="Meiryo UI" panose="020B0604030504040204" pitchFamily="50" charset="-128"/>
                  <a:cs typeface="+mn-cs"/>
                </a:rPr>
                <a:t>学科</a:t>
              </a:r>
              <a:r>
                <a:rPr kumimoji="1" lang="ja-JP" altLang="ja-JP" sz="1100" b="0">
                  <a:solidFill>
                    <a:schemeClr val="dk1"/>
                  </a:solidFill>
                  <a:effectLst/>
                  <a:latin typeface="Meiryo UI" panose="020B0604030504040204" pitchFamily="50" charset="-128"/>
                  <a:ea typeface="Meiryo UI" panose="020B0604030504040204" pitchFamily="50" charset="-128"/>
                  <a:cs typeface="+mn-cs"/>
                </a:rPr>
                <a:t>＞の文末は必ず「</a:t>
              </a:r>
              <a:r>
                <a:rPr kumimoji="1" lang="ja-JP" altLang="ja-JP" sz="1100" b="0">
                  <a:solidFill>
                    <a:srgbClr val="FF0000"/>
                  </a:solidFill>
                  <a:effectLst/>
                  <a:latin typeface="Meiryo UI" panose="020B0604030504040204" pitchFamily="50" charset="-128"/>
                  <a:ea typeface="Meiryo UI" panose="020B0604030504040204" pitchFamily="50" charset="-128"/>
                  <a:cs typeface="+mn-cs"/>
                </a:rPr>
                <a:t>～を知っている</a:t>
              </a:r>
              <a:r>
                <a:rPr kumimoji="1" lang="ja-JP" altLang="ja-JP" sz="1100" b="0">
                  <a:solidFill>
                    <a:schemeClr val="dk1"/>
                  </a:solidFill>
                  <a:effectLst/>
                  <a:latin typeface="Meiryo UI" panose="020B0604030504040204" pitchFamily="50" charset="-128"/>
                  <a:ea typeface="Meiryo UI" panose="020B0604030504040204" pitchFamily="50" charset="-128"/>
                  <a:cs typeface="+mn-cs"/>
                </a:rPr>
                <a:t>」としてください。</a:t>
              </a:r>
              <a:endParaRPr lang="ja-JP" altLang="ja-JP" sz="1100">
                <a:effectLst/>
                <a:latin typeface="Meiryo UI" panose="020B0604030504040204" pitchFamily="50" charset="-128"/>
                <a:ea typeface="Meiryo UI" panose="020B0604030504040204" pitchFamily="50" charset="-128"/>
              </a:endParaRPr>
            </a:p>
            <a:p>
              <a:pPr eaLnBrk="1" fontAlgn="auto" latinLnBrk="0" hangingPunct="1"/>
              <a:r>
                <a:rPr kumimoji="1" lang="ja-JP" altLang="ja-JP" sz="1100" b="0">
                  <a:solidFill>
                    <a:schemeClr val="dk1"/>
                  </a:solidFill>
                  <a:effectLst/>
                  <a:latin typeface="Meiryo UI" panose="020B0604030504040204" pitchFamily="50" charset="-128"/>
                  <a:ea typeface="Meiryo UI" panose="020B0604030504040204" pitchFamily="50" charset="-128"/>
                  <a:cs typeface="+mn-cs"/>
                </a:rPr>
                <a:t>評価項目＜</a:t>
              </a:r>
              <a:r>
                <a:rPr kumimoji="1" lang="ja-JP" altLang="ja-JP" sz="1100" b="0">
                  <a:solidFill>
                    <a:srgbClr val="FF0000"/>
                  </a:solidFill>
                  <a:effectLst/>
                  <a:latin typeface="Meiryo UI" panose="020B0604030504040204" pitchFamily="50" charset="-128"/>
                  <a:ea typeface="Meiryo UI" panose="020B0604030504040204" pitchFamily="50" charset="-128"/>
                  <a:cs typeface="+mn-cs"/>
                </a:rPr>
                <a:t>実技</a:t>
              </a:r>
              <a:r>
                <a:rPr kumimoji="1" lang="ja-JP" altLang="ja-JP" sz="1100" b="0">
                  <a:solidFill>
                    <a:schemeClr val="dk1"/>
                  </a:solidFill>
                  <a:effectLst/>
                  <a:latin typeface="Meiryo UI" panose="020B0604030504040204" pitchFamily="50" charset="-128"/>
                  <a:ea typeface="Meiryo UI" panose="020B0604030504040204" pitchFamily="50" charset="-128"/>
                  <a:cs typeface="+mn-cs"/>
                </a:rPr>
                <a:t>＞の文末は必ず「</a:t>
              </a:r>
              <a:r>
                <a:rPr kumimoji="1" lang="ja-JP" altLang="ja-JP" sz="1100" b="0">
                  <a:solidFill>
                    <a:srgbClr val="FF0000"/>
                  </a:solidFill>
                  <a:effectLst/>
                  <a:latin typeface="Meiryo UI" panose="020B0604030504040204" pitchFamily="50" charset="-128"/>
                  <a:ea typeface="Meiryo UI" panose="020B0604030504040204" pitchFamily="50" charset="-128"/>
                  <a:cs typeface="+mn-cs"/>
                </a:rPr>
                <a:t>～ができる</a:t>
              </a:r>
              <a:r>
                <a:rPr kumimoji="1" lang="ja-JP" altLang="ja-JP" sz="1100" b="0">
                  <a:solidFill>
                    <a:schemeClr val="dk1"/>
                  </a:solidFill>
                  <a:effectLst/>
                  <a:latin typeface="Meiryo UI" panose="020B0604030504040204" pitchFamily="50" charset="-128"/>
                  <a:ea typeface="Meiryo UI" panose="020B0604030504040204" pitchFamily="50" charset="-128"/>
                  <a:cs typeface="+mn-cs"/>
                </a:rPr>
                <a:t>」としてください。</a:t>
              </a:r>
              <a:endParaRPr kumimoji="1" lang="en-US" altLang="ja-JP" sz="1100" b="0">
                <a:solidFill>
                  <a:schemeClr val="dk1"/>
                </a:solidFill>
                <a:effectLst/>
                <a:latin typeface="Meiryo UI" panose="020B0604030504040204" pitchFamily="50" charset="-128"/>
                <a:ea typeface="Meiryo UI" panose="020B0604030504040204" pitchFamily="50" charset="-128"/>
                <a:cs typeface="+mn-cs"/>
              </a:endParaRPr>
            </a:p>
            <a:p>
              <a:pPr eaLnBrk="1" fontAlgn="auto" latinLnBrk="0" hangingPunct="1"/>
              <a:r>
                <a:rPr kumimoji="1" lang="ja-JP" altLang="en-US" sz="1100" b="0">
                  <a:solidFill>
                    <a:schemeClr val="dk1"/>
                  </a:solidFill>
                  <a:effectLst/>
                  <a:latin typeface="Meiryo UI" panose="020B0604030504040204" pitchFamily="50" charset="-128"/>
                  <a:ea typeface="Meiryo UI" panose="020B0604030504040204" pitchFamily="50" charset="-128"/>
                  <a:cs typeface="+mn-cs"/>
                </a:rPr>
                <a:t>文末の句点（。）の有無を統一してください。（修了生が就職活動で使用する可能性のある書類のため、形式を整えてください）</a:t>
              </a:r>
              <a:endParaRPr kumimoji="1" lang="en-US" altLang="ja-JP" sz="1100" b="0">
                <a:solidFill>
                  <a:schemeClr val="dk1"/>
                </a:solidFill>
                <a:effectLst/>
                <a:latin typeface="Meiryo UI" panose="020B0604030504040204" pitchFamily="50" charset="-128"/>
                <a:ea typeface="Meiryo UI" panose="020B0604030504040204" pitchFamily="50" charset="-128"/>
                <a:cs typeface="+mn-cs"/>
              </a:endParaRPr>
            </a:p>
          </xdr:txBody>
        </xdr:sp>
        <xdr:cxnSp macro="">
          <xdr:nvCxnSpPr>
            <xdr:cNvPr id="20" name="直線矢印コネクタ 19">
              <a:extLst>
                <a:ext uri="{FF2B5EF4-FFF2-40B4-BE49-F238E27FC236}">
                  <a16:creationId xmlns:a16="http://schemas.microsoft.com/office/drawing/2014/main" id="{04BFD115-01FC-E24B-F004-BF23A6F75CA7}"/>
                </a:ext>
              </a:extLst>
            </xdr:cNvPr>
            <xdr:cNvCxnSpPr>
              <a:stCxn id="19" idx="1"/>
            </xdr:cNvCxnSpPr>
          </xdr:nvCxnSpPr>
          <xdr:spPr>
            <a:xfrm flipH="1">
              <a:off x="2464174" y="7927971"/>
              <a:ext cx="57152" cy="825505"/>
            </a:xfrm>
            <a:prstGeom prst="straightConnector1">
              <a:avLst/>
            </a:prstGeom>
            <a:ln w="317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1.xml><?xml version="1.0" encoding="utf-8"?>
<xdr:wsDr xmlns:xdr="http://schemas.openxmlformats.org/drawingml/2006/spreadsheetDrawing" xmlns:a="http://schemas.openxmlformats.org/drawingml/2006/main">
  <xdr:twoCellAnchor>
    <xdr:from>
      <xdr:col>19</xdr:col>
      <xdr:colOff>0</xdr:colOff>
      <xdr:row>12</xdr:row>
      <xdr:rowOff>0</xdr:rowOff>
    </xdr:from>
    <xdr:to>
      <xdr:col>23</xdr:col>
      <xdr:colOff>69397</xdr:colOff>
      <xdr:row>12</xdr:row>
      <xdr:rowOff>1457325</xdr:rowOff>
    </xdr:to>
    <xdr:grpSp>
      <xdr:nvGrpSpPr>
        <xdr:cNvPr id="2" name="グループ化 1">
          <a:extLst>
            <a:ext uri="{FF2B5EF4-FFF2-40B4-BE49-F238E27FC236}">
              <a16:creationId xmlns:a16="http://schemas.microsoft.com/office/drawing/2014/main" id="{00000000-0008-0000-1900-000002000000}"/>
            </a:ext>
          </a:extLst>
        </xdr:cNvPr>
        <xdr:cNvGrpSpPr/>
      </xdr:nvGrpSpPr>
      <xdr:grpSpPr>
        <a:xfrm>
          <a:off x="15397089" y="2489982"/>
          <a:ext cx="2586488" cy="1321308"/>
          <a:chOff x="11949545" y="3238499"/>
          <a:chExt cx="4139045" cy="2008909"/>
        </a:xfrm>
      </xdr:grpSpPr>
      <xdr:sp macro="" textlink="">
        <xdr:nvSpPr>
          <xdr:cNvPr id="3" name="正方形/長方形 2">
            <a:extLst>
              <a:ext uri="{FF2B5EF4-FFF2-40B4-BE49-F238E27FC236}">
                <a16:creationId xmlns:a16="http://schemas.microsoft.com/office/drawing/2014/main" id="{00000000-0008-0000-1900-000003000000}"/>
              </a:ext>
            </a:extLst>
          </xdr:cNvPr>
          <xdr:cNvSpPr/>
        </xdr:nvSpPr>
        <xdr:spPr>
          <a:xfrm>
            <a:off x="11949545" y="3238499"/>
            <a:ext cx="4139045" cy="2008909"/>
          </a:xfrm>
          <a:prstGeom prst="rect">
            <a:avLst/>
          </a:prstGeom>
          <a:solidFill>
            <a:srgbClr val="FFFFFF"/>
          </a:solid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1900-000004000000}"/>
              </a:ext>
            </a:extLst>
          </xdr:cNvPr>
          <xdr:cNvSpPr txBox="1"/>
        </xdr:nvSpPr>
        <xdr:spPr>
          <a:xfrm>
            <a:off x="12765332" y="3349163"/>
            <a:ext cx="3030683" cy="464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tx1"/>
                </a:solidFill>
              </a:rPr>
              <a:t>：入力必須</a:t>
            </a:r>
          </a:p>
        </xdr:txBody>
      </xdr:sp>
      <xdr:sp macro="" textlink="">
        <xdr:nvSpPr>
          <xdr:cNvPr id="5" name="正方形/長方形 4">
            <a:extLst>
              <a:ext uri="{FF2B5EF4-FFF2-40B4-BE49-F238E27FC236}">
                <a16:creationId xmlns:a16="http://schemas.microsoft.com/office/drawing/2014/main" id="{00000000-0008-0000-1900-000005000000}"/>
              </a:ext>
            </a:extLst>
          </xdr:cNvPr>
          <xdr:cNvSpPr/>
        </xdr:nvSpPr>
        <xdr:spPr>
          <a:xfrm>
            <a:off x="12347864" y="3463637"/>
            <a:ext cx="398318" cy="311727"/>
          </a:xfrm>
          <a:prstGeom prst="rect">
            <a:avLst/>
          </a:prstGeom>
          <a:solidFill>
            <a:srgbClr val="CCE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1900-000006000000}"/>
              </a:ext>
            </a:extLst>
          </xdr:cNvPr>
          <xdr:cNvSpPr/>
        </xdr:nvSpPr>
        <xdr:spPr>
          <a:xfrm>
            <a:off x="12347864" y="4017818"/>
            <a:ext cx="398318" cy="311727"/>
          </a:xfrm>
          <a:prstGeom prst="rect">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1900-000007000000}"/>
              </a:ext>
            </a:extLst>
          </xdr:cNvPr>
          <xdr:cNvSpPr txBox="1"/>
        </xdr:nvSpPr>
        <xdr:spPr>
          <a:xfrm>
            <a:off x="12782650" y="3891269"/>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tx1"/>
                </a:solidFill>
              </a:rPr>
              <a:t>：該当する場合入力</a:t>
            </a:r>
          </a:p>
        </xdr:txBody>
      </xdr:sp>
      <xdr:sp macro="" textlink="">
        <xdr:nvSpPr>
          <xdr:cNvPr id="8" name="正方形/長方形 7">
            <a:extLst>
              <a:ext uri="{FF2B5EF4-FFF2-40B4-BE49-F238E27FC236}">
                <a16:creationId xmlns:a16="http://schemas.microsoft.com/office/drawing/2014/main" id="{00000000-0008-0000-1900-000008000000}"/>
              </a:ext>
            </a:extLst>
          </xdr:cNvPr>
          <xdr:cNvSpPr/>
        </xdr:nvSpPr>
        <xdr:spPr>
          <a:xfrm>
            <a:off x="12365182" y="4571999"/>
            <a:ext cx="398318" cy="311727"/>
          </a:xfrm>
          <a:prstGeom prst="rect">
            <a:avLst/>
          </a:prstGeom>
          <a:solidFill>
            <a:srgbClr val="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1900-000009000000}"/>
              </a:ext>
            </a:extLst>
          </xdr:cNvPr>
          <xdr:cNvSpPr txBox="1"/>
        </xdr:nvSpPr>
        <xdr:spPr>
          <a:xfrm>
            <a:off x="12796776" y="4459148"/>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tx1"/>
                </a:solidFill>
              </a:rPr>
              <a:t>：必要に応じて入力</a:t>
            </a:r>
          </a:p>
        </xdr:txBody>
      </xdr:sp>
    </xdr:grpSp>
    <xdr:clientData/>
  </xdr:twoCellAnchor>
  <xdr:twoCellAnchor>
    <xdr:from>
      <xdr:col>0</xdr:col>
      <xdr:colOff>0</xdr:colOff>
      <xdr:row>3</xdr:row>
      <xdr:rowOff>108857</xdr:rowOff>
    </xdr:from>
    <xdr:to>
      <xdr:col>18</xdr:col>
      <xdr:colOff>8165</xdr:colOff>
      <xdr:row>29</xdr:row>
      <xdr:rowOff>190501</xdr:rowOff>
    </xdr:to>
    <xdr:grpSp>
      <xdr:nvGrpSpPr>
        <xdr:cNvPr id="10" name="グループ化 9">
          <a:extLst>
            <a:ext uri="{FF2B5EF4-FFF2-40B4-BE49-F238E27FC236}">
              <a16:creationId xmlns:a16="http://schemas.microsoft.com/office/drawing/2014/main" id="{50C1C200-96F4-4A36-932B-89F8DB099B8C}"/>
            </a:ext>
          </a:extLst>
        </xdr:cNvPr>
        <xdr:cNvGrpSpPr/>
      </xdr:nvGrpSpPr>
      <xdr:grpSpPr>
        <a:xfrm>
          <a:off x="0" y="665967"/>
          <a:ext cx="14879679" cy="8047680"/>
          <a:chOff x="0" y="693964"/>
          <a:chExt cx="16064593" cy="9144000"/>
        </a:xfrm>
      </xdr:grpSpPr>
      <xdr:grpSp>
        <xdr:nvGrpSpPr>
          <xdr:cNvPr id="11" name="グループ化 10">
            <a:extLst>
              <a:ext uri="{FF2B5EF4-FFF2-40B4-BE49-F238E27FC236}">
                <a16:creationId xmlns:a16="http://schemas.microsoft.com/office/drawing/2014/main" id="{50DF58B7-D358-D80D-36EE-38F969CC6DD0}"/>
              </a:ext>
            </a:extLst>
          </xdr:cNvPr>
          <xdr:cNvGrpSpPr/>
        </xdr:nvGrpSpPr>
        <xdr:grpSpPr>
          <a:xfrm>
            <a:off x="0" y="693964"/>
            <a:ext cx="16064593" cy="9144000"/>
            <a:chOff x="13607" y="666750"/>
            <a:chExt cx="16064593" cy="9144000"/>
          </a:xfrm>
        </xdr:grpSpPr>
        <xdr:sp macro="" textlink="">
          <xdr:nvSpPr>
            <xdr:cNvPr id="12" name="角丸四角形吹き出し 12">
              <a:extLst>
                <a:ext uri="{FF2B5EF4-FFF2-40B4-BE49-F238E27FC236}">
                  <a16:creationId xmlns:a16="http://schemas.microsoft.com/office/drawing/2014/main" id="{92EDFFD9-C762-23A4-0935-0AD32C535626}"/>
                </a:ext>
              </a:extLst>
            </xdr:cNvPr>
            <xdr:cNvSpPr/>
          </xdr:nvSpPr>
          <xdr:spPr>
            <a:xfrm>
              <a:off x="5510893" y="3156857"/>
              <a:ext cx="3718832" cy="1174296"/>
            </a:xfrm>
            <a:prstGeom prst="wedgeRoundRectCallout">
              <a:avLst>
                <a:gd name="adj1" fmla="val -388"/>
                <a:gd name="adj2" fmla="val 43369"/>
                <a:gd name="adj3" fmla="val 16667"/>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「求職者支援訓練に係る就職率確定通知書（様式</a:t>
              </a:r>
              <a:r>
                <a:rPr kumimoji="1" lang="en-US" altLang="ja-JP" sz="1100" b="0">
                  <a:solidFill>
                    <a:sysClr val="windowText" lastClr="000000"/>
                  </a:solidFill>
                  <a:latin typeface="Meiryo UI" panose="020B0604030504040204" pitchFamily="50" charset="-128"/>
                  <a:ea typeface="Meiryo UI" panose="020B0604030504040204" pitchFamily="50" charset="-128"/>
                </a:rPr>
                <a:t>A-10</a:t>
              </a:r>
              <a:r>
                <a:rPr kumimoji="1" lang="ja-JP" altLang="en-US" sz="1100" b="0">
                  <a:solidFill>
                    <a:sysClr val="windowText" lastClr="000000"/>
                  </a:solidFill>
                  <a:latin typeface="Meiryo UI" panose="020B0604030504040204" pitchFamily="50" charset="-128"/>
                  <a:ea typeface="Meiryo UI" panose="020B0604030504040204" pitchFamily="50" charset="-128"/>
                </a:rPr>
                <a:t>）」が通知されたコースがない場合は、当該様式に記入することはできません。</a:t>
              </a:r>
            </a:p>
          </xdr:txBody>
        </xdr:sp>
        <xdr:sp macro="" textlink="">
          <xdr:nvSpPr>
            <xdr:cNvPr id="13" name="角丸四角形吹き出し 13">
              <a:extLst>
                <a:ext uri="{FF2B5EF4-FFF2-40B4-BE49-F238E27FC236}">
                  <a16:creationId xmlns:a16="http://schemas.microsoft.com/office/drawing/2014/main" id="{63F116A1-E515-C051-E507-044853B1F41E}"/>
                </a:ext>
              </a:extLst>
            </xdr:cNvPr>
            <xdr:cNvSpPr/>
          </xdr:nvSpPr>
          <xdr:spPr>
            <a:xfrm>
              <a:off x="9021535" y="680357"/>
              <a:ext cx="2169432" cy="753835"/>
            </a:xfrm>
            <a:prstGeom prst="wedgeRoundRectCallout">
              <a:avLst>
                <a:gd name="adj1" fmla="val -1931"/>
                <a:gd name="adj2" fmla="val 49375"/>
                <a:gd name="adj3" fmla="val 16667"/>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⑧、⑨は訓練終了届（様式</a:t>
              </a:r>
              <a:r>
                <a:rPr kumimoji="1" lang="en-US" altLang="ja-JP" sz="1100" b="0">
                  <a:solidFill>
                    <a:sysClr val="windowText" lastClr="000000"/>
                  </a:solidFill>
                  <a:latin typeface="Meiryo UI" panose="020B0604030504040204" pitchFamily="50" charset="-128"/>
                  <a:ea typeface="Meiryo UI" panose="020B0604030504040204" pitchFamily="50" charset="-128"/>
                </a:rPr>
                <a:t>A-29</a:t>
              </a:r>
              <a:r>
                <a:rPr kumimoji="1" lang="ja-JP" altLang="en-US" sz="1100" b="0">
                  <a:solidFill>
                    <a:sysClr val="windowText" lastClr="000000"/>
                  </a:solidFill>
                  <a:latin typeface="Meiryo UI" panose="020B0604030504040204" pitchFamily="50" charset="-128"/>
                  <a:ea typeface="Meiryo UI" panose="020B0604030504040204" pitchFamily="50" charset="-128"/>
                </a:rPr>
                <a:t>別添）から転記してください。</a:t>
              </a:r>
            </a:p>
          </xdr:txBody>
        </xdr:sp>
        <xdr:sp macro="" textlink="">
          <xdr:nvSpPr>
            <xdr:cNvPr id="14" name="左右矢印 14">
              <a:extLst>
                <a:ext uri="{FF2B5EF4-FFF2-40B4-BE49-F238E27FC236}">
                  <a16:creationId xmlns:a16="http://schemas.microsoft.com/office/drawing/2014/main" id="{10026F29-7FEA-4542-C280-292BD843F479}"/>
                </a:ext>
              </a:extLst>
            </xdr:cNvPr>
            <xdr:cNvSpPr/>
          </xdr:nvSpPr>
          <xdr:spPr>
            <a:xfrm>
              <a:off x="9552215" y="1768928"/>
              <a:ext cx="1360714" cy="217714"/>
            </a:xfrm>
            <a:prstGeom prst="leftRightArrow">
              <a:avLst>
                <a:gd name="adj1" fmla="val 72695"/>
                <a:gd name="adj2" fmla="val 50000"/>
              </a:avLst>
            </a:prstGeom>
            <a:solidFill>
              <a:srgbClr val="FF6600"/>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endParaRPr kumimoji="1" lang="ja-JP" altLang="en-US" sz="1100">
                <a:solidFill>
                  <a:srgbClr val="0000FF"/>
                </a:solidFill>
                <a:latin typeface="Meiryo UI" panose="020B0604030504040204" pitchFamily="50" charset="-128"/>
                <a:ea typeface="Meiryo UI" panose="020B0604030504040204" pitchFamily="50" charset="-128"/>
              </a:endParaRPr>
            </a:p>
          </xdr:txBody>
        </xdr:sp>
        <xdr:sp macro="" textlink="">
          <xdr:nvSpPr>
            <xdr:cNvPr id="15" name="角丸四角形 15">
              <a:extLst>
                <a:ext uri="{FF2B5EF4-FFF2-40B4-BE49-F238E27FC236}">
                  <a16:creationId xmlns:a16="http://schemas.microsoft.com/office/drawing/2014/main" id="{FA5C851E-1312-21C9-7C0E-8F7A8581823A}"/>
                </a:ext>
              </a:extLst>
            </xdr:cNvPr>
            <xdr:cNvSpPr/>
          </xdr:nvSpPr>
          <xdr:spPr>
            <a:xfrm>
              <a:off x="11361964" y="666750"/>
              <a:ext cx="4599215" cy="762000"/>
            </a:xfrm>
            <a:prstGeom prst="roundRect">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⑩～⑮は、訓練終了後</a:t>
              </a:r>
              <a:r>
                <a:rPr kumimoji="1" lang="en-US" altLang="ja-JP" sz="1100">
                  <a:solidFill>
                    <a:sysClr val="windowText" lastClr="000000"/>
                  </a:solidFill>
                  <a:latin typeface="Meiryo UI" panose="020B0604030504040204" pitchFamily="50" charset="-128"/>
                  <a:ea typeface="Meiryo UI" panose="020B0604030504040204" pitchFamily="50" charset="-128"/>
                </a:rPr>
                <a:t>7</a:t>
              </a:r>
              <a:r>
                <a:rPr kumimoji="1" lang="ja-JP" altLang="en-US" sz="1100">
                  <a:solidFill>
                    <a:sysClr val="windowText" lastClr="000000"/>
                  </a:solidFill>
                  <a:latin typeface="Meiryo UI" panose="020B0604030504040204" pitchFamily="50" charset="-128"/>
                  <a:ea typeface="Meiryo UI" panose="020B0604030504040204" pitchFamily="50" charset="-128"/>
                </a:rPr>
                <a:t>か月目に郵送される「様式</a:t>
              </a:r>
              <a:r>
                <a:rPr kumimoji="1" lang="en-US" altLang="ja-JP" sz="1100">
                  <a:solidFill>
                    <a:sysClr val="windowText" lastClr="000000"/>
                  </a:solidFill>
                  <a:latin typeface="Meiryo UI" panose="020B0604030504040204" pitchFamily="50" charset="-128"/>
                  <a:ea typeface="Meiryo UI" panose="020B0604030504040204" pitchFamily="50" charset="-128"/>
                </a:rPr>
                <a:t>A-10</a:t>
              </a:r>
              <a:r>
                <a:rPr kumimoji="1" lang="ja-JP" altLang="en-US" sz="1100">
                  <a:solidFill>
                    <a:sysClr val="windowText" lastClr="000000"/>
                  </a:solidFill>
                  <a:latin typeface="Meiryo UI" panose="020B0604030504040204" pitchFamily="50" charset="-128"/>
                  <a:ea typeface="Meiryo UI" panose="020B0604030504040204" pitchFamily="50" charset="-128"/>
                </a:rPr>
                <a:t>の裏面の②」から転記してください。（下記の表を参照）</a:t>
              </a:r>
            </a:p>
          </xdr:txBody>
        </xdr:sp>
        <xdr:sp macro="" textlink="">
          <xdr:nvSpPr>
            <xdr:cNvPr id="16" name="角丸四角形 16">
              <a:extLst>
                <a:ext uri="{FF2B5EF4-FFF2-40B4-BE49-F238E27FC236}">
                  <a16:creationId xmlns:a16="http://schemas.microsoft.com/office/drawing/2014/main" id="{3E2F2759-6D7F-2167-BCBF-1946BDC676C3}"/>
                </a:ext>
              </a:extLst>
            </xdr:cNvPr>
            <xdr:cNvSpPr/>
          </xdr:nvSpPr>
          <xdr:spPr>
            <a:xfrm>
              <a:off x="353785" y="7143750"/>
              <a:ext cx="8145237" cy="1661432"/>
            </a:xfrm>
            <a:prstGeom prst="roundRect">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l"/>
              <a:r>
                <a:rPr kumimoji="1" lang="ja-JP" altLang="en-US" sz="1100" b="0" i="0" u="none" baseline="0">
                  <a:solidFill>
                    <a:sysClr val="windowText" lastClr="000000"/>
                  </a:solidFill>
                  <a:latin typeface="Meiryo UI" panose="020B0604030504040204" pitchFamily="50" charset="-128"/>
                  <a:ea typeface="Meiryo UI" panose="020B0604030504040204" pitchFamily="50" charset="-128"/>
                </a:rPr>
                <a:t>支部から「求職者支援訓練に係る就職率確定通知書（様式</a:t>
              </a:r>
              <a:r>
                <a:rPr kumimoji="1" lang="en-US" altLang="ja-JP" sz="1100" b="0" i="0" u="none" baseline="0">
                  <a:solidFill>
                    <a:sysClr val="windowText" lastClr="000000"/>
                  </a:solidFill>
                  <a:latin typeface="Meiryo UI" panose="020B0604030504040204" pitchFamily="50" charset="-128"/>
                  <a:ea typeface="Meiryo UI" panose="020B0604030504040204" pitchFamily="50" charset="-128"/>
                </a:rPr>
                <a:t>A-10</a:t>
              </a:r>
              <a:r>
                <a:rPr kumimoji="1" lang="ja-JP" altLang="en-US" sz="1100" b="0" i="0" u="none" baseline="0">
                  <a:solidFill>
                    <a:sysClr val="windowText" lastClr="000000"/>
                  </a:solidFill>
                  <a:latin typeface="Meiryo UI" panose="020B0604030504040204" pitchFamily="50" charset="-128"/>
                  <a:ea typeface="Meiryo UI" panose="020B0604030504040204" pitchFamily="50" charset="-128"/>
                </a:rPr>
                <a:t>）」が通知された同一分野の訓練科のうち、適用日が申請受付開始日の</a:t>
              </a:r>
              <a:r>
                <a:rPr kumimoji="1" lang="en-US" altLang="ja-JP" sz="1100" b="0" i="0" u="none" baseline="0">
                  <a:solidFill>
                    <a:sysClr val="windowText" lastClr="000000"/>
                  </a:solidFill>
                  <a:latin typeface="Meiryo UI" panose="020B0604030504040204" pitchFamily="50" charset="-128"/>
                  <a:ea typeface="Meiryo UI" panose="020B0604030504040204" pitchFamily="50" charset="-128"/>
                </a:rPr>
                <a:t>1</a:t>
              </a:r>
              <a:r>
                <a:rPr kumimoji="1" lang="ja-JP" altLang="en-US" sz="1100" b="0" i="0" u="none" baseline="0">
                  <a:solidFill>
                    <a:sysClr val="windowText" lastClr="000000"/>
                  </a:solidFill>
                  <a:latin typeface="Meiryo UI" panose="020B0604030504040204" pitchFamily="50" charset="-128"/>
                  <a:ea typeface="Meiryo UI" panose="020B0604030504040204" pitchFamily="50" charset="-128"/>
                </a:rPr>
                <a:t>年前の日が属する月の初日から申請受付開始日までの該当する訓練科のうち、雇用保険適用就職率の適用日が直近のものから順に</a:t>
              </a:r>
              <a:r>
                <a:rPr kumimoji="1" lang="en-US" altLang="ja-JP" sz="1100" b="0" i="0" u="none" baseline="0">
                  <a:solidFill>
                    <a:sysClr val="windowText" lastClr="000000"/>
                  </a:solidFill>
                  <a:latin typeface="Meiryo UI" panose="020B0604030504040204" pitchFamily="50" charset="-128"/>
                  <a:ea typeface="Meiryo UI" panose="020B0604030504040204" pitchFamily="50" charset="-128"/>
                </a:rPr>
                <a:t>3</a:t>
              </a:r>
              <a:r>
                <a:rPr kumimoji="1" lang="ja-JP" altLang="en-US" sz="1100" b="0" i="0" u="none" baseline="0">
                  <a:solidFill>
                    <a:sysClr val="windowText" lastClr="000000"/>
                  </a:solidFill>
                  <a:latin typeface="Meiryo UI" panose="020B0604030504040204" pitchFamily="50" charset="-128"/>
                  <a:ea typeface="Meiryo UI" panose="020B0604030504040204" pitchFamily="50" charset="-128"/>
                </a:rPr>
                <a:t>科（</a:t>
              </a:r>
              <a:r>
                <a:rPr kumimoji="1" lang="en-US" altLang="ja-JP" sz="1100" b="0" i="0" u="none" baseline="0">
                  <a:solidFill>
                    <a:sysClr val="windowText" lastClr="000000"/>
                  </a:solidFill>
                  <a:latin typeface="Meiryo UI" panose="020B0604030504040204" pitchFamily="50" charset="-128"/>
                  <a:ea typeface="Meiryo UI" panose="020B0604030504040204" pitchFamily="50" charset="-128"/>
                </a:rPr>
                <a:t>3</a:t>
              </a:r>
              <a:r>
                <a:rPr kumimoji="1" lang="ja-JP" altLang="en-US" sz="1100" b="0" i="0" u="none" baseline="0">
                  <a:solidFill>
                    <a:sysClr val="windowText" lastClr="000000"/>
                  </a:solidFill>
                  <a:latin typeface="Meiryo UI" panose="020B0604030504040204" pitchFamily="50" charset="-128"/>
                  <a:ea typeface="Meiryo UI" panose="020B0604030504040204" pitchFamily="50" charset="-128"/>
                </a:rPr>
                <a:t>科未満であれば全ての訓練科）を選択し、該当の</a:t>
              </a:r>
              <a:r>
                <a:rPr kumimoji="1" lang="en-US" altLang="ja-JP" sz="1100" b="0" i="0" u="none" baseline="0">
                  <a:solidFill>
                    <a:sysClr val="windowText" lastClr="000000"/>
                  </a:solidFill>
                  <a:latin typeface="Meiryo UI" panose="020B0604030504040204" pitchFamily="50" charset="-128"/>
                  <a:ea typeface="Meiryo UI" panose="020B0604030504040204" pitchFamily="50" charset="-128"/>
                </a:rPr>
                <a:t>3</a:t>
              </a:r>
              <a:r>
                <a:rPr kumimoji="1" lang="ja-JP" altLang="en-US" sz="1100" b="0" i="0" u="none" baseline="0">
                  <a:solidFill>
                    <a:sysClr val="windowText" lastClr="000000"/>
                  </a:solidFill>
                  <a:latin typeface="Meiryo UI" panose="020B0604030504040204" pitchFamily="50" charset="-128"/>
                  <a:ea typeface="Meiryo UI" panose="020B0604030504040204" pitchFamily="50" charset="-128"/>
                </a:rPr>
                <a:t>科から雇用保険適用就職率の適用日が古い順に表に記載してください。</a:t>
              </a:r>
              <a:endParaRPr kumimoji="1" lang="en-US" altLang="ja-JP" sz="1100" b="0" i="0" u="none" baseline="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17" name="下矢印 25">
              <a:extLst>
                <a:ext uri="{FF2B5EF4-FFF2-40B4-BE49-F238E27FC236}">
                  <a16:creationId xmlns:a16="http://schemas.microsoft.com/office/drawing/2014/main" id="{097861EA-A092-C260-B96D-84ECBCCD0B27}"/>
                </a:ext>
              </a:extLst>
            </xdr:cNvPr>
            <xdr:cNvSpPr/>
          </xdr:nvSpPr>
          <xdr:spPr>
            <a:xfrm>
              <a:off x="13607" y="5497285"/>
              <a:ext cx="219529" cy="1077687"/>
            </a:xfrm>
            <a:prstGeom prst="downArrow">
              <a:avLst/>
            </a:prstGeom>
            <a:solidFill>
              <a:srgbClr val="FF6600"/>
            </a:solidFill>
            <a:ln w="254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endParaRPr kumimoji="1" lang="ja-JP" altLang="en-US" sz="1100">
                <a:solidFill>
                  <a:srgbClr val="FF0000"/>
                </a:solidFill>
                <a:latin typeface="Meiryo UI" panose="020B0604030504040204" pitchFamily="50" charset="-128"/>
                <a:ea typeface="Meiryo UI" panose="020B0604030504040204" pitchFamily="50" charset="-128"/>
              </a:endParaRPr>
            </a:p>
          </xdr:txBody>
        </xdr:sp>
        <xdr:sp macro="" textlink="">
          <xdr:nvSpPr>
            <xdr:cNvPr id="18" name="角丸四角形 26">
              <a:extLst>
                <a:ext uri="{FF2B5EF4-FFF2-40B4-BE49-F238E27FC236}">
                  <a16:creationId xmlns:a16="http://schemas.microsoft.com/office/drawing/2014/main" id="{5105D084-D897-06E1-C979-B761869A461E}"/>
                </a:ext>
              </a:extLst>
            </xdr:cNvPr>
            <xdr:cNvSpPr/>
          </xdr:nvSpPr>
          <xdr:spPr>
            <a:xfrm>
              <a:off x="11321143" y="7198179"/>
              <a:ext cx="4757057" cy="2612571"/>
            </a:xfrm>
            <a:prstGeom prst="roundRect">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訓練終了後</a:t>
              </a:r>
              <a:r>
                <a:rPr kumimoji="1" lang="en-US" altLang="ja-JP" sz="1100">
                  <a:solidFill>
                    <a:sysClr val="windowText" lastClr="000000"/>
                  </a:solidFill>
                  <a:latin typeface="Meiryo UI" panose="020B0604030504040204" pitchFamily="50" charset="-128"/>
                  <a:ea typeface="Meiryo UI" panose="020B0604030504040204" pitchFamily="50" charset="-128"/>
                </a:rPr>
                <a:t>7</a:t>
              </a:r>
              <a:r>
                <a:rPr kumimoji="1" lang="ja-JP" altLang="en-US" sz="1100">
                  <a:solidFill>
                    <a:sysClr val="windowText" lastClr="000000"/>
                  </a:solidFill>
                  <a:latin typeface="Meiryo UI" panose="020B0604030504040204" pitchFamily="50" charset="-128"/>
                  <a:ea typeface="Meiryo UI" panose="020B0604030504040204" pitchFamily="50" charset="-128"/>
                </a:rPr>
                <a:t>か月目に郵送される「様式</a:t>
              </a:r>
              <a:r>
                <a:rPr kumimoji="1" lang="en-US" altLang="ja-JP" sz="1100">
                  <a:solidFill>
                    <a:sysClr val="windowText" lastClr="000000"/>
                  </a:solidFill>
                  <a:latin typeface="Meiryo UI" panose="020B0604030504040204" pitchFamily="50" charset="-128"/>
                  <a:ea typeface="Meiryo UI" panose="020B0604030504040204" pitchFamily="50" charset="-128"/>
                </a:rPr>
                <a:t>A-10</a:t>
              </a:r>
              <a:r>
                <a:rPr kumimoji="1" lang="ja-JP" altLang="en-US" sz="1100">
                  <a:solidFill>
                    <a:sysClr val="windowText" lastClr="000000"/>
                  </a:solidFill>
                  <a:latin typeface="Meiryo UI" panose="020B0604030504040204" pitchFamily="50" charset="-128"/>
                  <a:ea typeface="Meiryo UI" panose="020B0604030504040204" pitchFamily="50" charset="-128"/>
                </a:rPr>
                <a:t>の裏面の②」から転記してください。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i="0" u="none" baseline="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19" name="直線矢印コネクタ 18">
              <a:extLst>
                <a:ext uri="{FF2B5EF4-FFF2-40B4-BE49-F238E27FC236}">
                  <a16:creationId xmlns:a16="http://schemas.microsoft.com/office/drawing/2014/main" id="{2AF19D09-5C31-E1BF-ACDC-384D15D610DD}"/>
                </a:ext>
              </a:extLst>
            </xdr:cNvPr>
            <xdr:cNvCxnSpPr>
              <a:stCxn id="16" idx="0"/>
            </xdr:cNvCxnSpPr>
          </xdr:nvCxnSpPr>
          <xdr:spPr>
            <a:xfrm flipH="1" flipV="1">
              <a:off x="911680" y="5646967"/>
              <a:ext cx="3514724" cy="1496783"/>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0" name="直線矢印コネクタ 19">
              <a:extLst>
                <a:ext uri="{FF2B5EF4-FFF2-40B4-BE49-F238E27FC236}">
                  <a16:creationId xmlns:a16="http://schemas.microsoft.com/office/drawing/2014/main" id="{9BEF4798-C1EB-D442-DE86-75AE799A53AB}"/>
                </a:ext>
              </a:extLst>
            </xdr:cNvPr>
            <xdr:cNvCxnSpPr>
              <a:stCxn id="13" idx="2"/>
              <a:endCxn id="14" idx="1"/>
            </xdr:cNvCxnSpPr>
          </xdr:nvCxnSpPr>
          <xdr:spPr>
            <a:xfrm>
              <a:off x="10106251" y="1434192"/>
              <a:ext cx="126321" cy="364459"/>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1" name="左右矢印 29">
              <a:extLst>
                <a:ext uri="{FF2B5EF4-FFF2-40B4-BE49-F238E27FC236}">
                  <a16:creationId xmlns:a16="http://schemas.microsoft.com/office/drawing/2014/main" id="{26F412D7-2572-0332-8931-842F4678A364}"/>
                </a:ext>
              </a:extLst>
            </xdr:cNvPr>
            <xdr:cNvSpPr/>
          </xdr:nvSpPr>
          <xdr:spPr>
            <a:xfrm>
              <a:off x="10953750" y="1771649"/>
              <a:ext cx="4027713" cy="228601"/>
            </a:xfrm>
            <a:prstGeom prst="leftRightArrow">
              <a:avLst>
                <a:gd name="adj1" fmla="val 72695"/>
                <a:gd name="adj2" fmla="val 50000"/>
              </a:avLst>
            </a:prstGeom>
            <a:solidFill>
              <a:srgbClr val="0000FF"/>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endParaRPr kumimoji="1" lang="ja-JP" altLang="en-US" sz="1100">
                <a:solidFill>
                  <a:srgbClr val="0000FF"/>
                </a:solidFill>
                <a:latin typeface="Meiryo UI" panose="020B0604030504040204" pitchFamily="50" charset="-128"/>
                <a:ea typeface="Meiryo UI" panose="020B0604030504040204" pitchFamily="50" charset="-128"/>
              </a:endParaRPr>
            </a:p>
          </xdr:txBody>
        </xdr:sp>
        <xdr:cxnSp macro="">
          <xdr:nvCxnSpPr>
            <xdr:cNvPr id="22" name="直線矢印コネクタ 21">
              <a:extLst>
                <a:ext uri="{FF2B5EF4-FFF2-40B4-BE49-F238E27FC236}">
                  <a16:creationId xmlns:a16="http://schemas.microsoft.com/office/drawing/2014/main" id="{2797D378-B321-9671-9EAF-A6A71E5CFC57}"/>
                </a:ext>
              </a:extLst>
            </xdr:cNvPr>
            <xdr:cNvCxnSpPr>
              <a:endCxn id="21" idx="1"/>
            </xdr:cNvCxnSpPr>
          </xdr:nvCxnSpPr>
          <xdr:spPr>
            <a:xfrm flipH="1">
              <a:off x="12967607" y="1423307"/>
              <a:ext cx="366258" cy="379552"/>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mc:AlternateContent xmlns:mc="http://schemas.openxmlformats.org/markup-compatibility/2006">
        <mc:Choice xmlns:a14="http://schemas.microsoft.com/office/drawing/2010/main" Requires="a14">
          <xdr:sp macro="" textlink="">
            <xdr:nvSpPr>
              <xdr:cNvPr id="215041" name="Object 1" hidden="1">
                <a:extLst>
                  <a:ext uri="{63B3BB69-23CF-44E3-9099-C40C66FF867C}">
                    <a14:compatExt spid="_x0000_s215041"/>
                  </a:ext>
                  <a:ext uri="{FF2B5EF4-FFF2-40B4-BE49-F238E27FC236}">
                    <a16:creationId xmlns:a16="http://schemas.microsoft.com/office/drawing/2014/main" id="{00000000-0008-0000-1400-000001480300}"/>
                  </a:ext>
                </a:extLst>
              </xdr:cNvPr>
              <xdr:cNvSpPr/>
            </xdr:nvSpPr>
            <xdr:spPr bwMode="auto">
              <a:xfrm>
                <a:off x="11865429" y="7866289"/>
                <a:ext cx="3878035" cy="1714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242889</xdr:colOff>
      <xdr:row>41</xdr:row>
      <xdr:rowOff>581025</xdr:rowOff>
    </xdr:from>
    <xdr:to>
      <xdr:col>17</xdr:col>
      <xdr:colOff>578645</xdr:colOff>
      <xdr:row>41</xdr:row>
      <xdr:rowOff>2914651</xdr:rowOff>
    </xdr:to>
    <xdr:sp macro="" textlink="">
      <xdr:nvSpPr>
        <xdr:cNvPr id="2" name="角丸四角形 1">
          <a:extLst>
            <a:ext uri="{FF2B5EF4-FFF2-40B4-BE49-F238E27FC236}">
              <a16:creationId xmlns:a16="http://schemas.microsoft.com/office/drawing/2014/main" id="{00000000-0008-0000-1A00-000002000000}"/>
            </a:ext>
          </a:extLst>
        </xdr:cNvPr>
        <xdr:cNvSpPr/>
      </xdr:nvSpPr>
      <xdr:spPr bwMode="auto">
        <a:xfrm>
          <a:off x="242889" y="14577762"/>
          <a:ext cx="6993230" cy="2333626"/>
        </a:xfrm>
        <a:prstGeom prst="roundRect">
          <a:avLst/>
        </a:prstGeom>
        <a:solidFill>
          <a:srgbClr val="FFCC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eaLnBrk="1" fontAlgn="auto" latinLnBrk="0" hangingPunct="1"/>
          <a:r>
            <a:rPr kumimoji="1" lang="ja-JP" altLang="en-US" sz="1100">
              <a:solidFill>
                <a:sysClr val="windowText" lastClr="000000"/>
              </a:solidFill>
              <a:latin typeface="ＭＳ ゴシック" pitchFamily="49" charset="-128"/>
              <a:ea typeface="ＭＳ ゴシック" pitchFamily="49" charset="-128"/>
              <a:cs typeface="+mn-cs"/>
            </a:rPr>
            <a:t>・「求職者支援訓練の選定方法」で評価の観点をご確認の上、ご記入ください。</a:t>
          </a:r>
          <a:endParaRPr kumimoji="1" lang="en-US" altLang="ja-JP" sz="1100">
            <a:solidFill>
              <a:sysClr val="windowText" lastClr="000000"/>
            </a:solidFill>
            <a:latin typeface="ＭＳ ゴシック" pitchFamily="49" charset="-128"/>
            <a:ea typeface="ＭＳ ゴシック" pitchFamily="49" charset="-128"/>
            <a:cs typeface="+mn-cs"/>
          </a:endParaRPr>
        </a:p>
        <a:p>
          <a:pPr eaLnBrk="1" fontAlgn="auto" latinLnBrk="0" hangingPunct="1"/>
          <a:r>
            <a:rPr kumimoji="1" lang="ja-JP" altLang="en-US" sz="1100">
              <a:solidFill>
                <a:sysClr val="windowText" lastClr="000000"/>
              </a:solidFill>
              <a:latin typeface="ＭＳ ゴシック" pitchFamily="49" charset="-128"/>
              <a:ea typeface="ＭＳ ゴシック" pitchFamily="49" charset="-128"/>
              <a:cs typeface="+mn-cs"/>
            </a:rPr>
            <a:t>・「書類」とは、ご記載いただいた「訓練科設定の背景・ねらい」の内容を記載するに至った根拠が記載できる資料や独自に行ったヒアリング調査の書類を指します。また、「労働局・地方自治体の要請等」の場合は、その要請文書等要請の事実が記載された書類となります（</a:t>
          </a:r>
          <a:r>
            <a:rPr kumimoji="1" lang="en-US" altLang="ja-JP" sz="1100">
              <a:solidFill>
                <a:sysClr val="windowText" lastClr="000000"/>
              </a:solidFill>
              <a:latin typeface="ＭＳ ゴシック" pitchFamily="49" charset="-128"/>
              <a:ea typeface="ＭＳ ゴシック" pitchFamily="49" charset="-128"/>
              <a:cs typeface="+mn-cs"/>
            </a:rPr>
            <a:t>※</a:t>
          </a:r>
          <a:r>
            <a:rPr kumimoji="1" lang="ja-JP" altLang="en-US" sz="1100">
              <a:solidFill>
                <a:sysClr val="windowText" lastClr="000000"/>
              </a:solidFill>
              <a:latin typeface="ＭＳ ゴシック" pitchFamily="49" charset="-128"/>
              <a:ea typeface="ＭＳ ゴシック" pitchFamily="49" charset="-128"/>
              <a:cs typeface="+mn-cs"/>
            </a:rPr>
            <a:t>）。</a:t>
          </a:r>
          <a:endParaRPr kumimoji="1" lang="en-US" altLang="ja-JP" sz="1100">
            <a:solidFill>
              <a:sysClr val="windowText" lastClr="000000"/>
            </a:solidFill>
            <a:latin typeface="ＭＳ ゴシック" pitchFamily="49" charset="-128"/>
            <a:ea typeface="ＭＳ ゴシック" pitchFamily="49" charset="-128"/>
            <a:cs typeface="+mn-cs"/>
          </a:endParaRPr>
        </a:p>
        <a:p>
          <a:pPr eaLnBrk="1" fontAlgn="auto" latinLnBrk="0" hangingPunct="1"/>
          <a:r>
            <a:rPr kumimoji="1" lang="en-US" altLang="ja-JP" sz="1100">
              <a:solidFill>
                <a:sysClr val="windowText" lastClr="000000"/>
              </a:solidFill>
              <a:latin typeface="ＭＳ ゴシック" pitchFamily="49" charset="-128"/>
              <a:ea typeface="ＭＳ ゴシック" pitchFamily="49" charset="-128"/>
              <a:cs typeface="+mn-cs"/>
            </a:rPr>
            <a:t>※</a:t>
          </a:r>
          <a:r>
            <a:rPr kumimoji="1" lang="ja-JP" altLang="en-US" sz="1100">
              <a:solidFill>
                <a:sysClr val="windowText" lastClr="000000"/>
              </a:solidFill>
              <a:latin typeface="ＭＳ ゴシック" pitchFamily="49" charset="-128"/>
              <a:ea typeface="ＭＳ ゴシック" pitchFamily="49" charset="-128"/>
              <a:cs typeface="+mn-cs"/>
            </a:rPr>
            <a:t>必要に応じて機構から要請元に確認させていただく場合があります。</a:t>
          </a:r>
          <a:endParaRPr kumimoji="1" lang="en-US" altLang="ja-JP" sz="1100">
            <a:solidFill>
              <a:sysClr val="windowText" lastClr="000000"/>
            </a:solidFill>
            <a:latin typeface="ＭＳ ゴシック" pitchFamily="49" charset="-128"/>
            <a:ea typeface="ＭＳ ゴシック" pitchFamily="49" charset="-128"/>
            <a:cs typeface="+mn-cs"/>
          </a:endParaRPr>
        </a:p>
        <a:p>
          <a:pPr eaLnBrk="1" fontAlgn="auto" latinLnBrk="0" hangingPunct="1"/>
          <a:r>
            <a:rPr kumimoji="1" lang="ja-JP" altLang="en-US" sz="1100">
              <a:solidFill>
                <a:sysClr val="windowText" lastClr="000000"/>
              </a:solidFill>
              <a:latin typeface="ＭＳ ゴシック" pitchFamily="49" charset="-128"/>
              <a:ea typeface="ＭＳ ゴシック" pitchFamily="49" charset="-128"/>
              <a:cs typeface="+mn-cs"/>
            </a:rPr>
            <a:t>・添付する書類がなく、機構はその根拠や客観性を確認できない場合は加点対象にはなりません。</a:t>
          </a:r>
          <a:endParaRPr kumimoji="1" lang="en-US" altLang="ja-JP" sz="1100">
            <a:solidFill>
              <a:sysClr val="windowText" lastClr="000000"/>
            </a:solidFill>
            <a:latin typeface="ＭＳ ゴシック" pitchFamily="49" charset="-128"/>
            <a:ea typeface="ＭＳ ゴシック" pitchFamily="49" charset="-128"/>
            <a:cs typeface="+mn-cs"/>
          </a:endParaRPr>
        </a:p>
        <a:p>
          <a:pPr eaLnBrk="1" fontAlgn="auto" latinLnBrk="0" hangingPunct="1"/>
          <a:r>
            <a:rPr kumimoji="1" lang="ja-JP" altLang="en-US" sz="1100">
              <a:solidFill>
                <a:sysClr val="windowText" lastClr="000000"/>
              </a:solidFill>
              <a:latin typeface="ＭＳ ゴシック" pitchFamily="49" charset="-128"/>
              <a:ea typeface="ＭＳ ゴシック" pitchFamily="49" charset="-128"/>
              <a:cs typeface="+mn-cs"/>
            </a:rPr>
            <a:t>・記載した内容の出典と根拠や客観性を示す添付書類の該当部分に、マーカー等で線を引いてください。</a:t>
          </a:r>
          <a:endParaRPr kumimoji="1" lang="en-US" altLang="ja-JP" sz="1100">
            <a:solidFill>
              <a:sysClr val="windowText" lastClr="000000"/>
            </a:solidFill>
            <a:latin typeface="ＭＳ ゴシック" pitchFamily="49" charset="-128"/>
            <a:ea typeface="ＭＳ ゴシック" pitchFamily="49" charset="-128"/>
            <a:cs typeface="+mn-cs"/>
          </a:endParaRPr>
        </a:p>
        <a:p>
          <a:pPr eaLnBrk="1" fontAlgn="auto" latinLnBrk="0" hangingPunct="1"/>
          <a:r>
            <a:rPr kumimoji="1" lang="ja-JP" altLang="en-US" sz="1100">
              <a:solidFill>
                <a:sysClr val="windowText" lastClr="000000"/>
              </a:solidFill>
              <a:latin typeface="ＭＳ ゴシック" pitchFamily="49" charset="-128"/>
              <a:ea typeface="ＭＳ ゴシック" pitchFamily="49" charset="-128"/>
              <a:cs typeface="+mn-cs"/>
            </a:rPr>
            <a:t>・記載内容と直接の関連性がない書類の添付は控えてください。多量に書類が添付されていても、根拠や客観性を証明しないものは考慮されません。</a:t>
          </a:r>
          <a:endParaRPr kumimoji="1" lang="en-US" altLang="ja-JP" sz="1100">
            <a:solidFill>
              <a:sysClr val="windowText" lastClr="000000"/>
            </a:solidFill>
            <a:latin typeface="ＭＳ ゴシック" pitchFamily="49" charset="-128"/>
            <a:ea typeface="ＭＳ ゴシック" pitchFamily="49" charset="-128"/>
            <a:cs typeface="+mn-cs"/>
          </a:endParaRPr>
        </a:p>
      </xdr:txBody>
    </xdr:sp>
    <xdr:clientData/>
  </xdr:twoCellAnchor>
  <xdr:twoCellAnchor>
    <xdr:from>
      <xdr:col>15</xdr:col>
      <xdr:colOff>200025</xdr:colOff>
      <xdr:row>30</xdr:row>
      <xdr:rowOff>200025</xdr:rowOff>
    </xdr:from>
    <xdr:to>
      <xdr:col>17</xdr:col>
      <xdr:colOff>561975</xdr:colOff>
      <xdr:row>32</xdr:row>
      <xdr:rowOff>4481</xdr:rowOff>
    </xdr:to>
    <xdr:sp macro="" textlink="">
      <xdr:nvSpPr>
        <xdr:cNvPr id="3" name="正方形/長方形 2">
          <a:extLst>
            <a:ext uri="{FF2B5EF4-FFF2-40B4-BE49-F238E27FC236}">
              <a16:creationId xmlns:a16="http://schemas.microsoft.com/office/drawing/2014/main" id="{00000000-0008-0000-1A00-000003000000}"/>
            </a:ext>
          </a:extLst>
        </xdr:cNvPr>
        <xdr:cNvSpPr/>
      </xdr:nvSpPr>
      <xdr:spPr bwMode="auto">
        <a:xfrm>
          <a:off x="5943600" y="12325350"/>
          <a:ext cx="1219200" cy="337856"/>
        </a:xfrm>
        <a:prstGeom prst="rect">
          <a:avLst/>
        </a:prstGeom>
        <a:solidFill>
          <a:schemeClr val="bg1"/>
        </a:solidFill>
        <a:ln w="25400" cap="flat" cmpd="dbl" algn="ctr">
          <a:solidFill>
            <a:srgbClr val="FF0000"/>
          </a:solidFill>
          <a:prstDash val="solid"/>
          <a:round/>
          <a:headEnd type="none" w="med" len="med"/>
          <a:tailEnd type="none" w="med" len="med"/>
        </a:ln>
        <a:effectLst>
          <a:outerShdw sx="1000" sy="1000" algn="ctr" rotWithShape="0">
            <a:srgbClr val="000000"/>
          </a:outerShdw>
        </a:effectLst>
      </xdr:spPr>
      <xdr:txBody>
        <a:bodyPr vertOverflow="clip" wrap="square" lIns="18288" tIns="0" rIns="0" bIns="0" rtlCol="0" anchor="ctr" upright="1"/>
        <a:lstStyle/>
        <a:p>
          <a:pPr algn="ctr"/>
          <a:r>
            <a:rPr kumimoji="1" lang="ja-JP" altLang="en-US" sz="1400" b="1">
              <a:solidFill>
                <a:srgbClr val="FF0000"/>
              </a:solidFill>
            </a:rPr>
            <a:t>記　入　例</a:t>
          </a:r>
        </a:p>
      </xdr:txBody>
    </xdr:sp>
    <xdr:clientData/>
  </xdr:twoCellAnchor>
  <xdr:twoCellAnchor>
    <xdr:from>
      <xdr:col>19</xdr:col>
      <xdr:colOff>0</xdr:colOff>
      <xdr:row>8</xdr:row>
      <xdr:rowOff>0</xdr:rowOff>
    </xdr:from>
    <xdr:to>
      <xdr:col>23</xdr:col>
      <xdr:colOff>69398</xdr:colOff>
      <xdr:row>11</xdr:row>
      <xdr:rowOff>532040</xdr:rowOff>
    </xdr:to>
    <xdr:grpSp>
      <xdr:nvGrpSpPr>
        <xdr:cNvPr id="4" name="グループ化 3">
          <a:extLst>
            <a:ext uri="{FF2B5EF4-FFF2-40B4-BE49-F238E27FC236}">
              <a16:creationId xmlns:a16="http://schemas.microsoft.com/office/drawing/2014/main" id="{00000000-0008-0000-1A00-000004000000}"/>
            </a:ext>
          </a:extLst>
        </xdr:cNvPr>
        <xdr:cNvGrpSpPr/>
      </xdr:nvGrpSpPr>
      <xdr:grpSpPr>
        <a:xfrm>
          <a:off x="7313407" y="1717638"/>
          <a:ext cx="2588144" cy="1344152"/>
          <a:chOff x="11949545" y="3238499"/>
          <a:chExt cx="4139045" cy="2008909"/>
        </a:xfrm>
      </xdr:grpSpPr>
      <xdr:sp macro="" textlink="">
        <xdr:nvSpPr>
          <xdr:cNvPr id="5" name="正方形/長方形 4">
            <a:extLst>
              <a:ext uri="{FF2B5EF4-FFF2-40B4-BE49-F238E27FC236}">
                <a16:creationId xmlns:a16="http://schemas.microsoft.com/office/drawing/2014/main" id="{00000000-0008-0000-1A00-000005000000}"/>
              </a:ext>
            </a:extLst>
          </xdr:cNvPr>
          <xdr:cNvSpPr/>
        </xdr:nvSpPr>
        <xdr:spPr>
          <a:xfrm>
            <a:off x="11949545" y="3238499"/>
            <a:ext cx="4139045" cy="2008909"/>
          </a:xfrm>
          <a:prstGeom prst="rect">
            <a:avLst/>
          </a:prstGeom>
          <a:solidFill>
            <a:srgbClr val="FFFFFF"/>
          </a:solid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1A00-000006000000}"/>
              </a:ext>
            </a:extLst>
          </xdr:cNvPr>
          <xdr:cNvSpPr txBox="1"/>
        </xdr:nvSpPr>
        <xdr:spPr>
          <a:xfrm>
            <a:off x="12765332" y="3349163"/>
            <a:ext cx="3030683" cy="464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tx1"/>
                </a:solidFill>
              </a:rPr>
              <a:t>：入力必須</a:t>
            </a:r>
          </a:p>
        </xdr:txBody>
      </xdr:sp>
      <xdr:sp macro="" textlink="">
        <xdr:nvSpPr>
          <xdr:cNvPr id="7" name="正方形/長方形 6">
            <a:extLst>
              <a:ext uri="{FF2B5EF4-FFF2-40B4-BE49-F238E27FC236}">
                <a16:creationId xmlns:a16="http://schemas.microsoft.com/office/drawing/2014/main" id="{00000000-0008-0000-1A00-000007000000}"/>
              </a:ext>
            </a:extLst>
          </xdr:cNvPr>
          <xdr:cNvSpPr/>
        </xdr:nvSpPr>
        <xdr:spPr>
          <a:xfrm>
            <a:off x="12347864" y="3463637"/>
            <a:ext cx="398318" cy="311727"/>
          </a:xfrm>
          <a:prstGeom prst="rect">
            <a:avLst/>
          </a:prstGeom>
          <a:solidFill>
            <a:srgbClr val="CCE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00000000-0008-0000-1A00-000008000000}"/>
              </a:ext>
            </a:extLst>
          </xdr:cNvPr>
          <xdr:cNvSpPr/>
        </xdr:nvSpPr>
        <xdr:spPr>
          <a:xfrm>
            <a:off x="12347864" y="4017818"/>
            <a:ext cx="398318" cy="311727"/>
          </a:xfrm>
          <a:prstGeom prst="rect">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1A00-000009000000}"/>
              </a:ext>
            </a:extLst>
          </xdr:cNvPr>
          <xdr:cNvSpPr txBox="1"/>
        </xdr:nvSpPr>
        <xdr:spPr>
          <a:xfrm>
            <a:off x="12782650" y="3891269"/>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tx1"/>
                </a:solidFill>
              </a:rPr>
              <a:t>：該当する場合入力</a:t>
            </a:r>
          </a:p>
        </xdr:txBody>
      </xdr:sp>
      <xdr:sp macro="" textlink="">
        <xdr:nvSpPr>
          <xdr:cNvPr id="10" name="正方形/長方形 9">
            <a:extLst>
              <a:ext uri="{FF2B5EF4-FFF2-40B4-BE49-F238E27FC236}">
                <a16:creationId xmlns:a16="http://schemas.microsoft.com/office/drawing/2014/main" id="{00000000-0008-0000-1A00-00000A000000}"/>
              </a:ext>
            </a:extLst>
          </xdr:cNvPr>
          <xdr:cNvSpPr/>
        </xdr:nvSpPr>
        <xdr:spPr>
          <a:xfrm>
            <a:off x="12365182" y="4571999"/>
            <a:ext cx="398318" cy="311727"/>
          </a:xfrm>
          <a:prstGeom prst="rect">
            <a:avLst/>
          </a:prstGeom>
          <a:solidFill>
            <a:srgbClr val="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1A00-00000B000000}"/>
              </a:ext>
            </a:extLst>
          </xdr:cNvPr>
          <xdr:cNvSpPr txBox="1"/>
        </xdr:nvSpPr>
        <xdr:spPr>
          <a:xfrm>
            <a:off x="12796776" y="4459148"/>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tx1"/>
                </a:solidFill>
              </a:rPr>
              <a:t>：必要に応じて入力</a:t>
            </a:r>
          </a:p>
        </xdr:txBody>
      </xdr:sp>
    </xdr:grpSp>
    <xdr:clientData/>
  </xdr:twoCellAnchor>
  <xdr:twoCellAnchor>
    <xdr:from>
      <xdr:col>2</xdr:col>
      <xdr:colOff>50131</xdr:colOff>
      <xdr:row>1</xdr:row>
      <xdr:rowOff>2864</xdr:rowOff>
    </xdr:from>
    <xdr:to>
      <xdr:col>17</xdr:col>
      <xdr:colOff>588575</xdr:colOff>
      <xdr:row>26</xdr:row>
      <xdr:rowOff>353785</xdr:rowOff>
    </xdr:to>
    <xdr:grpSp>
      <xdr:nvGrpSpPr>
        <xdr:cNvPr id="12" name="グループ化 11">
          <a:extLst>
            <a:ext uri="{FF2B5EF4-FFF2-40B4-BE49-F238E27FC236}">
              <a16:creationId xmlns:a16="http://schemas.microsoft.com/office/drawing/2014/main" id="{9485D410-7F73-4309-9E51-CF41C55290B6}"/>
            </a:ext>
          </a:extLst>
        </xdr:cNvPr>
        <xdr:cNvGrpSpPr/>
      </xdr:nvGrpSpPr>
      <xdr:grpSpPr>
        <a:xfrm>
          <a:off x="555897" y="201880"/>
          <a:ext cx="6064267" cy="10133096"/>
          <a:chOff x="619125" y="180975"/>
          <a:chExt cx="6638926" cy="11103505"/>
        </a:xfrm>
      </xdr:grpSpPr>
      <xdr:grpSp>
        <xdr:nvGrpSpPr>
          <xdr:cNvPr id="13" name="グループ化 12">
            <a:extLst>
              <a:ext uri="{FF2B5EF4-FFF2-40B4-BE49-F238E27FC236}">
                <a16:creationId xmlns:a16="http://schemas.microsoft.com/office/drawing/2014/main" id="{A84CC588-C11B-ADD7-3973-EAE68F23B0AB}"/>
              </a:ext>
            </a:extLst>
          </xdr:cNvPr>
          <xdr:cNvGrpSpPr/>
        </xdr:nvGrpSpPr>
        <xdr:grpSpPr>
          <a:xfrm>
            <a:off x="619125" y="180975"/>
            <a:ext cx="6638926" cy="11103505"/>
            <a:chOff x="590549" y="342899"/>
            <a:chExt cx="6638926" cy="9606524"/>
          </a:xfrm>
        </xdr:grpSpPr>
        <xdr:sp macro="" textlink="">
          <xdr:nvSpPr>
            <xdr:cNvPr id="15" name="角丸四角形 12">
              <a:extLst>
                <a:ext uri="{FF2B5EF4-FFF2-40B4-BE49-F238E27FC236}">
                  <a16:creationId xmlns:a16="http://schemas.microsoft.com/office/drawing/2014/main" id="{CFD5C435-48D8-9E7D-256F-631DF329A752}"/>
                </a:ext>
              </a:extLst>
            </xdr:cNvPr>
            <xdr:cNvSpPr/>
          </xdr:nvSpPr>
          <xdr:spPr>
            <a:xfrm>
              <a:off x="4448174" y="342899"/>
              <a:ext cx="857249" cy="314325"/>
            </a:xfrm>
            <a:prstGeom prst="roundRect">
              <a:avLst/>
            </a:prstGeom>
            <a:noFill/>
            <a:ln w="38100">
              <a:solidFill>
                <a:srgbClr val="FF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latin typeface="Meiryo UI" panose="020B0604030504040204" pitchFamily="50" charset="-128"/>
                <a:ea typeface="Meiryo UI" panose="020B0604030504040204" pitchFamily="50" charset="-128"/>
              </a:endParaRPr>
            </a:p>
          </xdr:txBody>
        </xdr:sp>
        <xdr:sp macro="" textlink="">
          <xdr:nvSpPr>
            <xdr:cNvPr id="16" name="角丸四角形吹き出し 13">
              <a:extLst>
                <a:ext uri="{FF2B5EF4-FFF2-40B4-BE49-F238E27FC236}">
                  <a16:creationId xmlns:a16="http://schemas.microsoft.com/office/drawing/2014/main" id="{E71E2513-9236-8AFB-4312-3C7720D9995C}"/>
                </a:ext>
              </a:extLst>
            </xdr:cNvPr>
            <xdr:cNvSpPr/>
          </xdr:nvSpPr>
          <xdr:spPr>
            <a:xfrm>
              <a:off x="1295400" y="781050"/>
              <a:ext cx="4381501" cy="304800"/>
            </a:xfrm>
            <a:prstGeom prst="wedgeRoundRectCallout">
              <a:avLst>
                <a:gd name="adj1" fmla="val -1931"/>
                <a:gd name="adj2" fmla="val 49375"/>
                <a:gd name="adj3" fmla="val 16667"/>
              </a:avLst>
            </a:prstGeom>
            <a:solidFill>
              <a:srgbClr val="FFFF99"/>
            </a:solidFill>
            <a:ln w="25400">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実績枠で申請する場合は、当該様式を提出してください。</a:t>
              </a:r>
            </a:p>
          </xdr:txBody>
        </xdr:sp>
        <xdr:sp macro="" textlink="">
          <xdr:nvSpPr>
            <xdr:cNvPr id="17" name="角丸四角形 14">
              <a:extLst>
                <a:ext uri="{FF2B5EF4-FFF2-40B4-BE49-F238E27FC236}">
                  <a16:creationId xmlns:a16="http://schemas.microsoft.com/office/drawing/2014/main" id="{5B439CAD-57B2-0646-87C3-1D12984C1BA6}"/>
                </a:ext>
              </a:extLst>
            </xdr:cNvPr>
            <xdr:cNvSpPr/>
          </xdr:nvSpPr>
          <xdr:spPr>
            <a:xfrm>
              <a:off x="590549" y="8559773"/>
              <a:ext cx="733425" cy="228600"/>
            </a:xfrm>
            <a:prstGeom prst="roundRect">
              <a:avLst/>
            </a:prstGeom>
            <a:noFill/>
            <a:ln w="41275">
              <a:solidFill>
                <a:srgbClr val="FF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latin typeface="Meiryo UI" panose="020B0604030504040204" pitchFamily="50" charset="-128"/>
                <a:ea typeface="Meiryo UI" panose="020B0604030504040204" pitchFamily="50" charset="-128"/>
              </a:endParaRPr>
            </a:p>
          </xdr:txBody>
        </xdr:sp>
        <xdr:sp macro="" textlink="">
          <xdr:nvSpPr>
            <xdr:cNvPr id="18" name="フローチャート : 代替処理 3">
              <a:extLst>
                <a:ext uri="{FF2B5EF4-FFF2-40B4-BE49-F238E27FC236}">
                  <a16:creationId xmlns:a16="http://schemas.microsoft.com/office/drawing/2014/main" id="{59D78C00-C88A-7187-F1E5-2F21E88BF97F}"/>
                </a:ext>
              </a:extLst>
            </xdr:cNvPr>
            <xdr:cNvSpPr/>
          </xdr:nvSpPr>
          <xdr:spPr>
            <a:xfrm>
              <a:off x="4038600" y="9197949"/>
              <a:ext cx="3190875" cy="751474"/>
            </a:xfrm>
            <a:prstGeom prst="flowChartAlternateProcess">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Meiryo UI" panose="020B0604030504040204" pitchFamily="50" charset="-128"/>
                  <a:ea typeface="Meiryo UI" panose="020B0604030504040204" pitchFamily="50" charset="-128"/>
                </a:rPr>
                <a:t>申請受付開始日の</a:t>
              </a:r>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年前の日が属する月の初日から申請受付開始日</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19" name="直線矢印コネクタ 18">
              <a:extLst>
                <a:ext uri="{FF2B5EF4-FFF2-40B4-BE49-F238E27FC236}">
                  <a16:creationId xmlns:a16="http://schemas.microsoft.com/office/drawing/2014/main" id="{8C7F619E-7FE0-BB79-AAA7-2D574D38C95E}"/>
                </a:ext>
              </a:extLst>
            </xdr:cNvPr>
            <xdr:cNvCxnSpPr>
              <a:stCxn id="18" idx="1"/>
            </xdr:cNvCxnSpPr>
          </xdr:nvCxnSpPr>
          <xdr:spPr>
            <a:xfrm flipH="1" flipV="1">
              <a:off x="1266825" y="8664550"/>
              <a:ext cx="2771775" cy="909136"/>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sp macro="" textlink="">
        <xdr:nvSpPr>
          <xdr:cNvPr id="14" name="角丸四角形 17">
            <a:extLst>
              <a:ext uri="{FF2B5EF4-FFF2-40B4-BE49-F238E27FC236}">
                <a16:creationId xmlns:a16="http://schemas.microsoft.com/office/drawing/2014/main" id="{FF830F7A-8407-40A3-E44E-E7EE3C70874C}"/>
              </a:ext>
            </a:extLst>
          </xdr:cNvPr>
          <xdr:cNvSpPr/>
        </xdr:nvSpPr>
        <xdr:spPr>
          <a:xfrm>
            <a:off x="771525" y="3476625"/>
            <a:ext cx="6067424" cy="3006943"/>
          </a:xfrm>
          <a:prstGeom prst="roundRect">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eaLnBrk="1" fontAlgn="auto" latinLnBrk="0" hangingPunct="1"/>
            <a:r>
              <a:rPr kumimoji="1" lang="ja-JP" altLang="ja-JP" sz="1100">
                <a:solidFill>
                  <a:sysClr val="windowText" lastClr="000000"/>
                </a:solidFill>
                <a:latin typeface="Meiryo UI" panose="020B0604030504040204" pitchFamily="50" charset="-128"/>
                <a:ea typeface="Meiryo UI" panose="020B0604030504040204" pitchFamily="50" charset="-128"/>
                <a:cs typeface="+mn-cs"/>
              </a:rPr>
              <a:t>・「求職者支援訓練の選定方法」で評価の観点をご確認の上、ご記入ください。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eaLnBrk="1" fontAlgn="auto" latinLnBrk="0" hangingPunct="1"/>
            <a:r>
              <a:rPr kumimoji="1" lang="ja-JP"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記載内容が確認できる</a:t>
            </a:r>
            <a:r>
              <a:rPr kumimoji="1" lang="ja-JP" altLang="ja-JP" sz="1100">
                <a:solidFill>
                  <a:sysClr val="windowText" lastClr="000000"/>
                </a:solidFill>
                <a:latin typeface="Meiryo UI" panose="020B0604030504040204" pitchFamily="50" charset="-128"/>
                <a:ea typeface="Meiryo UI" panose="020B0604030504040204" pitchFamily="50" charset="-128"/>
                <a:cs typeface="+mn-cs"/>
              </a:rPr>
              <a:t>書類」とは、記載いただいた「訓練科設定の背景・ねらい」の内容</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の</a:t>
            </a:r>
            <a:r>
              <a:rPr kumimoji="1" lang="ja-JP" altLang="ja-JP" sz="1100">
                <a:solidFill>
                  <a:sysClr val="windowText" lastClr="000000"/>
                </a:solidFill>
                <a:latin typeface="Meiryo UI" panose="020B0604030504040204" pitchFamily="50" charset="-128"/>
                <a:ea typeface="Meiryo UI" panose="020B0604030504040204" pitchFamily="50" charset="-128"/>
                <a:cs typeface="+mn-cs"/>
              </a:rPr>
              <a:t>根拠</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となる</a:t>
            </a:r>
            <a:r>
              <a:rPr kumimoji="1" lang="ja-JP" altLang="ja-JP" sz="1100">
                <a:solidFill>
                  <a:sysClr val="windowText" lastClr="000000"/>
                </a:solidFill>
                <a:latin typeface="Meiryo UI" panose="020B0604030504040204" pitchFamily="50" charset="-128"/>
                <a:ea typeface="Meiryo UI" panose="020B0604030504040204" pitchFamily="50" charset="-128"/>
                <a:cs typeface="+mn-cs"/>
              </a:rPr>
              <a:t>資料や独自に行ったヒアリング調査の書類を指します。また、「労働局・地方自治体の要請等」の場合は、その要請文書等</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ja-JP" sz="1100">
                <a:solidFill>
                  <a:sysClr val="windowText" lastClr="000000"/>
                </a:solidFill>
                <a:latin typeface="Meiryo UI" panose="020B0604030504040204" pitchFamily="50" charset="-128"/>
                <a:ea typeface="Meiryo UI" panose="020B0604030504040204" pitchFamily="50" charset="-128"/>
                <a:cs typeface="+mn-cs"/>
              </a:rPr>
              <a:t>要請の事実が記載された書類となります（</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ja-JP" sz="1100">
                <a:solidFill>
                  <a:sysClr val="windowText" lastClr="000000"/>
                </a:solidFill>
                <a:latin typeface="Meiryo UI" panose="020B0604030504040204" pitchFamily="50" charset="-128"/>
                <a:ea typeface="Meiryo UI" panose="020B0604030504040204" pitchFamily="50" charset="-128"/>
                <a:cs typeface="+mn-cs"/>
              </a:rPr>
              <a:t>）。</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eaLnBrk="1" fontAlgn="auto" latinLnBrk="0" hangingPunct="1"/>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ja-JP" sz="1100">
                <a:solidFill>
                  <a:sysClr val="windowText" lastClr="000000"/>
                </a:solidFill>
                <a:latin typeface="Meiryo UI" panose="020B0604030504040204" pitchFamily="50" charset="-128"/>
                <a:ea typeface="Meiryo UI" panose="020B0604030504040204" pitchFamily="50" charset="-128"/>
                <a:cs typeface="+mn-cs"/>
              </a:rPr>
              <a:t>必要に応じて機構から要請元に確認させていただく場合があります。</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eaLnBrk="1" fontAlgn="auto" latinLnBrk="0" hangingPunct="1"/>
            <a:r>
              <a:rPr kumimoji="1" lang="ja-JP" altLang="ja-JP" sz="1100" b="0">
                <a:solidFill>
                  <a:sysClr val="windowText" lastClr="000000"/>
                </a:solidFill>
                <a:latin typeface="Meiryo UI" panose="020B0604030504040204" pitchFamily="50" charset="-128"/>
                <a:ea typeface="Meiryo UI" panose="020B0604030504040204" pitchFamily="50" charset="-128"/>
                <a:cs typeface="+mn-cs"/>
              </a:rPr>
              <a:t>・</a:t>
            </a:r>
            <a:r>
              <a:rPr kumimoji="1" lang="ja-JP" altLang="ja-JP" sz="1100" b="0" u="none">
                <a:solidFill>
                  <a:sysClr val="windowText" lastClr="000000"/>
                </a:solidFill>
                <a:latin typeface="Meiryo UI" panose="020B0604030504040204" pitchFamily="50" charset="-128"/>
                <a:ea typeface="Meiryo UI" panose="020B0604030504040204" pitchFamily="50" charset="-128"/>
                <a:cs typeface="+mn-cs"/>
              </a:rPr>
              <a:t>添付する書類がなく、その根拠や客観性を確認できない場合は加点対象にはなりません。</a:t>
            </a:r>
            <a:endParaRPr kumimoji="1" lang="en-US" altLang="ja-JP" sz="1100" b="0" u="none">
              <a:solidFill>
                <a:sysClr val="windowText" lastClr="000000"/>
              </a:solidFill>
              <a:latin typeface="Meiryo UI" panose="020B0604030504040204" pitchFamily="50" charset="-128"/>
              <a:ea typeface="Meiryo UI" panose="020B0604030504040204" pitchFamily="50" charset="-128"/>
              <a:cs typeface="+mn-cs"/>
            </a:endParaRPr>
          </a:p>
          <a:p>
            <a:pPr eaLnBrk="1" fontAlgn="auto" latinLnBrk="0" hangingPunct="1"/>
            <a:r>
              <a:rPr kumimoji="1" lang="ja-JP" altLang="ja-JP" sz="1100" b="0" u="none">
                <a:solidFill>
                  <a:sysClr val="windowText" lastClr="000000"/>
                </a:solidFill>
                <a:latin typeface="Meiryo UI" panose="020B0604030504040204" pitchFamily="50" charset="-128"/>
                <a:ea typeface="Meiryo UI" panose="020B0604030504040204" pitchFamily="50" charset="-128"/>
                <a:cs typeface="+mn-cs"/>
              </a:rPr>
              <a:t>・記載した内容の出典と根拠や客観性を示す</a:t>
            </a:r>
            <a:r>
              <a:rPr kumimoji="1" lang="ja-JP" altLang="ja-JP" sz="1100" b="0" u="sng">
                <a:solidFill>
                  <a:sysClr val="windowText" lastClr="000000"/>
                </a:solidFill>
                <a:latin typeface="Meiryo UI" panose="020B0604030504040204" pitchFamily="50" charset="-128"/>
                <a:ea typeface="Meiryo UI" panose="020B0604030504040204" pitchFamily="50" charset="-128"/>
                <a:cs typeface="+mn-cs"/>
              </a:rPr>
              <a:t>添付書類の該当部分に、マーカー等で線を引いてください。</a:t>
            </a:r>
            <a:endParaRPr kumimoji="1" lang="en-US" altLang="ja-JP" sz="1100" b="0" u="sng">
              <a:solidFill>
                <a:sysClr val="windowText" lastClr="000000"/>
              </a:solidFill>
              <a:latin typeface="Meiryo UI" panose="020B0604030504040204" pitchFamily="50" charset="-128"/>
              <a:ea typeface="Meiryo UI" panose="020B0604030504040204" pitchFamily="50" charset="-128"/>
              <a:cs typeface="+mn-cs"/>
            </a:endParaRPr>
          </a:p>
          <a:p>
            <a:pPr eaLnBrk="1" fontAlgn="auto" latinLnBrk="0" hangingPunct="1"/>
            <a:r>
              <a:rPr kumimoji="1" lang="ja-JP" altLang="ja-JP" sz="1100">
                <a:solidFill>
                  <a:sysClr val="windowText" lastClr="000000"/>
                </a:solidFill>
                <a:latin typeface="Meiryo UI" panose="020B0604030504040204" pitchFamily="50" charset="-128"/>
                <a:ea typeface="Meiryo UI" panose="020B0604030504040204" pitchFamily="50" charset="-128"/>
                <a:cs typeface="+mn-cs"/>
              </a:rPr>
              <a:t>・記載内容と直接の関連性がない書類の添付は控えてください。多量に書類が添付されていても、根拠や客観性を証明しないものは考慮されません。</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124385</xdr:colOff>
      <xdr:row>60</xdr:row>
      <xdr:rowOff>57150</xdr:rowOff>
    </xdr:from>
    <xdr:to>
      <xdr:col>21</xdr:col>
      <xdr:colOff>36980</xdr:colOff>
      <xdr:row>60</xdr:row>
      <xdr:rowOff>2162175</xdr:rowOff>
    </xdr:to>
    <xdr:sp macro="" textlink="">
      <xdr:nvSpPr>
        <xdr:cNvPr id="2" name="角丸四角形 1">
          <a:extLst>
            <a:ext uri="{FF2B5EF4-FFF2-40B4-BE49-F238E27FC236}">
              <a16:creationId xmlns:a16="http://schemas.microsoft.com/office/drawing/2014/main" id="{00000000-0008-0000-1B00-000002000000}"/>
            </a:ext>
          </a:extLst>
        </xdr:cNvPr>
        <xdr:cNvSpPr/>
      </xdr:nvSpPr>
      <xdr:spPr bwMode="auto">
        <a:xfrm>
          <a:off x="124385" y="15689356"/>
          <a:ext cx="7252448" cy="2105025"/>
        </a:xfrm>
        <a:prstGeom prst="roundRect">
          <a:avLst/>
        </a:prstGeom>
        <a:solidFill>
          <a:srgbClr val="FFCC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eaLnBrk="1" fontAlgn="auto" latinLnBrk="0" hangingPunct="1"/>
          <a:r>
            <a:rPr kumimoji="1" lang="ja-JP" altLang="en-US" sz="1100">
              <a:solidFill>
                <a:sysClr val="windowText" lastClr="000000"/>
              </a:solidFill>
              <a:latin typeface="ＭＳ ゴシック" pitchFamily="49" charset="-128"/>
              <a:ea typeface="ＭＳ ゴシック" pitchFamily="49" charset="-128"/>
              <a:cs typeface="+mn-cs"/>
            </a:rPr>
            <a:t>・「求職者支援訓練の選定方法」で評価の観点をご確認の上、ご記入ください。</a:t>
          </a:r>
          <a:endParaRPr kumimoji="1" lang="en-US" altLang="ja-JP" sz="1100">
            <a:solidFill>
              <a:sysClr val="windowText" lastClr="000000"/>
            </a:solidFill>
            <a:latin typeface="ＭＳ ゴシック" pitchFamily="49" charset="-128"/>
            <a:ea typeface="ＭＳ ゴシック" pitchFamily="49" charset="-128"/>
            <a:cs typeface="+mn-cs"/>
          </a:endParaRPr>
        </a:p>
        <a:p>
          <a:pPr eaLnBrk="1" fontAlgn="auto" latinLnBrk="0" hangingPunct="1"/>
          <a:r>
            <a:rPr kumimoji="1" lang="ja-JP" altLang="en-US" sz="1100">
              <a:solidFill>
                <a:sysClr val="windowText" lastClr="000000"/>
              </a:solidFill>
              <a:latin typeface="ＭＳ ゴシック" pitchFamily="49" charset="-128"/>
              <a:ea typeface="ＭＳ ゴシック" pitchFamily="49" charset="-128"/>
              <a:cs typeface="+mn-cs"/>
            </a:rPr>
            <a:t>・「書類」とは、ご記載いただいた「訓練科設定の背景・ねらい」の内容を記載するに至った根拠が記載できる資料や独自に行ったヒアリング調査の書類を指します。また、「労働局・地方自治体の要請等」の場合は、その要請文書等要請の事実が記載された書類となります（</a:t>
          </a:r>
          <a:r>
            <a:rPr kumimoji="1" lang="en-US" altLang="ja-JP" sz="1100">
              <a:solidFill>
                <a:sysClr val="windowText" lastClr="000000"/>
              </a:solidFill>
              <a:latin typeface="ＭＳ ゴシック" pitchFamily="49" charset="-128"/>
              <a:ea typeface="ＭＳ ゴシック" pitchFamily="49" charset="-128"/>
              <a:cs typeface="+mn-cs"/>
            </a:rPr>
            <a:t>※</a:t>
          </a:r>
          <a:r>
            <a:rPr kumimoji="1" lang="ja-JP" altLang="en-US" sz="1100">
              <a:solidFill>
                <a:sysClr val="windowText" lastClr="000000"/>
              </a:solidFill>
              <a:latin typeface="ＭＳ ゴシック" pitchFamily="49" charset="-128"/>
              <a:ea typeface="ＭＳ ゴシック" pitchFamily="49" charset="-128"/>
              <a:cs typeface="+mn-cs"/>
            </a:rPr>
            <a:t>）。</a:t>
          </a:r>
          <a:endParaRPr kumimoji="1" lang="en-US" altLang="ja-JP" sz="1100">
            <a:solidFill>
              <a:sysClr val="windowText" lastClr="000000"/>
            </a:solidFill>
            <a:latin typeface="ＭＳ ゴシック" pitchFamily="49" charset="-128"/>
            <a:ea typeface="ＭＳ ゴシック" pitchFamily="49" charset="-128"/>
            <a:cs typeface="+mn-cs"/>
          </a:endParaRPr>
        </a:p>
        <a:p>
          <a:pPr eaLnBrk="1" fontAlgn="auto" latinLnBrk="0" hangingPunct="1"/>
          <a:r>
            <a:rPr kumimoji="1" lang="en-US" altLang="ja-JP" sz="1100">
              <a:solidFill>
                <a:sysClr val="windowText" lastClr="000000"/>
              </a:solidFill>
              <a:latin typeface="ＭＳ ゴシック" pitchFamily="49" charset="-128"/>
              <a:ea typeface="ＭＳ ゴシック" pitchFamily="49" charset="-128"/>
              <a:cs typeface="+mn-cs"/>
            </a:rPr>
            <a:t>※</a:t>
          </a:r>
          <a:r>
            <a:rPr kumimoji="1" lang="ja-JP" altLang="en-US" sz="1100">
              <a:solidFill>
                <a:sysClr val="windowText" lastClr="000000"/>
              </a:solidFill>
              <a:latin typeface="ＭＳ ゴシック" pitchFamily="49" charset="-128"/>
              <a:ea typeface="ＭＳ ゴシック" pitchFamily="49" charset="-128"/>
              <a:cs typeface="+mn-cs"/>
            </a:rPr>
            <a:t>必要に応じて機構から要請元に確認させていただく場合があります。</a:t>
          </a:r>
          <a:endParaRPr kumimoji="1" lang="en-US" altLang="ja-JP" sz="1100">
            <a:solidFill>
              <a:sysClr val="windowText" lastClr="000000"/>
            </a:solidFill>
            <a:latin typeface="ＭＳ ゴシック" pitchFamily="49" charset="-128"/>
            <a:ea typeface="ＭＳ ゴシック" pitchFamily="49" charset="-128"/>
            <a:cs typeface="+mn-cs"/>
          </a:endParaRPr>
        </a:p>
        <a:p>
          <a:pPr eaLnBrk="1" fontAlgn="auto" latinLnBrk="0" hangingPunct="1"/>
          <a:r>
            <a:rPr kumimoji="1" lang="ja-JP" altLang="en-US" sz="1100">
              <a:solidFill>
                <a:sysClr val="windowText" lastClr="000000"/>
              </a:solidFill>
              <a:latin typeface="ＭＳ ゴシック" pitchFamily="49" charset="-128"/>
              <a:ea typeface="ＭＳ ゴシック" pitchFamily="49" charset="-128"/>
              <a:cs typeface="+mn-cs"/>
            </a:rPr>
            <a:t>・添付する書類がなく、機構はその根拠や客観性を確認できない場合は加点対象にはなりません。</a:t>
          </a:r>
          <a:endParaRPr kumimoji="1" lang="en-US" altLang="ja-JP" sz="1100">
            <a:solidFill>
              <a:sysClr val="windowText" lastClr="000000"/>
            </a:solidFill>
            <a:latin typeface="ＭＳ ゴシック" pitchFamily="49" charset="-128"/>
            <a:ea typeface="ＭＳ ゴシック" pitchFamily="49" charset="-128"/>
            <a:cs typeface="+mn-cs"/>
          </a:endParaRPr>
        </a:p>
        <a:p>
          <a:pPr eaLnBrk="1" fontAlgn="auto" latinLnBrk="0" hangingPunct="1"/>
          <a:r>
            <a:rPr kumimoji="1" lang="ja-JP" altLang="en-US" sz="1100">
              <a:solidFill>
                <a:sysClr val="windowText" lastClr="000000"/>
              </a:solidFill>
              <a:latin typeface="ＭＳ ゴシック" pitchFamily="49" charset="-128"/>
              <a:ea typeface="ＭＳ ゴシック" pitchFamily="49" charset="-128"/>
              <a:cs typeface="+mn-cs"/>
            </a:rPr>
            <a:t>・記載した内容の出典と根拠や客観性を示す添付書類の該当部分に、マーカー等で線を引いてください。</a:t>
          </a:r>
          <a:endParaRPr kumimoji="1" lang="en-US" altLang="ja-JP" sz="1100">
            <a:solidFill>
              <a:sysClr val="windowText" lastClr="000000"/>
            </a:solidFill>
            <a:latin typeface="ＭＳ ゴシック" pitchFamily="49" charset="-128"/>
            <a:ea typeface="ＭＳ ゴシック" pitchFamily="49" charset="-128"/>
            <a:cs typeface="+mn-cs"/>
          </a:endParaRPr>
        </a:p>
        <a:p>
          <a:pPr eaLnBrk="1" fontAlgn="auto" latinLnBrk="0" hangingPunct="1"/>
          <a:r>
            <a:rPr kumimoji="1" lang="ja-JP" altLang="en-US" sz="1100">
              <a:solidFill>
                <a:sysClr val="windowText" lastClr="000000"/>
              </a:solidFill>
              <a:latin typeface="ＭＳ ゴシック" pitchFamily="49" charset="-128"/>
              <a:ea typeface="ＭＳ ゴシック" pitchFamily="49" charset="-128"/>
              <a:cs typeface="+mn-cs"/>
            </a:rPr>
            <a:t>・記載内容と直接の関連性がない書類の添付は控えてください。多量に書類が添付されていても、根拠や客観性を証明しないものは考慮されません。</a:t>
          </a:r>
          <a:endParaRPr kumimoji="1" lang="en-US" altLang="ja-JP" sz="1100">
            <a:solidFill>
              <a:sysClr val="windowText" lastClr="000000"/>
            </a:solidFill>
            <a:latin typeface="ＭＳ ゴシック" pitchFamily="49" charset="-128"/>
            <a:ea typeface="ＭＳ ゴシック" pitchFamily="49" charset="-128"/>
            <a:cs typeface="+mn-cs"/>
          </a:endParaRPr>
        </a:p>
      </xdr:txBody>
    </xdr:sp>
    <xdr:clientData/>
  </xdr:twoCellAnchor>
  <xdr:twoCellAnchor>
    <xdr:from>
      <xdr:col>19</xdr:col>
      <xdr:colOff>47625</xdr:colOff>
      <xdr:row>49</xdr:row>
      <xdr:rowOff>228600</xdr:rowOff>
    </xdr:from>
    <xdr:to>
      <xdr:col>20</xdr:col>
      <xdr:colOff>742950</xdr:colOff>
      <xdr:row>51</xdr:row>
      <xdr:rowOff>28575</xdr:rowOff>
    </xdr:to>
    <xdr:sp macro="" textlink="">
      <xdr:nvSpPr>
        <xdr:cNvPr id="3" name="正方形/長方形 2">
          <a:extLst>
            <a:ext uri="{FF2B5EF4-FFF2-40B4-BE49-F238E27FC236}">
              <a16:creationId xmlns:a16="http://schemas.microsoft.com/office/drawing/2014/main" id="{00000000-0008-0000-1B00-000003000000}"/>
            </a:ext>
          </a:extLst>
        </xdr:cNvPr>
        <xdr:cNvSpPr/>
      </xdr:nvSpPr>
      <xdr:spPr bwMode="auto">
        <a:xfrm>
          <a:off x="6248400" y="13773150"/>
          <a:ext cx="1123950" cy="361950"/>
        </a:xfrm>
        <a:prstGeom prst="rect">
          <a:avLst/>
        </a:prstGeom>
        <a:solidFill>
          <a:schemeClr val="bg1"/>
        </a:solidFill>
        <a:ln w="25400" cap="flat" cmpd="dbl" algn="ctr">
          <a:solidFill>
            <a:srgbClr val="FF0000"/>
          </a:solidFill>
          <a:prstDash val="solid"/>
          <a:round/>
          <a:headEnd type="none" w="med" len="med"/>
          <a:tailEnd type="none" w="med" len="med"/>
        </a:ln>
        <a:effectLst>
          <a:outerShdw sx="1000" sy="1000" algn="ctr" rotWithShape="0">
            <a:srgbClr val="000000"/>
          </a:outerShdw>
        </a:effectLst>
      </xdr:spPr>
      <xdr:txBody>
        <a:bodyPr vertOverflow="clip" wrap="square" lIns="18288" tIns="0" rIns="0" bIns="0" rtlCol="0" anchor="ctr" upright="1"/>
        <a:lstStyle/>
        <a:p>
          <a:pPr algn="ctr"/>
          <a:r>
            <a:rPr kumimoji="1" lang="ja-JP" altLang="en-US" sz="1400" b="1">
              <a:solidFill>
                <a:srgbClr val="FF0000"/>
              </a:solidFill>
            </a:rPr>
            <a:t>記　入　例</a:t>
          </a:r>
        </a:p>
      </xdr:txBody>
    </xdr:sp>
    <xdr:clientData/>
  </xdr:twoCellAnchor>
  <xdr:twoCellAnchor>
    <xdr:from>
      <xdr:col>22</xdr:col>
      <xdr:colOff>0</xdr:colOff>
      <xdr:row>10</xdr:row>
      <xdr:rowOff>0</xdr:rowOff>
    </xdr:from>
    <xdr:to>
      <xdr:col>26</xdr:col>
      <xdr:colOff>56591</xdr:colOff>
      <xdr:row>11</xdr:row>
      <xdr:rowOff>1076325</xdr:rowOff>
    </xdr:to>
    <xdr:grpSp>
      <xdr:nvGrpSpPr>
        <xdr:cNvPr id="12" name="グループ化 11">
          <a:extLst>
            <a:ext uri="{FF2B5EF4-FFF2-40B4-BE49-F238E27FC236}">
              <a16:creationId xmlns:a16="http://schemas.microsoft.com/office/drawing/2014/main" id="{00000000-0008-0000-1B00-00000C000000}"/>
            </a:ext>
          </a:extLst>
        </xdr:cNvPr>
        <xdr:cNvGrpSpPr/>
      </xdr:nvGrpSpPr>
      <xdr:grpSpPr>
        <a:xfrm>
          <a:off x="7458193" y="1939807"/>
          <a:ext cx="2573966" cy="1319672"/>
          <a:chOff x="11949545" y="3238499"/>
          <a:chExt cx="4139045" cy="2008909"/>
        </a:xfrm>
      </xdr:grpSpPr>
      <xdr:sp macro="" textlink="">
        <xdr:nvSpPr>
          <xdr:cNvPr id="13" name="正方形/長方形 12">
            <a:extLst>
              <a:ext uri="{FF2B5EF4-FFF2-40B4-BE49-F238E27FC236}">
                <a16:creationId xmlns:a16="http://schemas.microsoft.com/office/drawing/2014/main" id="{00000000-0008-0000-1B00-00000D000000}"/>
              </a:ext>
            </a:extLst>
          </xdr:cNvPr>
          <xdr:cNvSpPr/>
        </xdr:nvSpPr>
        <xdr:spPr>
          <a:xfrm>
            <a:off x="11949545" y="3238499"/>
            <a:ext cx="4139045" cy="2008909"/>
          </a:xfrm>
          <a:prstGeom prst="rect">
            <a:avLst/>
          </a:prstGeom>
          <a:solidFill>
            <a:srgbClr val="FFFFFF"/>
          </a:solid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00000000-0008-0000-1B00-00000E000000}"/>
              </a:ext>
            </a:extLst>
          </xdr:cNvPr>
          <xdr:cNvSpPr txBox="1"/>
        </xdr:nvSpPr>
        <xdr:spPr>
          <a:xfrm>
            <a:off x="12765332" y="3349163"/>
            <a:ext cx="3030683" cy="464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tx1"/>
                </a:solidFill>
              </a:rPr>
              <a:t>：入力必須</a:t>
            </a:r>
          </a:p>
        </xdr:txBody>
      </xdr:sp>
      <xdr:sp macro="" textlink="">
        <xdr:nvSpPr>
          <xdr:cNvPr id="15" name="正方形/長方形 14">
            <a:extLst>
              <a:ext uri="{FF2B5EF4-FFF2-40B4-BE49-F238E27FC236}">
                <a16:creationId xmlns:a16="http://schemas.microsoft.com/office/drawing/2014/main" id="{00000000-0008-0000-1B00-00000F000000}"/>
              </a:ext>
            </a:extLst>
          </xdr:cNvPr>
          <xdr:cNvSpPr/>
        </xdr:nvSpPr>
        <xdr:spPr>
          <a:xfrm>
            <a:off x="12347864" y="3463637"/>
            <a:ext cx="398318" cy="311727"/>
          </a:xfrm>
          <a:prstGeom prst="rect">
            <a:avLst/>
          </a:prstGeom>
          <a:solidFill>
            <a:srgbClr val="CCE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1B00-000010000000}"/>
              </a:ext>
            </a:extLst>
          </xdr:cNvPr>
          <xdr:cNvSpPr/>
        </xdr:nvSpPr>
        <xdr:spPr>
          <a:xfrm>
            <a:off x="12347864" y="4017818"/>
            <a:ext cx="398318" cy="311727"/>
          </a:xfrm>
          <a:prstGeom prst="rect">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00000000-0008-0000-1B00-000011000000}"/>
              </a:ext>
            </a:extLst>
          </xdr:cNvPr>
          <xdr:cNvSpPr txBox="1"/>
        </xdr:nvSpPr>
        <xdr:spPr>
          <a:xfrm>
            <a:off x="12782650" y="3891269"/>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tx1"/>
                </a:solidFill>
              </a:rPr>
              <a:t>：該当する場合入力</a:t>
            </a:r>
          </a:p>
        </xdr:txBody>
      </xdr:sp>
      <xdr:sp macro="" textlink="">
        <xdr:nvSpPr>
          <xdr:cNvPr id="18" name="正方形/長方形 17">
            <a:extLst>
              <a:ext uri="{FF2B5EF4-FFF2-40B4-BE49-F238E27FC236}">
                <a16:creationId xmlns:a16="http://schemas.microsoft.com/office/drawing/2014/main" id="{00000000-0008-0000-1B00-000012000000}"/>
              </a:ext>
            </a:extLst>
          </xdr:cNvPr>
          <xdr:cNvSpPr/>
        </xdr:nvSpPr>
        <xdr:spPr>
          <a:xfrm>
            <a:off x="12365182" y="4571999"/>
            <a:ext cx="398318" cy="311727"/>
          </a:xfrm>
          <a:prstGeom prst="rect">
            <a:avLst/>
          </a:prstGeom>
          <a:solidFill>
            <a:srgbClr val="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00000000-0008-0000-1B00-000013000000}"/>
              </a:ext>
            </a:extLst>
          </xdr:cNvPr>
          <xdr:cNvSpPr txBox="1"/>
        </xdr:nvSpPr>
        <xdr:spPr>
          <a:xfrm>
            <a:off x="12796776" y="4459148"/>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tx1"/>
                </a:solidFill>
              </a:rPr>
              <a:t>：必要に応じて入力</a:t>
            </a:r>
          </a:p>
        </xdr:txBody>
      </xdr:sp>
    </xdr:grpSp>
    <xdr:clientData/>
  </xdr:twoCellAnchor>
  <xdr:twoCellAnchor>
    <xdr:from>
      <xdr:col>2</xdr:col>
      <xdr:colOff>22413</xdr:colOff>
      <xdr:row>0</xdr:row>
      <xdr:rowOff>212912</xdr:rowOff>
    </xdr:from>
    <xdr:to>
      <xdr:col>20</xdr:col>
      <xdr:colOff>677396</xdr:colOff>
      <xdr:row>34</xdr:row>
      <xdr:rowOff>22412</xdr:rowOff>
    </xdr:to>
    <xdr:grpSp>
      <xdr:nvGrpSpPr>
        <xdr:cNvPr id="10" name="グループ化 9">
          <a:extLst>
            <a:ext uri="{FF2B5EF4-FFF2-40B4-BE49-F238E27FC236}">
              <a16:creationId xmlns:a16="http://schemas.microsoft.com/office/drawing/2014/main" id="{FE8929E5-BBF7-4FDF-88C5-7DF60EED792B}"/>
            </a:ext>
          </a:extLst>
        </xdr:cNvPr>
        <xdr:cNvGrpSpPr/>
      </xdr:nvGrpSpPr>
      <xdr:grpSpPr>
        <a:xfrm>
          <a:off x="426170" y="193862"/>
          <a:ext cx="6315321" cy="8943923"/>
          <a:chOff x="437031" y="224118"/>
          <a:chExt cx="6784601" cy="9793941"/>
        </a:xfrm>
      </xdr:grpSpPr>
      <xdr:grpSp>
        <xdr:nvGrpSpPr>
          <xdr:cNvPr id="11" name="グループ化 10">
            <a:extLst>
              <a:ext uri="{FF2B5EF4-FFF2-40B4-BE49-F238E27FC236}">
                <a16:creationId xmlns:a16="http://schemas.microsoft.com/office/drawing/2014/main" id="{18A76953-10D3-5FA0-BEF1-0BCB41B0865F}"/>
              </a:ext>
            </a:extLst>
          </xdr:cNvPr>
          <xdr:cNvGrpSpPr/>
        </xdr:nvGrpSpPr>
        <xdr:grpSpPr>
          <a:xfrm>
            <a:off x="437031" y="224118"/>
            <a:ext cx="6784601" cy="9793941"/>
            <a:chOff x="436827" y="247650"/>
            <a:chExt cx="6846233" cy="9723209"/>
          </a:xfrm>
        </xdr:grpSpPr>
        <xdr:sp macro="" textlink="">
          <xdr:nvSpPr>
            <xdr:cNvPr id="21" name="角丸四角形 12">
              <a:extLst>
                <a:ext uri="{FF2B5EF4-FFF2-40B4-BE49-F238E27FC236}">
                  <a16:creationId xmlns:a16="http://schemas.microsoft.com/office/drawing/2014/main" id="{675E3D18-7ED9-07D3-8CBC-EF3FADD75314}"/>
                </a:ext>
              </a:extLst>
            </xdr:cNvPr>
            <xdr:cNvSpPr/>
          </xdr:nvSpPr>
          <xdr:spPr>
            <a:xfrm>
              <a:off x="4343399" y="247650"/>
              <a:ext cx="1171575" cy="314325"/>
            </a:xfrm>
            <a:prstGeom prst="roundRect">
              <a:avLst/>
            </a:prstGeom>
            <a:noFill/>
            <a:ln w="38100">
              <a:solidFill>
                <a:srgbClr val="FF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latin typeface="Meiryo UI" panose="020B0604030504040204" pitchFamily="50" charset="-128"/>
                <a:ea typeface="Meiryo UI" panose="020B0604030504040204" pitchFamily="50" charset="-128"/>
              </a:endParaRPr>
            </a:p>
          </xdr:txBody>
        </xdr:sp>
        <xdr:sp macro="" textlink="">
          <xdr:nvSpPr>
            <xdr:cNvPr id="22" name="角丸四角形吹き出し 13">
              <a:extLst>
                <a:ext uri="{FF2B5EF4-FFF2-40B4-BE49-F238E27FC236}">
                  <a16:creationId xmlns:a16="http://schemas.microsoft.com/office/drawing/2014/main" id="{3860A141-B353-FDFA-7D84-EA7694597178}"/>
                </a:ext>
              </a:extLst>
            </xdr:cNvPr>
            <xdr:cNvSpPr/>
          </xdr:nvSpPr>
          <xdr:spPr>
            <a:xfrm>
              <a:off x="1114425" y="647700"/>
              <a:ext cx="4752975" cy="285750"/>
            </a:xfrm>
            <a:prstGeom prst="wedgeRoundRectCallout">
              <a:avLst>
                <a:gd name="adj1" fmla="val -1931"/>
                <a:gd name="adj2" fmla="val 49375"/>
                <a:gd name="adj3" fmla="val 16667"/>
              </a:avLst>
            </a:prstGeom>
            <a:solidFill>
              <a:srgbClr val="FFFF99"/>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新規参入枠で申請する場合は、当該様式を提出してください。</a:t>
              </a:r>
            </a:p>
          </xdr:txBody>
        </xdr:sp>
        <xdr:sp macro="" textlink="">
          <xdr:nvSpPr>
            <xdr:cNvPr id="23" name="角丸四角形 14">
              <a:extLst>
                <a:ext uri="{FF2B5EF4-FFF2-40B4-BE49-F238E27FC236}">
                  <a16:creationId xmlns:a16="http://schemas.microsoft.com/office/drawing/2014/main" id="{BCBC96EB-69CE-2C8C-9299-F305ACC4F474}"/>
                </a:ext>
              </a:extLst>
            </xdr:cNvPr>
            <xdr:cNvSpPr/>
          </xdr:nvSpPr>
          <xdr:spPr>
            <a:xfrm>
              <a:off x="436827" y="8638851"/>
              <a:ext cx="704850" cy="228600"/>
            </a:xfrm>
            <a:prstGeom prst="roundRect">
              <a:avLst/>
            </a:prstGeom>
            <a:noFill/>
            <a:ln w="41275">
              <a:solidFill>
                <a:srgbClr val="FF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latin typeface="Meiryo UI" panose="020B0604030504040204" pitchFamily="50" charset="-128"/>
                <a:ea typeface="Meiryo UI" panose="020B0604030504040204" pitchFamily="50" charset="-128"/>
              </a:endParaRPr>
            </a:p>
          </xdr:txBody>
        </xdr:sp>
        <xdr:sp macro="" textlink="">
          <xdr:nvSpPr>
            <xdr:cNvPr id="24" name="フローチャート : 代替処理 3">
              <a:extLst>
                <a:ext uri="{FF2B5EF4-FFF2-40B4-BE49-F238E27FC236}">
                  <a16:creationId xmlns:a16="http://schemas.microsoft.com/office/drawing/2014/main" id="{808B657B-A1FF-3BE1-0A0B-13BD6C785B6A}"/>
                </a:ext>
              </a:extLst>
            </xdr:cNvPr>
            <xdr:cNvSpPr/>
          </xdr:nvSpPr>
          <xdr:spPr>
            <a:xfrm>
              <a:off x="4092185" y="9213152"/>
              <a:ext cx="3190875" cy="757707"/>
            </a:xfrm>
            <a:prstGeom prst="flowChartAlternateProcess">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Meiryo UI" panose="020B0604030504040204" pitchFamily="50" charset="-128"/>
                  <a:ea typeface="Meiryo UI" panose="020B0604030504040204" pitchFamily="50" charset="-128"/>
                </a:rPr>
                <a:t>申請受付開始日の</a:t>
              </a:r>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年前の日が属する月の初日から申請受付開始日</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25" name="直線矢印コネクタ 24">
              <a:extLst>
                <a:ext uri="{FF2B5EF4-FFF2-40B4-BE49-F238E27FC236}">
                  <a16:creationId xmlns:a16="http://schemas.microsoft.com/office/drawing/2014/main" id="{53FDC024-8BD4-AE46-01AF-D62C6EA8DCD4}"/>
                </a:ext>
              </a:extLst>
            </xdr:cNvPr>
            <xdr:cNvCxnSpPr>
              <a:stCxn id="24" idx="1"/>
              <a:endCxn id="23" idx="3"/>
            </xdr:cNvCxnSpPr>
          </xdr:nvCxnSpPr>
          <xdr:spPr>
            <a:xfrm flipH="1" flipV="1">
              <a:off x="1141677" y="8753151"/>
              <a:ext cx="2950507" cy="83885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sp macro="" textlink="">
        <xdr:nvSpPr>
          <xdr:cNvPr id="20" name="角丸四角形 17">
            <a:extLst>
              <a:ext uri="{FF2B5EF4-FFF2-40B4-BE49-F238E27FC236}">
                <a16:creationId xmlns:a16="http://schemas.microsoft.com/office/drawing/2014/main" id="{161C9A39-F3F2-5631-84D4-AD66434EBC66}"/>
              </a:ext>
            </a:extLst>
          </xdr:cNvPr>
          <xdr:cNvSpPr/>
        </xdr:nvSpPr>
        <xdr:spPr>
          <a:xfrm>
            <a:off x="574857" y="2500593"/>
            <a:ext cx="6067424" cy="2923054"/>
          </a:xfrm>
          <a:prstGeom prst="roundRect">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eaLnBrk="1" fontAlgn="auto" latinLnBrk="0" hangingPunct="1"/>
            <a:r>
              <a:rPr kumimoji="1" lang="ja-JP" altLang="ja-JP" sz="1100">
                <a:solidFill>
                  <a:sysClr val="windowText" lastClr="000000"/>
                </a:solidFill>
                <a:latin typeface="Meiryo UI" panose="020B0604030504040204" pitchFamily="50" charset="-128"/>
                <a:ea typeface="Meiryo UI" panose="020B0604030504040204" pitchFamily="50" charset="-128"/>
                <a:cs typeface="+mn-cs"/>
              </a:rPr>
              <a:t>・「求職者支援訓練の選定方法」で評価の観点をご確認の上、ご記入ください。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eaLnBrk="1" fontAlgn="auto" latinLnBrk="0" hangingPunct="1"/>
            <a:r>
              <a:rPr kumimoji="1" lang="ja-JP"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記載内容が確認できる</a:t>
            </a:r>
            <a:r>
              <a:rPr kumimoji="1" lang="ja-JP" altLang="ja-JP" sz="1100">
                <a:solidFill>
                  <a:sysClr val="windowText" lastClr="000000"/>
                </a:solidFill>
                <a:latin typeface="Meiryo UI" panose="020B0604030504040204" pitchFamily="50" charset="-128"/>
                <a:ea typeface="Meiryo UI" panose="020B0604030504040204" pitchFamily="50" charset="-128"/>
                <a:cs typeface="+mn-cs"/>
              </a:rPr>
              <a:t>書類」とは、記載いただいた「訓練科設定の背景・ねらい」の内容</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の</a:t>
            </a:r>
            <a:r>
              <a:rPr kumimoji="1" lang="ja-JP" altLang="ja-JP" sz="1100">
                <a:solidFill>
                  <a:sysClr val="windowText" lastClr="000000"/>
                </a:solidFill>
                <a:latin typeface="Meiryo UI" panose="020B0604030504040204" pitchFamily="50" charset="-128"/>
                <a:ea typeface="Meiryo UI" panose="020B0604030504040204" pitchFamily="50" charset="-128"/>
                <a:cs typeface="+mn-cs"/>
              </a:rPr>
              <a:t>根拠</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となる</a:t>
            </a:r>
            <a:r>
              <a:rPr kumimoji="1" lang="ja-JP" altLang="ja-JP" sz="1100">
                <a:solidFill>
                  <a:sysClr val="windowText" lastClr="000000"/>
                </a:solidFill>
                <a:latin typeface="Meiryo UI" panose="020B0604030504040204" pitchFamily="50" charset="-128"/>
                <a:ea typeface="Meiryo UI" panose="020B0604030504040204" pitchFamily="50" charset="-128"/>
                <a:cs typeface="+mn-cs"/>
              </a:rPr>
              <a:t>資料や独自に行ったヒアリング調査の書類を指します。また、「労働局・地方自治体の要請等」の場合は、その要請文書等</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ja-JP" sz="1100">
                <a:solidFill>
                  <a:sysClr val="windowText" lastClr="000000"/>
                </a:solidFill>
                <a:latin typeface="Meiryo UI" panose="020B0604030504040204" pitchFamily="50" charset="-128"/>
                <a:ea typeface="Meiryo UI" panose="020B0604030504040204" pitchFamily="50" charset="-128"/>
                <a:cs typeface="+mn-cs"/>
              </a:rPr>
              <a:t>要請の事実が記載された書類となります（</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ja-JP" sz="1100">
                <a:solidFill>
                  <a:sysClr val="windowText" lastClr="000000"/>
                </a:solidFill>
                <a:latin typeface="Meiryo UI" panose="020B0604030504040204" pitchFamily="50" charset="-128"/>
                <a:ea typeface="Meiryo UI" panose="020B0604030504040204" pitchFamily="50" charset="-128"/>
                <a:cs typeface="+mn-cs"/>
              </a:rPr>
              <a:t>）。</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eaLnBrk="1" fontAlgn="auto" latinLnBrk="0" hangingPunct="1"/>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ja-JP" sz="1100">
                <a:solidFill>
                  <a:sysClr val="windowText" lastClr="000000"/>
                </a:solidFill>
                <a:latin typeface="Meiryo UI" panose="020B0604030504040204" pitchFamily="50" charset="-128"/>
                <a:ea typeface="Meiryo UI" panose="020B0604030504040204" pitchFamily="50" charset="-128"/>
                <a:cs typeface="+mn-cs"/>
              </a:rPr>
              <a:t>必要に応じて機構から要請元に確認させていただく場合があります。</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eaLnBrk="1" fontAlgn="auto" latinLnBrk="0" hangingPunct="1"/>
            <a:r>
              <a:rPr kumimoji="1" lang="ja-JP" altLang="ja-JP" sz="1100" b="0">
                <a:solidFill>
                  <a:sysClr val="windowText" lastClr="000000"/>
                </a:solidFill>
                <a:latin typeface="Meiryo UI" panose="020B0604030504040204" pitchFamily="50" charset="-128"/>
                <a:ea typeface="Meiryo UI" panose="020B0604030504040204" pitchFamily="50" charset="-128"/>
                <a:cs typeface="+mn-cs"/>
              </a:rPr>
              <a:t>・</a:t>
            </a:r>
            <a:r>
              <a:rPr kumimoji="1" lang="ja-JP" altLang="ja-JP" sz="1100" b="0" u="none">
                <a:solidFill>
                  <a:sysClr val="windowText" lastClr="000000"/>
                </a:solidFill>
                <a:latin typeface="Meiryo UI" panose="020B0604030504040204" pitchFamily="50" charset="-128"/>
                <a:ea typeface="Meiryo UI" panose="020B0604030504040204" pitchFamily="50" charset="-128"/>
                <a:cs typeface="+mn-cs"/>
              </a:rPr>
              <a:t>添付する書類がなく、その根拠や客観性を確認できない場合は加点対象にはなりません。</a:t>
            </a:r>
            <a:endParaRPr kumimoji="1" lang="en-US" altLang="ja-JP" sz="1100" b="0" u="none">
              <a:solidFill>
                <a:sysClr val="windowText" lastClr="000000"/>
              </a:solidFill>
              <a:latin typeface="Meiryo UI" panose="020B0604030504040204" pitchFamily="50" charset="-128"/>
              <a:ea typeface="Meiryo UI" panose="020B0604030504040204" pitchFamily="50" charset="-128"/>
              <a:cs typeface="+mn-cs"/>
            </a:endParaRPr>
          </a:p>
          <a:p>
            <a:pPr eaLnBrk="1" fontAlgn="auto" latinLnBrk="0" hangingPunct="1"/>
            <a:r>
              <a:rPr kumimoji="1" lang="ja-JP" altLang="ja-JP" sz="1100" b="0" u="none">
                <a:solidFill>
                  <a:sysClr val="windowText" lastClr="000000"/>
                </a:solidFill>
                <a:latin typeface="Meiryo UI" panose="020B0604030504040204" pitchFamily="50" charset="-128"/>
                <a:ea typeface="Meiryo UI" panose="020B0604030504040204" pitchFamily="50" charset="-128"/>
                <a:cs typeface="+mn-cs"/>
              </a:rPr>
              <a:t>・記載した内容の出典と根拠や客観性を示す</a:t>
            </a:r>
            <a:r>
              <a:rPr kumimoji="1" lang="ja-JP" altLang="ja-JP" sz="1100" b="0" u="sng">
                <a:solidFill>
                  <a:sysClr val="windowText" lastClr="000000"/>
                </a:solidFill>
                <a:latin typeface="Meiryo UI" panose="020B0604030504040204" pitchFamily="50" charset="-128"/>
                <a:ea typeface="Meiryo UI" panose="020B0604030504040204" pitchFamily="50" charset="-128"/>
                <a:cs typeface="+mn-cs"/>
              </a:rPr>
              <a:t>添付書類の該当部分に、マーカー等で線を引いてください。</a:t>
            </a:r>
            <a:endParaRPr kumimoji="1" lang="en-US" altLang="ja-JP" sz="1100" b="0" u="sng">
              <a:solidFill>
                <a:sysClr val="windowText" lastClr="000000"/>
              </a:solidFill>
              <a:latin typeface="Meiryo UI" panose="020B0604030504040204" pitchFamily="50" charset="-128"/>
              <a:ea typeface="Meiryo UI" panose="020B0604030504040204" pitchFamily="50" charset="-128"/>
              <a:cs typeface="+mn-cs"/>
            </a:endParaRPr>
          </a:p>
          <a:p>
            <a:pPr eaLnBrk="1" fontAlgn="auto" latinLnBrk="0" hangingPunct="1"/>
            <a:r>
              <a:rPr kumimoji="1" lang="ja-JP" altLang="ja-JP" sz="1100">
                <a:solidFill>
                  <a:sysClr val="windowText" lastClr="000000"/>
                </a:solidFill>
                <a:latin typeface="Meiryo UI" panose="020B0604030504040204" pitchFamily="50" charset="-128"/>
                <a:ea typeface="Meiryo UI" panose="020B0604030504040204" pitchFamily="50" charset="-128"/>
                <a:cs typeface="+mn-cs"/>
              </a:rPr>
              <a:t>・記載内容と直接の関連性がない書類の添付は控えてください。多量に書類が添付されていても、根拠や客観性を証明しないものは考慮されません。</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9</xdr:col>
      <xdr:colOff>0</xdr:colOff>
      <xdr:row>7</xdr:row>
      <xdr:rowOff>0</xdr:rowOff>
    </xdr:from>
    <xdr:to>
      <xdr:col>13</xdr:col>
      <xdr:colOff>39159</xdr:colOff>
      <xdr:row>11</xdr:row>
      <xdr:rowOff>282575</xdr:rowOff>
    </xdr:to>
    <xdr:grpSp>
      <xdr:nvGrpSpPr>
        <xdr:cNvPr id="2" name="グループ化 1">
          <a:extLst>
            <a:ext uri="{FF2B5EF4-FFF2-40B4-BE49-F238E27FC236}">
              <a16:creationId xmlns:a16="http://schemas.microsoft.com/office/drawing/2014/main" id="{00000000-0008-0000-1C00-000002000000}"/>
            </a:ext>
          </a:extLst>
        </xdr:cNvPr>
        <xdr:cNvGrpSpPr/>
      </xdr:nvGrpSpPr>
      <xdr:grpSpPr>
        <a:xfrm>
          <a:off x="8800070" y="2012092"/>
          <a:ext cx="2556890" cy="1318586"/>
          <a:chOff x="11949545" y="3238499"/>
          <a:chExt cx="4139045" cy="2008909"/>
        </a:xfrm>
      </xdr:grpSpPr>
      <xdr:sp macro="" textlink="">
        <xdr:nvSpPr>
          <xdr:cNvPr id="3" name="正方形/長方形 2">
            <a:extLst>
              <a:ext uri="{FF2B5EF4-FFF2-40B4-BE49-F238E27FC236}">
                <a16:creationId xmlns:a16="http://schemas.microsoft.com/office/drawing/2014/main" id="{00000000-0008-0000-1C00-000003000000}"/>
              </a:ext>
            </a:extLst>
          </xdr:cNvPr>
          <xdr:cNvSpPr/>
        </xdr:nvSpPr>
        <xdr:spPr>
          <a:xfrm>
            <a:off x="11949545" y="3238499"/>
            <a:ext cx="4139045" cy="2008909"/>
          </a:xfrm>
          <a:prstGeom prst="rect">
            <a:avLst/>
          </a:prstGeom>
          <a:solidFill>
            <a:srgbClr val="FFFFFF"/>
          </a:solid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1C00-000004000000}"/>
              </a:ext>
            </a:extLst>
          </xdr:cNvPr>
          <xdr:cNvSpPr txBox="1"/>
        </xdr:nvSpPr>
        <xdr:spPr>
          <a:xfrm>
            <a:off x="12765332" y="3349163"/>
            <a:ext cx="3030683" cy="464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tx1"/>
                </a:solidFill>
              </a:rPr>
              <a:t>：入力必須</a:t>
            </a:r>
          </a:p>
        </xdr:txBody>
      </xdr:sp>
      <xdr:sp macro="" textlink="">
        <xdr:nvSpPr>
          <xdr:cNvPr id="5" name="正方形/長方形 4">
            <a:extLst>
              <a:ext uri="{FF2B5EF4-FFF2-40B4-BE49-F238E27FC236}">
                <a16:creationId xmlns:a16="http://schemas.microsoft.com/office/drawing/2014/main" id="{00000000-0008-0000-1C00-000005000000}"/>
              </a:ext>
            </a:extLst>
          </xdr:cNvPr>
          <xdr:cNvSpPr/>
        </xdr:nvSpPr>
        <xdr:spPr>
          <a:xfrm>
            <a:off x="12347864" y="3463637"/>
            <a:ext cx="398318" cy="311727"/>
          </a:xfrm>
          <a:prstGeom prst="rect">
            <a:avLst/>
          </a:prstGeom>
          <a:solidFill>
            <a:srgbClr val="CCE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1C00-000006000000}"/>
              </a:ext>
            </a:extLst>
          </xdr:cNvPr>
          <xdr:cNvSpPr/>
        </xdr:nvSpPr>
        <xdr:spPr>
          <a:xfrm>
            <a:off x="12347864" y="4017818"/>
            <a:ext cx="398318" cy="311727"/>
          </a:xfrm>
          <a:prstGeom prst="rect">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1C00-000007000000}"/>
              </a:ext>
            </a:extLst>
          </xdr:cNvPr>
          <xdr:cNvSpPr txBox="1"/>
        </xdr:nvSpPr>
        <xdr:spPr>
          <a:xfrm>
            <a:off x="12782650" y="3891269"/>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tx1"/>
                </a:solidFill>
              </a:rPr>
              <a:t>：該当する場合入力</a:t>
            </a:r>
          </a:p>
        </xdr:txBody>
      </xdr:sp>
      <xdr:sp macro="" textlink="">
        <xdr:nvSpPr>
          <xdr:cNvPr id="8" name="正方形/長方形 7">
            <a:extLst>
              <a:ext uri="{FF2B5EF4-FFF2-40B4-BE49-F238E27FC236}">
                <a16:creationId xmlns:a16="http://schemas.microsoft.com/office/drawing/2014/main" id="{00000000-0008-0000-1C00-000008000000}"/>
              </a:ext>
            </a:extLst>
          </xdr:cNvPr>
          <xdr:cNvSpPr/>
        </xdr:nvSpPr>
        <xdr:spPr>
          <a:xfrm>
            <a:off x="12365182" y="4571999"/>
            <a:ext cx="398318" cy="311727"/>
          </a:xfrm>
          <a:prstGeom prst="rect">
            <a:avLst/>
          </a:prstGeom>
          <a:solidFill>
            <a:srgbClr val="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1C00-000009000000}"/>
              </a:ext>
            </a:extLst>
          </xdr:cNvPr>
          <xdr:cNvSpPr txBox="1"/>
        </xdr:nvSpPr>
        <xdr:spPr>
          <a:xfrm>
            <a:off x="12796776" y="4459148"/>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tx1"/>
                </a:solidFill>
              </a:rPr>
              <a:t>：必要に応じて入力</a:t>
            </a:r>
          </a:p>
        </xdr:txBody>
      </xdr:sp>
    </xdr:grpSp>
    <xdr:clientData/>
  </xdr:twoCellAnchor>
  <xdr:twoCellAnchor>
    <xdr:from>
      <xdr:col>2</xdr:col>
      <xdr:colOff>1143000</xdr:colOff>
      <xdr:row>10</xdr:row>
      <xdr:rowOff>179294</xdr:rowOff>
    </xdr:from>
    <xdr:to>
      <xdr:col>6</xdr:col>
      <xdr:colOff>2037870</xdr:colOff>
      <xdr:row>16</xdr:row>
      <xdr:rowOff>298183</xdr:rowOff>
    </xdr:to>
    <xdr:sp macro="" textlink="">
      <xdr:nvSpPr>
        <xdr:cNvPr id="10" name="角丸四角形 9">
          <a:extLst>
            <a:ext uri="{FF2B5EF4-FFF2-40B4-BE49-F238E27FC236}">
              <a16:creationId xmlns:a16="http://schemas.microsoft.com/office/drawing/2014/main" id="{B53F79AB-010A-4F3C-A2D5-6A4824EBCC90}"/>
            </a:ext>
          </a:extLst>
        </xdr:cNvPr>
        <xdr:cNvSpPr/>
      </xdr:nvSpPr>
      <xdr:spPr>
        <a:xfrm>
          <a:off x="1792941" y="3238500"/>
          <a:ext cx="6340929" cy="2191977"/>
        </a:xfrm>
        <a:prstGeom prst="roundRect">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　過去に</a:t>
          </a:r>
          <a:r>
            <a:rPr kumimoji="1" lang="ja-JP" altLang="en-US" sz="1100" b="0">
              <a:solidFill>
                <a:sysClr val="windowText" lastClr="000000"/>
              </a:solidFill>
              <a:latin typeface="Meiryo UI" panose="020B0604030504040204" pitchFamily="50" charset="-128"/>
              <a:ea typeface="Meiryo UI" panose="020B0604030504040204" pitchFamily="50" charset="-128"/>
            </a:rPr>
            <a:t>愛知</a:t>
          </a:r>
          <a:r>
            <a:rPr kumimoji="1" lang="ja-JP" altLang="en-US" sz="1100" b="0" baseline="0">
              <a:solidFill>
                <a:sysClr val="windowText" lastClr="000000"/>
              </a:solidFill>
              <a:latin typeface="Meiryo UI" panose="020B0604030504040204" pitchFamily="50" charset="-128"/>
              <a:ea typeface="Meiryo UI" panose="020B0604030504040204" pitchFamily="50" charset="-128"/>
            </a:rPr>
            <a:t>で</a:t>
          </a:r>
          <a:r>
            <a:rPr kumimoji="1" lang="ja-JP" altLang="en-US" sz="1100" b="0">
              <a:solidFill>
                <a:sysClr val="windowText" lastClr="000000"/>
              </a:solidFill>
              <a:latin typeface="Meiryo UI" panose="020B0604030504040204" pitchFamily="50" charset="-128"/>
              <a:ea typeface="Meiryo UI" panose="020B0604030504040204" pitchFamily="50" charset="-128"/>
            </a:rPr>
            <a:t>実施した</a:t>
          </a:r>
          <a:r>
            <a:rPr kumimoji="1" lang="ja-JP" altLang="en-US" sz="1100" b="0" u="none">
              <a:solidFill>
                <a:sysClr val="windowText" lastClr="000000"/>
              </a:solidFill>
              <a:latin typeface="Meiryo UI" panose="020B0604030504040204" pitchFamily="50" charset="-128"/>
              <a:ea typeface="Meiryo UI" panose="020B0604030504040204" pitchFamily="50" charset="-128"/>
            </a:rPr>
            <a:t>求職者支援訓練の雇用保険適用就職率が、基礎コースで</a:t>
          </a:r>
          <a:r>
            <a:rPr kumimoji="1" lang="en-US" altLang="ja-JP" sz="1100" b="0" u="none">
              <a:solidFill>
                <a:sysClr val="windowText" lastClr="000000"/>
              </a:solidFill>
              <a:latin typeface="Meiryo UI" panose="020B0604030504040204" pitchFamily="50" charset="-128"/>
              <a:ea typeface="Meiryo UI" panose="020B0604030504040204" pitchFamily="50" charset="-128"/>
            </a:rPr>
            <a:t>30</a:t>
          </a:r>
          <a:r>
            <a:rPr kumimoji="1" lang="ja-JP" altLang="en-US" sz="1100" b="0" u="none">
              <a:solidFill>
                <a:sysClr val="windowText" lastClr="000000"/>
              </a:solidFill>
              <a:latin typeface="Meiryo UI" panose="020B0604030504040204" pitchFamily="50" charset="-128"/>
              <a:ea typeface="Meiryo UI" panose="020B0604030504040204" pitchFamily="50" charset="-128"/>
            </a:rPr>
            <a:t>％、実践コースで</a:t>
          </a:r>
          <a:r>
            <a:rPr kumimoji="1" lang="en-US" altLang="ja-JP" sz="1100" b="0" u="none">
              <a:solidFill>
                <a:sysClr val="windowText" lastClr="000000"/>
              </a:solidFill>
              <a:latin typeface="Meiryo UI" panose="020B0604030504040204" pitchFamily="50" charset="-128"/>
              <a:ea typeface="Meiryo UI" panose="020B0604030504040204" pitchFamily="50" charset="-128"/>
            </a:rPr>
            <a:t>35</a:t>
          </a:r>
          <a:r>
            <a:rPr kumimoji="1" lang="ja-JP" altLang="en-US" sz="1100" b="0" u="none">
              <a:solidFill>
                <a:sysClr val="windowText" lastClr="000000"/>
              </a:solidFill>
              <a:latin typeface="Meiryo UI" panose="020B0604030504040204" pitchFamily="50" charset="-128"/>
              <a:ea typeface="Meiryo UI" panose="020B0604030504040204" pitchFamily="50" charset="-128"/>
            </a:rPr>
            <a:t>％を下回った場合、当該内容の就職状況報告書を提出した日以降、最初に愛知で認定申請する同一分野の訓練について、当該様式により改善</a:t>
          </a:r>
          <a:r>
            <a:rPr kumimoji="1" lang="ja-JP" altLang="en-US" sz="1100" b="0">
              <a:solidFill>
                <a:sysClr val="windowText" lastClr="000000"/>
              </a:solidFill>
              <a:latin typeface="Meiryo UI" panose="020B0604030504040204" pitchFamily="50" charset="-128"/>
              <a:ea typeface="Meiryo UI" panose="020B0604030504040204" pitchFamily="50" charset="-128"/>
            </a:rPr>
            <a:t>計画の提出が必要になります。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　なお、改善計画の提出以降の認定申請に係る取扱いについては、留意事項の第</a:t>
          </a:r>
          <a:r>
            <a:rPr kumimoji="1" lang="en-US" altLang="ja-JP" sz="1100" b="0">
              <a:solidFill>
                <a:sysClr val="windowText" lastClr="000000"/>
              </a:solidFill>
              <a:latin typeface="Meiryo UI" panose="020B0604030504040204" pitchFamily="50" charset="-128"/>
              <a:ea typeface="Meiryo UI" panose="020B0604030504040204" pitchFamily="50" charset="-128"/>
            </a:rPr>
            <a:t>6</a:t>
          </a:r>
          <a:r>
            <a:rPr kumimoji="1" lang="ja-JP" altLang="en-US" sz="1100" b="0">
              <a:solidFill>
                <a:sysClr val="windowText" lastClr="000000"/>
              </a:solidFill>
              <a:latin typeface="Meiryo UI" panose="020B0604030504040204" pitchFamily="50" charset="-128"/>
              <a:ea typeface="Meiryo UI" panose="020B0604030504040204" pitchFamily="50" charset="-128"/>
            </a:rPr>
            <a:t>の</a:t>
          </a:r>
          <a:r>
            <a:rPr kumimoji="1" lang="en-US" altLang="ja-JP" sz="1100" b="0">
              <a:solidFill>
                <a:sysClr val="windowText" lastClr="000000"/>
              </a:solidFill>
              <a:latin typeface="Meiryo UI" panose="020B0604030504040204" pitchFamily="50" charset="-128"/>
              <a:ea typeface="Meiryo UI" panose="020B0604030504040204" pitchFamily="50" charset="-128"/>
            </a:rPr>
            <a:t>1</a:t>
          </a:r>
          <a:r>
            <a:rPr kumimoji="1" lang="ja-JP" altLang="en-US" sz="1100" b="0">
              <a:solidFill>
                <a:sysClr val="windowText" lastClr="000000"/>
              </a:solidFill>
              <a:latin typeface="Meiryo UI" panose="020B0604030504040204" pitchFamily="50" charset="-128"/>
              <a:ea typeface="Meiryo UI" panose="020B0604030504040204" pitchFamily="50" charset="-128"/>
            </a:rPr>
            <a:t>（</a:t>
          </a:r>
          <a:r>
            <a:rPr kumimoji="1" lang="en-US" altLang="ja-JP" sz="1100" b="0">
              <a:solidFill>
                <a:sysClr val="windowText" lastClr="000000"/>
              </a:solidFill>
              <a:latin typeface="Meiryo UI" panose="020B0604030504040204" pitchFamily="50" charset="-128"/>
              <a:ea typeface="Meiryo UI" panose="020B0604030504040204" pitchFamily="50" charset="-128"/>
            </a:rPr>
            <a:t>7</a:t>
          </a:r>
          <a:r>
            <a:rPr kumimoji="1" lang="ja-JP" altLang="en-US" sz="1100" b="0">
              <a:solidFill>
                <a:sysClr val="windowText" lastClr="000000"/>
              </a:solidFill>
              <a:latin typeface="Meiryo UI" panose="020B0604030504040204" pitchFamily="50" charset="-128"/>
              <a:ea typeface="Meiryo UI" panose="020B0604030504040204" pitchFamily="50" charset="-128"/>
            </a:rPr>
            <a:t>）に記載しておりますので、ご確認ください。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31</xdr:col>
      <xdr:colOff>0</xdr:colOff>
      <xdr:row>9</xdr:row>
      <xdr:rowOff>0</xdr:rowOff>
    </xdr:from>
    <xdr:to>
      <xdr:col>35</xdr:col>
      <xdr:colOff>69397</xdr:colOff>
      <xdr:row>14</xdr:row>
      <xdr:rowOff>205468</xdr:rowOff>
    </xdr:to>
    <xdr:grpSp>
      <xdr:nvGrpSpPr>
        <xdr:cNvPr id="2" name="グループ化 1">
          <a:extLst>
            <a:ext uri="{FF2B5EF4-FFF2-40B4-BE49-F238E27FC236}">
              <a16:creationId xmlns:a16="http://schemas.microsoft.com/office/drawing/2014/main" id="{00000000-0008-0000-1D00-000002000000}"/>
            </a:ext>
          </a:extLst>
        </xdr:cNvPr>
        <xdr:cNvGrpSpPr/>
      </xdr:nvGrpSpPr>
      <xdr:grpSpPr>
        <a:xfrm>
          <a:off x="14222896" y="3014870"/>
          <a:ext cx="2581595" cy="1319478"/>
          <a:chOff x="11949545" y="3238499"/>
          <a:chExt cx="4139045" cy="2008909"/>
        </a:xfrm>
      </xdr:grpSpPr>
      <xdr:sp macro="" textlink="">
        <xdr:nvSpPr>
          <xdr:cNvPr id="3" name="正方形/長方形 2">
            <a:extLst>
              <a:ext uri="{FF2B5EF4-FFF2-40B4-BE49-F238E27FC236}">
                <a16:creationId xmlns:a16="http://schemas.microsoft.com/office/drawing/2014/main" id="{00000000-0008-0000-1D00-000003000000}"/>
              </a:ext>
            </a:extLst>
          </xdr:cNvPr>
          <xdr:cNvSpPr/>
        </xdr:nvSpPr>
        <xdr:spPr>
          <a:xfrm>
            <a:off x="11949545" y="3238499"/>
            <a:ext cx="4139045" cy="2008909"/>
          </a:xfrm>
          <a:prstGeom prst="rect">
            <a:avLst/>
          </a:prstGeom>
          <a:solidFill>
            <a:srgbClr val="FFFFFF"/>
          </a:solid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1D00-000004000000}"/>
              </a:ext>
            </a:extLst>
          </xdr:cNvPr>
          <xdr:cNvSpPr txBox="1"/>
        </xdr:nvSpPr>
        <xdr:spPr>
          <a:xfrm>
            <a:off x="12765332" y="3349163"/>
            <a:ext cx="3030683" cy="464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tx1"/>
                </a:solidFill>
              </a:rPr>
              <a:t>：入力必須</a:t>
            </a:r>
          </a:p>
        </xdr:txBody>
      </xdr:sp>
      <xdr:sp macro="" textlink="">
        <xdr:nvSpPr>
          <xdr:cNvPr id="5" name="正方形/長方形 4">
            <a:extLst>
              <a:ext uri="{FF2B5EF4-FFF2-40B4-BE49-F238E27FC236}">
                <a16:creationId xmlns:a16="http://schemas.microsoft.com/office/drawing/2014/main" id="{00000000-0008-0000-1D00-000005000000}"/>
              </a:ext>
            </a:extLst>
          </xdr:cNvPr>
          <xdr:cNvSpPr/>
        </xdr:nvSpPr>
        <xdr:spPr>
          <a:xfrm>
            <a:off x="12347864" y="3463637"/>
            <a:ext cx="398318" cy="311727"/>
          </a:xfrm>
          <a:prstGeom prst="rect">
            <a:avLst/>
          </a:prstGeom>
          <a:solidFill>
            <a:srgbClr val="CCE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1D00-000006000000}"/>
              </a:ext>
            </a:extLst>
          </xdr:cNvPr>
          <xdr:cNvSpPr/>
        </xdr:nvSpPr>
        <xdr:spPr>
          <a:xfrm>
            <a:off x="12347864" y="4017818"/>
            <a:ext cx="398318" cy="311727"/>
          </a:xfrm>
          <a:prstGeom prst="rect">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1D00-000007000000}"/>
              </a:ext>
            </a:extLst>
          </xdr:cNvPr>
          <xdr:cNvSpPr txBox="1"/>
        </xdr:nvSpPr>
        <xdr:spPr>
          <a:xfrm>
            <a:off x="12782650" y="3891269"/>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tx1"/>
                </a:solidFill>
              </a:rPr>
              <a:t>：該当する場合入力</a:t>
            </a:r>
          </a:p>
        </xdr:txBody>
      </xdr:sp>
      <xdr:sp macro="" textlink="">
        <xdr:nvSpPr>
          <xdr:cNvPr id="8" name="正方形/長方形 7">
            <a:extLst>
              <a:ext uri="{FF2B5EF4-FFF2-40B4-BE49-F238E27FC236}">
                <a16:creationId xmlns:a16="http://schemas.microsoft.com/office/drawing/2014/main" id="{00000000-0008-0000-1D00-000008000000}"/>
              </a:ext>
            </a:extLst>
          </xdr:cNvPr>
          <xdr:cNvSpPr/>
        </xdr:nvSpPr>
        <xdr:spPr>
          <a:xfrm>
            <a:off x="12365182" y="4571999"/>
            <a:ext cx="398318" cy="311727"/>
          </a:xfrm>
          <a:prstGeom prst="rect">
            <a:avLst/>
          </a:prstGeom>
          <a:solidFill>
            <a:srgbClr val="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1D00-000009000000}"/>
              </a:ext>
            </a:extLst>
          </xdr:cNvPr>
          <xdr:cNvSpPr txBox="1"/>
        </xdr:nvSpPr>
        <xdr:spPr>
          <a:xfrm>
            <a:off x="12796776" y="4459148"/>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tx1"/>
                </a:solidFill>
              </a:rPr>
              <a:t>：必要に応じて入力</a:t>
            </a:r>
          </a:p>
        </xdr:txBody>
      </xdr:sp>
    </xdr:grpSp>
    <xdr:clientData/>
  </xdr:twoCellAnchor>
  <xdr:twoCellAnchor>
    <xdr:from>
      <xdr:col>1</xdr:col>
      <xdr:colOff>484909</xdr:colOff>
      <xdr:row>3</xdr:row>
      <xdr:rowOff>69273</xdr:rowOff>
    </xdr:from>
    <xdr:to>
      <xdr:col>29</xdr:col>
      <xdr:colOff>442483</xdr:colOff>
      <xdr:row>97</xdr:row>
      <xdr:rowOff>195379</xdr:rowOff>
    </xdr:to>
    <xdr:grpSp>
      <xdr:nvGrpSpPr>
        <xdr:cNvPr id="10" name="グループ化 9">
          <a:extLst>
            <a:ext uri="{FF2B5EF4-FFF2-40B4-BE49-F238E27FC236}">
              <a16:creationId xmlns:a16="http://schemas.microsoft.com/office/drawing/2014/main" id="{E227E6E0-759A-44DE-8A78-59A8AF444F7C}"/>
            </a:ext>
          </a:extLst>
        </xdr:cNvPr>
        <xdr:cNvGrpSpPr/>
      </xdr:nvGrpSpPr>
      <xdr:grpSpPr>
        <a:xfrm>
          <a:off x="750466" y="865315"/>
          <a:ext cx="12793944" cy="25199517"/>
          <a:chOff x="870858" y="898071"/>
          <a:chExt cx="13954642" cy="28610611"/>
        </a:xfrm>
      </xdr:grpSpPr>
      <xdr:sp macro="" textlink="">
        <xdr:nvSpPr>
          <xdr:cNvPr id="11" name="角丸四角形 9">
            <a:extLst>
              <a:ext uri="{FF2B5EF4-FFF2-40B4-BE49-F238E27FC236}">
                <a16:creationId xmlns:a16="http://schemas.microsoft.com/office/drawing/2014/main" id="{01DABCC4-84A2-391D-FB74-F3A682209CE8}"/>
              </a:ext>
            </a:extLst>
          </xdr:cNvPr>
          <xdr:cNvSpPr/>
        </xdr:nvSpPr>
        <xdr:spPr>
          <a:xfrm>
            <a:off x="2221921" y="898071"/>
            <a:ext cx="10823246" cy="994046"/>
          </a:xfrm>
          <a:prstGeom prst="roundRect">
            <a:avLst/>
          </a:prstGeom>
          <a:solidFill>
            <a:srgbClr val="FFFFCC"/>
          </a:solidFill>
          <a:ln>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spc="20" baseline="0">
                <a:solidFill>
                  <a:sysClr val="windowText" lastClr="000000"/>
                </a:solidFill>
                <a:latin typeface="Meiryo UI" panose="020B0604030504040204" pitchFamily="50" charset="-128"/>
                <a:ea typeface="Meiryo UI" panose="020B0604030504040204" pitchFamily="50" charset="-128"/>
              </a:rPr>
              <a:t>今年度開講コース認定申請で既に提出したもの</a:t>
            </a:r>
            <a:r>
              <a:rPr kumimoji="1" lang="en-US" altLang="ja-JP" sz="1400" b="0" spc="20" baseline="0">
                <a:solidFill>
                  <a:sysClr val="windowText" lastClr="000000"/>
                </a:solidFill>
                <a:latin typeface="Meiryo UI" panose="020B0604030504040204" pitchFamily="50" charset="-128"/>
                <a:ea typeface="Meiryo UI" panose="020B0604030504040204" pitchFamily="50" charset="-128"/>
              </a:rPr>
              <a:t>(</a:t>
            </a:r>
            <a:r>
              <a:rPr kumimoji="1" lang="ja-JP" altLang="en-US" sz="1400" b="0" spc="20" baseline="0">
                <a:solidFill>
                  <a:sysClr val="windowText" lastClr="000000"/>
                </a:solidFill>
                <a:latin typeface="Meiryo UI" panose="020B0604030504040204" pitchFamily="50" charset="-128"/>
                <a:ea typeface="Meiryo UI" panose="020B0604030504040204" pitchFamily="50" charset="-128"/>
              </a:rPr>
              <a:t>取り下げ書類を除く</a:t>
            </a:r>
            <a:r>
              <a:rPr kumimoji="1" lang="en-US" altLang="ja-JP" sz="1400" b="0" spc="20" baseline="0">
                <a:solidFill>
                  <a:sysClr val="windowText" lastClr="000000"/>
                </a:solidFill>
                <a:latin typeface="Meiryo UI" panose="020B0604030504040204" pitchFamily="50" charset="-128"/>
                <a:ea typeface="Meiryo UI" panose="020B0604030504040204" pitchFamily="50" charset="-128"/>
              </a:rPr>
              <a:t>)</a:t>
            </a:r>
            <a:r>
              <a:rPr kumimoji="1" lang="ja-JP" altLang="en-US" sz="1400" b="0" spc="20" baseline="0">
                <a:solidFill>
                  <a:sysClr val="windowText" lastClr="000000"/>
                </a:solidFill>
                <a:latin typeface="Meiryo UI" panose="020B0604030504040204" pitchFamily="50" charset="-128"/>
                <a:ea typeface="Meiryo UI" panose="020B0604030504040204" pitchFamily="50" charset="-128"/>
              </a:rPr>
              <a:t>が省略の対象です。また、今年度開講コースで複数コース申請される場合は、</a:t>
            </a:r>
            <a:r>
              <a:rPr kumimoji="1" lang="en-US" altLang="ja-JP" sz="1400" b="0" spc="20" baseline="0">
                <a:solidFill>
                  <a:sysClr val="windowText" lastClr="000000"/>
                </a:solidFill>
                <a:latin typeface="Meiryo UI" panose="020B0604030504040204" pitchFamily="50" charset="-128"/>
                <a:ea typeface="Meiryo UI" panose="020B0604030504040204" pitchFamily="50" charset="-128"/>
              </a:rPr>
              <a:t>1</a:t>
            </a:r>
            <a:r>
              <a:rPr kumimoji="1" lang="ja-JP" altLang="en-US" sz="1400" b="0" spc="20" baseline="0">
                <a:solidFill>
                  <a:sysClr val="windowText" lastClr="000000"/>
                </a:solidFill>
                <a:latin typeface="Meiryo UI" panose="020B0604030504040204" pitchFamily="50" charset="-128"/>
                <a:ea typeface="Meiryo UI" panose="020B0604030504040204" pitchFamily="50" charset="-128"/>
              </a:rPr>
              <a:t>つの訓練科で提出したものについては他の訓練科でも省略することが可能です。</a:t>
            </a:r>
          </a:p>
        </xdr:txBody>
      </xdr:sp>
      <xdr:sp macro="" textlink="">
        <xdr:nvSpPr>
          <xdr:cNvPr id="12" name="角丸四角形 10">
            <a:extLst>
              <a:ext uri="{FF2B5EF4-FFF2-40B4-BE49-F238E27FC236}">
                <a16:creationId xmlns:a16="http://schemas.microsoft.com/office/drawing/2014/main" id="{4253498F-E1E3-A486-2A54-05B86D2FBD0B}"/>
              </a:ext>
            </a:extLst>
          </xdr:cNvPr>
          <xdr:cNvSpPr/>
        </xdr:nvSpPr>
        <xdr:spPr>
          <a:xfrm>
            <a:off x="983300" y="2817546"/>
            <a:ext cx="7942986" cy="526984"/>
          </a:xfrm>
          <a:prstGeom prst="roundRect">
            <a:avLst/>
          </a:prstGeom>
          <a:solidFill>
            <a:srgbClr val="FFFFCC"/>
          </a:solidFill>
          <a:ln>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spc="20" baseline="0">
                <a:solidFill>
                  <a:sysClr val="windowText" lastClr="000000"/>
                </a:solidFill>
                <a:latin typeface="Meiryo UI" panose="020B0604030504040204" pitchFamily="50" charset="-128"/>
                <a:ea typeface="Meiryo UI" panose="020B0604030504040204" pitchFamily="50" charset="-128"/>
              </a:rPr>
              <a:t>該当する内容にチェックマークを入れてください。</a:t>
            </a:r>
            <a:r>
              <a:rPr kumimoji="1" lang="en-US" altLang="ja-JP" sz="1400" b="0" spc="20" baseline="0">
                <a:solidFill>
                  <a:sysClr val="windowText" lastClr="000000"/>
                </a:solidFill>
                <a:latin typeface="Meiryo UI" panose="020B0604030504040204" pitchFamily="50" charset="-128"/>
                <a:ea typeface="Meiryo UI" panose="020B0604030504040204" pitchFamily="50" charset="-128"/>
              </a:rPr>
              <a:t>(</a:t>
            </a:r>
            <a:r>
              <a:rPr kumimoji="1" lang="ja-JP" altLang="en-US" sz="1400" b="0" spc="20" baseline="0">
                <a:solidFill>
                  <a:sysClr val="windowText" lastClr="000000"/>
                </a:solidFill>
                <a:latin typeface="Meiryo UI" panose="020B0604030504040204" pitchFamily="50" charset="-128"/>
                <a:ea typeface="Meiryo UI" panose="020B0604030504040204" pitchFamily="50" charset="-128"/>
              </a:rPr>
              <a:t>以下の項目も同じ</a:t>
            </a:r>
            <a:r>
              <a:rPr kumimoji="1" lang="en-US" altLang="ja-JP" sz="1400" b="0" spc="20" baseline="0">
                <a:solidFill>
                  <a:sysClr val="windowText" lastClr="000000"/>
                </a:solidFill>
                <a:latin typeface="Meiryo UI" panose="020B0604030504040204" pitchFamily="50" charset="-128"/>
                <a:ea typeface="Meiryo UI" panose="020B0604030504040204" pitchFamily="50" charset="-128"/>
              </a:rPr>
              <a:t>)</a:t>
            </a:r>
            <a:endParaRPr kumimoji="1" lang="ja-JP" altLang="en-US" sz="1400" b="0" spc="20" baseline="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13" name="直線矢印コネクタ 12">
            <a:extLst>
              <a:ext uri="{FF2B5EF4-FFF2-40B4-BE49-F238E27FC236}">
                <a16:creationId xmlns:a16="http://schemas.microsoft.com/office/drawing/2014/main" id="{2AD10218-7A88-7849-C497-D8A41BCB6CC2}"/>
              </a:ext>
            </a:extLst>
          </xdr:cNvPr>
          <xdr:cNvCxnSpPr>
            <a:stCxn id="12" idx="1"/>
          </xdr:cNvCxnSpPr>
        </xdr:nvCxnSpPr>
        <xdr:spPr>
          <a:xfrm flipH="1">
            <a:off x="870858" y="3081038"/>
            <a:ext cx="112442" cy="429605"/>
          </a:xfrm>
          <a:prstGeom prst="straightConnector1">
            <a:avLst/>
          </a:prstGeom>
          <a:ln w="22225">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角丸四角形 12">
            <a:extLst>
              <a:ext uri="{FF2B5EF4-FFF2-40B4-BE49-F238E27FC236}">
                <a16:creationId xmlns:a16="http://schemas.microsoft.com/office/drawing/2014/main" id="{7E8E013A-BCAA-E128-59DA-269E416B4D4B}"/>
              </a:ext>
            </a:extLst>
          </xdr:cNvPr>
          <xdr:cNvSpPr/>
        </xdr:nvSpPr>
        <xdr:spPr>
          <a:xfrm>
            <a:off x="6926036" y="4423805"/>
            <a:ext cx="7728857" cy="1835481"/>
          </a:xfrm>
          <a:prstGeom prst="roundRect">
            <a:avLst/>
          </a:prstGeom>
          <a:solidFill>
            <a:srgbClr val="FFFFCC"/>
          </a:solidFill>
          <a:ln>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800"/>
              </a:lnSpc>
            </a:pPr>
            <a:r>
              <a:rPr kumimoji="1" lang="ja-JP" altLang="en-US" sz="1400" b="0" spc="20" baseline="0">
                <a:solidFill>
                  <a:sysClr val="windowText" lastClr="000000"/>
                </a:solidFill>
                <a:latin typeface="Meiryo UI" panose="020B0604030504040204" pitchFamily="50" charset="-128"/>
                <a:ea typeface="Meiryo UI" panose="020B0604030504040204" pitchFamily="50" charset="-128"/>
              </a:rPr>
              <a:t>次の内容を記入してください。</a:t>
            </a:r>
            <a:r>
              <a:rPr kumimoji="1" lang="en-US" altLang="ja-JP" sz="1400" b="0" spc="20" baseline="0">
                <a:solidFill>
                  <a:sysClr val="windowText" lastClr="000000"/>
                </a:solidFill>
                <a:latin typeface="Meiryo UI" panose="020B0604030504040204" pitchFamily="50" charset="-128"/>
                <a:ea typeface="Meiryo UI" panose="020B0604030504040204" pitchFamily="50" charset="-128"/>
              </a:rPr>
              <a:t>(</a:t>
            </a:r>
            <a:r>
              <a:rPr kumimoji="1" lang="ja-JP" altLang="en-US" sz="1400" b="0" spc="20" baseline="0">
                <a:solidFill>
                  <a:sysClr val="windowText" lastClr="000000"/>
                </a:solidFill>
                <a:latin typeface="Meiryo UI" panose="020B0604030504040204" pitchFamily="50" charset="-128"/>
                <a:ea typeface="Meiryo UI" panose="020B0604030504040204" pitchFamily="50" charset="-128"/>
              </a:rPr>
              <a:t>以下の項目も同じ</a:t>
            </a:r>
            <a:r>
              <a:rPr kumimoji="1" lang="en-US" altLang="ja-JP" sz="1400" b="0" spc="20" baseline="0">
                <a:solidFill>
                  <a:sysClr val="windowText" lastClr="000000"/>
                </a:solidFill>
                <a:latin typeface="Meiryo UI" panose="020B0604030504040204" pitchFamily="50" charset="-128"/>
                <a:ea typeface="Meiryo UI" panose="020B0604030504040204" pitchFamily="50" charset="-128"/>
              </a:rPr>
              <a:t>)</a:t>
            </a:r>
            <a:endParaRPr kumimoji="1" lang="ja-JP" altLang="en-US" sz="1400" b="0" spc="20" baseline="0">
              <a:solidFill>
                <a:sysClr val="windowText" lastClr="000000"/>
              </a:solidFill>
              <a:latin typeface="Meiryo UI" panose="020B0604030504040204" pitchFamily="50" charset="-128"/>
              <a:ea typeface="Meiryo UI" panose="020B0604030504040204" pitchFamily="50" charset="-128"/>
            </a:endParaRPr>
          </a:p>
          <a:p>
            <a:pPr algn="l">
              <a:lnSpc>
                <a:spcPts val="1800"/>
              </a:lnSpc>
            </a:pPr>
            <a:r>
              <a:rPr kumimoji="1" lang="ja-JP" altLang="en-US" sz="1400" b="0" spc="20" baseline="0">
                <a:solidFill>
                  <a:sysClr val="windowText" lastClr="000000"/>
                </a:solidFill>
                <a:latin typeface="Meiryo UI" panose="020B0604030504040204" pitchFamily="50" charset="-128"/>
                <a:ea typeface="Meiryo UI" panose="020B0604030504040204" pitchFamily="50" charset="-128"/>
              </a:rPr>
              <a:t>①　省略を希望する書類を提出した認定申請の開講年月・受理番号</a:t>
            </a:r>
          </a:p>
          <a:p>
            <a:pPr algn="l">
              <a:lnSpc>
                <a:spcPts val="1800"/>
              </a:lnSpc>
            </a:pPr>
            <a:r>
              <a:rPr kumimoji="1" lang="ja-JP" altLang="en-US" sz="1400" b="0" spc="20" baseline="0">
                <a:solidFill>
                  <a:sysClr val="windowText" lastClr="000000"/>
                </a:solidFill>
                <a:latin typeface="Meiryo UI" panose="020B0604030504040204" pitchFamily="50" charset="-128"/>
                <a:ea typeface="Meiryo UI" panose="020B0604030504040204" pitchFamily="50" charset="-128"/>
              </a:rPr>
              <a:t>②　①の訓練科の認定後に変更届書</a:t>
            </a:r>
            <a:r>
              <a:rPr kumimoji="1" lang="en-US" altLang="ja-JP" sz="1400" b="0" spc="20" baseline="0">
                <a:solidFill>
                  <a:sysClr val="windowText" lastClr="000000"/>
                </a:solidFill>
                <a:latin typeface="Meiryo UI" panose="020B0604030504040204" pitchFamily="50" charset="-128"/>
                <a:ea typeface="Meiryo UI" panose="020B0604030504040204" pitchFamily="50" charset="-128"/>
              </a:rPr>
              <a:t>(</a:t>
            </a:r>
            <a:r>
              <a:rPr kumimoji="1" lang="ja-JP" altLang="en-US" sz="1400" b="0" spc="20" baseline="0">
                <a:solidFill>
                  <a:sysClr val="windowText" lastClr="000000"/>
                </a:solidFill>
                <a:latin typeface="Meiryo UI" panose="020B0604030504040204" pitchFamily="50" charset="-128"/>
                <a:ea typeface="Meiryo UI" panose="020B0604030504040204" pitchFamily="50" charset="-128"/>
              </a:rPr>
              <a:t>様式</a:t>
            </a:r>
            <a:r>
              <a:rPr kumimoji="1" lang="en-US" altLang="ja-JP" sz="1400" b="0" spc="20" baseline="0">
                <a:solidFill>
                  <a:sysClr val="windowText" lastClr="000000"/>
                </a:solidFill>
                <a:latin typeface="Meiryo UI" panose="020B0604030504040204" pitchFamily="50" charset="-128"/>
                <a:ea typeface="Meiryo UI" panose="020B0604030504040204" pitchFamily="50" charset="-128"/>
              </a:rPr>
              <a:t>A-13)</a:t>
            </a:r>
            <a:r>
              <a:rPr kumimoji="1" lang="ja-JP" altLang="en-US" sz="1400" b="0" spc="20" baseline="0">
                <a:solidFill>
                  <a:sysClr val="windowText" lastClr="000000"/>
                </a:solidFill>
                <a:latin typeface="Meiryo UI" panose="020B0604030504040204" pitchFamily="50" charset="-128"/>
                <a:ea typeface="Meiryo UI" panose="020B0604030504040204" pitchFamily="50" charset="-128"/>
              </a:rPr>
              <a:t>又は変更・中止願</a:t>
            </a:r>
            <a:r>
              <a:rPr kumimoji="1" lang="en-US" altLang="ja-JP" sz="1400" b="0" spc="20" baseline="0">
                <a:solidFill>
                  <a:sysClr val="windowText" lastClr="000000"/>
                </a:solidFill>
                <a:latin typeface="Meiryo UI" panose="020B0604030504040204" pitchFamily="50" charset="-128"/>
                <a:ea typeface="Meiryo UI" panose="020B0604030504040204" pitchFamily="50" charset="-128"/>
              </a:rPr>
              <a:t>(</a:t>
            </a:r>
            <a:r>
              <a:rPr kumimoji="1" lang="ja-JP" altLang="en-US" sz="1400" b="0" spc="20" baseline="0">
                <a:solidFill>
                  <a:sysClr val="windowText" lastClr="000000"/>
                </a:solidFill>
                <a:latin typeface="Meiryo UI" panose="020B0604030504040204" pitchFamily="50" charset="-128"/>
                <a:ea typeface="Meiryo UI" panose="020B0604030504040204" pitchFamily="50" charset="-128"/>
              </a:rPr>
              <a:t>様式</a:t>
            </a:r>
            <a:r>
              <a:rPr kumimoji="1" lang="en-US" altLang="ja-JP" sz="1400" b="0" spc="20" baseline="0">
                <a:solidFill>
                  <a:sysClr val="windowText" lastClr="000000"/>
                </a:solidFill>
                <a:latin typeface="Meiryo UI" panose="020B0604030504040204" pitchFamily="50" charset="-128"/>
                <a:ea typeface="Meiryo UI" panose="020B0604030504040204" pitchFamily="50" charset="-128"/>
              </a:rPr>
              <a:t>A-43)</a:t>
            </a:r>
            <a:r>
              <a:rPr kumimoji="1" lang="ja-JP" altLang="en-US" sz="1400" b="0" spc="20" baseline="0">
                <a:solidFill>
                  <a:sysClr val="windowText" lastClr="000000"/>
                </a:solidFill>
                <a:latin typeface="Meiryo UI" panose="020B0604030504040204" pitchFamily="50" charset="-128"/>
                <a:ea typeface="Meiryo UI" panose="020B0604030504040204" pitchFamily="50" charset="-128"/>
              </a:rPr>
              <a:t>を提出している場合、チェック及び</a:t>
            </a:r>
            <a:r>
              <a:rPr kumimoji="1" lang="ja-JP" altLang="en-US" sz="1400" b="0" u="sng" spc="20" baseline="0">
                <a:solidFill>
                  <a:sysClr val="windowText" lastClr="000000"/>
                </a:solidFill>
                <a:latin typeface="Meiryo UI" panose="020B0604030504040204" pitchFamily="50" charset="-128"/>
                <a:ea typeface="Meiryo UI" panose="020B0604030504040204" pitchFamily="50" charset="-128"/>
              </a:rPr>
              <a:t>変更届出書等の受理日</a:t>
            </a:r>
            <a:r>
              <a:rPr kumimoji="1" lang="ja-JP" altLang="en-US" sz="1400" b="0" u="none" spc="20" baseline="0">
                <a:solidFill>
                  <a:sysClr val="windowText" lastClr="000000"/>
                </a:solidFill>
                <a:latin typeface="Meiryo UI" panose="020B0604030504040204" pitchFamily="50" charset="-128"/>
                <a:ea typeface="Meiryo UI" panose="020B0604030504040204" pitchFamily="50" charset="-128"/>
              </a:rPr>
              <a:t>　</a:t>
            </a:r>
            <a:r>
              <a:rPr kumimoji="1" lang="en-US" altLang="ja-JP" sz="1400" b="0" spc="20" baseline="0">
                <a:solidFill>
                  <a:sysClr val="windowText" lastClr="000000"/>
                </a:solidFill>
                <a:latin typeface="Meiryo UI" panose="020B0604030504040204" pitchFamily="50" charset="-128"/>
                <a:ea typeface="Meiryo UI" panose="020B0604030504040204" pitchFamily="50" charset="-128"/>
              </a:rPr>
              <a:t>※</a:t>
            </a:r>
            <a:r>
              <a:rPr kumimoji="1" lang="ja-JP" altLang="en-US" sz="1400" b="0" spc="20" baseline="0">
                <a:solidFill>
                  <a:sysClr val="windowText" lastClr="000000"/>
                </a:solidFill>
                <a:latin typeface="Meiryo UI" panose="020B0604030504040204" pitchFamily="50" charset="-128"/>
                <a:ea typeface="Meiryo UI" panose="020B0604030504040204" pitchFamily="50" charset="-128"/>
              </a:rPr>
              <a:t>認定申請の受理日ではありません。</a:t>
            </a:r>
          </a:p>
        </xdr:txBody>
      </xdr:sp>
      <xdr:sp macro="" textlink="">
        <xdr:nvSpPr>
          <xdr:cNvPr id="15" name="角丸四角形 13">
            <a:extLst>
              <a:ext uri="{FF2B5EF4-FFF2-40B4-BE49-F238E27FC236}">
                <a16:creationId xmlns:a16="http://schemas.microsoft.com/office/drawing/2014/main" id="{95400B3E-C1F6-767E-C9ED-C895721E729D}"/>
              </a:ext>
            </a:extLst>
          </xdr:cNvPr>
          <xdr:cNvSpPr/>
        </xdr:nvSpPr>
        <xdr:spPr>
          <a:xfrm>
            <a:off x="6738751" y="6735042"/>
            <a:ext cx="7807285" cy="1170708"/>
          </a:xfrm>
          <a:prstGeom prst="roundRect">
            <a:avLst/>
          </a:prstGeom>
          <a:solidFill>
            <a:srgbClr val="FFFFCC"/>
          </a:solidFill>
          <a:ln>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800"/>
              </a:lnSpc>
            </a:pPr>
            <a:r>
              <a:rPr kumimoji="1" lang="ja-JP" altLang="en-US" sz="1400" b="0" spc="20" baseline="0">
                <a:solidFill>
                  <a:sysClr val="windowText" lastClr="000000"/>
                </a:solidFill>
                <a:latin typeface="Meiryo UI" panose="020B0604030504040204" pitchFamily="50" charset="-128"/>
                <a:ea typeface="Meiryo UI" panose="020B0604030504040204" pitchFamily="50" charset="-128"/>
              </a:rPr>
              <a:t>事務室を訓練実施施設の同一建物外に整備するなど、</a:t>
            </a:r>
            <a:r>
              <a:rPr kumimoji="1" lang="en-US" altLang="ja-JP" sz="1400" b="0" spc="20" baseline="0">
                <a:solidFill>
                  <a:sysClr val="windowText" lastClr="000000"/>
                </a:solidFill>
                <a:latin typeface="Meiryo UI" panose="020B0604030504040204" pitchFamily="50" charset="-128"/>
                <a:ea typeface="Meiryo UI" panose="020B0604030504040204" pitchFamily="50" charset="-128"/>
              </a:rPr>
              <a:t>(1)</a:t>
            </a:r>
            <a:r>
              <a:rPr kumimoji="1" lang="ja-JP" altLang="en-US" sz="1400" b="0" spc="20" baseline="0">
                <a:solidFill>
                  <a:sysClr val="windowText" lastClr="000000"/>
                </a:solidFill>
                <a:latin typeface="Meiryo UI" panose="020B0604030504040204" pitchFamily="50" charset="-128"/>
                <a:ea typeface="Meiryo UI" panose="020B0604030504040204" pitchFamily="50" charset="-128"/>
              </a:rPr>
              <a:t>の内容では確認できない場合には、「</a:t>
            </a:r>
            <a:r>
              <a:rPr kumimoji="1" lang="en-US" altLang="ja-JP" sz="1400" b="0" spc="20" baseline="0">
                <a:solidFill>
                  <a:sysClr val="windowText" lastClr="000000"/>
                </a:solidFill>
                <a:latin typeface="Meiryo UI" panose="020B0604030504040204" pitchFamily="50" charset="-128"/>
                <a:ea typeface="Meiryo UI" panose="020B0604030504040204" pitchFamily="50" charset="-128"/>
              </a:rPr>
              <a:t>(1)</a:t>
            </a:r>
            <a:r>
              <a:rPr kumimoji="1" lang="ja-JP" altLang="en-US" sz="1400" b="0" spc="20" baseline="0">
                <a:solidFill>
                  <a:sysClr val="windowText" lastClr="000000"/>
                </a:solidFill>
                <a:latin typeface="Meiryo UI" panose="020B0604030504040204" pitchFamily="50" charset="-128"/>
                <a:ea typeface="Meiryo UI" panose="020B0604030504040204" pitchFamily="50" charset="-128"/>
              </a:rPr>
              <a:t>の内容では確認できない。」にチェックを記入してください。</a:t>
            </a:r>
          </a:p>
        </xdr:txBody>
      </xdr:sp>
      <xdr:cxnSp macro="">
        <xdr:nvCxnSpPr>
          <xdr:cNvPr id="16" name="直線矢印コネクタ 15">
            <a:extLst>
              <a:ext uri="{FF2B5EF4-FFF2-40B4-BE49-F238E27FC236}">
                <a16:creationId xmlns:a16="http://schemas.microsoft.com/office/drawing/2014/main" id="{41C2849D-844C-D56E-7E11-1CD6E41154E2}"/>
              </a:ext>
            </a:extLst>
          </xdr:cNvPr>
          <xdr:cNvCxnSpPr>
            <a:stCxn id="15" idx="1"/>
          </xdr:cNvCxnSpPr>
        </xdr:nvCxnSpPr>
        <xdr:spPr>
          <a:xfrm flipH="1" flipV="1">
            <a:off x="6653893" y="6667500"/>
            <a:ext cx="84858" cy="652896"/>
          </a:xfrm>
          <a:prstGeom prst="straightConnector1">
            <a:avLst/>
          </a:prstGeom>
          <a:ln w="22225">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 name="直線矢印コネクタ 16">
            <a:extLst>
              <a:ext uri="{FF2B5EF4-FFF2-40B4-BE49-F238E27FC236}">
                <a16:creationId xmlns:a16="http://schemas.microsoft.com/office/drawing/2014/main" id="{8CDE4761-6FC6-2B22-66B5-FADB313F7B39}"/>
              </a:ext>
            </a:extLst>
          </xdr:cNvPr>
          <xdr:cNvCxnSpPr>
            <a:stCxn id="18" idx="0"/>
          </xdr:cNvCxnSpPr>
        </xdr:nvCxnSpPr>
        <xdr:spPr>
          <a:xfrm flipV="1">
            <a:off x="12111122" y="15379203"/>
            <a:ext cx="254127" cy="380835"/>
          </a:xfrm>
          <a:prstGeom prst="straightConnector1">
            <a:avLst/>
          </a:prstGeom>
          <a:ln w="22225">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 name="角丸四角形 16">
            <a:extLst>
              <a:ext uri="{FF2B5EF4-FFF2-40B4-BE49-F238E27FC236}">
                <a16:creationId xmlns:a16="http://schemas.microsoft.com/office/drawing/2014/main" id="{53352ADE-AF94-FB93-1675-B076F387860D}"/>
              </a:ext>
            </a:extLst>
          </xdr:cNvPr>
          <xdr:cNvSpPr/>
        </xdr:nvSpPr>
        <xdr:spPr>
          <a:xfrm>
            <a:off x="9636621" y="15760039"/>
            <a:ext cx="4949001" cy="1351559"/>
          </a:xfrm>
          <a:prstGeom prst="roundRect">
            <a:avLst/>
          </a:prstGeom>
          <a:solidFill>
            <a:srgbClr val="FFFFCC"/>
          </a:solidFill>
          <a:ln>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800"/>
              </a:lnSpc>
            </a:pPr>
            <a:r>
              <a:rPr kumimoji="1" lang="ja-JP" altLang="en-US" sz="1400" b="0" spc="20" baseline="0">
                <a:solidFill>
                  <a:sysClr val="windowText" lastClr="000000"/>
                </a:solidFill>
                <a:latin typeface="Meiryo UI" panose="020B0604030504040204" pitchFamily="50" charset="-128"/>
                <a:ea typeface="Meiryo UI" panose="020B0604030504040204" pitchFamily="50" charset="-128"/>
              </a:rPr>
              <a:t>同時に複数の訓練科を認定申請する場合で、</a:t>
            </a:r>
            <a:r>
              <a:rPr kumimoji="1" lang="en-US" altLang="ja-JP" sz="1400" b="0" spc="20" baseline="0">
                <a:solidFill>
                  <a:sysClr val="windowText" lastClr="000000"/>
                </a:solidFill>
                <a:latin typeface="Meiryo UI" panose="020B0604030504040204" pitchFamily="50" charset="-128"/>
                <a:ea typeface="Meiryo UI" panose="020B0604030504040204" pitchFamily="50" charset="-128"/>
              </a:rPr>
              <a:t>1</a:t>
            </a:r>
            <a:r>
              <a:rPr kumimoji="1" lang="ja-JP" altLang="en-US" sz="1400" b="0" spc="20" baseline="0">
                <a:solidFill>
                  <a:sysClr val="windowText" lastClr="000000"/>
                </a:solidFill>
                <a:latin typeface="Meiryo UI" panose="020B0604030504040204" pitchFamily="50" charset="-128"/>
                <a:ea typeface="Meiryo UI" panose="020B0604030504040204" pitchFamily="50" charset="-128"/>
              </a:rPr>
              <a:t>つの訓練科で提出した認定申請書類を他の訓練科で使用略する場合、「受理番号」は空欄のままで提出してください。</a:t>
            </a:r>
            <a:r>
              <a:rPr kumimoji="1" lang="en-US" altLang="ja-JP" sz="1400" b="0" spc="20" baseline="0">
                <a:solidFill>
                  <a:sysClr val="windowText" lastClr="000000"/>
                </a:solidFill>
                <a:latin typeface="Meiryo UI" panose="020B0604030504040204" pitchFamily="50" charset="-128"/>
                <a:ea typeface="Meiryo UI" panose="020B0604030504040204" pitchFamily="50" charset="-128"/>
              </a:rPr>
              <a:t>(</a:t>
            </a:r>
            <a:r>
              <a:rPr kumimoji="1" lang="ja-JP" altLang="en-US" sz="1400" b="0" spc="20" baseline="0">
                <a:solidFill>
                  <a:sysClr val="windowText" lastClr="000000"/>
                </a:solidFill>
                <a:latin typeface="Meiryo UI" panose="020B0604030504040204" pitchFamily="50" charset="-128"/>
                <a:ea typeface="Meiryo UI" panose="020B0604030504040204" pitchFamily="50" charset="-128"/>
              </a:rPr>
              <a:t>受理後、支部で記入します。</a:t>
            </a:r>
            <a:r>
              <a:rPr kumimoji="1" lang="en-US" altLang="ja-JP" sz="1400" b="0" spc="20" baseline="0">
                <a:solidFill>
                  <a:sysClr val="windowText" lastClr="000000"/>
                </a:solidFill>
                <a:latin typeface="Meiryo UI" panose="020B0604030504040204" pitchFamily="50" charset="-128"/>
                <a:ea typeface="Meiryo UI" panose="020B0604030504040204" pitchFamily="50" charset="-128"/>
              </a:rPr>
              <a:t>)</a:t>
            </a:r>
            <a:endParaRPr kumimoji="1" lang="ja-JP" altLang="en-US" sz="1400" b="0" spc="20" baseline="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19" name="角丸四角形 17">
            <a:extLst>
              <a:ext uri="{FF2B5EF4-FFF2-40B4-BE49-F238E27FC236}">
                <a16:creationId xmlns:a16="http://schemas.microsoft.com/office/drawing/2014/main" id="{974F8344-C387-C244-B82D-2CE741F90B03}"/>
              </a:ext>
            </a:extLst>
          </xdr:cNvPr>
          <xdr:cNvSpPr/>
        </xdr:nvSpPr>
        <xdr:spPr>
          <a:xfrm>
            <a:off x="4512894" y="27191508"/>
            <a:ext cx="10312606" cy="1652533"/>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latin typeface="Meiryo UI" panose="020B0604030504040204" pitchFamily="50" charset="-128"/>
              <a:ea typeface="Meiryo UI" panose="020B0604030504040204" pitchFamily="50" charset="-128"/>
            </a:endParaRPr>
          </a:p>
        </xdr:txBody>
      </xdr:sp>
      <xdr:sp macro="" textlink="">
        <xdr:nvSpPr>
          <xdr:cNvPr id="20" name="角丸四角形 18">
            <a:extLst>
              <a:ext uri="{FF2B5EF4-FFF2-40B4-BE49-F238E27FC236}">
                <a16:creationId xmlns:a16="http://schemas.microsoft.com/office/drawing/2014/main" id="{CCC196DD-7339-21EA-B561-4861446F5FC3}"/>
              </a:ext>
            </a:extLst>
          </xdr:cNvPr>
          <xdr:cNvSpPr/>
        </xdr:nvSpPr>
        <xdr:spPr>
          <a:xfrm>
            <a:off x="7990672" y="29018100"/>
            <a:ext cx="4636561" cy="490582"/>
          </a:xfrm>
          <a:prstGeom prst="roundRect">
            <a:avLst/>
          </a:prstGeom>
          <a:solidFill>
            <a:srgbClr val="FFFFCC"/>
          </a:solidFill>
          <a:ln>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spc="20" baseline="0">
                <a:solidFill>
                  <a:sysClr val="windowText" lastClr="000000"/>
                </a:solidFill>
                <a:latin typeface="Meiryo UI" panose="020B0604030504040204" pitchFamily="50" charset="-128"/>
                <a:ea typeface="Meiryo UI" panose="020B0604030504040204" pitchFamily="50" charset="-128"/>
              </a:rPr>
              <a:t>複数人いる場合は、記入欄を追加してください。</a:t>
            </a:r>
          </a:p>
        </xdr:txBody>
      </xdr:sp>
      <xdr:cxnSp macro="">
        <xdr:nvCxnSpPr>
          <xdr:cNvPr id="21" name="直線矢印コネクタ 20">
            <a:extLst>
              <a:ext uri="{FF2B5EF4-FFF2-40B4-BE49-F238E27FC236}">
                <a16:creationId xmlns:a16="http://schemas.microsoft.com/office/drawing/2014/main" id="{39505121-53F9-E18D-A923-5A685DEF06FF}"/>
              </a:ext>
            </a:extLst>
          </xdr:cNvPr>
          <xdr:cNvCxnSpPr/>
        </xdr:nvCxnSpPr>
        <xdr:spPr>
          <a:xfrm flipV="1">
            <a:off x="10257406" y="28734022"/>
            <a:ext cx="0" cy="285096"/>
          </a:xfrm>
          <a:prstGeom prst="straightConnector1">
            <a:avLst/>
          </a:prstGeom>
          <a:ln w="19050">
            <a:solidFill>
              <a:srgbClr val="FF3332"/>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2" name="角丸四角形 23">
            <a:extLst>
              <a:ext uri="{FF2B5EF4-FFF2-40B4-BE49-F238E27FC236}">
                <a16:creationId xmlns:a16="http://schemas.microsoft.com/office/drawing/2014/main" id="{13B5069E-CCC8-99F8-CA70-329B93721E3E}"/>
              </a:ext>
            </a:extLst>
          </xdr:cNvPr>
          <xdr:cNvSpPr/>
        </xdr:nvSpPr>
        <xdr:spPr>
          <a:xfrm>
            <a:off x="6926036" y="3347357"/>
            <a:ext cx="7796894" cy="758415"/>
          </a:xfrm>
          <a:prstGeom prst="roundRect">
            <a:avLst/>
          </a:prstGeom>
          <a:noFill/>
          <a:ln w="571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latin typeface="Meiryo UI" panose="020B0604030504040204" pitchFamily="50" charset="-128"/>
              <a:ea typeface="Meiryo UI" panose="020B0604030504040204" pitchFamily="50" charset="-128"/>
            </a:endParaRPr>
          </a:p>
        </xdr:txBody>
      </xdr:sp>
      <xdr:cxnSp macro="">
        <xdr:nvCxnSpPr>
          <xdr:cNvPr id="23" name="直線矢印コネクタ 22">
            <a:extLst>
              <a:ext uri="{FF2B5EF4-FFF2-40B4-BE49-F238E27FC236}">
                <a16:creationId xmlns:a16="http://schemas.microsoft.com/office/drawing/2014/main" id="{708B8523-39E4-3FA1-5465-3BCE7B1FCCCB}"/>
              </a:ext>
            </a:extLst>
          </xdr:cNvPr>
          <xdr:cNvCxnSpPr>
            <a:stCxn id="14" idx="0"/>
            <a:endCxn id="22" idx="2"/>
          </xdr:cNvCxnSpPr>
        </xdr:nvCxnSpPr>
        <xdr:spPr>
          <a:xfrm flipV="1">
            <a:off x="10790465" y="4105772"/>
            <a:ext cx="34018" cy="318033"/>
          </a:xfrm>
          <a:prstGeom prst="straightConnector1">
            <a:avLst/>
          </a:prstGeom>
          <a:ln w="22225">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6.xml><?xml version="1.0" encoding="utf-8"?>
<xdr:wsDr xmlns:xdr="http://schemas.openxmlformats.org/drawingml/2006/spreadsheetDrawing" xmlns:a="http://schemas.openxmlformats.org/drawingml/2006/main">
  <xdr:oneCellAnchor>
    <xdr:from>
      <xdr:col>2</xdr:col>
      <xdr:colOff>222250</xdr:colOff>
      <xdr:row>1</xdr:row>
      <xdr:rowOff>0</xdr:rowOff>
    </xdr:from>
    <xdr:ext cx="7492066" cy="1283685"/>
    <xdr:sp macro="" textlink="">
      <xdr:nvSpPr>
        <xdr:cNvPr id="2" name="正方形/長方形 1">
          <a:extLst>
            <a:ext uri="{FF2B5EF4-FFF2-40B4-BE49-F238E27FC236}">
              <a16:creationId xmlns:a16="http://schemas.microsoft.com/office/drawing/2014/main" id="{00000000-0008-0000-1E00-000002000000}"/>
            </a:ext>
          </a:extLst>
        </xdr:cNvPr>
        <xdr:cNvSpPr/>
      </xdr:nvSpPr>
      <xdr:spPr bwMode="auto">
        <a:xfrm>
          <a:off x="7937500" y="180975"/>
          <a:ext cx="7492066" cy="1283685"/>
        </a:xfrm>
        <a:prstGeom prst="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t" upright="1">
          <a:spAutoFit/>
        </a:bodyPr>
        <a:lstStyle/>
        <a:p>
          <a:pPr algn="l"/>
          <a:r>
            <a:rPr lang="ja-JP" altLang="en-US" sz="1100">
              <a:solidFill>
                <a:schemeClr val="dk1"/>
              </a:solidFill>
              <a:latin typeface="+mn-ea"/>
              <a:ea typeface="+mn-ea"/>
              <a:cs typeface="+mn-cs"/>
            </a:rPr>
            <a:t>赤反転された</a:t>
          </a:r>
          <a:r>
            <a:rPr lang="ja-JP" altLang="ja-JP" sz="1100">
              <a:solidFill>
                <a:schemeClr val="dk1"/>
              </a:solidFill>
              <a:latin typeface="+mn-ea"/>
              <a:ea typeface="+mn-ea"/>
              <a:cs typeface="+mn-cs"/>
            </a:rPr>
            <a:t>セルには半角カンマ</a:t>
          </a:r>
          <a:r>
            <a:rPr lang="ja-JP" altLang="en-US" sz="1100">
              <a:solidFill>
                <a:schemeClr val="dk1"/>
              </a:solidFill>
              <a:latin typeface="+mn-ea"/>
              <a:ea typeface="+mn-ea"/>
              <a:cs typeface="+mn-cs"/>
            </a:rPr>
            <a:t>（</a:t>
          </a:r>
          <a:r>
            <a:rPr lang="en-US" altLang="ja-JP" sz="1100">
              <a:solidFill>
                <a:schemeClr val="dk1"/>
              </a:solidFill>
              <a:latin typeface="+mn-ea"/>
              <a:ea typeface="+mn-ea"/>
              <a:cs typeface="+mn-cs"/>
            </a:rPr>
            <a:t>,</a:t>
          </a:r>
          <a:r>
            <a:rPr lang="ja-JP" altLang="en-US" sz="1100">
              <a:solidFill>
                <a:schemeClr val="dk1"/>
              </a:solidFill>
              <a:latin typeface="+mn-ea"/>
              <a:ea typeface="+mn-ea"/>
              <a:cs typeface="+mn-cs"/>
            </a:rPr>
            <a:t>）またはダブルクォーテーション（</a:t>
          </a:r>
          <a:r>
            <a:rPr lang="en-US" altLang="ja-JP" sz="1100">
              <a:solidFill>
                <a:schemeClr val="dk1"/>
              </a:solidFill>
              <a:latin typeface="+mn-ea"/>
              <a:ea typeface="+mn-ea"/>
              <a:cs typeface="+mn-cs"/>
            </a:rPr>
            <a:t>"</a:t>
          </a:r>
          <a:r>
            <a:rPr lang="ja-JP" altLang="en-US" sz="1100">
              <a:solidFill>
                <a:schemeClr val="dk1"/>
              </a:solidFill>
              <a:latin typeface="+mn-ea"/>
              <a:ea typeface="+mn-ea"/>
              <a:cs typeface="+mn-cs"/>
            </a:rPr>
            <a:t>）</a:t>
          </a:r>
          <a:r>
            <a:rPr lang="ja-JP" altLang="ja-JP" sz="1100">
              <a:solidFill>
                <a:schemeClr val="dk1"/>
              </a:solidFill>
              <a:latin typeface="+mn-ea"/>
              <a:ea typeface="+mn-ea"/>
              <a:cs typeface="+mn-cs"/>
            </a:rPr>
            <a:t>が含まれています。</a:t>
          </a:r>
        </a:p>
        <a:p>
          <a:pPr algn="l"/>
          <a:r>
            <a:rPr lang="ja-JP" altLang="ja-JP" sz="1100">
              <a:solidFill>
                <a:schemeClr val="dk1"/>
              </a:solidFill>
              <a:latin typeface="+mn-ea"/>
              <a:ea typeface="+mn-ea"/>
              <a:cs typeface="+mn-cs"/>
            </a:rPr>
            <a:t>対象の項目は</a:t>
          </a:r>
          <a:r>
            <a:rPr lang="en-US" altLang="ja-JP" sz="1100">
              <a:solidFill>
                <a:schemeClr val="dk1"/>
              </a:solidFill>
              <a:latin typeface="+mn-ea"/>
              <a:ea typeface="+mn-ea"/>
              <a:cs typeface="+mn-cs"/>
            </a:rPr>
            <a:t>CSV</a:t>
          </a:r>
          <a:r>
            <a:rPr lang="ja-JP" altLang="ja-JP" sz="1100">
              <a:solidFill>
                <a:schemeClr val="dk1"/>
              </a:solidFill>
              <a:latin typeface="+mn-ea"/>
              <a:ea typeface="+mn-ea"/>
              <a:cs typeface="+mn-cs"/>
            </a:rPr>
            <a:t>読込みできません。</a:t>
          </a:r>
        </a:p>
        <a:p>
          <a:pPr algn="l"/>
          <a:r>
            <a:rPr lang="ja-JP" altLang="ja-JP" sz="1100">
              <a:solidFill>
                <a:schemeClr val="dk1"/>
              </a:solidFill>
              <a:latin typeface="+mn-ea"/>
              <a:ea typeface="+mn-ea"/>
              <a:cs typeface="+mn-cs"/>
            </a:rPr>
            <a:t>半角カンマ（</a:t>
          </a:r>
          <a:r>
            <a:rPr lang="en-US" altLang="ja-JP" sz="1100">
              <a:solidFill>
                <a:schemeClr val="dk1"/>
              </a:solidFill>
              <a:latin typeface="+mn-ea"/>
              <a:ea typeface="+mn-ea"/>
              <a:cs typeface="+mn-cs"/>
            </a:rPr>
            <a:t>,</a:t>
          </a:r>
          <a:r>
            <a:rPr lang="ja-JP" altLang="ja-JP" sz="1100">
              <a:solidFill>
                <a:schemeClr val="dk1"/>
              </a:solidFill>
              <a:latin typeface="+mn-ea"/>
              <a:ea typeface="+mn-ea"/>
              <a:cs typeface="+mn-cs"/>
            </a:rPr>
            <a:t>）またはダブルクォーテーション（</a:t>
          </a:r>
          <a:r>
            <a:rPr lang="en-US" altLang="ja-JP" sz="1100">
              <a:solidFill>
                <a:schemeClr val="dk1"/>
              </a:solidFill>
              <a:latin typeface="+mn-ea"/>
              <a:ea typeface="+mn-ea"/>
              <a:cs typeface="+mn-cs"/>
            </a:rPr>
            <a:t>"</a:t>
          </a:r>
          <a:r>
            <a:rPr lang="ja-JP" altLang="ja-JP" sz="1100">
              <a:solidFill>
                <a:schemeClr val="dk1"/>
              </a:solidFill>
              <a:latin typeface="+mn-ea"/>
              <a:ea typeface="+mn-ea"/>
              <a:cs typeface="+mn-cs"/>
            </a:rPr>
            <a:t>）を除いて</a:t>
          </a:r>
          <a:r>
            <a:rPr lang="en-US" altLang="ja-JP" sz="1100">
              <a:solidFill>
                <a:schemeClr val="dk1"/>
              </a:solidFill>
              <a:latin typeface="+mn-ea"/>
              <a:ea typeface="+mn-ea"/>
              <a:cs typeface="+mn-cs"/>
            </a:rPr>
            <a:t>CSV</a:t>
          </a:r>
          <a:r>
            <a:rPr lang="ja-JP" altLang="ja-JP" sz="1100">
              <a:solidFill>
                <a:schemeClr val="dk1"/>
              </a:solidFill>
              <a:latin typeface="+mn-ea"/>
              <a:ea typeface="+mn-ea"/>
              <a:cs typeface="+mn-cs"/>
            </a:rPr>
            <a:t>ファイルを作成してください。</a:t>
          </a:r>
        </a:p>
        <a:p>
          <a:pPr algn="l"/>
          <a:r>
            <a:rPr lang="en-US" altLang="ja-JP" sz="1100">
              <a:solidFill>
                <a:schemeClr val="dk1"/>
              </a:solidFill>
              <a:latin typeface="+mn-ea"/>
              <a:ea typeface="+mn-ea"/>
              <a:cs typeface="+mn-cs"/>
            </a:rPr>
            <a:t> </a:t>
          </a:r>
          <a:endParaRPr lang="ja-JP" altLang="ja-JP" sz="1100">
            <a:solidFill>
              <a:schemeClr val="dk1"/>
            </a:solidFill>
            <a:latin typeface="+mn-ea"/>
            <a:ea typeface="+mn-ea"/>
            <a:cs typeface="+mn-cs"/>
          </a:endParaRPr>
        </a:p>
        <a:p>
          <a:pPr algn="l"/>
          <a:r>
            <a:rPr lang="ja-JP" altLang="ja-JP" sz="1100">
              <a:solidFill>
                <a:schemeClr val="dk1"/>
              </a:solidFill>
              <a:latin typeface="+mn-ea"/>
              <a:ea typeface="+mn-ea"/>
              <a:cs typeface="+mn-cs"/>
            </a:rPr>
            <a:t>※連絡先メールアドレスで半角カンマ（</a:t>
          </a:r>
          <a:r>
            <a:rPr lang="en-US" altLang="ja-JP" sz="1100">
              <a:solidFill>
                <a:schemeClr val="dk1"/>
              </a:solidFill>
              <a:latin typeface="+mn-ea"/>
              <a:ea typeface="+mn-ea"/>
              <a:cs typeface="+mn-cs"/>
            </a:rPr>
            <a:t>,</a:t>
          </a:r>
          <a:r>
            <a:rPr lang="ja-JP" altLang="ja-JP" sz="1100">
              <a:solidFill>
                <a:schemeClr val="dk1"/>
              </a:solidFill>
              <a:latin typeface="+mn-ea"/>
              <a:ea typeface="+mn-ea"/>
              <a:cs typeface="+mn-cs"/>
            </a:rPr>
            <a:t>）またはダブルクォーテーション（</a:t>
          </a:r>
          <a:r>
            <a:rPr lang="en-US" altLang="ja-JP" sz="1100">
              <a:solidFill>
                <a:schemeClr val="dk1"/>
              </a:solidFill>
              <a:latin typeface="+mn-ea"/>
              <a:ea typeface="+mn-ea"/>
              <a:cs typeface="+mn-cs"/>
            </a:rPr>
            <a:t>"</a:t>
          </a:r>
          <a:r>
            <a:rPr lang="ja-JP" altLang="ja-JP" sz="1100">
              <a:solidFill>
                <a:schemeClr val="dk1"/>
              </a:solidFill>
              <a:latin typeface="+mn-ea"/>
              <a:ea typeface="+mn-ea"/>
              <a:cs typeface="+mn-cs"/>
            </a:rPr>
            <a:t>）を入力する必要がある場合は、</a:t>
          </a:r>
        </a:p>
        <a:p>
          <a:pPr algn="l"/>
          <a:r>
            <a:rPr lang="ja-JP" altLang="ja-JP" sz="1100">
              <a:solidFill>
                <a:schemeClr val="dk1"/>
              </a:solidFill>
              <a:latin typeface="+mn-ea"/>
              <a:ea typeface="+mn-ea"/>
              <a:cs typeface="+mn-cs"/>
            </a:rPr>
            <a:t>　訓練コース情報入力</a:t>
          </a:r>
          <a:r>
            <a:rPr lang="ja-JP" altLang="en-US" sz="1100">
              <a:solidFill>
                <a:schemeClr val="dk1"/>
              </a:solidFill>
              <a:latin typeface="+mn-ea"/>
              <a:ea typeface="+mn-ea"/>
              <a:cs typeface="+mn-cs"/>
            </a:rPr>
            <a:t>画面</a:t>
          </a:r>
          <a:r>
            <a:rPr lang="ja-JP" altLang="ja-JP" sz="1100">
              <a:solidFill>
                <a:schemeClr val="dk1"/>
              </a:solidFill>
              <a:latin typeface="+mn-ea"/>
              <a:ea typeface="+mn-ea"/>
              <a:cs typeface="+mn-cs"/>
            </a:rPr>
            <a:t>から打鍵入力してください。</a:t>
          </a:r>
        </a:p>
        <a:p>
          <a:pPr algn="l"/>
          <a:endParaRPr kumimoji="1" lang="ja-JP" altLang="en-US" sz="1100">
            <a:latin typeface="+mn-ea"/>
            <a:ea typeface="+mn-ea"/>
          </a:endParaRPr>
        </a:p>
      </xdr:txBody>
    </xdr:sp>
    <xdr:clientData fPrintsWithSheet="0"/>
  </xdr:oneCellAnchor>
</xdr:wsDr>
</file>

<file path=xl/drawings/drawing3.xml><?xml version="1.0" encoding="utf-8"?>
<xdr:wsDr xmlns:xdr="http://schemas.openxmlformats.org/drawingml/2006/spreadsheetDrawing" xmlns:a="http://schemas.openxmlformats.org/drawingml/2006/main">
  <xdr:twoCellAnchor>
    <xdr:from>
      <xdr:col>4</xdr:col>
      <xdr:colOff>642937</xdr:colOff>
      <xdr:row>0</xdr:row>
      <xdr:rowOff>309563</xdr:rowOff>
    </xdr:from>
    <xdr:to>
      <xdr:col>26</xdr:col>
      <xdr:colOff>938213</xdr:colOff>
      <xdr:row>26</xdr:row>
      <xdr:rowOff>242887</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2832678" y="280226"/>
          <a:ext cx="14964045" cy="11935720"/>
          <a:chOff x="3414712" y="381000"/>
          <a:chExt cx="16416338" cy="13244512"/>
        </a:xfrm>
      </xdr:grpSpPr>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414712" y="381000"/>
            <a:ext cx="12758743" cy="609597"/>
          </a:xfrm>
          <a:prstGeom prst="roundRect">
            <a:avLst/>
          </a:prstGeom>
          <a:solidFill>
            <a:srgbClr val="FFFFCC"/>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144000" bIns="0" rtlCol="0" anchor="ctr"/>
          <a:lstStyle/>
          <a:p>
            <a:pPr algn="ctr">
              <a:lnSpc>
                <a:spcPts val="1600"/>
              </a:lnSpc>
            </a:pPr>
            <a:r>
              <a:rPr lang="ja-JP" altLang="en-US" sz="2400" kern="700" baseline="0">
                <a:solidFill>
                  <a:schemeClr val="tx1"/>
                </a:solidFill>
                <a:effectLst/>
                <a:latin typeface="メイリオ" panose="020B0604030504040204" pitchFamily="50" charset="-128"/>
                <a:ea typeface="メイリオ" panose="020B0604030504040204" pitchFamily="50" charset="-128"/>
              </a:rPr>
              <a:t>認定基準、当該様式の記２の誓約内容をよく確認し記載してください。</a:t>
            </a:r>
            <a:endParaRPr lang="ja-JP" altLang="ja-JP" sz="2400" kern="700" baseline="0">
              <a:solidFill>
                <a:schemeClr val="tx1"/>
              </a:solidFill>
              <a:effectLst/>
              <a:latin typeface="メイリオ" panose="020B0604030504040204" pitchFamily="50" charset="-128"/>
              <a:ea typeface="メイリオ" panose="020B0604030504040204" pitchFamily="50" charset="-128"/>
            </a:endParaRPr>
          </a:p>
        </xdr:txBody>
      </xdr:sp>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17668874" y="5915024"/>
            <a:ext cx="2162176" cy="5376863"/>
          </a:xfrm>
          <a:prstGeom prst="wedgeRoundRectCallout">
            <a:avLst>
              <a:gd name="adj1" fmla="val -58016"/>
              <a:gd name="adj2" fmla="val -16922"/>
              <a:gd name="adj3" fmla="val 16667"/>
            </a:avLst>
          </a:prstGeom>
          <a:solidFill>
            <a:srgbClr val="FFFFCC"/>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l"/>
            <a:r>
              <a:rPr kumimoji="1" lang="ja-JP" altLang="en-US" sz="3200">
                <a:solidFill>
                  <a:sysClr val="windowText" lastClr="000000"/>
                </a:solidFill>
                <a:latin typeface="メイリオ" panose="020B0604030504040204" pitchFamily="50" charset="-128"/>
                <a:ea typeface="メイリオ" panose="020B0604030504040204" pitchFamily="50" charset="-128"/>
              </a:rPr>
              <a:t>自動表示されますので、入力は不要です。</a:t>
            </a:r>
          </a:p>
        </xdr:txBody>
      </xdr:sp>
      <xdr:sp macro="" textlink="">
        <xdr:nvSpPr>
          <xdr:cNvPr id="5" name="右中かっこ 4">
            <a:extLst>
              <a:ext uri="{FF2B5EF4-FFF2-40B4-BE49-F238E27FC236}">
                <a16:creationId xmlns:a16="http://schemas.microsoft.com/office/drawing/2014/main" id="{00000000-0008-0000-0200-000005000000}"/>
              </a:ext>
            </a:extLst>
          </xdr:cNvPr>
          <xdr:cNvSpPr/>
        </xdr:nvSpPr>
        <xdr:spPr>
          <a:xfrm>
            <a:off x="16659224" y="4057650"/>
            <a:ext cx="1033462" cy="9567862"/>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0</xdr:colOff>
      <xdr:row>6</xdr:row>
      <xdr:rowOff>0</xdr:rowOff>
    </xdr:from>
    <xdr:to>
      <xdr:col>30</xdr:col>
      <xdr:colOff>416934</xdr:colOff>
      <xdr:row>10</xdr:row>
      <xdr:rowOff>172067</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984682" y="1749136"/>
          <a:ext cx="3187843" cy="1592158"/>
          <a:chOff x="11949545" y="3238499"/>
          <a:chExt cx="4139045" cy="2008909"/>
        </a:xfrm>
      </xdr:grpSpPr>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1949545" y="3238499"/>
            <a:ext cx="4139045" cy="2008909"/>
          </a:xfrm>
          <a:prstGeom prst="rect">
            <a:avLst/>
          </a:prstGeom>
          <a:solidFill>
            <a:srgbClr val="FFFFFF"/>
          </a:solid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2850090" y="3414814"/>
            <a:ext cx="3030683" cy="464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：入力必須</a:t>
            </a:r>
          </a:p>
        </xdr:txBody>
      </xdr:sp>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12347864" y="3463637"/>
            <a:ext cx="398318" cy="311727"/>
          </a:xfrm>
          <a:prstGeom prst="rect">
            <a:avLst/>
          </a:prstGeom>
          <a:solidFill>
            <a:srgbClr val="CCE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2347864" y="4017818"/>
            <a:ext cx="398318" cy="311727"/>
          </a:xfrm>
          <a:prstGeom prst="rect">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12867409" y="3983181"/>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：該当する場合入力</a:t>
            </a:r>
          </a:p>
        </xdr:txBody>
      </xdr:sp>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2365182" y="4571999"/>
            <a:ext cx="398318" cy="311727"/>
          </a:xfrm>
          <a:prstGeom prst="rect">
            <a:avLst/>
          </a:prstGeom>
          <a:solidFill>
            <a:srgbClr val="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12867409" y="4485409"/>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：必要に応じて入力</a:t>
            </a:r>
          </a:p>
        </xdr:txBody>
      </xdr:sp>
    </xdr:grpSp>
    <xdr:clientData/>
  </xdr:twoCellAnchor>
  <xdr:twoCellAnchor>
    <xdr:from>
      <xdr:col>2</xdr:col>
      <xdr:colOff>1002148</xdr:colOff>
      <xdr:row>0</xdr:row>
      <xdr:rowOff>214886</xdr:rowOff>
    </xdr:from>
    <xdr:to>
      <xdr:col>24</xdr:col>
      <xdr:colOff>266257</xdr:colOff>
      <xdr:row>68</xdr:row>
      <xdr:rowOff>23153</xdr:rowOff>
    </xdr:to>
    <xdr:grpSp>
      <xdr:nvGrpSpPr>
        <xdr:cNvPr id="56" name="グループ化 55">
          <a:extLst>
            <a:ext uri="{FF2B5EF4-FFF2-40B4-BE49-F238E27FC236}">
              <a16:creationId xmlns:a16="http://schemas.microsoft.com/office/drawing/2014/main" id="{43793C47-28AA-3CC2-DACF-28E46E86F48A}"/>
            </a:ext>
          </a:extLst>
        </xdr:cNvPr>
        <xdr:cNvGrpSpPr/>
      </xdr:nvGrpSpPr>
      <xdr:grpSpPr>
        <a:xfrm>
          <a:off x="1608284" y="214886"/>
          <a:ext cx="13638200" cy="25508449"/>
          <a:chOff x="1608284" y="214886"/>
          <a:chExt cx="13638200" cy="25508449"/>
        </a:xfrm>
      </xdr:grpSpPr>
      <xdr:grpSp>
        <xdr:nvGrpSpPr>
          <xdr:cNvPr id="10" name="グループ化 9">
            <a:extLst>
              <a:ext uri="{FF2B5EF4-FFF2-40B4-BE49-F238E27FC236}">
                <a16:creationId xmlns:a16="http://schemas.microsoft.com/office/drawing/2014/main" id="{00000000-0008-0000-0300-00000A000000}"/>
              </a:ext>
            </a:extLst>
          </xdr:cNvPr>
          <xdr:cNvGrpSpPr/>
        </xdr:nvGrpSpPr>
        <xdr:grpSpPr>
          <a:xfrm>
            <a:off x="1608284" y="214886"/>
            <a:ext cx="13638200" cy="25508449"/>
            <a:chOff x="1090920" y="-6471"/>
            <a:chExt cx="13614525" cy="25352533"/>
          </a:xfrm>
        </xdr:grpSpPr>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1090920" y="-6471"/>
              <a:ext cx="13614525" cy="25352533"/>
              <a:chOff x="1080032" y="-6437"/>
              <a:chExt cx="13572335" cy="25223851"/>
            </a:xfrm>
          </xdr:grpSpPr>
          <xdr:grpSp>
            <xdr:nvGrpSpPr>
              <xdr:cNvPr id="19" name="グループ化 18">
                <a:extLst>
                  <a:ext uri="{FF2B5EF4-FFF2-40B4-BE49-F238E27FC236}">
                    <a16:creationId xmlns:a16="http://schemas.microsoft.com/office/drawing/2014/main" id="{00000000-0008-0000-0300-000013000000}"/>
                  </a:ext>
                </a:extLst>
              </xdr:cNvPr>
              <xdr:cNvGrpSpPr/>
            </xdr:nvGrpSpPr>
            <xdr:grpSpPr>
              <a:xfrm>
                <a:off x="1080032" y="-6437"/>
                <a:ext cx="13572335" cy="25223851"/>
                <a:chOff x="1114432" y="-322963"/>
                <a:chExt cx="13722987" cy="25505034"/>
              </a:xfrm>
            </xdr:grpSpPr>
            <xdr:cxnSp macro="">
              <xdr:nvCxnSpPr>
                <xdr:cNvPr id="22" name="直線矢印コネクタ 21">
                  <a:extLst>
                    <a:ext uri="{FF2B5EF4-FFF2-40B4-BE49-F238E27FC236}">
                      <a16:creationId xmlns:a16="http://schemas.microsoft.com/office/drawing/2014/main" id="{00000000-0008-0000-0300-000016000000}"/>
                    </a:ext>
                  </a:extLst>
                </xdr:cNvPr>
                <xdr:cNvCxnSpPr>
                  <a:stCxn id="37" idx="2"/>
                </xdr:cNvCxnSpPr>
              </xdr:nvCxnSpPr>
              <xdr:spPr>
                <a:xfrm>
                  <a:off x="11143338" y="417487"/>
                  <a:ext cx="184961" cy="187540"/>
                </a:xfrm>
                <a:prstGeom prst="straightConnector1">
                  <a:avLst/>
                </a:prstGeom>
                <a:ln w="12700">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5" name="角丸四角形 24">
                  <a:extLst>
                    <a:ext uri="{FF2B5EF4-FFF2-40B4-BE49-F238E27FC236}">
                      <a16:creationId xmlns:a16="http://schemas.microsoft.com/office/drawing/2014/main" id="{00000000-0008-0000-0300-000019000000}"/>
                    </a:ext>
                  </a:extLst>
                </xdr:cNvPr>
                <xdr:cNvSpPr/>
              </xdr:nvSpPr>
              <xdr:spPr>
                <a:xfrm>
                  <a:off x="7512038" y="5326655"/>
                  <a:ext cx="7266577" cy="1581346"/>
                </a:xfrm>
                <a:prstGeom prst="roundRect">
                  <a:avLst/>
                </a:prstGeom>
                <a:solidFill>
                  <a:srgbClr val="FFFFCC"/>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600"/>
                    </a:lnSpc>
                  </a:pPr>
                  <a:r>
                    <a:rPr lang="en-US" altLang="ja-JP" sz="1200" kern="700" baseline="0">
                      <a:solidFill>
                        <a:schemeClr val="tx1"/>
                      </a:solidFill>
                      <a:effectLst/>
                      <a:latin typeface="Meiryo UI" panose="020B0604030504040204" pitchFamily="50" charset="-128"/>
                      <a:ea typeface="Meiryo UI" panose="020B0604030504040204" pitchFamily="50" charset="-128"/>
                    </a:rPr>
                    <a:t>1.65</a:t>
                  </a:r>
                  <a:r>
                    <a:rPr lang="ja-JP" altLang="en-US" sz="1200" kern="700" baseline="0">
                      <a:solidFill>
                        <a:schemeClr val="tx1"/>
                      </a:solidFill>
                      <a:effectLst/>
                      <a:latin typeface="Meiryo UI" panose="020B0604030504040204" pitchFamily="50" charset="-128"/>
                      <a:ea typeface="Meiryo UI" panose="020B0604030504040204" pitchFamily="50" charset="-128"/>
                    </a:rPr>
                    <a:t>㎡以上が必要条件になります。</a:t>
                  </a:r>
                </a:p>
                <a:p>
                  <a:pPr algn="l">
                    <a:lnSpc>
                      <a:spcPts val="1600"/>
                    </a:lnSpc>
                  </a:pPr>
                  <a:r>
                    <a:rPr lang="ja-JP" altLang="en-US" sz="1200" kern="700" baseline="0">
                      <a:solidFill>
                        <a:schemeClr val="tx1"/>
                      </a:solidFill>
                      <a:effectLst/>
                      <a:latin typeface="Meiryo UI" panose="020B0604030504040204" pitchFamily="50" charset="-128"/>
                      <a:ea typeface="Meiryo UI" panose="020B0604030504040204" pitchFamily="50" charset="-128"/>
                    </a:rPr>
                    <a:t>教室・実習室及び事務室の平面図を添付してください。</a:t>
                  </a:r>
                  <a:r>
                    <a:rPr lang="en-US" altLang="ja-JP" sz="1200" kern="700" baseline="0">
                      <a:solidFill>
                        <a:schemeClr val="tx1"/>
                      </a:solidFill>
                      <a:effectLst/>
                      <a:latin typeface="Meiryo UI" panose="020B0604030504040204" pitchFamily="50" charset="-128"/>
                      <a:ea typeface="Meiryo UI" panose="020B0604030504040204" pitchFamily="50" charset="-128"/>
                    </a:rPr>
                    <a:t>(</a:t>
                  </a:r>
                  <a:r>
                    <a:rPr lang="ja-JP" altLang="en-US" sz="1200" kern="700" baseline="0">
                      <a:solidFill>
                        <a:schemeClr val="tx1"/>
                      </a:solidFill>
                      <a:effectLst/>
                      <a:latin typeface="Meiryo UI" panose="020B0604030504040204" pitchFamily="50" charset="-128"/>
                      <a:ea typeface="Meiryo UI" panose="020B0604030504040204" pitchFamily="50" charset="-128"/>
                    </a:rPr>
                    <a:t>教室・実習室については、面積を計算するため平面図には必ず内寸法を記載し、面積計算の根拠となる計算式を記載してください。）</a:t>
                  </a:r>
                </a:p>
                <a:p>
                  <a:pPr algn="l">
                    <a:lnSpc>
                      <a:spcPts val="1600"/>
                    </a:lnSpc>
                  </a:pPr>
                  <a:r>
                    <a:rPr lang="ja-JP" altLang="en-US" sz="1200" kern="700" baseline="0">
                      <a:solidFill>
                        <a:schemeClr val="tx1"/>
                      </a:solidFill>
                      <a:effectLst/>
                      <a:latin typeface="Meiryo UI" panose="020B0604030504040204" pitchFamily="50" charset="-128"/>
                      <a:ea typeface="Meiryo UI" panose="020B0604030504040204" pitchFamily="50" charset="-128"/>
                    </a:rPr>
                    <a:t>また、教室設備（プリンタ、ビデオプロジェクター、ホワイトボード、机、いす等）について、平面図に記載してください。</a:t>
                  </a:r>
                  <a:endParaRPr lang="en-US" altLang="ja-JP" sz="1200" kern="700" baseline="0">
                    <a:solidFill>
                      <a:schemeClr val="tx1"/>
                    </a:solidFill>
                    <a:effectLst/>
                    <a:latin typeface="Meiryo UI" panose="020B0604030504040204" pitchFamily="50" charset="-128"/>
                    <a:ea typeface="Meiryo UI" panose="020B0604030504040204" pitchFamily="50" charset="-128"/>
                  </a:endParaRPr>
                </a:p>
                <a:p>
                  <a:pPr algn="l">
                    <a:lnSpc>
                      <a:spcPts val="1600"/>
                    </a:lnSpc>
                  </a:pPr>
                  <a:endParaRPr lang="ja-JP" altLang="ja-JP" sz="1200" kern="700" baseline="0">
                    <a:solidFill>
                      <a:schemeClr val="tx1"/>
                    </a:solidFill>
                    <a:effectLst/>
                    <a:latin typeface="Meiryo UI" panose="020B0604030504040204" pitchFamily="50" charset="-128"/>
                    <a:ea typeface="Meiryo UI" panose="020B0604030504040204" pitchFamily="50" charset="-128"/>
                  </a:endParaRPr>
                </a:p>
              </xdr:txBody>
            </xdr:sp>
            <xdr:cxnSp macro="">
              <xdr:nvCxnSpPr>
                <xdr:cNvPr id="26" name="直線矢印コネクタ 25">
                  <a:extLst>
                    <a:ext uri="{FF2B5EF4-FFF2-40B4-BE49-F238E27FC236}">
                      <a16:creationId xmlns:a16="http://schemas.microsoft.com/office/drawing/2014/main" id="{00000000-0008-0000-0300-00001A000000}"/>
                    </a:ext>
                  </a:extLst>
                </xdr:cNvPr>
                <xdr:cNvCxnSpPr>
                  <a:stCxn id="25" idx="1"/>
                </xdr:cNvCxnSpPr>
              </xdr:nvCxnSpPr>
              <xdr:spPr>
                <a:xfrm flipH="1" flipV="1">
                  <a:off x="6193892" y="5164283"/>
                  <a:ext cx="1318146" cy="953044"/>
                </a:xfrm>
                <a:prstGeom prst="straightConnector1">
                  <a:avLst/>
                </a:prstGeom>
                <a:ln w="25400">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7" name="角丸四角形 26">
                  <a:extLst>
                    <a:ext uri="{FF2B5EF4-FFF2-40B4-BE49-F238E27FC236}">
                      <a16:creationId xmlns:a16="http://schemas.microsoft.com/office/drawing/2014/main" id="{00000000-0008-0000-0300-00001B000000}"/>
                    </a:ext>
                  </a:extLst>
                </xdr:cNvPr>
                <xdr:cNvSpPr/>
              </xdr:nvSpPr>
              <xdr:spPr>
                <a:xfrm>
                  <a:off x="1114432" y="6924292"/>
                  <a:ext cx="4028916" cy="614836"/>
                </a:xfrm>
                <a:prstGeom prst="roundRect">
                  <a:avLst/>
                </a:prstGeom>
                <a:solidFill>
                  <a:srgbClr val="FFFFCC"/>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600"/>
                    </a:lnSpc>
                  </a:pPr>
                  <a:r>
                    <a:rPr lang="ja-JP" altLang="en-US" sz="1200" kern="700" baseline="0">
                      <a:solidFill>
                        <a:schemeClr val="tx1"/>
                      </a:solidFill>
                      <a:effectLst/>
                      <a:latin typeface="Meiryo UI" panose="020B0604030504040204" pitchFamily="50" charset="-128"/>
                      <a:ea typeface="Meiryo UI" panose="020B0604030504040204" pitchFamily="50" charset="-128"/>
                    </a:rPr>
                    <a:t>教室とは別に実習室を使用する場合は、その面積を入力してください。</a:t>
                  </a:r>
                  <a:endParaRPr lang="ja-JP" altLang="ja-JP" sz="1200" kern="700" baseline="0">
                    <a:solidFill>
                      <a:schemeClr val="tx1"/>
                    </a:solidFill>
                    <a:effectLst/>
                    <a:latin typeface="Meiryo UI" panose="020B0604030504040204" pitchFamily="50" charset="-128"/>
                    <a:ea typeface="Meiryo UI" panose="020B0604030504040204" pitchFamily="50" charset="-128"/>
                  </a:endParaRPr>
                </a:p>
              </xdr:txBody>
            </xdr:sp>
            <xdr:cxnSp macro="">
              <xdr:nvCxnSpPr>
                <xdr:cNvPr id="28" name="直線矢印コネクタ 27">
                  <a:extLst>
                    <a:ext uri="{FF2B5EF4-FFF2-40B4-BE49-F238E27FC236}">
                      <a16:creationId xmlns:a16="http://schemas.microsoft.com/office/drawing/2014/main" id="{00000000-0008-0000-0300-00001C000000}"/>
                    </a:ext>
                  </a:extLst>
                </xdr:cNvPr>
                <xdr:cNvCxnSpPr/>
              </xdr:nvCxnSpPr>
              <xdr:spPr>
                <a:xfrm flipV="1">
                  <a:off x="4644325" y="5648177"/>
                  <a:ext cx="818955" cy="1294316"/>
                </a:xfrm>
                <a:prstGeom prst="straightConnector1">
                  <a:avLst/>
                </a:prstGeom>
                <a:ln w="25400">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7632649" y="7731909"/>
                  <a:ext cx="6736180" cy="874992"/>
                </a:xfrm>
                <a:prstGeom prst="roundRect">
                  <a:avLst/>
                </a:prstGeom>
                <a:solidFill>
                  <a:srgbClr val="FFFFCC"/>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t"/>
                <a:lstStyle/>
                <a:p>
                  <a:pPr algn="l">
                    <a:lnSpc>
                      <a:spcPts val="1600"/>
                    </a:lnSpc>
                  </a:pPr>
                  <a:r>
                    <a:rPr lang="ja-JP" altLang="en-US" sz="1200" kern="700" baseline="0">
                      <a:solidFill>
                        <a:schemeClr val="tx1"/>
                      </a:solidFill>
                      <a:effectLst/>
                      <a:latin typeface="Meiryo UI" panose="020B0604030504040204" pitchFamily="50" charset="-128"/>
                      <a:ea typeface="Meiryo UI" panose="020B0604030504040204" pitchFamily="50" charset="-128"/>
                    </a:rPr>
                    <a:t>パソコンを使用する訓練カリキュラムの場合は、講師のパソコン画面を確認するための使用機器等を記載して下さい（画面印刷したものの配付により操作画面を確認する方法は認められません。）。</a:t>
                  </a:r>
                  <a:endParaRPr lang="ja-JP" altLang="ja-JP" sz="1200" kern="700" baseline="0">
                    <a:solidFill>
                      <a:schemeClr val="tx1"/>
                    </a:solidFill>
                    <a:effectLst/>
                    <a:latin typeface="Meiryo UI" panose="020B0604030504040204" pitchFamily="50" charset="-128"/>
                    <a:ea typeface="Meiryo UI" panose="020B0604030504040204" pitchFamily="50" charset="-128"/>
                  </a:endParaRPr>
                </a:p>
              </xdr:txBody>
            </xdr:sp>
            <xdr:cxnSp macro="">
              <xdr:nvCxnSpPr>
                <xdr:cNvPr id="30" name="直線矢印コネクタ 29">
                  <a:extLst>
                    <a:ext uri="{FF2B5EF4-FFF2-40B4-BE49-F238E27FC236}">
                      <a16:creationId xmlns:a16="http://schemas.microsoft.com/office/drawing/2014/main" id="{00000000-0008-0000-0300-00001E000000}"/>
                    </a:ext>
                  </a:extLst>
                </xdr:cNvPr>
                <xdr:cNvCxnSpPr>
                  <a:stCxn id="29" idx="1"/>
                </xdr:cNvCxnSpPr>
              </xdr:nvCxnSpPr>
              <xdr:spPr>
                <a:xfrm flipH="1">
                  <a:off x="5810195" y="8169406"/>
                  <a:ext cx="1822454" cy="723763"/>
                </a:xfrm>
                <a:prstGeom prst="straightConnector1">
                  <a:avLst/>
                </a:prstGeom>
                <a:ln w="25400">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1" name="角丸四角形 30">
                  <a:extLst>
                    <a:ext uri="{FF2B5EF4-FFF2-40B4-BE49-F238E27FC236}">
                      <a16:creationId xmlns:a16="http://schemas.microsoft.com/office/drawing/2014/main" id="{00000000-0008-0000-0300-00001F000000}"/>
                    </a:ext>
                  </a:extLst>
                </xdr:cNvPr>
                <xdr:cNvSpPr/>
              </xdr:nvSpPr>
              <xdr:spPr>
                <a:xfrm>
                  <a:off x="8216618" y="13803593"/>
                  <a:ext cx="5657746" cy="1048418"/>
                </a:xfrm>
                <a:prstGeom prst="roundRect">
                  <a:avLst/>
                </a:prstGeom>
                <a:solidFill>
                  <a:srgbClr val="FFFFCC"/>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lnSpc>
                      <a:spcPts val="1600"/>
                    </a:lnSpc>
                  </a:pPr>
                  <a:r>
                    <a:rPr lang="ja-JP" altLang="en-US" sz="1200" kern="700" baseline="0">
                      <a:solidFill>
                        <a:schemeClr val="tx1"/>
                      </a:solidFill>
                      <a:effectLst/>
                      <a:latin typeface="Meiryo UI" panose="020B0604030504040204" pitchFamily="50" charset="-128"/>
                      <a:ea typeface="Meiryo UI" panose="020B0604030504040204" pitchFamily="50" charset="-128"/>
                    </a:rPr>
                    <a:t>トイレの水洗タンクの上に付いている手洗い場は、”洗面所”には該当しません。洗面所は洗面台が設けられているものを指します。なお、給湯室は洗面所として代用可能です。平面図には洗面所も記載してください。</a:t>
                  </a:r>
                  <a:endParaRPr lang="ja-JP" altLang="ja-JP" sz="1200" kern="700" baseline="0">
                    <a:solidFill>
                      <a:schemeClr val="tx1"/>
                    </a:solidFill>
                    <a:effectLst/>
                    <a:latin typeface="Meiryo UI" panose="020B0604030504040204" pitchFamily="50" charset="-128"/>
                    <a:ea typeface="Meiryo UI" panose="020B0604030504040204" pitchFamily="50" charset="-128"/>
                  </a:endParaRPr>
                </a:p>
              </xdr:txBody>
            </xdr:sp>
            <xdr:cxnSp macro="">
              <xdr:nvCxnSpPr>
                <xdr:cNvPr id="32" name="直線矢印コネクタ 31">
                  <a:extLst>
                    <a:ext uri="{FF2B5EF4-FFF2-40B4-BE49-F238E27FC236}">
                      <a16:creationId xmlns:a16="http://schemas.microsoft.com/office/drawing/2014/main" id="{00000000-0008-0000-0300-000020000000}"/>
                    </a:ext>
                  </a:extLst>
                </xdr:cNvPr>
                <xdr:cNvCxnSpPr>
                  <a:stCxn id="31" idx="1"/>
                </xdr:cNvCxnSpPr>
              </xdr:nvCxnSpPr>
              <xdr:spPr>
                <a:xfrm flipH="1">
                  <a:off x="5219290" y="14327803"/>
                  <a:ext cx="2997328" cy="831668"/>
                </a:xfrm>
                <a:prstGeom prst="straightConnector1">
                  <a:avLst/>
                </a:prstGeom>
                <a:ln w="25400">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直線矢印コネクタ 32">
                  <a:extLst>
                    <a:ext uri="{FF2B5EF4-FFF2-40B4-BE49-F238E27FC236}">
                      <a16:creationId xmlns:a16="http://schemas.microsoft.com/office/drawing/2014/main" id="{00000000-0008-0000-0300-000021000000}"/>
                    </a:ext>
                  </a:extLst>
                </xdr:cNvPr>
                <xdr:cNvCxnSpPr>
                  <a:stCxn id="34" idx="1"/>
                </xdr:cNvCxnSpPr>
              </xdr:nvCxnSpPr>
              <xdr:spPr>
                <a:xfrm flipH="1">
                  <a:off x="7505860" y="15960496"/>
                  <a:ext cx="3375614" cy="572103"/>
                </a:xfrm>
                <a:prstGeom prst="straightConnector1">
                  <a:avLst/>
                </a:prstGeom>
                <a:ln w="25400">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4" name="角丸四角形 33">
                  <a:extLst>
                    <a:ext uri="{FF2B5EF4-FFF2-40B4-BE49-F238E27FC236}">
                      <a16:creationId xmlns:a16="http://schemas.microsoft.com/office/drawing/2014/main" id="{00000000-0008-0000-0300-000022000000}"/>
                    </a:ext>
                  </a:extLst>
                </xdr:cNvPr>
                <xdr:cNvSpPr/>
              </xdr:nvSpPr>
              <xdr:spPr>
                <a:xfrm>
                  <a:off x="10881474" y="15498462"/>
                  <a:ext cx="3379653" cy="924066"/>
                </a:xfrm>
                <a:prstGeom prst="roundRect">
                  <a:avLst/>
                </a:prstGeom>
                <a:solidFill>
                  <a:srgbClr val="FFFFCC"/>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600"/>
                    </a:lnSpc>
                  </a:pPr>
                  <a:r>
                    <a:rPr lang="ja-JP" altLang="en-US" sz="1200" kern="700" baseline="0">
                      <a:solidFill>
                        <a:schemeClr val="tx1"/>
                      </a:solidFill>
                      <a:effectLst/>
                      <a:latin typeface="Meiryo UI" panose="020B0604030504040204" pitchFamily="50" charset="-128"/>
                      <a:ea typeface="Meiryo UI" panose="020B0604030504040204" pitchFamily="50" charset="-128"/>
                    </a:rPr>
                    <a:t>教室、実習室または事務室をプライバシーに配慮の上使用する場合は、こちらを選択してください。</a:t>
                  </a:r>
                  <a:endParaRPr lang="ja-JP" altLang="ja-JP" sz="1200" kern="700" baseline="0">
                    <a:solidFill>
                      <a:schemeClr val="tx1"/>
                    </a:solidFill>
                    <a:effectLst/>
                    <a:latin typeface="Meiryo UI" panose="020B0604030504040204" pitchFamily="50" charset="-128"/>
                    <a:ea typeface="Meiryo UI" panose="020B0604030504040204" pitchFamily="50" charset="-128"/>
                  </a:endParaRPr>
                </a:p>
              </xdr:txBody>
            </xdr:sp>
            <xdr:sp macro="" textlink="">
              <xdr:nvSpPr>
                <xdr:cNvPr id="35" name="角丸四角形 34">
                  <a:extLst>
                    <a:ext uri="{FF2B5EF4-FFF2-40B4-BE49-F238E27FC236}">
                      <a16:creationId xmlns:a16="http://schemas.microsoft.com/office/drawing/2014/main" id="{00000000-0008-0000-0300-000023000000}"/>
                    </a:ext>
                  </a:extLst>
                </xdr:cNvPr>
                <xdr:cNvSpPr/>
              </xdr:nvSpPr>
              <xdr:spPr>
                <a:xfrm>
                  <a:off x="8759060" y="24793019"/>
                  <a:ext cx="4419419" cy="389052"/>
                </a:xfrm>
                <a:prstGeom prst="roundRect">
                  <a:avLst/>
                </a:prstGeom>
                <a:solidFill>
                  <a:srgbClr val="FFFFCC"/>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600"/>
                    </a:lnSpc>
                  </a:pPr>
                  <a:r>
                    <a:rPr lang="ja-JP" altLang="en-US" sz="1200" kern="700" baseline="0">
                      <a:solidFill>
                        <a:schemeClr val="tx1"/>
                      </a:solidFill>
                      <a:effectLst/>
                      <a:latin typeface="Meiryo UI" panose="020B0604030504040204" pitchFamily="50" charset="-128"/>
                      <a:ea typeface="Meiryo UI" panose="020B0604030504040204" pitchFamily="50" charset="-128"/>
                    </a:rPr>
                    <a:t>託児サービス付き訓練として設定する場合のみ記載</a:t>
                  </a:r>
                  <a:endParaRPr lang="ja-JP" altLang="ja-JP" sz="1200" kern="700" baseline="0">
                    <a:solidFill>
                      <a:schemeClr val="tx1"/>
                    </a:solidFill>
                    <a:effectLst/>
                    <a:latin typeface="Meiryo UI" panose="020B0604030504040204" pitchFamily="50" charset="-128"/>
                    <a:ea typeface="Meiryo UI" panose="020B0604030504040204" pitchFamily="50" charset="-128"/>
                  </a:endParaRPr>
                </a:p>
              </xdr:txBody>
            </xdr:sp>
            <xdr:cxnSp macro="">
              <xdr:nvCxnSpPr>
                <xdr:cNvPr id="36" name="直線矢印コネクタ 35">
                  <a:extLst>
                    <a:ext uri="{FF2B5EF4-FFF2-40B4-BE49-F238E27FC236}">
                      <a16:creationId xmlns:a16="http://schemas.microsoft.com/office/drawing/2014/main" id="{00000000-0008-0000-0300-000024000000}"/>
                    </a:ext>
                  </a:extLst>
                </xdr:cNvPr>
                <xdr:cNvCxnSpPr>
                  <a:stCxn id="35" idx="1"/>
                </xdr:cNvCxnSpPr>
              </xdr:nvCxnSpPr>
              <xdr:spPr>
                <a:xfrm flipH="1">
                  <a:off x="8043634" y="24987545"/>
                  <a:ext cx="715426" cy="3296"/>
                </a:xfrm>
                <a:prstGeom prst="straightConnector1">
                  <a:avLst/>
                </a:prstGeom>
                <a:ln w="25400">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7" name="角丸四角形 36">
                  <a:extLst>
                    <a:ext uri="{FF2B5EF4-FFF2-40B4-BE49-F238E27FC236}">
                      <a16:creationId xmlns:a16="http://schemas.microsoft.com/office/drawing/2014/main" id="{00000000-0008-0000-0300-000025000000}"/>
                    </a:ext>
                  </a:extLst>
                </xdr:cNvPr>
                <xdr:cNvSpPr/>
              </xdr:nvSpPr>
              <xdr:spPr>
                <a:xfrm>
                  <a:off x="7449257" y="-322963"/>
                  <a:ext cx="7388162" cy="740450"/>
                </a:xfrm>
                <a:prstGeom prst="roundRect">
                  <a:avLst/>
                </a:prstGeom>
                <a:solidFill>
                  <a:srgbClr val="FFFFCC"/>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800"/>
                    </a:lnSpc>
                  </a:pPr>
                  <a:r>
                    <a:rPr lang="ja-JP" altLang="en-US" sz="1200" kern="700" baseline="0">
                      <a:solidFill>
                        <a:schemeClr val="tx1"/>
                      </a:solidFill>
                      <a:effectLst/>
                      <a:latin typeface="Meiryo UI" panose="020B0604030504040204" pitchFamily="50" charset="-128"/>
                      <a:ea typeface="Meiryo UI" panose="020B0604030504040204" pitchFamily="50" charset="-128"/>
                    </a:rPr>
                    <a:t>作成者名は原則として申請者、または訓練実施機関に雇用されている方で様式</a:t>
                  </a:r>
                  <a:r>
                    <a:rPr lang="en-US" altLang="ja-JP" sz="1200" kern="700" baseline="0">
                      <a:solidFill>
                        <a:schemeClr val="tx1"/>
                      </a:solidFill>
                      <a:effectLst/>
                      <a:latin typeface="Meiryo UI" panose="020B0604030504040204" pitchFamily="50" charset="-128"/>
                      <a:ea typeface="Meiryo UI" panose="020B0604030504040204" pitchFamily="50" charset="-128"/>
                    </a:rPr>
                    <a:t>4</a:t>
                  </a:r>
                  <a:r>
                    <a:rPr lang="ja-JP" altLang="en-US" sz="1200" kern="700" baseline="0">
                      <a:solidFill>
                        <a:schemeClr val="tx1"/>
                      </a:solidFill>
                      <a:effectLst/>
                      <a:latin typeface="Meiryo UI" panose="020B0604030504040204" pitchFamily="50" charset="-128"/>
                      <a:ea typeface="Meiryo UI" panose="020B0604030504040204" pitchFamily="50" charset="-128"/>
                    </a:rPr>
                    <a:t>号「訓練実施運営体制」に記載されている方のうち申請者が指名した方を記載。</a:t>
                  </a:r>
                  <a:endParaRPr lang="ja-JP" altLang="ja-JP" sz="1200" kern="700" baseline="0">
                    <a:solidFill>
                      <a:schemeClr val="tx1"/>
                    </a:solidFill>
                    <a:effectLst/>
                    <a:latin typeface="Meiryo UI" panose="020B0604030504040204" pitchFamily="50" charset="-128"/>
                    <a:ea typeface="Meiryo UI" panose="020B0604030504040204" pitchFamily="50" charset="-128"/>
                  </a:endParaRPr>
                </a:p>
              </xdr:txBody>
            </xdr:sp>
          </xdr:grpSp>
          <xdr:sp macro="" textlink="">
            <xdr:nvSpPr>
              <xdr:cNvPr id="20" name="角丸四角形 19">
                <a:extLst>
                  <a:ext uri="{FF2B5EF4-FFF2-40B4-BE49-F238E27FC236}">
                    <a16:creationId xmlns:a16="http://schemas.microsoft.com/office/drawing/2014/main" id="{00000000-0008-0000-0300-000014000000}"/>
                  </a:ext>
                </a:extLst>
              </xdr:cNvPr>
              <xdr:cNvSpPr/>
            </xdr:nvSpPr>
            <xdr:spPr>
              <a:xfrm>
                <a:off x="8462463" y="2778756"/>
                <a:ext cx="5796641" cy="1347107"/>
              </a:xfrm>
              <a:prstGeom prst="roundRect">
                <a:avLst/>
              </a:prstGeom>
              <a:solidFill>
                <a:srgbClr val="FFFFCC"/>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600"/>
                  </a:lnSpc>
                </a:pPr>
                <a:r>
                  <a:rPr lang="ja-JP" altLang="en-US" sz="1200" kern="700" baseline="0">
                    <a:solidFill>
                      <a:schemeClr val="tx1"/>
                    </a:solidFill>
                    <a:effectLst/>
                    <a:latin typeface="Meiryo UI" panose="020B0604030504040204" pitchFamily="50" charset="-128"/>
                    <a:ea typeface="Meiryo UI" panose="020B0604030504040204" pitchFamily="50" charset="-128"/>
                  </a:rPr>
                  <a:t>介護職員養成研修を求職者支援訓練として実施する場合、県の指定の有無を記載し指定通知書（写）を添付。申請の段階で提出できない場合は様式第</a:t>
                </a:r>
                <a:r>
                  <a:rPr lang="en-US" altLang="ja-JP" sz="1200" kern="700" baseline="0">
                    <a:solidFill>
                      <a:schemeClr val="tx1"/>
                    </a:solidFill>
                    <a:effectLst/>
                    <a:latin typeface="Meiryo UI" panose="020B0604030504040204" pitchFamily="50" charset="-128"/>
                    <a:ea typeface="Meiryo UI" panose="020B0604030504040204" pitchFamily="50" charset="-128"/>
                  </a:rPr>
                  <a:t>5</a:t>
                </a:r>
                <a:r>
                  <a:rPr lang="ja-JP" altLang="en-US" sz="1200" kern="700" baseline="0">
                    <a:solidFill>
                      <a:schemeClr val="tx1"/>
                    </a:solidFill>
                    <a:effectLst/>
                    <a:latin typeface="Meiryo UI" panose="020B0604030504040204" pitchFamily="50" charset="-128"/>
                    <a:ea typeface="Meiryo UI" panose="020B0604030504040204" pitchFamily="50" charset="-128"/>
                  </a:rPr>
                  <a:t>号の「訓練修了後に取得できる資格」欄の資格名の後に</a:t>
                </a:r>
                <a:r>
                  <a:rPr lang="en-US" altLang="ja-JP" sz="1200" kern="700" baseline="0">
                    <a:solidFill>
                      <a:schemeClr val="tx1"/>
                    </a:solidFill>
                    <a:effectLst/>
                    <a:latin typeface="Meiryo UI" panose="020B0604030504040204" pitchFamily="50" charset="-128"/>
                    <a:ea typeface="Meiryo UI" panose="020B0604030504040204" pitchFamily="50" charset="-128"/>
                  </a:rPr>
                  <a:t>『</a:t>
                </a:r>
                <a:r>
                  <a:rPr lang="ja-JP" altLang="en-US" sz="1200" kern="700" baseline="0">
                    <a:solidFill>
                      <a:schemeClr val="tx1"/>
                    </a:solidFill>
                    <a:effectLst/>
                    <a:latin typeface="Meiryo UI" panose="020B0604030504040204" pitchFamily="50" charset="-128"/>
                    <a:ea typeface="Meiryo UI" panose="020B0604030504040204" pitchFamily="50" charset="-128"/>
                  </a:rPr>
                  <a:t>令和〇年〇月〇日時点指定申請中</a:t>
                </a:r>
                <a:r>
                  <a:rPr lang="en-US" altLang="ja-JP" sz="1200" kern="700" baseline="0">
                    <a:solidFill>
                      <a:schemeClr val="tx1"/>
                    </a:solidFill>
                    <a:effectLst/>
                    <a:latin typeface="Meiryo UI" panose="020B0604030504040204" pitchFamily="50" charset="-128"/>
                    <a:ea typeface="Meiryo UI" panose="020B0604030504040204" pitchFamily="50" charset="-128"/>
                  </a:rPr>
                  <a:t>』</a:t>
                </a:r>
                <a:r>
                  <a:rPr lang="ja-JP" altLang="en-US" sz="1200" kern="700" baseline="0">
                    <a:solidFill>
                      <a:schemeClr val="tx1"/>
                    </a:solidFill>
                    <a:effectLst/>
                    <a:latin typeface="Meiryo UI" panose="020B0604030504040204" pitchFamily="50" charset="-128"/>
                    <a:ea typeface="Meiryo UI" panose="020B0604030504040204" pitchFamily="50" charset="-128"/>
                  </a:rPr>
                  <a:t>と記載してください。</a:t>
                </a:r>
                <a:r>
                  <a:rPr lang="en-US" altLang="ja-JP" sz="1200" kern="700" baseline="0">
                    <a:solidFill>
                      <a:schemeClr val="tx1"/>
                    </a:solidFill>
                    <a:effectLst/>
                    <a:latin typeface="Meiryo UI" panose="020B0604030504040204" pitchFamily="50" charset="-128"/>
                    <a:ea typeface="Meiryo UI" panose="020B0604030504040204" pitchFamily="50" charset="-128"/>
                  </a:rPr>
                  <a:t>(</a:t>
                </a:r>
                <a:r>
                  <a:rPr lang="ja-JP" altLang="en-US" sz="1200" kern="700" baseline="0">
                    <a:solidFill>
                      <a:schemeClr val="tx1"/>
                    </a:solidFill>
                    <a:effectLst/>
                    <a:latin typeface="Meiryo UI" panose="020B0604030504040204" pitchFamily="50" charset="-128"/>
                    <a:ea typeface="Meiryo UI" panose="020B0604030504040204" pitchFamily="50" charset="-128"/>
                  </a:rPr>
                  <a:t>日付は申請日</a:t>
                </a:r>
                <a:r>
                  <a:rPr lang="en-US" altLang="ja-JP" sz="1200" kern="700" baseline="0">
                    <a:solidFill>
                      <a:schemeClr val="tx1"/>
                    </a:solidFill>
                    <a:effectLst/>
                    <a:latin typeface="Meiryo UI" panose="020B0604030504040204" pitchFamily="50" charset="-128"/>
                    <a:ea typeface="Meiryo UI" panose="020B0604030504040204" pitchFamily="50" charset="-128"/>
                  </a:rPr>
                  <a:t>)</a:t>
                </a:r>
                <a:endParaRPr lang="ja-JP" altLang="ja-JP" sz="1200" kern="700" baseline="0">
                  <a:solidFill>
                    <a:schemeClr val="tx1"/>
                  </a:solidFill>
                  <a:effectLst/>
                  <a:latin typeface="Meiryo UI" panose="020B0604030504040204" pitchFamily="50" charset="-128"/>
                  <a:ea typeface="Meiryo UI" panose="020B0604030504040204" pitchFamily="50" charset="-128"/>
                </a:endParaRPr>
              </a:p>
            </xdr:txBody>
          </xdr:sp>
          <xdr:cxnSp macro="">
            <xdr:nvCxnSpPr>
              <xdr:cNvPr id="21" name="直線矢印コネクタ 20">
                <a:extLst>
                  <a:ext uri="{FF2B5EF4-FFF2-40B4-BE49-F238E27FC236}">
                    <a16:creationId xmlns:a16="http://schemas.microsoft.com/office/drawing/2014/main" id="{00000000-0008-0000-0300-000015000000}"/>
                  </a:ext>
                </a:extLst>
              </xdr:cNvPr>
              <xdr:cNvCxnSpPr>
                <a:stCxn id="20" idx="1"/>
              </xdr:cNvCxnSpPr>
            </xdr:nvCxnSpPr>
            <xdr:spPr>
              <a:xfrm flipH="1">
                <a:off x="4489177" y="3452311"/>
                <a:ext cx="3973286" cy="972911"/>
              </a:xfrm>
              <a:prstGeom prst="straightConnector1">
                <a:avLst/>
              </a:prstGeom>
              <a:ln w="25400">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12" name="グループ化 11">
              <a:extLst>
                <a:ext uri="{FF2B5EF4-FFF2-40B4-BE49-F238E27FC236}">
                  <a16:creationId xmlns:a16="http://schemas.microsoft.com/office/drawing/2014/main" id="{00000000-0008-0000-0300-00000C000000}"/>
                </a:ext>
              </a:extLst>
            </xdr:cNvPr>
            <xdr:cNvGrpSpPr/>
          </xdr:nvGrpSpPr>
          <xdr:grpSpPr>
            <a:xfrm>
              <a:off x="8381933" y="9275987"/>
              <a:ext cx="6207137" cy="3464591"/>
              <a:chOff x="8381933" y="9275987"/>
              <a:chExt cx="6207137" cy="3464591"/>
            </a:xfrm>
          </xdr:grpSpPr>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8709316" y="9901914"/>
                <a:ext cx="2152827" cy="558080"/>
              </a:xfrm>
              <a:prstGeom prst="roundRect">
                <a:avLst/>
              </a:prstGeom>
              <a:solidFill>
                <a:srgbClr val="FFFFCC"/>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t"/>
              <a:lstStyle/>
              <a:p>
                <a:pPr algn="l">
                  <a:lnSpc>
                    <a:spcPts val="1600"/>
                  </a:lnSpc>
                </a:pPr>
                <a:r>
                  <a:rPr lang="ja-JP" altLang="en-US" sz="1200" kern="700" baseline="0">
                    <a:solidFill>
                      <a:schemeClr val="tx1"/>
                    </a:solidFill>
                    <a:effectLst/>
                    <a:latin typeface="Meiryo UI" panose="020B0604030504040204" pitchFamily="50" charset="-128"/>
                    <a:ea typeface="Meiryo UI" panose="020B0604030504040204" pitchFamily="50" charset="-128"/>
                  </a:rPr>
                  <a:t>その他を選択した場合は、詳細を記載</a:t>
                </a:r>
                <a:endParaRPr lang="ja-JP" altLang="ja-JP" sz="1200" kern="700" baseline="0">
                  <a:solidFill>
                    <a:schemeClr val="tx1"/>
                  </a:solidFill>
                  <a:effectLst/>
                  <a:latin typeface="Meiryo UI" panose="020B0604030504040204" pitchFamily="50" charset="-128"/>
                  <a:ea typeface="Meiryo UI" panose="020B0604030504040204" pitchFamily="50" charset="-128"/>
                </a:endParaRPr>
              </a:p>
            </xdr:txBody>
          </xdr:sp>
          <xdr:cxnSp macro="">
            <xdr:nvCxnSpPr>
              <xdr:cNvPr id="14" name="直線矢印コネクタ 13">
                <a:extLst>
                  <a:ext uri="{FF2B5EF4-FFF2-40B4-BE49-F238E27FC236}">
                    <a16:creationId xmlns:a16="http://schemas.microsoft.com/office/drawing/2014/main" id="{00000000-0008-0000-0300-00000E000000}"/>
                  </a:ext>
                </a:extLst>
              </xdr:cNvPr>
              <xdr:cNvCxnSpPr>
                <a:stCxn id="13" idx="0"/>
              </xdr:cNvCxnSpPr>
            </xdr:nvCxnSpPr>
            <xdr:spPr>
              <a:xfrm flipV="1">
                <a:off x="9785730" y="9625408"/>
                <a:ext cx="2527482" cy="276506"/>
              </a:xfrm>
              <a:prstGeom prst="straightConnector1">
                <a:avLst/>
              </a:prstGeom>
              <a:ln w="25400">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 name="直線矢印コネクタ 14">
                <a:extLst>
                  <a:ext uri="{FF2B5EF4-FFF2-40B4-BE49-F238E27FC236}">
                    <a16:creationId xmlns:a16="http://schemas.microsoft.com/office/drawing/2014/main" id="{00000000-0008-0000-0300-00000F000000}"/>
                  </a:ext>
                </a:extLst>
              </xdr:cNvPr>
              <xdr:cNvCxnSpPr>
                <a:stCxn id="13" idx="0"/>
              </xdr:cNvCxnSpPr>
            </xdr:nvCxnSpPr>
            <xdr:spPr>
              <a:xfrm flipH="1" flipV="1">
                <a:off x="8381933" y="9275987"/>
                <a:ext cx="1403796" cy="625927"/>
              </a:xfrm>
              <a:prstGeom prst="straightConnector1">
                <a:avLst/>
              </a:prstGeom>
              <a:ln w="25400">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6" name="角丸四角形 15">
                <a:extLst>
                  <a:ext uri="{FF2B5EF4-FFF2-40B4-BE49-F238E27FC236}">
                    <a16:creationId xmlns:a16="http://schemas.microsoft.com/office/drawing/2014/main" id="{00000000-0008-0000-0300-000010000000}"/>
                  </a:ext>
                </a:extLst>
              </xdr:cNvPr>
              <xdr:cNvSpPr/>
            </xdr:nvSpPr>
            <xdr:spPr>
              <a:xfrm>
                <a:off x="11104579" y="9814744"/>
                <a:ext cx="3484491" cy="2771185"/>
              </a:xfrm>
              <a:prstGeom prst="roundRect">
                <a:avLst/>
              </a:prstGeom>
              <a:solidFill>
                <a:srgbClr val="FFFFCC"/>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t"/>
              <a:lstStyle/>
              <a:p>
                <a:r>
                  <a:rPr lang="ja-JP" altLang="ja-JP" sz="1200" baseline="0">
                    <a:solidFill>
                      <a:schemeClr val="tx1"/>
                    </a:solidFill>
                    <a:effectLst/>
                    <a:latin typeface="Meiryo UI" panose="020B0604030504040204" pitchFamily="50" charset="-128"/>
                    <a:ea typeface="Meiryo UI" panose="020B0604030504040204" pitchFamily="50" charset="-128"/>
                    <a:cs typeface="+mn-cs"/>
                  </a:rPr>
                  <a:t>訓練期間中にサポートが終了すると判明している場合は、理由書の添付とセキュリティ対策を行う必要があります。</a:t>
                </a:r>
                <a:endParaRPr lang="ja-JP" altLang="ja-JP" sz="1200">
                  <a:solidFill>
                    <a:schemeClr val="tx1"/>
                  </a:solidFill>
                  <a:effectLst/>
                  <a:latin typeface="Meiryo UI" panose="020B0604030504040204" pitchFamily="50" charset="-128"/>
                  <a:ea typeface="Meiryo UI" panose="020B0604030504040204" pitchFamily="50" charset="-128"/>
                </a:endParaRPr>
              </a:p>
              <a:p>
                <a:r>
                  <a:rPr lang="en-US" altLang="ja-JP" sz="1200" baseline="0">
                    <a:solidFill>
                      <a:schemeClr val="tx1"/>
                    </a:solidFill>
                    <a:effectLst/>
                    <a:latin typeface="Meiryo UI" panose="020B0604030504040204" pitchFamily="50" charset="-128"/>
                    <a:ea typeface="Meiryo UI" panose="020B0604030504040204" pitchFamily="50" charset="-128"/>
                    <a:cs typeface="+mn-cs"/>
                  </a:rPr>
                  <a:t>※</a:t>
                </a:r>
                <a:r>
                  <a:rPr lang="ja-JP" altLang="ja-JP" sz="1200" baseline="0">
                    <a:solidFill>
                      <a:schemeClr val="tx1"/>
                    </a:solidFill>
                    <a:effectLst/>
                    <a:latin typeface="Meiryo UI" panose="020B0604030504040204" pitchFamily="50" charset="-128"/>
                    <a:ea typeface="Meiryo UI" panose="020B0604030504040204" pitchFamily="50" charset="-128"/>
                    <a:cs typeface="+mn-cs"/>
                  </a:rPr>
                  <a:t>サポート終了後は更新プログラムの提供が無くなり脆弱性が発見されても修正されず、リスクが高まります。セキュリティ対策を講じても充分とは言えません。計画的にバージョンアップし最新の状態にアップデートしましょう。</a:t>
                </a:r>
                <a:endParaRPr lang="ja-JP" altLang="ja-JP" sz="1200">
                  <a:solidFill>
                    <a:schemeClr val="tx1"/>
                  </a:solidFill>
                  <a:effectLst/>
                  <a:latin typeface="Meiryo UI" panose="020B0604030504040204" pitchFamily="50" charset="-128"/>
                  <a:ea typeface="Meiryo UI" panose="020B0604030504040204" pitchFamily="50" charset="-128"/>
                </a:endParaRPr>
              </a:p>
              <a:p>
                <a:pPr algn="l">
                  <a:lnSpc>
                    <a:spcPts val="1600"/>
                  </a:lnSpc>
                </a:pPr>
                <a:endParaRPr lang="ja-JP" altLang="ja-JP" sz="1200" kern="700" baseline="0">
                  <a:solidFill>
                    <a:schemeClr val="tx1"/>
                  </a:solidFill>
                  <a:effectLst/>
                  <a:latin typeface="Meiryo UI" panose="020B0604030504040204" pitchFamily="50" charset="-128"/>
                  <a:ea typeface="Meiryo UI" panose="020B0604030504040204" pitchFamily="50" charset="-128"/>
                </a:endParaRPr>
              </a:p>
            </xdr:txBody>
          </xdr:sp>
          <xdr:cxnSp macro="">
            <xdr:nvCxnSpPr>
              <xdr:cNvPr id="17" name="直線矢印コネクタ 16">
                <a:extLst>
                  <a:ext uri="{FF2B5EF4-FFF2-40B4-BE49-F238E27FC236}">
                    <a16:creationId xmlns:a16="http://schemas.microsoft.com/office/drawing/2014/main" id="{00000000-0008-0000-0300-000011000000}"/>
                  </a:ext>
                </a:extLst>
              </xdr:cNvPr>
              <xdr:cNvCxnSpPr>
                <a:stCxn id="16" idx="1"/>
              </xdr:cNvCxnSpPr>
            </xdr:nvCxnSpPr>
            <xdr:spPr>
              <a:xfrm flipH="1">
                <a:off x="9408639" y="11200336"/>
                <a:ext cx="1695940" cy="269054"/>
              </a:xfrm>
              <a:prstGeom prst="straightConnector1">
                <a:avLst/>
              </a:prstGeom>
              <a:ln w="25400">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00000000-0008-0000-0300-000012000000}"/>
                  </a:ext>
                </a:extLst>
              </xdr:cNvPr>
              <xdr:cNvCxnSpPr>
                <a:stCxn id="16" idx="1"/>
              </xdr:cNvCxnSpPr>
            </xdr:nvCxnSpPr>
            <xdr:spPr>
              <a:xfrm flipH="1">
                <a:off x="9123789" y="11200336"/>
                <a:ext cx="1980791" cy="1540242"/>
              </a:xfrm>
              <a:prstGeom prst="straightConnector1">
                <a:avLst/>
              </a:prstGeom>
              <a:ln w="25400">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grpSp>
      </xdr:grpSp>
      <xdr:grpSp>
        <xdr:nvGrpSpPr>
          <xdr:cNvPr id="55" name="グループ化 54">
            <a:extLst>
              <a:ext uri="{FF2B5EF4-FFF2-40B4-BE49-F238E27FC236}">
                <a16:creationId xmlns:a16="http://schemas.microsoft.com/office/drawing/2014/main" id="{F4B6618D-BB51-961C-66F9-607752483C0C}"/>
              </a:ext>
            </a:extLst>
          </xdr:cNvPr>
          <xdr:cNvGrpSpPr/>
        </xdr:nvGrpSpPr>
        <xdr:grpSpPr>
          <a:xfrm>
            <a:off x="1627909" y="4970318"/>
            <a:ext cx="3186546" cy="1489364"/>
            <a:chOff x="1627909" y="4970318"/>
            <a:chExt cx="3186546" cy="1489364"/>
          </a:xfrm>
        </xdr:grpSpPr>
        <xdr:sp macro="" textlink="">
          <xdr:nvSpPr>
            <xdr:cNvPr id="45" name="角丸四角形 26">
              <a:extLst>
                <a:ext uri="{FF2B5EF4-FFF2-40B4-BE49-F238E27FC236}">
                  <a16:creationId xmlns:a16="http://schemas.microsoft.com/office/drawing/2014/main" id="{FF20DA90-6720-441D-96B6-6C03B8C06A5B}"/>
                </a:ext>
              </a:extLst>
            </xdr:cNvPr>
            <xdr:cNvSpPr/>
          </xdr:nvSpPr>
          <xdr:spPr>
            <a:xfrm>
              <a:off x="1627909" y="5640467"/>
              <a:ext cx="2874818" cy="819215"/>
            </a:xfrm>
            <a:prstGeom prst="roundRect">
              <a:avLst/>
            </a:prstGeom>
            <a:solidFill>
              <a:srgbClr val="FFFFCC"/>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600"/>
                </a:lnSpc>
              </a:pPr>
              <a:r>
                <a:rPr lang="ja-JP" altLang="en-US" sz="1200" kern="700" baseline="0">
                  <a:solidFill>
                    <a:schemeClr val="tx1"/>
                  </a:solidFill>
                  <a:effectLst/>
                  <a:latin typeface="Meiryo UI" panose="020B0604030504040204" pitchFamily="50" charset="-128"/>
                  <a:ea typeface="Meiryo UI" panose="020B0604030504040204" pitchFamily="50" charset="-128"/>
                </a:rPr>
                <a:t>複数の教室を使用する場合は、行を挿入して増やしてすべて記載して下さい。</a:t>
              </a:r>
              <a:endParaRPr lang="ja-JP" altLang="ja-JP" sz="1200" kern="700" baseline="0">
                <a:solidFill>
                  <a:schemeClr val="tx1"/>
                </a:solidFill>
                <a:effectLst/>
                <a:latin typeface="Meiryo UI" panose="020B0604030504040204" pitchFamily="50" charset="-128"/>
                <a:ea typeface="Meiryo UI" panose="020B0604030504040204" pitchFamily="50" charset="-128"/>
              </a:endParaRPr>
            </a:p>
          </xdr:txBody>
        </xdr:sp>
        <xdr:cxnSp macro="">
          <xdr:nvCxnSpPr>
            <xdr:cNvPr id="46" name="直線矢印コネクタ 45">
              <a:extLst>
                <a:ext uri="{FF2B5EF4-FFF2-40B4-BE49-F238E27FC236}">
                  <a16:creationId xmlns:a16="http://schemas.microsoft.com/office/drawing/2014/main" id="{401731BB-813A-43C6-8F95-EAE314018D04}"/>
                </a:ext>
              </a:extLst>
            </xdr:cNvPr>
            <xdr:cNvCxnSpPr>
              <a:stCxn id="45" idx="0"/>
              <a:endCxn id="51" idx="1"/>
            </xdr:cNvCxnSpPr>
          </xdr:nvCxnSpPr>
          <xdr:spPr>
            <a:xfrm flipV="1">
              <a:off x="3065318" y="5359977"/>
              <a:ext cx="1472046" cy="280490"/>
            </a:xfrm>
            <a:prstGeom prst="straightConnector1">
              <a:avLst/>
            </a:prstGeom>
            <a:ln w="25400">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1" name="左中かっこ 50">
              <a:extLst>
                <a:ext uri="{FF2B5EF4-FFF2-40B4-BE49-F238E27FC236}">
                  <a16:creationId xmlns:a16="http://schemas.microsoft.com/office/drawing/2014/main" id="{9F597197-83DF-22C6-10FA-10501BFA79C1}"/>
                </a:ext>
              </a:extLst>
            </xdr:cNvPr>
            <xdr:cNvSpPr/>
          </xdr:nvSpPr>
          <xdr:spPr>
            <a:xfrm>
              <a:off x="4537364" y="4970318"/>
              <a:ext cx="277091" cy="779317"/>
            </a:xfrm>
            <a:prstGeom prst="leftBrace">
              <a:avLst/>
            </a:prstGeom>
            <a:ln w="28575">
              <a:solidFill>
                <a:srgbClr val="FF0000"/>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523875</xdr:colOff>
      <xdr:row>50</xdr:row>
      <xdr:rowOff>19050</xdr:rowOff>
    </xdr:to>
    <xdr:pic>
      <xdr:nvPicPr>
        <xdr:cNvPr id="2" name="図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182475" cy="859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38100</xdr:colOff>
      <xdr:row>45</xdr:row>
      <xdr:rowOff>114300</xdr:rowOff>
    </xdr:from>
    <xdr:to>
      <xdr:col>12</xdr:col>
      <xdr:colOff>123825</xdr:colOff>
      <xdr:row>46</xdr:row>
      <xdr:rowOff>85726</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6362700" y="12601575"/>
          <a:ext cx="85725" cy="219075"/>
        </a:xfrm>
        <a:prstGeom prst="rect">
          <a:avLst/>
        </a:prstGeom>
        <a:noFill/>
        <a:ln w="9525">
          <a:noFill/>
          <a:miter lim="800000"/>
          <a:headEnd/>
          <a:tailEnd/>
        </a:ln>
      </xdr:spPr>
    </xdr:sp>
    <xdr:clientData/>
  </xdr:twoCellAnchor>
  <xdr:twoCellAnchor editAs="oneCell">
    <xdr:from>
      <xdr:col>12</xdr:col>
      <xdr:colOff>38100</xdr:colOff>
      <xdr:row>47</xdr:row>
      <xdr:rowOff>114300</xdr:rowOff>
    </xdr:from>
    <xdr:to>
      <xdr:col>12</xdr:col>
      <xdr:colOff>123825</xdr:colOff>
      <xdr:row>48</xdr:row>
      <xdr:rowOff>85726</xdr:rowOff>
    </xdr:to>
    <xdr:sp macro="" textlink="">
      <xdr:nvSpPr>
        <xdr:cNvPr id="3" name="Text Box 1">
          <a:extLst>
            <a:ext uri="{FF2B5EF4-FFF2-40B4-BE49-F238E27FC236}">
              <a16:creationId xmlns:a16="http://schemas.microsoft.com/office/drawing/2014/main" id="{00000000-0008-0000-0500-000003000000}"/>
            </a:ext>
          </a:extLst>
        </xdr:cNvPr>
        <xdr:cNvSpPr txBox="1">
          <a:spLocks noChangeArrowheads="1"/>
        </xdr:cNvSpPr>
      </xdr:nvSpPr>
      <xdr:spPr bwMode="auto">
        <a:xfrm>
          <a:off x="6362700" y="13096875"/>
          <a:ext cx="85725" cy="219075"/>
        </a:xfrm>
        <a:prstGeom prst="rect">
          <a:avLst/>
        </a:prstGeom>
        <a:noFill/>
        <a:ln w="9525">
          <a:noFill/>
          <a:miter lim="800000"/>
          <a:headEnd/>
          <a:tailEnd/>
        </a:ln>
      </xdr:spPr>
    </xdr:sp>
    <xdr:clientData/>
  </xdr:twoCellAnchor>
  <xdr:twoCellAnchor editAs="oneCell">
    <xdr:from>
      <xdr:col>12</xdr:col>
      <xdr:colOff>38100</xdr:colOff>
      <xdr:row>47</xdr:row>
      <xdr:rowOff>114300</xdr:rowOff>
    </xdr:from>
    <xdr:to>
      <xdr:col>12</xdr:col>
      <xdr:colOff>123825</xdr:colOff>
      <xdr:row>48</xdr:row>
      <xdr:rowOff>85726</xdr:rowOff>
    </xdr:to>
    <xdr:sp macro="" textlink="">
      <xdr:nvSpPr>
        <xdr:cNvPr id="4" name="Text Box 1">
          <a:extLst>
            <a:ext uri="{FF2B5EF4-FFF2-40B4-BE49-F238E27FC236}">
              <a16:creationId xmlns:a16="http://schemas.microsoft.com/office/drawing/2014/main" id="{00000000-0008-0000-0500-000004000000}"/>
            </a:ext>
          </a:extLst>
        </xdr:cNvPr>
        <xdr:cNvSpPr txBox="1">
          <a:spLocks noChangeArrowheads="1"/>
        </xdr:cNvSpPr>
      </xdr:nvSpPr>
      <xdr:spPr bwMode="auto">
        <a:xfrm>
          <a:off x="6362700" y="13096875"/>
          <a:ext cx="85725" cy="219075"/>
        </a:xfrm>
        <a:prstGeom prst="rect">
          <a:avLst/>
        </a:prstGeom>
        <a:noFill/>
        <a:ln w="9525">
          <a:noFill/>
          <a:miter lim="800000"/>
          <a:headEnd/>
          <a:tailEnd/>
        </a:ln>
      </xdr:spPr>
    </xdr:sp>
    <xdr:clientData/>
  </xdr:twoCellAnchor>
  <xdr:twoCellAnchor>
    <xdr:from>
      <xdr:col>19</xdr:col>
      <xdr:colOff>486834</xdr:colOff>
      <xdr:row>6</xdr:row>
      <xdr:rowOff>127000</xdr:rowOff>
    </xdr:from>
    <xdr:to>
      <xdr:col>24</xdr:col>
      <xdr:colOff>194684</xdr:colOff>
      <xdr:row>11</xdr:row>
      <xdr:rowOff>166775</xdr:rowOff>
    </xdr:to>
    <xdr:grpSp>
      <xdr:nvGrpSpPr>
        <xdr:cNvPr id="13" name="グループ化 12">
          <a:extLst>
            <a:ext uri="{FF2B5EF4-FFF2-40B4-BE49-F238E27FC236}">
              <a16:creationId xmlns:a16="http://schemas.microsoft.com/office/drawing/2014/main" id="{00000000-0008-0000-0500-00000D000000}"/>
            </a:ext>
          </a:extLst>
        </xdr:cNvPr>
        <xdr:cNvGrpSpPr/>
      </xdr:nvGrpSpPr>
      <xdr:grpSpPr>
        <a:xfrm>
          <a:off x="9252247" y="1650111"/>
          <a:ext cx="2891613" cy="1453158"/>
          <a:chOff x="11949545" y="3238499"/>
          <a:chExt cx="4139045" cy="2008909"/>
        </a:xfrm>
      </xdr:grpSpPr>
      <xdr:sp macro="" textlink="">
        <xdr:nvSpPr>
          <xdr:cNvPr id="14" name="正方形/長方形 13">
            <a:extLst>
              <a:ext uri="{FF2B5EF4-FFF2-40B4-BE49-F238E27FC236}">
                <a16:creationId xmlns:a16="http://schemas.microsoft.com/office/drawing/2014/main" id="{00000000-0008-0000-0500-00000E000000}"/>
              </a:ext>
            </a:extLst>
          </xdr:cNvPr>
          <xdr:cNvSpPr/>
        </xdr:nvSpPr>
        <xdr:spPr>
          <a:xfrm>
            <a:off x="11949545" y="3238499"/>
            <a:ext cx="4139045" cy="2008909"/>
          </a:xfrm>
          <a:prstGeom prst="rect">
            <a:avLst/>
          </a:prstGeom>
          <a:solidFill>
            <a:srgbClr val="FFFFFF"/>
          </a:solid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12850090" y="3414814"/>
            <a:ext cx="3030683" cy="464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：入力必須</a:t>
            </a:r>
          </a:p>
        </xdr:txBody>
      </xdr:sp>
      <xdr:sp macro="" textlink="">
        <xdr:nvSpPr>
          <xdr:cNvPr id="16" name="正方形/長方形 15">
            <a:extLst>
              <a:ext uri="{FF2B5EF4-FFF2-40B4-BE49-F238E27FC236}">
                <a16:creationId xmlns:a16="http://schemas.microsoft.com/office/drawing/2014/main" id="{00000000-0008-0000-0500-000010000000}"/>
              </a:ext>
            </a:extLst>
          </xdr:cNvPr>
          <xdr:cNvSpPr/>
        </xdr:nvSpPr>
        <xdr:spPr>
          <a:xfrm>
            <a:off x="12347864" y="3463637"/>
            <a:ext cx="398318" cy="311727"/>
          </a:xfrm>
          <a:prstGeom prst="rect">
            <a:avLst/>
          </a:prstGeom>
          <a:solidFill>
            <a:srgbClr val="CCE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500-000011000000}"/>
              </a:ext>
            </a:extLst>
          </xdr:cNvPr>
          <xdr:cNvSpPr/>
        </xdr:nvSpPr>
        <xdr:spPr>
          <a:xfrm>
            <a:off x="12347864" y="4017818"/>
            <a:ext cx="398318" cy="311727"/>
          </a:xfrm>
          <a:prstGeom prst="rect">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12867409" y="3983181"/>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：該当する場合入力</a:t>
            </a:r>
          </a:p>
        </xdr:txBody>
      </xdr:sp>
      <xdr:sp macro="" textlink="">
        <xdr:nvSpPr>
          <xdr:cNvPr id="19" name="正方形/長方形 18">
            <a:extLst>
              <a:ext uri="{FF2B5EF4-FFF2-40B4-BE49-F238E27FC236}">
                <a16:creationId xmlns:a16="http://schemas.microsoft.com/office/drawing/2014/main" id="{00000000-0008-0000-0500-000013000000}"/>
              </a:ext>
            </a:extLst>
          </xdr:cNvPr>
          <xdr:cNvSpPr/>
        </xdr:nvSpPr>
        <xdr:spPr>
          <a:xfrm>
            <a:off x="12365182" y="4571999"/>
            <a:ext cx="398318" cy="311727"/>
          </a:xfrm>
          <a:prstGeom prst="rect">
            <a:avLst/>
          </a:prstGeom>
          <a:solidFill>
            <a:srgbClr val="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12867409" y="4485409"/>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：必要に応じて入力</a:t>
            </a:r>
          </a:p>
        </xdr:txBody>
      </xdr:sp>
    </xdr:grpSp>
    <xdr:clientData/>
  </xdr:twoCellAnchor>
  <xdr:twoCellAnchor>
    <xdr:from>
      <xdr:col>0</xdr:col>
      <xdr:colOff>138113</xdr:colOff>
      <xdr:row>3</xdr:row>
      <xdr:rowOff>142875</xdr:rowOff>
    </xdr:from>
    <xdr:to>
      <xdr:col>18</xdr:col>
      <xdr:colOff>590551</xdr:colOff>
      <xdr:row>48</xdr:row>
      <xdr:rowOff>116849</xdr:rowOff>
    </xdr:to>
    <xdr:grpSp>
      <xdr:nvGrpSpPr>
        <xdr:cNvPr id="21" name="グループ化 20">
          <a:extLst>
            <a:ext uri="{FF2B5EF4-FFF2-40B4-BE49-F238E27FC236}">
              <a16:creationId xmlns:a16="http://schemas.microsoft.com/office/drawing/2014/main" id="{00000000-0008-0000-0500-000015000000}"/>
            </a:ext>
          </a:extLst>
        </xdr:cNvPr>
        <xdr:cNvGrpSpPr/>
      </xdr:nvGrpSpPr>
      <xdr:grpSpPr>
        <a:xfrm>
          <a:off x="126302" y="838708"/>
          <a:ext cx="8627047" cy="10992113"/>
          <a:chOff x="119063" y="1559719"/>
          <a:chExt cx="9322594" cy="11525100"/>
        </a:xfrm>
      </xdr:grpSpPr>
      <xdr:grpSp>
        <xdr:nvGrpSpPr>
          <xdr:cNvPr id="22" name="グループ化 21">
            <a:extLst>
              <a:ext uri="{FF2B5EF4-FFF2-40B4-BE49-F238E27FC236}">
                <a16:creationId xmlns:a16="http://schemas.microsoft.com/office/drawing/2014/main" id="{00000000-0008-0000-0500-000016000000}"/>
              </a:ext>
            </a:extLst>
          </xdr:cNvPr>
          <xdr:cNvGrpSpPr/>
        </xdr:nvGrpSpPr>
        <xdr:grpSpPr>
          <a:xfrm>
            <a:off x="119063" y="1559719"/>
            <a:ext cx="9322594" cy="11398978"/>
            <a:chOff x="130984" y="1029731"/>
            <a:chExt cx="9322594" cy="11118767"/>
          </a:xfrm>
        </xdr:grpSpPr>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5834078" y="1041345"/>
              <a:ext cx="3619500" cy="812948"/>
            </a:xfrm>
            <a:prstGeom prst="roundRect">
              <a:avLst/>
            </a:prstGeom>
            <a:solidFill>
              <a:srgbClr val="FFFFCC"/>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600"/>
                </a:lnSpc>
              </a:pPr>
              <a:r>
                <a:rPr lang="ja-JP" altLang="en-US" sz="1100" kern="700" baseline="0">
                  <a:solidFill>
                    <a:schemeClr val="tx1"/>
                  </a:solidFill>
                  <a:effectLst/>
                  <a:latin typeface="メイリオ" panose="020B0604030504040204" pitchFamily="50" charset="-128"/>
                  <a:ea typeface="メイリオ" panose="020B0604030504040204" pitchFamily="50" charset="-128"/>
                </a:rPr>
                <a:t>求職者支援訓練の実施機関番号を付与されていない場合は、「初回の申請」欄にチェックを入れてください。</a:t>
              </a:r>
              <a:endParaRPr lang="ja-JP" altLang="ja-JP" sz="1100" kern="700" baseline="0">
                <a:solidFill>
                  <a:schemeClr val="tx1"/>
                </a:solidFill>
                <a:effectLst/>
                <a:latin typeface="メイリオ" panose="020B0604030504040204" pitchFamily="50" charset="-128"/>
                <a:ea typeface="メイリオ" panose="020B0604030504040204" pitchFamily="50" charset="-128"/>
              </a:endParaRPr>
            </a:p>
          </xdr:txBody>
        </xdr:sp>
        <xdr:cxnSp macro="">
          <xdr:nvCxnSpPr>
            <xdr:cNvPr id="29" name="直線矢印コネクタ 28">
              <a:extLst>
                <a:ext uri="{FF2B5EF4-FFF2-40B4-BE49-F238E27FC236}">
                  <a16:creationId xmlns:a16="http://schemas.microsoft.com/office/drawing/2014/main" id="{00000000-0008-0000-0500-00001D000000}"/>
                </a:ext>
              </a:extLst>
            </xdr:cNvPr>
            <xdr:cNvCxnSpPr/>
          </xdr:nvCxnSpPr>
          <xdr:spPr>
            <a:xfrm flipH="1" flipV="1">
              <a:off x="5703107" y="1029731"/>
              <a:ext cx="119064" cy="284533"/>
            </a:xfrm>
            <a:prstGeom prst="straightConnector1">
              <a:avLst/>
            </a:prstGeom>
            <a:ln w="25400">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1" name="角丸四角形 30">
              <a:extLst>
                <a:ext uri="{FF2B5EF4-FFF2-40B4-BE49-F238E27FC236}">
                  <a16:creationId xmlns:a16="http://schemas.microsoft.com/office/drawing/2014/main" id="{00000000-0008-0000-0500-00001F000000}"/>
                </a:ext>
              </a:extLst>
            </xdr:cNvPr>
            <xdr:cNvSpPr/>
          </xdr:nvSpPr>
          <xdr:spPr>
            <a:xfrm>
              <a:off x="6167452" y="2807527"/>
              <a:ext cx="3143251" cy="621507"/>
            </a:xfrm>
            <a:prstGeom prst="roundRect">
              <a:avLst/>
            </a:prstGeom>
            <a:solidFill>
              <a:srgbClr val="FFFFCC"/>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600"/>
                </a:lnSpc>
              </a:pPr>
              <a:r>
                <a:rPr lang="ja-JP" altLang="en-US" sz="1100" kern="700" baseline="0">
                  <a:solidFill>
                    <a:schemeClr val="tx1"/>
                  </a:solidFill>
                  <a:effectLst/>
                  <a:latin typeface="メイリオ" panose="020B0604030504040204" pitchFamily="50" charset="-128"/>
                  <a:ea typeface="メイリオ" panose="020B0604030504040204" pitchFamily="50" charset="-128"/>
                </a:rPr>
                <a:t>「代表者氏名・役員一覧」の記載内</a:t>
              </a:r>
            </a:p>
            <a:p>
              <a:pPr algn="l">
                <a:lnSpc>
                  <a:spcPts val="1600"/>
                </a:lnSpc>
              </a:pPr>
              <a:r>
                <a:rPr lang="ja-JP" altLang="en-US" sz="1100" kern="700" baseline="0">
                  <a:solidFill>
                    <a:schemeClr val="tx1"/>
                  </a:solidFill>
                  <a:effectLst/>
                  <a:latin typeface="メイリオ" panose="020B0604030504040204" pitchFamily="50" charset="-128"/>
                  <a:ea typeface="メイリオ" panose="020B0604030504040204" pitchFamily="50" charset="-128"/>
                </a:rPr>
                <a:t>容と一致するよう記載してください。</a:t>
              </a:r>
              <a:endParaRPr lang="ja-JP" altLang="ja-JP" sz="1100" kern="700" baseline="0">
                <a:solidFill>
                  <a:schemeClr val="tx1"/>
                </a:solidFill>
                <a:effectLst/>
                <a:latin typeface="メイリオ" panose="020B0604030504040204" pitchFamily="50" charset="-128"/>
                <a:ea typeface="メイリオ" panose="020B0604030504040204" pitchFamily="50" charset="-128"/>
              </a:endParaRPr>
            </a:p>
          </xdr:txBody>
        </xdr:sp>
        <xdr:cxnSp macro="">
          <xdr:nvCxnSpPr>
            <xdr:cNvPr id="32" name="直線矢印コネクタ 31">
              <a:extLst>
                <a:ext uri="{FF2B5EF4-FFF2-40B4-BE49-F238E27FC236}">
                  <a16:creationId xmlns:a16="http://schemas.microsoft.com/office/drawing/2014/main" id="{00000000-0008-0000-0500-000020000000}"/>
                </a:ext>
              </a:extLst>
            </xdr:cNvPr>
            <xdr:cNvCxnSpPr/>
          </xdr:nvCxnSpPr>
          <xdr:spPr>
            <a:xfrm flipH="1">
              <a:off x="5293536" y="3073719"/>
              <a:ext cx="873915" cy="4654"/>
            </a:xfrm>
            <a:prstGeom prst="straightConnector1">
              <a:avLst/>
            </a:prstGeom>
            <a:ln w="25400">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3" name="角丸四角形 32">
              <a:extLst>
                <a:ext uri="{FF2B5EF4-FFF2-40B4-BE49-F238E27FC236}">
                  <a16:creationId xmlns:a16="http://schemas.microsoft.com/office/drawing/2014/main" id="{00000000-0008-0000-0500-000021000000}"/>
                </a:ext>
              </a:extLst>
            </xdr:cNvPr>
            <xdr:cNvSpPr/>
          </xdr:nvSpPr>
          <xdr:spPr>
            <a:xfrm>
              <a:off x="373871" y="4624420"/>
              <a:ext cx="1638300" cy="621509"/>
            </a:xfrm>
            <a:prstGeom prst="roundRect">
              <a:avLst/>
            </a:prstGeom>
            <a:solidFill>
              <a:srgbClr val="FFFFCC"/>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600"/>
                </a:lnSpc>
              </a:pPr>
              <a:r>
                <a:rPr lang="ja-JP" altLang="en-US" sz="1100" kern="700" baseline="0">
                  <a:solidFill>
                    <a:schemeClr val="tx1"/>
                  </a:solidFill>
                  <a:effectLst/>
                  <a:latin typeface="メイリオ" panose="020B0604030504040204" pitchFamily="50" charset="-128"/>
                  <a:ea typeface="メイリオ" panose="020B0604030504040204" pitchFamily="50" charset="-128"/>
                </a:rPr>
                <a:t>加盟団体がない場合、空白で結構です。</a:t>
              </a:r>
              <a:endParaRPr lang="ja-JP" altLang="ja-JP" sz="1100" kern="700" baseline="0">
                <a:solidFill>
                  <a:schemeClr val="tx1"/>
                </a:solidFill>
                <a:effectLst/>
                <a:latin typeface="メイリオ" panose="020B0604030504040204" pitchFamily="50" charset="-128"/>
                <a:ea typeface="メイリオ" panose="020B0604030504040204" pitchFamily="50" charset="-128"/>
              </a:endParaRPr>
            </a:p>
          </xdr:txBody>
        </xdr:sp>
        <xdr:cxnSp macro="">
          <xdr:nvCxnSpPr>
            <xdr:cNvPr id="34" name="直線矢印コネクタ 33">
              <a:extLst>
                <a:ext uri="{FF2B5EF4-FFF2-40B4-BE49-F238E27FC236}">
                  <a16:creationId xmlns:a16="http://schemas.microsoft.com/office/drawing/2014/main" id="{00000000-0008-0000-0500-000022000000}"/>
                </a:ext>
              </a:extLst>
            </xdr:cNvPr>
            <xdr:cNvCxnSpPr/>
          </xdr:nvCxnSpPr>
          <xdr:spPr>
            <a:xfrm flipV="1">
              <a:off x="1833577" y="4267200"/>
              <a:ext cx="314330" cy="352459"/>
            </a:xfrm>
            <a:prstGeom prst="straightConnector1">
              <a:avLst/>
            </a:prstGeom>
            <a:ln w="25400">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5" name="角丸四角形 34">
              <a:extLst>
                <a:ext uri="{FF2B5EF4-FFF2-40B4-BE49-F238E27FC236}">
                  <a16:creationId xmlns:a16="http://schemas.microsoft.com/office/drawing/2014/main" id="{00000000-0008-0000-0500-000023000000}"/>
                </a:ext>
              </a:extLst>
            </xdr:cNvPr>
            <xdr:cNvSpPr/>
          </xdr:nvSpPr>
          <xdr:spPr>
            <a:xfrm>
              <a:off x="4810140" y="6174541"/>
              <a:ext cx="4631532" cy="376330"/>
            </a:xfrm>
            <a:prstGeom prst="roundRect">
              <a:avLst/>
            </a:prstGeom>
            <a:solidFill>
              <a:srgbClr val="FFFFCC"/>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600"/>
                </a:lnSpc>
              </a:pPr>
              <a:r>
                <a:rPr lang="ja-JP" altLang="en-US" sz="1100" kern="700" baseline="0">
                  <a:solidFill>
                    <a:schemeClr val="tx1"/>
                  </a:solidFill>
                  <a:effectLst/>
                  <a:latin typeface="メイリオ" panose="020B0604030504040204" pitchFamily="50" charset="-128"/>
                  <a:ea typeface="メイリオ" panose="020B0604030504040204" pitchFamily="50" charset="-128"/>
                </a:rPr>
                <a:t>訓練実施施設の代表者の役員名・氏名を記入してください。</a:t>
              </a:r>
              <a:endParaRPr lang="ja-JP" altLang="ja-JP" sz="1100" kern="700" baseline="0">
                <a:solidFill>
                  <a:schemeClr val="tx1"/>
                </a:solidFill>
                <a:effectLst/>
                <a:latin typeface="メイリオ" panose="020B0604030504040204" pitchFamily="50" charset="-128"/>
                <a:ea typeface="メイリオ" panose="020B0604030504040204" pitchFamily="50" charset="-128"/>
              </a:endParaRPr>
            </a:p>
          </xdr:txBody>
        </xdr:sp>
        <xdr:cxnSp macro="">
          <xdr:nvCxnSpPr>
            <xdr:cNvPr id="36" name="直線矢印コネクタ 35">
              <a:extLst>
                <a:ext uri="{FF2B5EF4-FFF2-40B4-BE49-F238E27FC236}">
                  <a16:creationId xmlns:a16="http://schemas.microsoft.com/office/drawing/2014/main" id="{00000000-0008-0000-0500-000024000000}"/>
                </a:ext>
              </a:extLst>
            </xdr:cNvPr>
            <xdr:cNvCxnSpPr>
              <a:stCxn id="35" idx="1"/>
            </xdr:cNvCxnSpPr>
          </xdr:nvCxnSpPr>
          <xdr:spPr>
            <a:xfrm flipH="1">
              <a:off x="3655233" y="6362706"/>
              <a:ext cx="1154907" cy="9267"/>
            </a:xfrm>
            <a:prstGeom prst="straightConnector1">
              <a:avLst/>
            </a:prstGeom>
            <a:ln w="25400">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7" name="角丸四角形 36">
              <a:extLst>
                <a:ext uri="{FF2B5EF4-FFF2-40B4-BE49-F238E27FC236}">
                  <a16:creationId xmlns:a16="http://schemas.microsoft.com/office/drawing/2014/main" id="{00000000-0008-0000-0500-000025000000}"/>
                </a:ext>
              </a:extLst>
            </xdr:cNvPr>
            <xdr:cNvSpPr/>
          </xdr:nvSpPr>
          <xdr:spPr>
            <a:xfrm>
              <a:off x="2369357" y="7924197"/>
              <a:ext cx="6381751" cy="796258"/>
            </a:xfrm>
            <a:prstGeom prst="roundRect">
              <a:avLst/>
            </a:prstGeom>
            <a:solidFill>
              <a:srgbClr val="FFFFCC"/>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600"/>
                </a:lnSpc>
              </a:pPr>
              <a:r>
                <a:rPr lang="ja-JP" altLang="en-US" sz="1100" kern="700" baseline="0">
                  <a:solidFill>
                    <a:schemeClr val="tx1"/>
                  </a:solidFill>
                  <a:effectLst/>
                  <a:latin typeface="メイリオ" panose="020B0604030504040204" pitchFamily="50" charset="-128"/>
                  <a:ea typeface="メイリオ" panose="020B0604030504040204" pitchFamily="50" charset="-128"/>
                </a:rPr>
                <a:t>申請する職業訓練を開始しようとする日から溯って</a:t>
              </a:r>
              <a:r>
                <a:rPr lang="en-US" altLang="ja-JP" sz="1100" kern="700" baseline="0">
                  <a:solidFill>
                    <a:schemeClr val="tx1"/>
                  </a:solidFill>
                  <a:effectLst/>
                  <a:latin typeface="メイリオ" panose="020B0604030504040204" pitchFamily="50" charset="-128"/>
                  <a:ea typeface="メイリオ" panose="020B0604030504040204" pitchFamily="50" charset="-128"/>
                </a:rPr>
                <a:t>3</a:t>
              </a:r>
              <a:r>
                <a:rPr lang="ja-JP" altLang="en-US" sz="1100" kern="700" baseline="0">
                  <a:solidFill>
                    <a:schemeClr val="tx1"/>
                  </a:solidFill>
                  <a:effectLst/>
                  <a:latin typeface="メイリオ" panose="020B0604030504040204" pitchFamily="50" charset="-128"/>
                  <a:ea typeface="メイリオ" panose="020B0604030504040204" pitchFamily="50" charset="-128"/>
                </a:rPr>
                <a:t>年間に実施した職業訓練実績を記入してください。様式</a:t>
              </a:r>
              <a:r>
                <a:rPr lang="en-US" altLang="ja-JP" sz="1100" kern="700" baseline="0">
                  <a:solidFill>
                    <a:schemeClr val="tx1"/>
                  </a:solidFill>
                  <a:effectLst/>
                  <a:latin typeface="メイリオ" panose="020B0604030504040204" pitchFamily="50" charset="-128"/>
                  <a:ea typeface="メイリオ" panose="020B0604030504040204" pitchFamily="50" charset="-128"/>
                </a:rPr>
                <a:t>14</a:t>
              </a:r>
              <a:r>
                <a:rPr lang="ja-JP" altLang="en-US" sz="1100" kern="700" baseline="0">
                  <a:solidFill>
                    <a:schemeClr val="tx1"/>
                  </a:solidFill>
                  <a:effectLst/>
                  <a:latin typeface="メイリオ" panose="020B0604030504040204" pitchFamily="50" charset="-128"/>
                  <a:ea typeface="メイリオ" panose="020B0604030504040204" pitchFamily="50" charset="-128"/>
                </a:rPr>
                <a:t>号に記入する実績がこれに当たる場合であっても記入が必要です。</a:t>
              </a:r>
              <a:endParaRPr lang="ja-JP" altLang="ja-JP" sz="1100" kern="700" baseline="0">
                <a:solidFill>
                  <a:schemeClr val="tx1"/>
                </a:solidFill>
                <a:effectLst/>
                <a:latin typeface="メイリオ" panose="020B0604030504040204" pitchFamily="50" charset="-128"/>
                <a:ea typeface="メイリオ" panose="020B0604030504040204" pitchFamily="50" charset="-128"/>
              </a:endParaRPr>
            </a:p>
          </xdr:txBody>
        </xdr:sp>
        <xdr:cxnSp macro="">
          <xdr:nvCxnSpPr>
            <xdr:cNvPr id="38" name="直線矢印コネクタ 37">
              <a:extLst>
                <a:ext uri="{FF2B5EF4-FFF2-40B4-BE49-F238E27FC236}">
                  <a16:creationId xmlns:a16="http://schemas.microsoft.com/office/drawing/2014/main" id="{00000000-0008-0000-0500-000026000000}"/>
                </a:ext>
              </a:extLst>
            </xdr:cNvPr>
            <xdr:cNvCxnSpPr>
              <a:stCxn id="37" idx="1"/>
            </xdr:cNvCxnSpPr>
          </xdr:nvCxnSpPr>
          <xdr:spPr>
            <a:xfrm flipH="1" flipV="1">
              <a:off x="2052652" y="7856741"/>
              <a:ext cx="316705" cy="465585"/>
            </a:xfrm>
            <a:prstGeom prst="straightConnector1">
              <a:avLst/>
            </a:prstGeom>
            <a:ln w="25400">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9" name="角丸四角形 38">
              <a:extLst>
                <a:ext uri="{FF2B5EF4-FFF2-40B4-BE49-F238E27FC236}">
                  <a16:creationId xmlns:a16="http://schemas.microsoft.com/office/drawing/2014/main" id="{00000000-0008-0000-0500-000027000000}"/>
                </a:ext>
              </a:extLst>
            </xdr:cNvPr>
            <xdr:cNvSpPr/>
          </xdr:nvSpPr>
          <xdr:spPr>
            <a:xfrm>
              <a:off x="130984" y="8781332"/>
              <a:ext cx="4619611" cy="914400"/>
            </a:xfrm>
            <a:prstGeom prst="roundRect">
              <a:avLst/>
            </a:prstGeom>
            <a:solidFill>
              <a:srgbClr val="FFFFCC"/>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lang="ja-JP" altLang="en-US" sz="1100" kern="700" baseline="0">
                  <a:solidFill>
                    <a:schemeClr val="tx1"/>
                  </a:solidFill>
                  <a:effectLst/>
                  <a:latin typeface="メイリオ" panose="020B0604030504040204" pitchFamily="50" charset="-128"/>
                  <a:ea typeface="メイリオ" panose="020B0604030504040204" pitchFamily="50" charset="-128"/>
                </a:rPr>
                <a:t>事務室と訓練実施施設が同一建物内の場合は、「同一建物」としてください。（同一建物の場合でも事務所と訓練実施施設が異なるフロアであれば、フロア階も記入してください）</a:t>
              </a:r>
              <a:endParaRPr lang="ja-JP" altLang="ja-JP" sz="1100" kern="700" baseline="0">
                <a:solidFill>
                  <a:schemeClr val="tx1"/>
                </a:solidFill>
                <a:effectLst/>
                <a:latin typeface="メイリオ" panose="020B0604030504040204" pitchFamily="50" charset="-128"/>
                <a:ea typeface="メイリオ" panose="020B0604030504040204" pitchFamily="50" charset="-128"/>
              </a:endParaRPr>
            </a:p>
          </xdr:txBody>
        </xdr:sp>
        <xdr:cxnSp macro="">
          <xdr:nvCxnSpPr>
            <xdr:cNvPr id="40" name="直線矢印コネクタ 39">
              <a:extLst>
                <a:ext uri="{FF2B5EF4-FFF2-40B4-BE49-F238E27FC236}">
                  <a16:creationId xmlns:a16="http://schemas.microsoft.com/office/drawing/2014/main" id="{00000000-0008-0000-0500-000028000000}"/>
                </a:ext>
              </a:extLst>
            </xdr:cNvPr>
            <xdr:cNvCxnSpPr/>
          </xdr:nvCxnSpPr>
          <xdr:spPr>
            <a:xfrm>
              <a:off x="1819293" y="9705864"/>
              <a:ext cx="50004" cy="194070"/>
            </a:xfrm>
            <a:prstGeom prst="straightConnector1">
              <a:avLst/>
            </a:prstGeom>
            <a:ln w="25400">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1" name="角丸四角形 40">
              <a:extLst>
                <a:ext uri="{FF2B5EF4-FFF2-40B4-BE49-F238E27FC236}">
                  <a16:creationId xmlns:a16="http://schemas.microsoft.com/office/drawing/2014/main" id="{00000000-0008-0000-0500-000029000000}"/>
                </a:ext>
              </a:extLst>
            </xdr:cNvPr>
            <xdr:cNvSpPr/>
          </xdr:nvSpPr>
          <xdr:spPr>
            <a:xfrm>
              <a:off x="3342959" y="11340094"/>
              <a:ext cx="3563630" cy="808404"/>
            </a:xfrm>
            <a:prstGeom prst="roundRect">
              <a:avLst/>
            </a:prstGeom>
            <a:solidFill>
              <a:srgbClr val="FFFFCC"/>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lang="ja-JP" altLang="en-US" sz="1000" kern="700" baseline="0">
                  <a:solidFill>
                    <a:schemeClr val="tx1"/>
                  </a:solidFill>
                  <a:effectLst/>
                  <a:latin typeface="メイリオ" panose="020B0604030504040204" pitchFamily="50" charset="-128"/>
                  <a:ea typeface="メイリオ" panose="020B0604030504040204" pitchFamily="50" charset="-128"/>
                </a:rPr>
                <a:t>苦情を処理する者が兼務することとしていない場合、チェックを記入。申請者と直接の雇用関係にある場合は雇用形態にチェックを記入。</a:t>
              </a:r>
              <a:endParaRPr lang="ja-JP" altLang="ja-JP" sz="1000" kern="700" baseline="0">
                <a:solidFill>
                  <a:schemeClr val="tx1"/>
                </a:solidFill>
                <a:effectLst/>
                <a:latin typeface="メイリオ" panose="020B0604030504040204" pitchFamily="50" charset="-128"/>
                <a:ea typeface="メイリオ" panose="020B0604030504040204" pitchFamily="50" charset="-128"/>
              </a:endParaRPr>
            </a:p>
          </xdr:txBody>
        </xdr:sp>
        <xdr:sp macro="" textlink="">
          <xdr:nvSpPr>
            <xdr:cNvPr id="42" name="角丸四角形 41">
              <a:extLst>
                <a:ext uri="{FF2B5EF4-FFF2-40B4-BE49-F238E27FC236}">
                  <a16:creationId xmlns:a16="http://schemas.microsoft.com/office/drawing/2014/main" id="{00000000-0008-0000-0500-00002A000000}"/>
                </a:ext>
              </a:extLst>
            </xdr:cNvPr>
            <xdr:cNvSpPr/>
          </xdr:nvSpPr>
          <xdr:spPr>
            <a:xfrm>
              <a:off x="5714999" y="8979033"/>
              <a:ext cx="2881313" cy="642973"/>
            </a:xfrm>
            <a:prstGeom prst="roundRect">
              <a:avLst/>
            </a:prstGeom>
            <a:solidFill>
              <a:srgbClr val="FFFFCC"/>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600"/>
                </a:lnSpc>
              </a:pPr>
              <a:r>
                <a:rPr lang="ja-JP" altLang="en-US" sz="1100" kern="700" baseline="0">
                  <a:solidFill>
                    <a:schemeClr val="tx1"/>
                  </a:solidFill>
                  <a:effectLst/>
                  <a:latin typeface="メイリオ" panose="020B0604030504040204" pitchFamily="50" charset="-128"/>
                  <a:ea typeface="メイリオ" panose="020B0604030504040204" pitchFamily="50" charset="-128"/>
                </a:rPr>
                <a:t>事務室と実施施設の距離は、徒歩</a:t>
              </a:r>
              <a:r>
                <a:rPr lang="en-US" altLang="ja-JP" sz="1100" kern="700" baseline="0">
                  <a:solidFill>
                    <a:schemeClr val="tx1"/>
                  </a:solidFill>
                  <a:effectLst/>
                  <a:latin typeface="メイリオ" panose="020B0604030504040204" pitchFamily="50" charset="-128"/>
                  <a:ea typeface="メイリオ" panose="020B0604030504040204" pitchFamily="50" charset="-128"/>
                </a:rPr>
                <a:t>7</a:t>
              </a:r>
              <a:r>
                <a:rPr lang="ja-JP" altLang="en-US" sz="1100" kern="700" baseline="0">
                  <a:solidFill>
                    <a:schemeClr val="tx1"/>
                  </a:solidFill>
                  <a:effectLst/>
                  <a:latin typeface="メイリオ" panose="020B0604030504040204" pitchFamily="50" charset="-128"/>
                  <a:ea typeface="メイリオ" panose="020B0604030504040204" pitchFamily="50" charset="-128"/>
                </a:rPr>
                <a:t>分（</a:t>
              </a:r>
              <a:r>
                <a:rPr lang="en-US" altLang="ja-JP" sz="1100" kern="700" baseline="0">
                  <a:solidFill>
                    <a:schemeClr val="tx1"/>
                  </a:solidFill>
                  <a:effectLst/>
                  <a:latin typeface="メイリオ" panose="020B0604030504040204" pitchFamily="50" charset="-128"/>
                  <a:ea typeface="メイリオ" panose="020B0604030504040204" pitchFamily="50" charset="-128"/>
                </a:rPr>
                <a:t>560m</a:t>
              </a:r>
              <a:r>
                <a:rPr lang="ja-JP" altLang="en-US" sz="1100" kern="700" baseline="0">
                  <a:solidFill>
                    <a:schemeClr val="tx1"/>
                  </a:solidFill>
                  <a:effectLst/>
                  <a:latin typeface="メイリオ" panose="020B0604030504040204" pitchFamily="50" charset="-128"/>
                  <a:ea typeface="メイリオ" panose="020B0604030504040204" pitchFamily="50" charset="-128"/>
                </a:rPr>
                <a:t>）以内となります。</a:t>
              </a:r>
              <a:endParaRPr lang="ja-JP" altLang="ja-JP" sz="1100" kern="700" baseline="0">
                <a:solidFill>
                  <a:schemeClr val="tx1"/>
                </a:solidFill>
                <a:effectLst/>
                <a:latin typeface="メイリオ" panose="020B0604030504040204" pitchFamily="50" charset="-128"/>
                <a:ea typeface="メイリオ" panose="020B0604030504040204" pitchFamily="50" charset="-128"/>
              </a:endParaRPr>
            </a:p>
          </xdr:txBody>
        </xdr:sp>
        <xdr:cxnSp macro="">
          <xdr:nvCxnSpPr>
            <xdr:cNvPr id="43" name="直線矢印コネクタ 42">
              <a:extLst>
                <a:ext uri="{FF2B5EF4-FFF2-40B4-BE49-F238E27FC236}">
                  <a16:creationId xmlns:a16="http://schemas.microsoft.com/office/drawing/2014/main" id="{00000000-0008-0000-0500-00002B000000}"/>
                </a:ext>
              </a:extLst>
            </xdr:cNvPr>
            <xdr:cNvCxnSpPr/>
          </xdr:nvCxnSpPr>
          <xdr:spPr>
            <a:xfrm>
              <a:off x="7524764" y="9623732"/>
              <a:ext cx="307182" cy="238987"/>
            </a:xfrm>
            <a:prstGeom prst="straightConnector1">
              <a:avLst/>
            </a:prstGeom>
            <a:ln w="25400">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3" name="角丸四角形 22">
            <a:extLst>
              <a:ext uri="{FF2B5EF4-FFF2-40B4-BE49-F238E27FC236}">
                <a16:creationId xmlns:a16="http://schemas.microsoft.com/office/drawing/2014/main" id="{00000000-0008-0000-0500-000017000000}"/>
              </a:ext>
            </a:extLst>
          </xdr:cNvPr>
          <xdr:cNvSpPr/>
        </xdr:nvSpPr>
        <xdr:spPr>
          <a:xfrm>
            <a:off x="4124450" y="11090658"/>
            <a:ext cx="2353341" cy="973485"/>
          </a:xfrm>
          <a:prstGeom prst="roundRect">
            <a:avLst/>
          </a:prstGeom>
          <a:solidFill>
            <a:srgbClr val="FFFFCC"/>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lang="ja-JP" altLang="en-US" sz="1100" kern="700" baseline="0">
                <a:solidFill>
                  <a:schemeClr val="tx1"/>
                </a:solidFill>
                <a:effectLst/>
                <a:latin typeface="メイリオ" panose="020B0604030504040204" pitchFamily="50" charset="-128"/>
                <a:ea typeface="メイリオ" panose="020B0604030504040204" pitchFamily="50" charset="-128"/>
              </a:rPr>
              <a:t>責任者が選任の場合チェックを記入。申請者と直接の雇用関係にある場合は雇用形態にチェックを記入。</a:t>
            </a:r>
            <a:endParaRPr lang="ja-JP" altLang="ja-JP" sz="1100" kern="700" baseline="0">
              <a:solidFill>
                <a:schemeClr val="tx1"/>
              </a:solidFill>
              <a:effectLst/>
              <a:latin typeface="メイリオ" panose="020B0604030504040204" pitchFamily="50" charset="-128"/>
              <a:ea typeface="メイリオ" panose="020B0604030504040204" pitchFamily="50" charset="-128"/>
            </a:endParaRPr>
          </a:p>
        </xdr:txBody>
      </xdr:sp>
      <xdr:cxnSp macro="">
        <xdr:nvCxnSpPr>
          <xdr:cNvPr id="24" name="直線矢印コネクタ 23">
            <a:extLst>
              <a:ext uri="{FF2B5EF4-FFF2-40B4-BE49-F238E27FC236}">
                <a16:creationId xmlns:a16="http://schemas.microsoft.com/office/drawing/2014/main" id="{00000000-0008-0000-0500-000018000000}"/>
              </a:ext>
            </a:extLst>
          </xdr:cNvPr>
          <xdr:cNvCxnSpPr>
            <a:stCxn id="23" idx="1"/>
          </xdr:cNvCxnSpPr>
        </xdr:nvCxnSpPr>
        <xdr:spPr>
          <a:xfrm flipH="1" flipV="1">
            <a:off x="3747915" y="11498469"/>
            <a:ext cx="376535" cy="78932"/>
          </a:xfrm>
          <a:prstGeom prst="straightConnector1">
            <a:avLst/>
          </a:prstGeom>
          <a:ln w="25400">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直線矢印コネクタ 24">
            <a:extLst>
              <a:ext uri="{FF2B5EF4-FFF2-40B4-BE49-F238E27FC236}">
                <a16:creationId xmlns:a16="http://schemas.microsoft.com/office/drawing/2014/main" id="{00000000-0008-0000-0500-000019000000}"/>
              </a:ext>
            </a:extLst>
          </xdr:cNvPr>
          <xdr:cNvCxnSpPr>
            <a:stCxn id="23" idx="3"/>
          </xdr:cNvCxnSpPr>
        </xdr:nvCxnSpPr>
        <xdr:spPr>
          <a:xfrm flipV="1">
            <a:off x="6477791" y="11395993"/>
            <a:ext cx="1135065" cy="181409"/>
          </a:xfrm>
          <a:prstGeom prst="straightConnector1">
            <a:avLst/>
          </a:prstGeom>
          <a:ln w="25400">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直線矢印コネクタ 25">
            <a:extLst>
              <a:ext uri="{FF2B5EF4-FFF2-40B4-BE49-F238E27FC236}">
                <a16:creationId xmlns:a16="http://schemas.microsoft.com/office/drawing/2014/main" id="{00000000-0008-0000-0500-00001A000000}"/>
              </a:ext>
            </a:extLst>
          </xdr:cNvPr>
          <xdr:cNvCxnSpPr>
            <a:stCxn id="41" idx="1"/>
          </xdr:cNvCxnSpPr>
        </xdr:nvCxnSpPr>
        <xdr:spPr>
          <a:xfrm flipH="1">
            <a:off x="3075532" y="12544308"/>
            <a:ext cx="255506" cy="480164"/>
          </a:xfrm>
          <a:prstGeom prst="straightConnector1">
            <a:avLst/>
          </a:prstGeom>
          <a:ln w="25400">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7" name="直線矢印コネクタ 26">
            <a:extLst>
              <a:ext uri="{FF2B5EF4-FFF2-40B4-BE49-F238E27FC236}">
                <a16:creationId xmlns:a16="http://schemas.microsoft.com/office/drawing/2014/main" id="{00000000-0008-0000-0500-00001B000000}"/>
              </a:ext>
            </a:extLst>
          </xdr:cNvPr>
          <xdr:cNvCxnSpPr>
            <a:stCxn id="41" idx="3"/>
          </xdr:cNvCxnSpPr>
        </xdr:nvCxnSpPr>
        <xdr:spPr>
          <a:xfrm>
            <a:off x="6894668" y="12544308"/>
            <a:ext cx="682469" cy="540511"/>
          </a:xfrm>
          <a:prstGeom prst="straightConnector1">
            <a:avLst/>
          </a:prstGeom>
          <a:ln w="25400">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7.xml><?xml version="1.0" encoding="utf-8"?>
<xdr:wsDr xmlns:xdr="http://schemas.openxmlformats.org/drawingml/2006/spreadsheetDrawing" xmlns:a="http://schemas.openxmlformats.org/drawingml/2006/main">
  <xdr:twoCellAnchor>
    <xdr:from>
      <xdr:col>38</xdr:col>
      <xdr:colOff>500997</xdr:colOff>
      <xdr:row>7</xdr:row>
      <xdr:rowOff>51244</xdr:rowOff>
    </xdr:from>
    <xdr:to>
      <xdr:col>39</xdr:col>
      <xdr:colOff>1317607</xdr:colOff>
      <xdr:row>12</xdr:row>
      <xdr:rowOff>169499</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12267173" y="1620068"/>
          <a:ext cx="3147434" cy="1586225"/>
          <a:chOff x="11949545" y="3238499"/>
          <a:chExt cx="4139045" cy="2008909"/>
        </a:xfrm>
      </xdr:grpSpPr>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1949545" y="3238499"/>
            <a:ext cx="4139045" cy="2008909"/>
          </a:xfrm>
          <a:prstGeom prst="rect">
            <a:avLst/>
          </a:prstGeom>
          <a:solidFill>
            <a:srgbClr val="FFFFFF"/>
          </a:solid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2850090" y="3414814"/>
            <a:ext cx="3030683" cy="464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：入力必須</a:t>
            </a:r>
          </a:p>
        </xdr:txBody>
      </xdr:sp>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47864" y="3463637"/>
            <a:ext cx="398318" cy="311727"/>
          </a:xfrm>
          <a:prstGeom prst="rect">
            <a:avLst/>
          </a:prstGeom>
          <a:solidFill>
            <a:srgbClr val="CCE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2347864" y="4017818"/>
            <a:ext cx="398318" cy="311727"/>
          </a:xfrm>
          <a:prstGeom prst="rect">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12867409" y="3983181"/>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：該当する場合入力</a:t>
            </a:r>
          </a:p>
        </xdr:txBody>
      </xdr:sp>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2365182" y="4571999"/>
            <a:ext cx="398318" cy="311727"/>
          </a:xfrm>
          <a:prstGeom prst="rect">
            <a:avLst/>
          </a:prstGeom>
          <a:solidFill>
            <a:srgbClr val="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2867409" y="4485409"/>
            <a:ext cx="3030683" cy="48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：必要に応じて入力</a:t>
            </a:r>
          </a:p>
        </xdr:txBody>
      </xdr:sp>
    </xdr:grpSp>
    <xdr:clientData/>
  </xdr:twoCellAnchor>
  <xdr:twoCellAnchor>
    <xdr:from>
      <xdr:col>0</xdr:col>
      <xdr:colOff>0</xdr:colOff>
      <xdr:row>1</xdr:row>
      <xdr:rowOff>134468</xdr:rowOff>
    </xdr:from>
    <xdr:to>
      <xdr:col>36</xdr:col>
      <xdr:colOff>190500</xdr:colOff>
      <xdr:row>67</xdr:row>
      <xdr:rowOff>212912</xdr:rowOff>
    </xdr:to>
    <xdr:grpSp>
      <xdr:nvGrpSpPr>
        <xdr:cNvPr id="104" name="グループ化 103">
          <a:extLst>
            <a:ext uri="{FF2B5EF4-FFF2-40B4-BE49-F238E27FC236}">
              <a16:creationId xmlns:a16="http://schemas.microsoft.com/office/drawing/2014/main" id="{80DDA64C-5F99-8DC8-D59A-59002FA1B10F}"/>
            </a:ext>
          </a:extLst>
        </xdr:cNvPr>
        <xdr:cNvGrpSpPr/>
      </xdr:nvGrpSpPr>
      <xdr:grpSpPr>
        <a:xfrm>
          <a:off x="0" y="358586"/>
          <a:ext cx="10275794" cy="16853650"/>
          <a:chOff x="0" y="358586"/>
          <a:chExt cx="10275794" cy="16853650"/>
        </a:xfrm>
      </xdr:grpSpPr>
      <xdr:grpSp>
        <xdr:nvGrpSpPr>
          <xdr:cNvPr id="32" name="グループ化 31">
            <a:extLst>
              <a:ext uri="{FF2B5EF4-FFF2-40B4-BE49-F238E27FC236}">
                <a16:creationId xmlns:a16="http://schemas.microsoft.com/office/drawing/2014/main" id="{AB61FF7A-A78B-3EF5-1464-8AF74363CB8A}"/>
              </a:ext>
            </a:extLst>
          </xdr:cNvPr>
          <xdr:cNvGrpSpPr/>
        </xdr:nvGrpSpPr>
        <xdr:grpSpPr>
          <a:xfrm>
            <a:off x="0" y="358586"/>
            <a:ext cx="10275794" cy="16853650"/>
            <a:chOff x="255007" y="549460"/>
            <a:chExt cx="10095507" cy="15510418"/>
          </a:xfrm>
        </xdr:grpSpPr>
        <xdr:sp macro="" textlink="">
          <xdr:nvSpPr>
            <xdr:cNvPr id="53" name="角丸四角形 52">
              <a:extLst>
                <a:ext uri="{FF2B5EF4-FFF2-40B4-BE49-F238E27FC236}">
                  <a16:creationId xmlns:a16="http://schemas.microsoft.com/office/drawing/2014/main" id="{00000000-0008-0000-0600-000035000000}"/>
                </a:ext>
              </a:extLst>
            </xdr:cNvPr>
            <xdr:cNvSpPr/>
          </xdr:nvSpPr>
          <xdr:spPr>
            <a:xfrm>
              <a:off x="255007" y="6087097"/>
              <a:ext cx="2191807" cy="553509"/>
            </a:xfrm>
            <a:prstGeom prst="roundRect">
              <a:avLst/>
            </a:prstGeom>
            <a:solidFill>
              <a:srgbClr val="FFFFCC"/>
            </a:solidFill>
            <a:ln>
              <a:solidFill>
                <a:srgbClr val="FF0000"/>
              </a:solidFill>
              <a:headEnd type="triangle"/>
            </a:ln>
          </xdr:spPr>
          <xdr:style>
            <a:lnRef idx="2">
              <a:schemeClr val="accent2"/>
            </a:lnRef>
            <a:fillRef idx="1">
              <a:schemeClr val="lt1"/>
            </a:fillRef>
            <a:effectRef idx="0">
              <a:schemeClr val="accent2"/>
            </a:effectRef>
            <a:fontRef idx="minor">
              <a:schemeClr val="dk1"/>
            </a:fontRef>
          </xdr:style>
          <xdr:txBody>
            <a:bodyPr vertOverflow="clip" horzOverflow="clip" bIns="0" rtlCol="0" anchor="ctr"/>
            <a:lstStyle/>
            <a:p>
              <a:pPr algn="l">
                <a:lnSpc>
                  <a:spcPts val="1080"/>
                </a:lnSpc>
              </a:pPr>
              <a:r>
                <a:rPr kumimoji="1" lang="ja-JP" altLang="en-US" sz="1000" b="0">
                  <a:solidFill>
                    <a:sysClr val="windowText" lastClr="000000"/>
                  </a:solidFill>
                  <a:latin typeface="メイリオ" panose="020B0604030504040204" pitchFamily="50" charset="-128"/>
                  <a:ea typeface="メイリオ" panose="020B0604030504040204" pitchFamily="50" charset="-128"/>
                </a:rPr>
                <a:t>科目名は、習得できる知識・技能を端的に表する名称にしてください。</a:t>
              </a:r>
            </a:p>
          </xdr:txBody>
        </xdr:sp>
        <xdr:grpSp>
          <xdr:nvGrpSpPr>
            <xdr:cNvPr id="30" name="グループ化 29">
              <a:extLst>
                <a:ext uri="{FF2B5EF4-FFF2-40B4-BE49-F238E27FC236}">
                  <a16:creationId xmlns:a16="http://schemas.microsoft.com/office/drawing/2014/main" id="{555A17B1-537D-4CC2-FD79-6BCE6A0F7C5F}"/>
                </a:ext>
              </a:extLst>
            </xdr:cNvPr>
            <xdr:cNvGrpSpPr/>
          </xdr:nvGrpSpPr>
          <xdr:grpSpPr>
            <a:xfrm>
              <a:off x="300220" y="549460"/>
              <a:ext cx="10050294" cy="15510418"/>
              <a:chOff x="300220" y="549460"/>
              <a:chExt cx="10050294" cy="15510418"/>
            </a:xfrm>
          </xdr:grpSpPr>
          <xdr:cxnSp macro="">
            <xdr:nvCxnSpPr>
              <xdr:cNvPr id="65" name="直線矢印コネクタ 64">
                <a:extLst>
                  <a:ext uri="{FF2B5EF4-FFF2-40B4-BE49-F238E27FC236}">
                    <a16:creationId xmlns:a16="http://schemas.microsoft.com/office/drawing/2014/main" id="{00000000-0008-0000-0600-000041000000}"/>
                  </a:ext>
                </a:extLst>
              </xdr:cNvPr>
              <xdr:cNvCxnSpPr>
                <a:stCxn id="66" idx="0"/>
              </xdr:cNvCxnSpPr>
            </xdr:nvCxnSpPr>
            <xdr:spPr>
              <a:xfrm flipV="1">
                <a:off x="2177303" y="15361492"/>
                <a:ext cx="566979" cy="243245"/>
              </a:xfrm>
              <a:prstGeom prst="straightConnector1">
                <a:avLst/>
              </a:prstGeom>
              <a:ln w="22225">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6" name="角丸四角形 65">
                <a:extLst>
                  <a:ext uri="{FF2B5EF4-FFF2-40B4-BE49-F238E27FC236}">
                    <a16:creationId xmlns:a16="http://schemas.microsoft.com/office/drawing/2014/main" id="{00000000-0008-0000-0600-000042000000}"/>
                  </a:ext>
                </a:extLst>
              </xdr:cNvPr>
              <xdr:cNvSpPr/>
            </xdr:nvSpPr>
            <xdr:spPr>
              <a:xfrm>
                <a:off x="300220" y="15604738"/>
                <a:ext cx="3754165" cy="455140"/>
              </a:xfrm>
              <a:prstGeom prst="roundRect">
                <a:avLst/>
              </a:prstGeom>
              <a:solidFill>
                <a:srgbClr val="FFFFCC"/>
              </a:solidFill>
              <a:ln>
                <a:solidFill>
                  <a:srgbClr val="FF0000"/>
                </a:solidFill>
                <a:headEnd type="triangle"/>
              </a:ln>
            </xdr:spPr>
            <xdr:style>
              <a:lnRef idx="2">
                <a:schemeClr val="accent2"/>
              </a:lnRef>
              <a:fillRef idx="1">
                <a:schemeClr val="lt1"/>
              </a:fillRef>
              <a:effectRef idx="0">
                <a:schemeClr val="accent2"/>
              </a:effectRef>
              <a:fontRef idx="minor">
                <a:schemeClr val="dk1"/>
              </a:fontRef>
            </xdr:style>
            <xdr:txBody>
              <a:bodyPr vertOverflow="clip" horzOverflow="clip" bIns="0" rtlCol="0" anchor="ctr"/>
              <a:lstStyle/>
              <a:p>
                <a:pPr algn="l">
                  <a:lnSpc>
                    <a:spcPts val="1080"/>
                  </a:lnSpc>
                </a:pPr>
                <a:r>
                  <a:rPr kumimoji="1" lang="ja-JP" altLang="en-US" sz="900" b="0">
                    <a:solidFill>
                      <a:sysClr val="windowText" lastClr="000000"/>
                    </a:solidFill>
                    <a:latin typeface="メイリオ" panose="020B0604030504040204" pitchFamily="50" charset="-128"/>
                    <a:ea typeface="メイリオ" panose="020B0604030504040204" pitchFamily="50" charset="-128"/>
                  </a:rPr>
                  <a:t>記入する金額は様式</a:t>
                </a:r>
                <a:r>
                  <a:rPr kumimoji="1" lang="en-US" altLang="ja-JP" sz="900" b="0">
                    <a:solidFill>
                      <a:sysClr val="windowText" lastClr="000000"/>
                    </a:solidFill>
                    <a:latin typeface="メイリオ" panose="020B0604030504040204" pitchFamily="50" charset="-128"/>
                    <a:ea typeface="メイリオ" panose="020B0604030504040204" pitchFamily="50" charset="-128"/>
                  </a:rPr>
                  <a:t>8</a:t>
                </a:r>
                <a:r>
                  <a:rPr kumimoji="1" lang="ja-JP" altLang="en-US" sz="900" b="0">
                    <a:solidFill>
                      <a:sysClr val="windowText" lastClr="000000"/>
                    </a:solidFill>
                    <a:latin typeface="メイリオ" panose="020B0604030504040204" pitchFamily="50" charset="-128"/>
                    <a:ea typeface="メイリオ" panose="020B0604030504040204" pitchFamily="50" charset="-128"/>
                  </a:rPr>
                  <a:t>号と一致させてください。</a:t>
                </a:r>
              </a:p>
            </xdr:txBody>
          </xdr:sp>
          <xdr:grpSp>
            <xdr:nvGrpSpPr>
              <xdr:cNvPr id="28" name="グループ化 27">
                <a:extLst>
                  <a:ext uri="{FF2B5EF4-FFF2-40B4-BE49-F238E27FC236}">
                    <a16:creationId xmlns:a16="http://schemas.microsoft.com/office/drawing/2014/main" id="{BEA2BA68-962D-B662-90AE-C562A825B0A0}"/>
                  </a:ext>
                </a:extLst>
              </xdr:cNvPr>
              <xdr:cNvGrpSpPr/>
            </xdr:nvGrpSpPr>
            <xdr:grpSpPr>
              <a:xfrm>
                <a:off x="498389" y="549460"/>
                <a:ext cx="9852125" cy="14323227"/>
                <a:chOff x="498389" y="549460"/>
                <a:chExt cx="9852125" cy="14323227"/>
              </a:xfrm>
            </xdr:grpSpPr>
            <xdr:sp macro="" textlink="">
              <xdr:nvSpPr>
                <xdr:cNvPr id="56" name="角丸四角形 55">
                  <a:extLst>
                    <a:ext uri="{FF2B5EF4-FFF2-40B4-BE49-F238E27FC236}">
                      <a16:creationId xmlns:a16="http://schemas.microsoft.com/office/drawing/2014/main" id="{00000000-0008-0000-0600-000038000000}"/>
                    </a:ext>
                  </a:extLst>
                </xdr:cNvPr>
                <xdr:cNvSpPr/>
              </xdr:nvSpPr>
              <xdr:spPr>
                <a:xfrm>
                  <a:off x="7291916" y="11049000"/>
                  <a:ext cx="1587501" cy="1185333"/>
                </a:xfrm>
                <a:prstGeom prst="roundRect">
                  <a:avLst/>
                </a:prstGeom>
                <a:solidFill>
                  <a:srgbClr val="FFFFCC"/>
                </a:solidFill>
                <a:ln>
                  <a:solidFill>
                    <a:srgbClr val="FF0000"/>
                  </a:solidFill>
                  <a:headEnd type="triangle"/>
                </a:ln>
              </xdr:spPr>
              <xdr:style>
                <a:lnRef idx="2">
                  <a:schemeClr val="accent2"/>
                </a:lnRef>
                <a:fillRef idx="1">
                  <a:schemeClr val="lt1"/>
                </a:fillRef>
                <a:effectRef idx="0">
                  <a:schemeClr val="accent2"/>
                </a:effectRef>
                <a:fontRef idx="minor">
                  <a:schemeClr val="dk1"/>
                </a:fontRef>
              </xdr:style>
              <xdr:txBody>
                <a:bodyPr vertOverflow="clip" horzOverflow="clip" bIns="0" rtlCol="0" anchor="t"/>
                <a:lstStyle/>
                <a:p>
                  <a:pPr algn="l">
                    <a:lnSpc>
                      <a:spcPts val="1080"/>
                    </a:lnSpc>
                  </a:pPr>
                  <a:r>
                    <a:rPr kumimoji="1" lang="en-US" altLang="ja-JP" sz="1000" b="0">
                      <a:solidFill>
                        <a:sysClr val="windowText" lastClr="000000"/>
                      </a:solidFill>
                      <a:latin typeface="メイリオ" panose="020B0604030504040204" pitchFamily="50" charset="-128"/>
                      <a:ea typeface="メイリオ" panose="020B0604030504040204" pitchFamily="50" charset="-128"/>
                    </a:rPr>
                    <a:t>1</a:t>
                  </a:r>
                  <a:r>
                    <a:rPr kumimoji="1" lang="ja-JP" altLang="en-US" sz="1000" b="0">
                      <a:solidFill>
                        <a:sysClr val="windowText" lastClr="000000"/>
                      </a:solidFill>
                      <a:latin typeface="メイリオ" panose="020B0604030504040204" pitchFamily="50" charset="-128"/>
                      <a:ea typeface="メイリオ" panose="020B0604030504040204" pitchFamily="50" charset="-128"/>
                    </a:rPr>
                    <a:t>科目あたり</a:t>
                  </a:r>
                  <a:r>
                    <a:rPr kumimoji="1" lang="en-US" altLang="ja-JP" sz="1000" b="0">
                      <a:solidFill>
                        <a:sysClr val="windowText" lastClr="000000"/>
                      </a:solidFill>
                      <a:latin typeface="メイリオ" panose="020B0604030504040204" pitchFamily="50" charset="-128"/>
                      <a:ea typeface="メイリオ" panose="020B0604030504040204" pitchFamily="50" charset="-128"/>
                    </a:rPr>
                    <a:t>100</a:t>
                  </a:r>
                  <a:r>
                    <a:rPr kumimoji="1" lang="ja-JP" altLang="en-US" sz="1000" b="0">
                      <a:solidFill>
                        <a:sysClr val="windowText" lastClr="000000"/>
                      </a:solidFill>
                      <a:latin typeface="メイリオ" panose="020B0604030504040204" pitchFamily="50" charset="-128"/>
                      <a:ea typeface="メイリオ" panose="020B0604030504040204" pitchFamily="50" charset="-128"/>
                    </a:rPr>
                    <a:t>時間未満で設定してください。</a:t>
                  </a:r>
                </a:p>
                <a:p>
                  <a:pPr algn="l">
                    <a:lnSpc>
                      <a:spcPts val="1080"/>
                    </a:lnSpc>
                  </a:pPr>
                  <a:r>
                    <a:rPr kumimoji="1" lang="en-US" altLang="ja-JP" sz="1000" b="0">
                      <a:solidFill>
                        <a:sysClr val="windowText" lastClr="000000"/>
                      </a:solidFill>
                      <a:latin typeface="メイリオ" panose="020B0604030504040204" pitchFamily="50" charset="-128"/>
                      <a:ea typeface="メイリオ" panose="020B0604030504040204" pitchFamily="50" charset="-128"/>
                    </a:rPr>
                    <a:t>100</a:t>
                  </a:r>
                  <a:r>
                    <a:rPr kumimoji="1" lang="ja-JP" altLang="en-US" sz="1000" b="0">
                      <a:solidFill>
                        <a:sysClr val="windowText" lastClr="000000"/>
                      </a:solidFill>
                      <a:latin typeface="メイリオ" panose="020B0604030504040204" pitchFamily="50" charset="-128"/>
                      <a:ea typeface="メイリオ" panose="020B0604030504040204" pitchFamily="50" charset="-128"/>
                    </a:rPr>
                    <a:t>時間以上に及ぶ場合は科目を分割してください。</a:t>
                  </a:r>
                </a:p>
              </xdr:txBody>
            </xdr:sp>
            <xdr:grpSp>
              <xdr:nvGrpSpPr>
                <xdr:cNvPr id="26" name="グループ化 25">
                  <a:extLst>
                    <a:ext uri="{FF2B5EF4-FFF2-40B4-BE49-F238E27FC236}">
                      <a16:creationId xmlns:a16="http://schemas.microsoft.com/office/drawing/2014/main" id="{54F038B8-A9B2-CE38-2DB9-368B0FD508D7}"/>
                    </a:ext>
                  </a:extLst>
                </xdr:cNvPr>
                <xdr:cNvGrpSpPr/>
              </xdr:nvGrpSpPr>
              <xdr:grpSpPr>
                <a:xfrm>
                  <a:off x="498389" y="549460"/>
                  <a:ext cx="9852125" cy="14323227"/>
                  <a:chOff x="498389" y="549460"/>
                  <a:chExt cx="9852125" cy="14323227"/>
                </a:xfrm>
              </xdr:grpSpPr>
              <xdr:grpSp>
                <xdr:nvGrpSpPr>
                  <xdr:cNvPr id="10" name="グループ化 9">
                    <a:extLst>
                      <a:ext uri="{FF2B5EF4-FFF2-40B4-BE49-F238E27FC236}">
                        <a16:creationId xmlns:a16="http://schemas.microsoft.com/office/drawing/2014/main" id="{00000000-0008-0000-0600-00000A000000}"/>
                      </a:ext>
                    </a:extLst>
                  </xdr:cNvPr>
                  <xdr:cNvGrpSpPr/>
                </xdr:nvGrpSpPr>
                <xdr:grpSpPr>
                  <a:xfrm>
                    <a:off x="498389" y="549460"/>
                    <a:ext cx="9852125" cy="14323227"/>
                    <a:chOff x="226156" y="567843"/>
                    <a:chExt cx="9890104" cy="13633976"/>
                  </a:xfrm>
                </xdr:grpSpPr>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1448552" y="3124402"/>
                      <a:ext cx="1668430" cy="255011"/>
                    </a:xfrm>
                    <a:prstGeom prst="rect">
                      <a:avLst/>
                    </a:prstGeom>
                    <a:noFill/>
                    <a:ln w="34925">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200">
                        <a:solidFill>
                          <a:srgbClr val="FF0000"/>
                        </a:solidFill>
                      </a:endParaRPr>
                    </a:p>
                  </xdr:txBody>
                </xdr:sp>
                <xdr:grpSp>
                  <xdr:nvGrpSpPr>
                    <xdr:cNvPr id="12" name="グループ化 11">
                      <a:extLst>
                        <a:ext uri="{FF2B5EF4-FFF2-40B4-BE49-F238E27FC236}">
                          <a16:creationId xmlns:a16="http://schemas.microsoft.com/office/drawing/2014/main" id="{00000000-0008-0000-0600-00000C000000}"/>
                        </a:ext>
                      </a:extLst>
                    </xdr:cNvPr>
                    <xdr:cNvGrpSpPr/>
                  </xdr:nvGrpSpPr>
                  <xdr:grpSpPr>
                    <a:xfrm>
                      <a:off x="226156" y="567843"/>
                      <a:ext cx="9890104" cy="13633976"/>
                      <a:chOff x="170127" y="534225"/>
                      <a:chExt cx="9890104" cy="13633976"/>
                    </a:xfrm>
                  </xdr:grpSpPr>
                  <xdr:cxnSp macro="">
                    <xdr:nvCxnSpPr>
                      <xdr:cNvPr id="13" name="直線矢印コネクタ 12">
                        <a:extLst>
                          <a:ext uri="{FF2B5EF4-FFF2-40B4-BE49-F238E27FC236}">
                            <a16:creationId xmlns:a16="http://schemas.microsoft.com/office/drawing/2014/main" id="{00000000-0008-0000-0600-00000D000000}"/>
                          </a:ext>
                        </a:extLst>
                      </xdr:cNvPr>
                      <xdr:cNvCxnSpPr>
                        <a:stCxn id="31" idx="1"/>
                        <a:endCxn id="20" idx="3"/>
                      </xdr:cNvCxnSpPr>
                    </xdr:nvCxnSpPr>
                    <xdr:spPr>
                      <a:xfrm flipH="1" flipV="1">
                        <a:off x="5065637" y="2497736"/>
                        <a:ext cx="324395" cy="181663"/>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14" name="グループ化 13">
                        <a:extLst>
                          <a:ext uri="{FF2B5EF4-FFF2-40B4-BE49-F238E27FC236}">
                            <a16:creationId xmlns:a16="http://schemas.microsoft.com/office/drawing/2014/main" id="{00000000-0008-0000-0600-00000E000000}"/>
                          </a:ext>
                        </a:extLst>
                      </xdr:cNvPr>
                      <xdr:cNvGrpSpPr/>
                    </xdr:nvGrpSpPr>
                    <xdr:grpSpPr>
                      <a:xfrm>
                        <a:off x="170127" y="534225"/>
                        <a:ext cx="9890104" cy="13633976"/>
                        <a:chOff x="181333" y="590254"/>
                        <a:chExt cx="9890104" cy="13633976"/>
                      </a:xfrm>
                    </xdr:grpSpPr>
                    <xdr:sp macro="" textlink="">
                      <xdr:nvSpPr>
                        <xdr:cNvPr id="18" name="フローチャート : 代替処理 3">
                          <a:extLst>
                            <a:ext uri="{FF2B5EF4-FFF2-40B4-BE49-F238E27FC236}">
                              <a16:creationId xmlns:a16="http://schemas.microsoft.com/office/drawing/2014/main" id="{00000000-0008-0000-0600-000012000000}"/>
                            </a:ext>
                          </a:extLst>
                        </xdr:cNvPr>
                        <xdr:cNvSpPr/>
                      </xdr:nvSpPr>
                      <xdr:spPr>
                        <a:xfrm>
                          <a:off x="291851" y="590254"/>
                          <a:ext cx="9382904" cy="512349"/>
                        </a:xfrm>
                        <a:prstGeom prst="flowChartAlternateProcess">
                          <a:avLst/>
                        </a:prstGeom>
                        <a:solidFill>
                          <a:schemeClr val="accent6">
                            <a:lumMod val="40000"/>
                            <a:lumOff val="60000"/>
                          </a:schemeClr>
                        </a:solidFill>
                        <a:ln w="19050">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0" i="0" baseline="0">
                              <a:solidFill>
                                <a:sysClr val="windowText" lastClr="000000"/>
                              </a:solidFill>
                              <a:latin typeface="Meiryo UI" panose="020B0604030504040204" pitchFamily="50" charset="-128"/>
                              <a:ea typeface="Meiryo UI" panose="020B0604030504040204" pitchFamily="50" charset="-128"/>
                              <a:cs typeface="+mn-cs"/>
                            </a:rPr>
                            <a:t>カリキュラムの作成については、「求職者支援訓練に係るカリキュラムの作成に当たっての留意事項」をご確認ください。</a:t>
                          </a:r>
                        </a:p>
                      </xdr:txBody>
                    </xdr:sp>
                    <xdr:sp macro="" textlink="">
                      <xdr:nvSpPr>
                        <xdr:cNvPr id="19" name="角丸四角形吹き出し 18">
                          <a:extLst>
                            <a:ext uri="{FF2B5EF4-FFF2-40B4-BE49-F238E27FC236}">
                              <a16:creationId xmlns:a16="http://schemas.microsoft.com/office/drawing/2014/main" id="{00000000-0008-0000-0600-000013000000}"/>
                            </a:ext>
                          </a:extLst>
                        </xdr:cNvPr>
                        <xdr:cNvSpPr/>
                      </xdr:nvSpPr>
                      <xdr:spPr>
                        <a:xfrm>
                          <a:off x="2900134" y="1221213"/>
                          <a:ext cx="4803475" cy="814492"/>
                        </a:xfrm>
                        <a:prstGeom prst="wedgeRoundRectCallout">
                          <a:avLst>
                            <a:gd name="adj1" fmla="val 53686"/>
                            <a:gd name="adj2" fmla="val 5422"/>
                            <a:gd name="adj3" fmla="val 16667"/>
                          </a:avLst>
                        </a:prstGeom>
                        <a:solidFill>
                          <a:srgbClr val="FFFFCC"/>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rtlCol="0" anchor="t"/>
                        <a:lstStyle/>
                        <a:p>
                          <a:pPr algn="l">
                            <a:lnSpc>
                              <a:spcPts val="1200"/>
                            </a:lnSpc>
                          </a:pPr>
                          <a:r>
                            <a:rPr kumimoji="1" lang="ja-JP" altLang="en-US" sz="1000">
                              <a:solidFill>
                                <a:sysClr val="windowText" lastClr="000000"/>
                              </a:solidFill>
                              <a:latin typeface="Meiryo UI" panose="020B0604030504040204" pitchFamily="50" charset="-128"/>
                              <a:ea typeface="Meiryo UI" panose="020B0604030504040204" pitchFamily="50" charset="-128"/>
                            </a:rPr>
                            <a:t>厚生労働省編「職業名索引」（</a:t>
                          </a:r>
                          <a:r>
                            <a:rPr kumimoji="1" lang="en-US" altLang="ja-JP" sz="1000" b="1">
                              <a:solidFill>
                                <a:sysClr val="windowText" lastClr="000000"/>
                              </a:solidFill>
                              <a:latin typeface="Meiryo UI" panose="020B0604030504040204" pitchFamily="50" charset="-128"/>
                              <a:ea typeface="Meiryo UI" panose="020B0604030504040204" pitchFamily="50" charset="-128"/>
                            </a:rPr>
                            <a:t>http://www.jil.go.jp/institute/seika/shokugyo/sakuin/index.html</a:t>
                          </a:r>
                          <a:r>
                            <a:rPr kumimoji="1" lang="ja-JP" altLang="en-US" sz="1000" b="1">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から小分類又は細分類を引用するなど、一般的に職務・仕事を連想できる職種（職業）名を記入してください。</a:t>
                          </a:r>
                        </a:p>
                      </xdr:txBody>
                    </xdr:sp>
                    <xdr:sp macro="" textlink="">
                      <xdr:nvSpPr>
                        <xdr:cNvPr id="20" name="L 字 19">
                          <a:extLst>
                            <a:ext uri="{FF2B5EF4-FFF2-40B4-BE49-F238E27FC236}">
                              <a16:creationId xmlns:a16="http://schemas.microsoft.com/office/drawing/2014/main" id="{00000000-0008-0000-0600-000014000000}"/>
                            </a:ext>
                          </a:extLst>
                        </xdr:cNvPr>
                        <xdr:cNvSpPr/>
                      </xdr:nvSpPr>
                      <xdr:spPr>
                        <a:xfrm rot="5400000">
                          <a:off x="2985690" y="864883"/>
                          <a:ext cx="517984" cy="3664323"/>
                        </a:xfrm>
                        <a:prstGeom prst="corner">
                          <a:avLst>
                            <a:gd name="adj1" fmla="val 312443"/>
                            <a:gd name="adj2" fmla="val 44678"/>
                          </a:avLst>
                        </a:prstGeom>
                        <a:noFill/>
                        <a:ln w="38100">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endParaRPr kumimoji="1" lang="ja-JP" altLang="en-US" sz="1200">
                            <a:solidFill>
                              <a:srgbClr val="FF0000"/>
                            </a:solidFill>
                          </a:endParaRPr>
                        </a:p>
                      </xdr:txBody>
                    </xdr:sp>
                    <xdr:cxnSp macro="">
                      <xdr:nvCxnSpPr>
                        <xdr:cNvPr id="21" name="直線矢印コネクタ 20">
                          <a:extLst>
                            <a:ext uri="{FF2B5EF4-FFF2-40B4-BE49-F238E27FC236}">
                              <a16:creationId xmlns:a16="http://schemas.microsoft.com/office/drawing/2014/main" id="{00000000-0008-0000-0600-000015000000}"/>
                            </a:ext>
                          </a:extLst>
                        </xdr:cNvPr>
                        <xdr:cNvCxnSpPr>
                          <a:stCxn id="31" idx="1"/>
                        </xdr:cNvCxnSpPr>
                      </xdr:nvCxnSpPr>
                      <xdr:spPr>
                        <a:xfrm flipH="1">
                          <a:off x="3339353" y="2735428"/>
                          <a:ext cx="2061885" cy="90829"/>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2" name="直線矢印コネクタ 21">
                          <a:extLst>
                            <a:ext uri="{FF2B5EF4-FFF2-40B4-BE49-F238E27FC236}">
                              <a16:creationId xmlns:a16="http://schemas.microsoft.com/office/drawing/2014/main" id="{00000000-0008-0000-0600-000016000000}"/>
                            </a:ext>
                          </a:extLst>
                        </xdr:cNvPr>
                        <xdr:cNvCxnSpPr>
                          <a:stCxn id="31" idx="1"/>
                          <a:endCxn id="11" idx="3"/>
                        </xdr:cNvCxnSpPr>
                      </xdr:nvCxnSpPr>
                      <xdr:spPr>
                        <a:xfrm flipH="1">
                          <a:off x="3072159" y="2735428"/>
                          <a:ext cx="2329079" cy="53889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3" name="角丸四角形 22">
                          <a:extLst>
                            <a:ext uri="{FF2B5EF4-FFF2-40B4-BE49-F238E27FC236}">
                              <a16:creationId xmlns:a16="http://schemas.microsoft.com/office/drawing/2014/main" id="{00000000-0008-0000-0600-000017000000}"/>
                            </a:ext>
                          </a:extLst>
                        </xdr:cNvPr>
                        <xdr:cNvSpPr/>
                      </xdr:nvSpPr>
                      <xdr:spPr>
                        <a:xfrm>
                          <a:off x="2370785" y="5724674"/>
                          <a:ext cx="6508131" cy="648216"/>
                        </a:xfrm>
                        <a:prstGeom prst="roundRect">
                          <a:avLst/>
                        </a:prstGeom>
                        <a:solidFill>
                          <a:srgbClr val="FFFFCC"/>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nSpc>
                              <a:spcPts val="1100"/>
                            </a:lnSpc>
                          </a:pPr>
                          <a:r>
                            <a:rPr kumimoji="1" lang="ja-JP" altLang="en-US" sz="1000">
                              <a:solidFill>
                                <a:sysClr val="windowText" lastClr="000000"/>
                              </a:solidFill>
                              <a:latin typeface="Meiryo UI" panose="020B0604030504040204" pitchFamily="50" charset="-128"/>
                              <a:ea typeface="Meiryo UI" panose="020B0604030504040204" pitchFamily="50" charset="-128"/>
                              <a:cs typeface="+mn-cs"/>
                            </a:rPr>
                            <a:t>資格名称、認定機関名が変更されていないかどうか確認してください。</a:t>
                          </a:r>
                          <a:endParaRPr kumimoji="1" lang="en-US" altLang="ja-JP" sz="1000">
                            <a:solidFill>
                              <a:sysClr val="windowText" lastClr="000000"/>
                            </a:solidFill>
                            <a:latin typeface="Meiryo UI" panose="020B0604030504040204" pitchFamily="50" charset="-128"/>
                            <a:ea typeface="Meiryo UI" panose="020B0604030504040204" pitchFamily="50" charset="-128"/>
                            <a:cs typeface="+mn-cs"/>
                          </a:endParaRPr>
                        </a:p>
                        <a:p>
                          <a:pPr>
                            <a:lnSpc>
                              <a:spcPts val="1100"/>
                            </a:lnSpc>
                          </a:pPr>
                          <a:r>
                            <a:rPr kumimoji="1" lang="ja-JP" altLang="ja-JP" sz="1000">
                              <a:solidFill>
                                <a:sysClr val="windowText" lastClr="000000"/>
                              </a:solidFill>
                              <a:latin typeface="Meiryo UI" panose="020B0604030504040204" pitchFamily="50" charset="-128"/>
                              <a:ea typeface="Meiryo UI" panose="020B0604030504040204" pitchFamily="50" charset="-128"/>
                              <a:cs typeface="+mn-cs"/>
                            </a:rPr>
                            <a:t>資格登録又は受験に当たって条件がある場合は、その旨を</a:t>
                          </a:r>
                          <a:r>
                            <a:rPr kumimoji="1" lang="ja-JP" altLang="en-US" sz="1000">
                              <a:solidFill>
                                <a:sysClr val="windowText" lastClr="000000"/>
                              </a:solidFill>
                              <a:latin typeface="Meiryo UI" panose="020B0604030504040204" pitchFamily="50" charset="-128"/>
                              <a:ea typeface="Meiryo UI" panose="020B0604030504040204" pitchFamily="50" charset="-128"/>
                              <a:cs typeface="+mn-cs"/>
                            </a:rPr>
                            <a:t>記入</a:t>
                          </a:r>
                          <a:r>
                            <a:rPr kumimoji="1" lang="ja-JP" altLang="ja-JP" sz="1000">
                              <a:solidFill>
                                <a:sysClr val="windowText" lastClr="000000"/>
                              </a:solidFill>
                              <a:latin typeface="Meiryo UI" panose="020B0604030504040204" pitchFamily="50" charset="-128"/>
                              <a:ea typeface="Meiryo UI" panose="020B0604030504040204" pitchFamily="50" charset="-128"/>
                              <a:cs typeface="+mn-cs"/>
                            </a:rPr>
                            <a:t>してください。</a:t>
                          </a:r>
                          <a:endParaRPr kumimoji="1" lang="en-US" altLang="ja-JP" sz="1000">
                            <a:solidFill>
                              <a:sysClr val="windowText" lastClr="000000"/>
                            </a:solidFill>
                            <a:latin typeface="Meiryo UI" panose="020B0604030504040204" pitchFamily="50" charset="-128"/>
                            <a:ea typeface="Meiryo UI" panose="020B0604030504040204" pitchFamily="50" charset="-128"/>
                            <a:cs typeface="+mn-cs"/>
                          </a:endParaRPr>
                        </a:p>
                        <a:p>
                          <a:pPr>
                            <a:lnSpc>
                              <a:spcPts val="1100"/>
                            </a:lnSpc>
                          </a:pPr>
                          <a:r>
                            <a:rPr kumimoji="1" lang="ja-JP" altLang="ja-JP" sz="1000">
                              <a:solidFill>
                                <a:sysClr val="windowText" lastClr="000000"/>
                              </a:solidFill>
                              <a:latin typeface="Meiryo UI" panose="020B0604030504040204" pitchFamily="50" charset="-128"/>
                              <a:ea typeface="Meiryo UI" panose="020B0604030504040204" pitchFamily="50" charset="-128"/>
                              <a:cs typeface="+mn-cs"/>
                            </a:rPr>
                            <a:t>上位等級の資格取得が可能な場合には、上位等級のみを</a:t>
                          </a:r>
                          <a:r>
                            <a:rPr kumimoji="1" lang="ja-JP" altLang="en-US" sz="1000">
                              <a:solidFill>
                                <a:sysClr val="windowText" lastClr="000000"/>
                              </a:solidFill>
                              <a:latin typeface="Meiryo UI" panose="020B0604030504040204" pitchFamily="50" charset="-128"/>
                              <a:ea typeface="Meiryo UI" panose="020B0604030504040204" pitchFamily="50" charset="-128"/>
                              <a:cs typeface="+mn-cs"/>
                            </a:rPr>
                            <a:t>記入</a:t>
                          </a:r>
                          <a:r>
                            <a:rPr kumimoji="1" lang="ja-JP" altLang="ja-JP" sz="1000">
                              <a:solidFill>
                                <a:sysClr val="windowText" lastClr="000000"/>
                              </a:solidFill>
                              <a:latin typeface="Meiryo UI" panose="020B0604030504040204" pitchFamily="50" charset="-128"/>
                              <a:ea typeface="Meiryo UI" panose="020B0604030504040204" pitchFamily="50" charset="-128"/>
                              <a:cs typeface="+mn-cs"/>
                            </a:rPr>
                            <a:t>し、下位等級</a:t>
                          </a:r>
                          <a:r>
                            <a:rPr kumimoji="1" lang="ja-JP" altLang="en-US" sz="1000">
                              <a:solidFill>
                                <a:sysClr val="windowText" lastClr="000000"/>
                              </a:solidFill>
                              <a:latin typeface="Meiryo UI" panose="020B0604030504040204" pitchFamily="50" charset="-128"/>
                              <a:ea typeface="Meiryo UI" panose="020B0604030504040204" pitchFamily="50" charset="-128"/>
                              <a:cs typeface="+mn-cs"/>
                            </a:rPr>
                            <a:t>は記入しなくて差し支えありません。</a:t>
                          </a:r>
                          <a:r>
                            <a:rPr kumimoji="1" lang="ja-JP" altLang="ja-JP" sz="900">
                              <a:solidFill>
                                <a:sysClr val="windowText" lastClr="000000"/>
                              </a:solidFill>
                              <a:latin typeface="+mn-lt"/>
                              <a:ea typeface="+mn-ea"/>
                              <a:cs typeface="+mn-cs"/>
                            </a:rPr>
                            <a:t>　</a:t>
                          </a:r>
                          <a:endParaRPr kumimoji="1" lang="en-US" altLang="ja-JP" sz="900">
                            <a:solidFill>
                              <a:sysClr val="windowText" lastClr="000000"/>
                            </a:solidFill>
                            <a:latin typeface="+mn-lt"/>
                            <a:ea typeface="+mn-ea"/>
                            <a:cs typeface="+mn-cs"/>
                          </a:endParaRPr>
                        </a:p>
                      </xdr:txBody>
                    </xdr:sp>
                    <xdr:sp macro="" textlink="">
                      <xdr:nvSpPr>
                        <xdr:cNvPr id="24" name="角丸四角形 23">
                          <a:extLst>
                            <a:ext uri="{FF2B5EF4-FFF2-40B4-BE49-F238E27FC236}">
                              <a16:creationId xmlns:a16="http://schemas.microsoft.com/office/drawing/2014/main" id="{00000000-0008-0000-0600-000018000000}"/>
                            </a:ext>
                          </a:extLst>
                        </xdr:cNvPr>
                        <xdr:cNvSpPr/>
                      </xdr:nvSpPr>
                      <xdr:spPr>
                        <a:xfrm>
                          <a:off x="181333" y="8826311"/>
                          <a:ext cx="6343684" cy="846891"/>
                        </a:xfrm>
                        <a:prstGeom prst="roundRect">
                          <a:avLst/>
                        </a:prstGeom>
                        <a:solidFill>
                          <a:srgbClr val="FFFFCC"/>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nSpc>
                              <a:spcPts val="1300"/>
                            </a:lnSpc>
                          </a:pPr>
                          <a:r>
                            <a:rPr kumimoji="1" lang="ja-JP" altLang="ja-JP" sz="1000" b="0">
                              <a:solidFill>
                                <a:sysClr val="windowText" lastClr="000000"/>
                              </a:solidFill>
                              <a:effectLst/>
                              <a:latin typeface="Meiryo UI" panose="020B0604030504040204" pitchFamily="50" charset="-128"/>
                              <a:ea typeface="Meiryo UI" panose="020B0604030504040204" pitchFamily="50" charset="-128"/>
                              <a:cs typeface="+mn-cs"/>
                            </a:rPr>
                            <a:t>訓練概要は、訓練受講によりどのような知識・技能を習得できるかわかるように記入してください。なお、ハローワークインターネットサービス（</a:t>
                          </a:r>
                          <a:r>
                            <a:rPr kumimoji="1" lang="en-US" altLang="ja-JP" sz="1000" b="0">
                              <a:solidFill>
                                <a:sysClr val="windowText" lastClr="000000"/>
                              </a:solidFill>
                              <a:effectLst/>
                              <a:latin typeface="Meiryo UI" panose="020B0604030504040204" pitchFamily="50" charset="-128"/>
                              <a:ea typeface="Meiryo UI" panose="020B0604030504040204" pitchFamily="50" charset="-128"/>
                              <a:cs typeface="+mn-cs"/>
                            </a:rPr>
                            <a:t>https://www.hellowork.mhlw.go.jp/</a:t>
                          </a:r>
                          <a:r>
                            <a:rPr kumimoji="1" lang="ja-JP" altLang="ja-JP" sz="1000" b="0">
                              <a:solidFill>
                                <a:sysClr val="windowText" lastClr="000000"/>
                              </a:solidFill>
                              <a:effectLst/>
                              <a:latin typeface="Meiryo UI" panose="020B0604030504040204" pitchFamily="50" charset="-128"/>
                              <a:ea typeface="Meiryo UI" panose="020B0604030504040204" pitchFamily="50" charset="-128"/>
                              <a:cs typeface="+mn-cs"/>
                            </a:rPr>
                            <a:t>）の「ハロートレーニングコース情報検索」画面においても、「訓練内容」として掲載されます。末尾に記入が必要な訓練及びキーワードは、</a:t>
                          </a:r>
                          <a:r>
                            <a:rPr kumimoji="1" lang="en-US" altLang="ja-JP" sz="1000" b="0">
                              <a:solidFill>
                                <a:sysClr val="windowText" lastClr="000000"/>
                              </a:solidFill>
                              <a:effectLst/>
                              <a:latin typeface="Meiryo UI" panose="020B0604030504040204" pitchFamily="50" charset="-128"/>
                              <a:ea typeface="Meiryo UI" panose="020B0604030504040204" pitchFamily="50" charset="-128"/>
                              <a:cs typeface="+mn-cs"/>
                            </a:rPr>
                            <a:t>2</a:t>
                          </a:r>
                          <a:r>
                            <a:rPr kumimoji="1" lang="ja-JP" altLang="en-US" sz="1000" b="0">
                              <a:solidFill>
                                <a:sysClr val="windowText" lastClr="000000"/>
                              </a:solidFill>
                              <a:effectLst/>
                              <a:latin typeface="Meiryo UI" panose="020B0604030504040204" pitchFamily="50" charset="-128"/>
                              <a:ea typeface="Meiryo UI" panose="020B0604030504040204" pitchFamily="50" charset="-128"/>
                              <a:cs typeface="+mn-cs"/>
                            </a:rPr>
                            <a:t>ページ目を</a:t>
                          </a:r>
                          <a:r>
                            <a:rPr kumimoji="1" lang="ja-JP" altLang="ja-JP" sz="1000" b="0">
                              <a:solidFill>
                                <a:sysClr val="windowText" lastClr="000000"/>
                              </a:solidFill>
                              <a:effectLst/>
                              <a:latin typeface="Meiryo UI" panose="020B0604030504040204" pitchFamily="50" charset="-128"/>
                              <a:ea typeface="Meiryo UI" panose="020B0604030504040204" pitchFamily="50" charset="-128"/>
                              <a:cs typeface="+mn-cs"/>
                            </a:rPr>
                            <a:t>ご確認ください（入力制限全角</a:t>
                          </a:r>
                          <a:r>
                            <a:rPr kumimoji="1" lang="en-US" altLang="ja-JP" sz="1000" b="0">
                              <a:solidFill>
                                <a:sysClr val="windowText" lastClr="000000"/>
                              </a:solidFill>
                              <a:effectLst/>
                              <a:latin typeface="Meiryo UI" panose="020B0604030504040204" pitchFamily="50" charset="-128"/>
                              <a:ea typeface="Meiryo UI" panose="020B0604030504040204" pitchFamily="50" charset="-128"/>
                              <a:cs typeface="+mn-cs"/>
                            </a:rPr>
                            <a:t>250</a:t>
                          </a:r>
                          <a:r>
                            <a:rPr kumimoji="1" lang="ja-JP" altLang="ja-JP" sz="1000" b="0">
                              <a:solidFill>
                                <a:sysClr val="windowText" lastClr="000000"/>
                              </a:solidFill>
                              <a:effectLst/>
                              <a:latin typeface="Meiryo UI" panose="020B0604030504040204" pitchFamily="50" charset="-128"/>
                              <a:ea typeface="Meiryo UI" panose="020B0604030504040204" pitchFamily="50" charset="-128"/>
                              <a:cs typeface="+mn-cs"/>
                            </a:rPr>
                            <a:t>文字以内）</a:t>
                          </a:r>
                          <a:r>
                            <a:rPr kumimoji="1" lang="ja-JP" altLang="en-US" sz="1000" b="0">
                              <a:solidFill>
                                <a:sysClr val="windowText" lastClr="000000"/>
                              </a:solidFill>
                              <a:effectLst/>
                              <a:latin typeface="Meiryo UI" panose="020B0604030504040204" pitchFamily="50" charset="-128"/>
                              <a:ea typeface="Meiryo UI" panose="020B0604030504040204" pitchFamily="50" charset="-128"/>
                              <a:cs typeface="+mn-cs"/>
                            </a:rPr>
                            <a:t>。訓練時間は算定対象訓練となるものの時間のみ計上してください。</a:t>
                          </a:r>
                        </a:p>
                        <a:p>
                          <a:pPr>
                            <a:lnSpc>
                              <a:spcPts val="1300"/>
                            </a:lnSpc>
                          </a:pPr>
                          <a:endParaRPr lang="ja-JP" altLang="ja-JP" sz="1000">
                            <a:solidFill>
                              <a:sysClr val="windowText" lastClr="000000"/>
                            </a:solidFill>
                            <a:effectLst/>
                            <a:latin typeface="Meiryo UI" panose="020B0604030504040204" pitchFamily="50" charset="-128"/>
                            <a:ea typeface="Meiryo UI" panose="020B0604030504040204" pitchFamily="50" charset="-128"/>
                          </a:endParaRPr>
                        </a:p>
                      </xdr:txBody>
                    </xdr:sp>
                    <xdr:sp macro="" textlink="">
                      <xdr:nvSpPr>
                        <xdr:cNvPr id="27" name="フローチャート : 代替処理 23">
                          <a:extLst>
                            <a:ext uri="{FF2B5EF4-FFF2-40B4-BE49-F238E27FC236}">
                              <a16:creationId xmlns:a16="http://schemas.microsoft.com/office/drawing/2014/main" id="{00000000-0008-0000-0600-00001B000000}"/>
                            </a:ext>
                          </a:extLst>
                        </xdr:cNvPr>
                        <xdr:cNvSpPr/>
                      </xdr:nvSpPr>
                      <xdr:spPr>
                        <a:xfrm>
                          <a:off x="767073" y="13230970"/>
                          <a:ext cx="9029252" cy="993260"/>
                        </a:xfrm>
                        <a:prstGeom prst="flowChartAlternateProcess">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lIns="36000" tIns="36000" rIns="36000" bIns="36000" rtlCol="0" anchor="t"/>
                        <a:lstStyle/>
                        <a:p>
                          <a:r>
                            <a:rPr kumimoji="1" lang="ja-JP" altLang="en-US" sz="1000">
                              <a:solidFill>
                                <a:sysClr val="windowText" lastClr="000000"/>
                              </a:solidFill>
                              <a:latin typeface="Meiryo UI" panose="020B0604030504040204" pitchFamily="50" charset="-128"/>
                              <a:ea typeface="Meiryo UI" panose="020B0604030504040204" pitchFamily="50" charset="-128"/>
                              <a:cs typeface="+mn-cs"/>
                            </a:rPr>
                            <a:t>職場見学、職場体験、職業人講話は</a:t>
                          </a:r>
                          <a:r>
                            <a:rPr kumimoji="1" lang="en-US" altLang="ja-JP" sz="1000">
                              <a:solidFill>
                                <a:sysClr val="windowText" lastClr="000000"/>
                              </a:solidFill>
                              <a:latin typeface="Meiryo UI" panose="020B0604030504040204" pitchFamily="50" charset="-128"/>
                              <a:ea typeface="Meiryo UI" panose="020B0604030504040204" pitchFamily="50" charset="-128"/>
                              <a:cs typeface="+mn-cs"/>
                            </a:rPr>
                            <a:t>6</a:t>
                          </a:r>
                          <a:r>
                            <a:rPr kumimoji="1" lang="ja-JP" altLang="en-US" sz="1000">
                              <a:solidFill>
                                <a:sysClr val="windowText" lastClr="000000"/>
                              </a:solidFill>
                              <a:latin typeface="Meiryo UI" panose="020B0604030504040204" pitchFamily="50" charset="-128"/>
                              <a:ea typeface="Meiryo UI" panose="020B0604030504040204" pitchFamily="50" charset="-128"/>
                              <a:cs typeface="+mn-cs"/>
                            </a:rPr>
                            <a:t>時間～</a:t>
                          </a:r>
                          <a:r>
                            <a:rPr kumimoji="1" lang="en-US" altLang="ja-JP" sz="1000">
                              <a:solidFill>
                                <a:sysClr val="windowText" lastClr="000000"/>
                              </a:solidFill>
                              <a:latin typeface="Meiryo UI" panose="020B0604030504040204" pitchFamily="50" charset="-128"/>
                              <a:ea typeface="Meiryo UI" panose="020B0604030504040204" pitchFamily="50" charset="-128"/>
                              <a:cs typeface="+mn-cs"/>
                            </a:rPr>
                            <a:t>36</a:t>
                          </a:r>
                          <a:r>
                            <a:rPr kumimoji="1" lang="ja-JP" altLang="en-US" sz="1000">
                              <a:solidFill>
                                <a:sysClr val="windowText" lastClr="000000"/>
                              </a:solidFill>
                              <a:latin typeface="Meiryo UI" panose="020B0604030504040204" pitchFamily="50" charset="-128"/>
                              <a:ea typeface="Meiryo UI" panose="020B0604030504040204" pitchFamily="50" charset="-128"/>
                              <a:cs typeface="+mn-cs"/>
                            </a:rPr>
                            <a:t>時間で設定し以下について記載してください。　</a:t>
                          </a:r>
                          <a:r>
                            <a:rPr kumimoji="1" lang="en-US" altLang="ja-JP" sz="10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000">
                              <a:solidFill>
                                <a:sysClr val="windowText" lastClr="000000"/>
                              </a:solidFill>
                              <a:latin typeface="Meiryo UI" panose="020B0604030504040204" pitchFamily="50" charset="-128"/>
                              <a:ea typeface="Meiryo UI" panose="020B0604030504040204" pitchFamily="50" charset="-128"/>
                              <a:cs typeface="+mn-cs"/>
                            </a:rPr>
                            <a:t>講師名は記載しないでください。</a:t>
                          </a:r>
                          <a:endParaRPr kumimoji="1" lang="en-US" altLang="ja-JP" sz="1000">
                            <a:solidFill>
                              <a:sysClr val="windowText" lastClr="000000"/>
                            </a:solidFill>
                            <a:latin typeface="Meiryo UI" panose="020B0604030504040204" pitchFamily="50" charset="-128"/>
                            <a:ea typeface="Meiryo UI" panose="020B0604030504040204" pitchFamily="50" charset="-128"/>
                            <a:cs typeface="+mn-cs"/>
                          </a:endParaRPr>
                        </a:p>
                        <a:p>
                          <a:r>
                            <a:rPr kumimoji="1" lang="ja-JP" altLang="en-US" sz="1000">
                              <a:solidFill>
                                <a:sysClr val="windowText" lastClr="000000"/>
                              </a:solidFill>
                              <a:latin typeface="Meiryo UI" panose="020B0604030504040204" pitchFamily="50" charset="-128"/>
                              <a:ea typeface="Meiryo UI" panose="020B0604030504040204" pitchFamily="50" charset="-128"/>
                              <a:cs typeface="+mn-cs"/>
                            </a:rPr>
                            <a:t>・職業人講話／講演テーマ、講演者所属企業名、時間数    </a:t>
                          </a:r>
                          <a:endParaRPr kumimoji="1" lang="en-US" altLang="ja-JP" sz="1000">
                            <a:solidFill>
                              <a:sysClr val="windowText" lastClr="000000"/>
                            </a:solidFill>
                            <a:latin typeface="Meiryo UI" panose="020B0604030504040204" pitchFamily="50" charset="-128"/>
                            <a:ea typeface="Meiryo UI" panose="020B0604030504040204" pitchFamily="50" charset="-128"/>
                            <a:cs typeface="+mn-cs"/>
                          </a:endParaRPr>
                        </a:p>
                        <a:p>
                          <a:r>
                            <a:rPr kumimoji="1" lang="ja-JP" altLang="en-US" sz="1000">
                              <a:solidFill>
                                <a:sysClr val="windowText" lastClr="000000"/>
                              </a:solidFill>
                              <a:latin typeface="Meiryo UI" panose="020B0604030504040204" pitchFamily="50" charset="-128"/>
                              <a:ea typeface="Meiryo UI" panose="020B0604030504040204" pitchFamily="50" charset="-128"/>
                              <a:cs typeface="+mn-cs"/>
                            </a:rPr>
                            <a:t>・</a:t>
                          </a:r>
                          <a:r>
                            <a:rPr kumimoji="1" lang="ja-JP" altLang="ja-JP" sz="1000">
                              <a:solidFill>
                                <a:sysClr val="windowText" lastClr="000000"/>
                              </a:solidFill>
                              <a:latin typeface="Meiryo UI" panose="020B0604030504040204" pitchFamily="50" charset="-128"/>
                              <a:ea typeface="Meiryo UI" panose="020B0604030504040204" pitchFamily="50" charset="-128"/>
                              <a:cs typeface="+mn-cs"/>
                            </a:rPr>
                            <a:t>職場見学・体験</a:t>
                          </a:r>
                          <a:r>
                            <a:rPr kumimoji="1" lang="ja-JP" altLang="en-US" sz="1000">
                              <a:solidFill>
                                <a:sysClr val="windowText" lastClr="000000"/>
                              </a:solidFill>
                              <a:latin typeface="Meiryo UI" panose="020B0604030504040204" pitchFamily="50" charset="-128"/>
                              <a:ea typeface="Meiryo UI" panose="020B0604030504040204" pitchFamily="50" charset="-128"/>
                              <a:cs typeface="+mn-cs"/>
                            </a:rPr>
                            <a:t>／見学または体験の内容、実施先の企業名、時間数を記入</a:t>
                          </a:r>
                          <a:endParaRPr kumimoji="1" lang="en-US" altLang="ja-JP" sz="1000">
                            <a:solidFill>
                              <a:sysClr val="windowText" lastClr="000000"/>
                            </a:solidFill>
                            <a:latin typeface="Meiryo UI" panose="020B0604030504040204" pitchFamily="50" charset="-128"/>
                            <a:ea typeface="Meiryo UI" panose="020B0604030504040204" pitchFamily="50" charset="-128"/>
                            <a:cs typeface="+mn-cs"/>
                          </a:endParaRPr>
                        </a:p>
                        <a:p>
                          <a:r>
                            <a:rPr kumimoji="1" lang="en-US" altLang="ja-JP" sz="10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000">
                              <a:solidFill>
                                <a:sysClr val="windowText" lastClr="000000"/>
                              </a:solidFill>
                              <a:latin typeface="Meiryo UI" panose="020B0604030504040204" pitchFamily="50" charset="-128"/>
                              <a:ea typeface="Meiryo UI" panose="020B0604030504040204" pitchFamily="50" charset="-128"/>
                              <a:cs typeface="+mn-cs"/>
                            </a:rPr>
                            <a:t>申請時にやむを得ず実施先・講演者が決まらなかった場合は「未定」として申請し、後日開講日の前日までに決定して届出てください。</a:t>
                          </a:r>
                          <a:endParaRPr kumimoji="1" lang="en-US" altLang="ja-JP" sz="1000">
                            <a:solidFill>
                              <a:sysClr val="windowText" lastClr="000000"/>
                            </a:solidFill>
                            <a:latin typeface="Meiryo UI" panose="020B0604030504040204" pitchFamily="50" charset="-128"/>
                            <a:ea typeface="Meiryo UI" panose="020B0604030504040204" pitchFamily="50" charset="-128"/>
                            <a:cs typeface="+mn-cs"/>
                          </a:endParaRPr>
                        </a:p>
                      </xdr:txBody>
                    </xdr:sp>
                    <xdr:sp macro="" textlink="">
                      <xdr:nvSpPr>
                        <xdr:cNvPr id="31" name="フローチャート : 代替処理 33">
                          <a:extLst>
                            <a:ext uri="{FF2B5EF4-FFF2-40B4-BE49-F238E27FC236}">
                              <a16:creationId xmlns:a16="http://schemas.microsoft.com/office/drawing/2014/main" id="{00000000-0008-0000-0600-00001F000000}"/>
                            </a:ext>
                          </a:extLst>
                        </xdr:cNvPr>
                        <xdr:cNvSpPr/>
                      </xdr:nvSpPr>
                      <xdr:spPr>
                        <a:xfrm>
                          <a:off x="5401238" y="2062733"/>
                          <a:ext cx="4670199" cy="1345390"/>
                        </a:xfrm>
                        <a:prstGeom prst="flowChartAlternateProcess">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lIns="36000" tIns="36000" rIns="36000" bIns="36000" rtlCol="0" anchor="t"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eiryo UI" panose="020B0604030504040204" pitchFamily="50" charset="-128"/>
                              <a:ea typeface="Meiryo UI" panose="020B0604030504040204" pitchFamily="50" charset="-128"/>
                              <a:cs typeface="+mn-cs"/>
                            </a:rPr>
                            <a:t>日付形式で入力してください。（例）</a:t>
                          </a:r>
                          <a:r>
                            <a:rPr kumimoji="1" lang="en-US" altLang="ja-JP" sz="1000">
                              <a:solidFill>
                                <a:schemeClr val="dk1"/>
                              </a:solidFill>
                              <a:effectLst/>
                              <a:latin typeface="Meiryo UI" panose="020B0604030504040204" pitchFamily="50" charset="-128"/>
                              <a:ea typeface="Meiryo UI" panose="020B0604030504040204" pitchFamily="50" charset="-128"/>
                              <a:cs typeface="+mn-cs"/>
                            </a:rPr>
                            <a:t>2026/4/24</a:t>
                          </a:r>
                          <a:r>
                            <a:rPr kumimoji="1" lang="ja-JP" altLang="en-US" sz="1000">
                              <a:solidFill>
                                <a:schemeClr val="dk1"/>
                              </a:solidFill>
                              <a:effectLst/>
                              <a:latin typeface="Meiryo UI" panose="020B0604030504040204" pitchFamily="50" charset="-128"/>
                              <a:ea typeface="Meiryo UI" panose="020B0604030504040204" pitchFamily="50" charset="-128"/>
                              <a:cs typeface="+mn-cs"/>
                            </a:rPr>
                            <a:t>と入力</a:t>
                          </a:r>
                          <a:endParaRPr kumimoji="1" lang="en-US" altLang="ja-JP" sz="1000">
                            <a:solidFill>
                              <a:schemeClr val="dk1"/>
                            </a:solidFill>
                            <a:effectLst/>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eiryo UI" panose="020B0604030504040204" pitchFamily="50" charset="-128"/>
                              <a:ea typeface="Meiryo UI" panose="020B0604030504040204" pitchFamily="50" charset="-128"/>
                              <a:cs typeface="+mn-cs"/>
                            </a:rPr>
                            <a:t>募集期間、選考日、選考結果通知日は</a:t>
                          </a:r>
                          <a:r>
                            <a:rPr kumimoji="1" lang="ja-JP" altLang="en-US" sz="1000">
                              <a:solidFill>
                                <a:schemeClr val="dk1"/>
                              </a:solidFill>
                              <a:effectLst/>
                              <a:latin typeface="Meiryo UI" panose="020B0604030504040204" pitchFamily="50" charset="-128"/>
                              <a:ea typeface="Meiryo UI" panose="020B0604030504040204" pitchFamily="50" charset="-128"/>
                              <a:cs typeface="+mn-cs"/>
                            </a:rPr>
                            <a:t>開講月ごとに予め日付を設定しています。愛知県の求職者支援訓練スケジュールを確認の上記載してください。（愛知支部</a:t>
                          </a:r>
                          <a:r>
                            <a:rPr kumimoji="1" lang="en-US" altLang="ja-JP" sz="1000">
                              <a:solidFill>
                                <a:schemeClr val="dk1"/>
                              </a:solidFill>
                              <a:effectLst/>
                              <a:latin typeface="Meiryo UI" panose="020B0604030504040204" pitchFamily="50" charset="-128"/>
                              <a:ea typeface="Meiryo UI" panose="020B0604030504040204" pitchFamily="50" charset="-128"/>
                              <a:cs typeface="+mn-cs"/>
                            </a:rPr>
                            <a:t>web</a:t>
                          </a:r>
                          <a:r>
                            <a:rPr kumimoji="1" lang="ja-JP" altLang="en-US" sz="1000">
                              <a:solidFill>
                                <a:schemeClr val="dk1"/>
                              </a:solidFill>
                              <a:effectLst/>
                              <a:latin typeface="Meiryo UI" panose="020B0604030504040204" pitchFamily="50" charset="-128"/>
                              <a:ea typeface="Meiryo UI" panose="020B0604030504040204" pitchFamily="50" charset="-128"/>
                              <a:cs typeface="+mn-cs"/>
                            </a:rPr>
                            <a:t>に掲載）なお、最少開講人数を設定した訓練科と設定しない訓練科とで、募集締切日が異なります。</a:t>
                          </a:r>
                          <a:endParaRPr kumimoji="1" lang="en-US" altLang="ja-JP" sz="1000">
                            <a:solidFill>
                              <a:schemeClr val="dk1"/>
                            </a:solidFill>
                            <a:effectLst/>
                            <a:latin typeface="Meiryo UI" panose="020B0604030504040204" pitchFamily="50" charset="-128"/>
                            <a:ea typeface="Meiryo UI" panose="020B0604030504040204" pitchFamily="50" charset="-128"/>
                            <a:cs typeface="+mn-cs"/>
                          </a:endParaRPr>
                        </a:p>
                      </xdr:txBody>
                    </xdr:sp>
                    <xdr:sp macro="" textlink="">
                      <xdr:nvSpPr>
                        <xdr:cNvPr id="36" name="フローチャート : 代替処理 33">
                          <a:extLst>
                            <a:ext uri="{FF2B5EF4-FFF2-40B4-BE49-F238E27FC236}">
                              <a16:creationId xmlns:a16="http://schemas.microsoft.com/office/drawing/2014/main" id="{00000000-0008-0000-0600-000024000000}"/>
                            </a:ext>
                          </a:extLst>
                        </xdr:cNvPr>
                        <xdr:cNvSpPr/>
                      </xdr:nvSpPr>
                      <xdr:spPr>
                        <a:xfrm>
                          <a:off x="2050203" y="4048331"/>
                          <a:ext cx="7787488" cy="646923"/>
                        </a:xfrm>
                        <a:prstGeom prst="flowChartAlternateProcess">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lIns="36000" tIns="36000" rIns="36000" bIns="36000" rtlCol="0" anchor="t"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eiryo UI" panose="020B0604030504040204" pitchFamily="50" charset="-128"/>
                              <a:ea typeface="Meiryo UI" panose="020B0604030504040204" pitchFamily="50" charset="-128"/>
                              <a:cs typeface="+mn-cs"/>
                            </a:rPr>
                            <a:t>算定対象訓練であるか否かに関わらず、計画した訓練内容（開講式、オリエンテーション、修了式及びキャリアコンサルティングを含む）を行う日数は、全て訓練日数に算定してください。（キャリアコンサルティング予定日が複数ある場合は、全て訓練日数に含めてください。）</a:t>
                          </a: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000">
                              <a:solidFill>
                                <a:schemeClr val="dk1"/>
                              </a:solidFill>
                              <a:effectLst/>
                              <a:latin typeface="Meiryo UI" panose="020B0604030504040204" pitchFamily="50" charset="-128"/>
                              <a:ea typeface="Meiryo UI" panose="020B0604030504040204" pitchFamily="50" charset="-128"/>
                              <a:cs typeface="+mn-cs"/>
                            </a:rPr>
                            <a:t>※</a:t>
                          </a:r>
                          <a:r>
                            <a:rPr kumimoji="1" lang="ja-JP" altLang="en-US" sz="1000">
                              <a:solidFill>
                                <a:schemeClr val="dk1"/>
                              </a:solidFill>
                              <a:effectLst/>
                              <a:latin typeface="Meiryo UI" panose="020B0604030504040204" pitchFamily="50" charset="-128"/>
                              <a:ea typeface="Meiryo UI" panose="020B0604030504040204" pitchFamily="50" charset="-128"/>
                              <a:cs typeface="+mn-cs"/>
                            </a:rPr>
                            <a:t>ハローワーク来所日は訓練日数に含まれません。</a:t>
                          </a:r>
                          <a:endParaRPr kumimoji="1" lang="en-US" altLang="ja-JP" sz="1000">
                            <a:solidFill>
                              <a:schemeClr val="dk1"/>
                            </a:solidFill>
                            <a:effectLst/>
                            <a:latin typeface="Meiryo UI" panose="020B0604030504040204" pitchFamily="50" charset="-128"/>
                            <a:ea typeface="Meiryo UI" panose="020B0604030504040204" pitchFamily="50" charset="-128"/>
                            <a:cs typeface="+mn-cs"/>
                          </a:endParaRPr>
                        </a:p>
                      </xdr:txBody>
                    </xdr:sp>
                    <xdr:cxnSp macro="">
                      <xdr:nvCxnSpPr>
                        <xdr:cNvPr id="43" name="直線矢印コネクタ 42">
                          <a:extLst>
                            <a:ext uri="{FF2B5EF4-FFF2-40B4-BE49-F238E27FC236}">
                              <a16:creationId xmlns:a16="http://schemas.microsoft.com/office/drawing/2014/main" id="{00000000-0008-0000-0600-00002B000000}"/>
                            </a:ext>
                          </a:extLst>
                        </xdr:cNvPr>
                        <xdr:cNvCxnSpPr>
                          <a:stCxn id="36" idx="0"/>
                        </xdr:cNvCxnSpPr>
                      </xdr:nvCxnSpPr>
                      <xdr:spPr>
                        <a:xfrm flipV="1">
                          <a:off x="5943948" y="3546812"/>
                          <a:ext cx="2087642" cy="501519"/>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4" name="直線矢印コネクタ 43">
                          <a:extLst>
                            <a:ext uri="{FF2B5EF4-FFF2-40B4-BE49-F238E27FC236}">
                              <a16:creationId xmlns:a16="http://schemas.microsoft.com/office/drawing/2014/main" id="{00000000-0008-0000-0600-00002C000000}"/>
                            </a:ext>
                          </a:extLst>
                        </xdr:cNvPr>
                        <xdr:cNvCxnSpPr>
                          <a:stCxn id="23" idx="0"/>
                        </xdr:cNvCxnSpPr>
                      </xdr:nvCxnSpPr>
                      <xdr:spPr>
                        <a:xfrm flipH="1" flipV="1">
                          <a:off x="4801853" y="5535480"/>
                          <a:ext cx="822998" cy="18919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6" name="直線矢印コネクタ 45">
                          <a:extLst>
                            <a:ext uri="{FF2B5EF4-FFF2-40B4-BE49-F238E27FC236}">
                              <a16:creationId xmlns:a16="http://schemas.microsoft.com/office/drawing/2014/main" id="{00000000-0008-0000-0600-00002E000000}"/>
                            </a:ext>
                          </a:extLst>
                        </xdr:cNvPr>
                        <xdr:cNvCxnSpPr>
                          <a:stCxn id="31" idx="1"/>
                          <a:endCxn id="47" idx="0"/>
                        </xdr:cNvCxnSpPr>
                      </xdr:nvCxnSpPr>
                      <xdr:spPr>
                        <a:xfrm flipH="1">
                          <a:off x="3217252" y="2735428"/>
                          <a:ext cx="2183985" cy="66235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7" name="正方形/長方形 46">
                          <a:extLst>
                            <a:ext uri="{FF2B5EF4-FFF2-40B4-BE49-F238E27FC236}">
                              <a16:creationId xmlns:a16="http://schemas.microsoft.com/office/drawing/2014/main" id="{00000000-0008-0000-0600-00002F000000}"/>
                            </a:ext>
                          </a:extLst>
                        </xdr:cNvPr>
                        <xdr:cNvSpPr/>
                      </xdr:nvSpPr>
                      <xdr:spPr>
                        <a:xfrm>
                          <a:off x="1413105" y="3397779"/>
                          <a:ext cx="3608294" cy="225780"/>
                        </a:xfrm>
                        <a:prstGeom prst="rect">
                          <a:avLst/>
                        </a:prstGeom>
                        <a:noFill/>
                        <a:ln w="34925">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200">
                            <a:solidFill>
                              <a:srgbClr val="FF0000"/>
                            </a:solidFill>
                          </a:endParaRPr>
                        </a:p>
                      </xdr:txBody>
                    </xdr:sp>
                    <xdr:sp macro="" textlink="">
                      <xdr:nvSpPr>
                        <xdr:cNvPr id="50" name="角丸四角形吹き出し 49">
                          <a:extLst>
                            <a:ext uri="{FF2B5EF4-FFF2-40B4-BE49-F238E27FC236}">
                              <a16:creationId xmlns:a16="http://schemas.microsoft.com/office/drawing/2014/main" id="{00000000-0008-0000-0600-000032000000}"/>
                            </a:ext>
                          </a:extLst>
                        </xdr:cNvPr>
                        <xdr:cNvSpPr/>
                      </xdr:nvSpPr>
                      <xdr:spPr>
                        <a:xfrm>
                          <a:off x="8039102" y="7314567"/>
                          <a:ext cx="1105171" cy="932569"/>
                        </a:xfrm>
                        <a:prstGeom prst="wedgeRoundRectCallout">
                          <a:avLst>
                            <a:gd name="adj1" fmla="val 15047"/>
                            <a:gd name="adj2" fmla="val -48195"/>
                            <a:gd name="adj3" fmla="val 16667"/>
                          </a:avLst>
                        </a:prstGeom>
                        <a:solidFill>
                          <a:srgbClr val="FFFFCC"/>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t"/>
                        <a:lstStyle/>
                        <a:p>
                          <a:pPr algn="l">
                            <a:lnSpc>
                              <a:spcPts val="1000"/>
                            </a:lnSpc>
                          </a:pPr>
                          <a:r>
                            <a:rPr kumimoji="1" lang="ja-JP" altLang="en-US" sz="1000" baseline="0">
                              <a:solidFill>
                                <a:sysClr val="windowText" lastClr="000000"/>
                              </a:solidFill>
                              <a:latin typeface="Meiryo UI" panose="020B0604030504040204" pitchFamily="50" charset="-128"/>
                              <a:ea typeface="Meiryo UI" panose="020B0604030504040204" pitchFamily="50" charset="-128"/>
                            </a:rPr>
                            <a:t>訓練時間の算定対象となるものについて記載して下さい。</a:t>
                          </a:r>
                        </a:p>
                      </xdr:txBody>
                    </xdr:sp>
                    <xdr:cxnSp macro="">
                      <xdr:nvCxnSpPr>
                        <xdr:cNvPr id="51" name="直線矢印コネクタ 50">
                          <a:extLst>
                            <a:ext uri="{FF2B5EF4-FFF2-40B4-BE49-F238E27FC236}">
                              <a16:creationId xmlns:a16="http://schemas.microsoft.com/office/drawing/2014/main" id="{00000000-0008-0000-0600-000033000000}"/>
                            </a:ext>
                          </a:extLst>
                        </xdr:cNvPr>
                        <xdr:cNvCxnSpPr>
                          <a:stCxn id="24" idx="0"/>
                        </xdr:cNvCxnSpPr>
                      </xdr:nvCxnSpPr>
                      <xdr:spPr>
                        <a:xfrm flipH="1" flipV="1">
                          <a:off x="1230064" y="6676494"/>
                          <a:ext cx="2123112" cy="2149817"/>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2" name="直線矢印コネクタ 51">
                          <a:extLst>
                            <a:ext uri="{FF2B5EF4-FFF2-40B4-BE49-F238E27FC236}">
                              <a16:creationId xmlns:a16="http://schemas.microsoft.com/office/drawing/2014/main" id="{00000000-0008-0000-0600-000034000000}"/>
                            </a:ext>
                          </a:extLst>
                        </xdr:cNvPr>
                        <xdr:cNvCxnSpPr>
                          <a:stCxn id="50" idx="3"/>
                        </xdr:cNvCxnSpPr>
                      </xdr:nvCxnSpPr>
                      <xdr:spPr>
                        <a:xfrm flipV="1">
                          <a:off x="9144273" y="6980806"/>
                          <a:ext cx="418785" cy="8000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grpSp>
              </xdr:grpSp>
              <xdr:sp macro="" textlink="">
                <xdr:nvSpPr>
                  <xdr:cNvPr id="54" name="角丸四角形 53">
                    <a:extLst>
                      <a:ext uri="{FF2B5EF4-FFF2-40B4-BE49-F238E27FC236}">
                        <a16:creationId xmlns:a16="http://schemas.microsoft.com/office/drawing/2014/main" id="{00000000-0008-0000-0600-000036000000}"/>
                      </a:ext>
                    </a:extLst>
                  </xdr:cNvPr>
                  <xdr:cNvSpPr/>
                </xdr:nvSpPr>
                <xdr:spPr>
                  <a:xfrm>
                    <a:off x="6872760" y="9232819"/>
                    <a:ext cx="3324801" cy="826113"/>
                  </a:xfrm>
                  <a:prstGeom prst="roundRect">
                    <a:avLst/>
                  </a:prstGeom>
                  <a:solidFill>
                    <a:srgbClr val="FFFFCC"/>
                  </a:solidFill>
                  <a:ln>
                    <a:solidFill>
                      <a:srgbClr val="FF0000"/>
                    </a:solidFill>
                    <a:headEnd type="triangle"/>
                  </a:ln>
                </xdr:spPr>
                <xdr:style>
                  <a:lnRef idx="2">
                    <a:schemeClr val="accent2"/>
                  </a:lnRef>
                  <a:fillRef idx="1">
                    <a:schemeClr val="lt1"/>
                  </a:fillRef>
                  <a:effectRef idx="0">
                    <a:schemeClr val="accent2"/>
                  </a:effectRef>
                  <a:fontRef idx="minor">
                    <a:schemeClr val="dk1"/>
                  </a:fontRef>
                </xdr:style>
                <xdr:txBody>
                  <a:bodyPr vertOverflow="clip" horzOverflow="clip" bIns="0" rtlCol="0" anchor="ctr"/>
                  <a:lstStyle/>
                  <a:p>
                    <a:pPr algn="l">
                      <a:lnSpc>
                        <a:spcPts val="1080"/>
                      </a:lnSpc>
                    </a:pPr>
                    <a:r>
                      <a:rPr kumimoji="1" lang="ja-JP" altLang="en-US" sz="1000" b="0">
                        <a:solidFill>
                          <a:sysClr val="windowText" lastClr="000000"/>
                        </a:solidFill>
                        <a:latin typeface="メイリオ" panose="020B0604030504040204" pitchFamily="50" charset="-128"/>
                        <a:ea typeface="メイリオ" panose="020B0604030504040204" pitchFamily="50" charset="-128"/>
                      </a:rPr>
                      <a:t>具体的な訓練内容を特定できない時間（例：弱点補強、補講、復習）は訓練時間内に設定できません。</a:t>
                    </a:r>
                  </a:p>
                </xdr:txBody>
              </xdr:sp>
              <xdr:cxnSp macro="">
                <xdr:nvCxnSpPr>
                  <xdr:cNvPr id="60" name="直線矢印コネクタ 59">
                    <a:extLst>
                      <a:ext uri="{FF2B5EF4-FFF2-40B4-BE49-F238E27FC236}">
                        <a16:creationId xmlns:a16="http://schemas.microsoft.com/office/drawing/2014/main" id="{00000000-0008-0000-0600-00003C000000}"/>
                      </a:ext>
                    </a:extLst>
                  </xdr:cNvPr>
                  <xdr:cNvCxnSpPr>
                    <a:stCxn id="62" idx="1"/>
                  </xdr:cNvCxnSpPr>
                </xdr:nvCxnSpPr>
                <xdr:spPr>
                  <a:xfrm flipH="1" flipV="1">
                    <a:off x="2743103" y="7562150"/>
                    <a:ext cx="2940654" cy="441586"/>
                  </a:xfrm>
                  <a:prstGeom prst="straightConnector1">
                    <a:avLst/>
                  </a:prstGeom>
                  <a:ln w="22225">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2" name="角丸四角形 61">
                    <a:extLst>
                      <a:ext uri="{FF2B5EF4-FFF2-40B4-BE49-F238E27FC236}">
                        <a16:creationId xmlns:a16="http://schemas.microsoft.com/office/drawing/2014/main" id="{00000000-0008-0000-0600-00003E000000}"/>
                      </a:ext>
                    </a:extLst>
                  </xdr:cNvPr>
                  <xdr:cNvSpPr/>
                </xdr:nvSpPr>
                <xdr:spPr>
                  <a:xfrm>
                    <a:off x="5683758" y="7705272"/>
                    <a:ext cx="2535938" cy="596927"/>
                  </a:xfrm>
                  <a:prstGeom prst="roundRect">
                    <a:avLst/>
                  </a:prstGeom>
                  <a:solidFill>
                    <a:srgbClr val="FFFFCC"/>
                  </a:solidFill>
                  <a:ln>
                    <a:solidFill>
                      <a:srgbClr val="FF0000"/>
                    </a:solidFill>
                    <a:headEnd type="triangle"/>
                  </a:ln>
                </xdr:spPr>
                <xdr:style>
                  <a:lnRef idx="2">
                    <a:schemeClr val="accent2"/>
                  </a:lnRef>
                  <a:fillRef idx="1">
                    <a:schemeClr val="lt1"/>
                  </a:fillRef>
                  <a:effectRef idx="0">
                    <a:schemeClr val="accent2"/>
                  </a:effectRef>
                  <a:fontRef idx="minor">
                    <a:schemeClr val="dk1"/>
                  </a:fontRef>
                </xdr:style>
                <xdr:txBody>
                  <a:bodyPr vertOverflow="clip" horzOverflow="clip" bIns="0" rtlCol="0" anchor="ctr"/>
                  <a:lstStyle/>
                  <a:p>
                    <a:pPr algn="l">
                      <a:lnSpc>
                        <a:spcPts val="1500"/>
                      </a:lnSpc>
                    </a:pPr>
                    <a:r>
                      <a:rPr kumimoji="1" lang="ja-JP" altLang="en-US" sz="1000" b="0">
                        <a:solidFill>
                          <a:sysClr val="windowText" lastClr="000000"/>
                        </a:solidFill>
                        <a:latin typeface="Meiryo UI" panose="020B0604030504040204" pitchFamily="50" charset="-128"/>
                        <a:ea typeface="Meiryo UI" panose="020B0604030504040204" pitchFamily="50" charset="-128"/>
                      </a:rPr>
                      <a:t>安全衛生に関する科目又は科目の内容を必ず設定してください。</a:t>
                    </a:r>
                  </a:p>
                </xdr:txBody>
              </xdr:sp>
            </xdr:grpSp>
            <xdr:cxnSp macro="">
              <xdr:nvCxnSpPr>
                <xdr:cNvPr id="80" name="直線矢印コネクタ 79">
                  <a:extLst>
                    <a:ext uri="{FF2B5EF4-FFF2-40B4-BE49-F238E27FC236}">
                      <a16:creationId xmlns:a16="http://schemas.microsoft.com/office/drawing/2014/main" id="{00000000-0008-0000-0600-000050000000}"/>
                    </a:ext>
                  </a:extLst>
                </xdr:cNvPr>
                <xdr:cNvCxnSpPr>
                  <a:stCxn id="56" idx="3"/>
                </xdr:cNvCxnSpPr>
              </xdr:nvCxnSpPr>
              <xdr:spPr>
                <a:xfrm flipV="1">
                  <a:off x="8879417" y="11504085"/>
                  <a:ext cx="254000" cy="137582"/>
                </a:xfrm>
                <a:prstGeom prst="straightConnector1">
                  <a:avLst/>
                </a:prstGeom>
                <a:ln w="22225">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grpSp>
        </xdr:grpSp>
        <xdr:cxnSp macro="">
          <xdr:nvCxnSpPr>
            <xdr:cNvPr id="117" name="直線矢印コネクタ 116">
              <a:extLst>
                <a:ext uri="{FF2B5EF4-FFF2-40B4-BE49-F238E27FC236}">
                  <a16:creationId xmlns:a16="http://schemas.microsoft.com/office/drawing/2014/main" id="{00000000-0008-0000-0600-000075000000}"/>
                </a:ext>
              </a:extLst>
            </xdr:cNvPr>
            <xdr:cNvCxnSpPr>
              <a:stCxn id="53" idx="2"/>
            </xdr:cNvCxnSpPr>
          </xdr:nvCxnSpPr>
          <xdr:spPr>
            <a:xfrm flipH="1">
              <a:off x="1324084" y="6640606"/>
              <a:ext cx="26827" cy="490903"/>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sp macro="" textlink="">
        <xdr:nvSpPr>
          <xdr:cNvPr id="103" name="テキスト ボックス 102">
            <a:extLst>
              <a:ext uri="{FF2B5EF4-FFF2-40B4-BE49-F238E27FC236}">
                <a16:creationId xmlns:a16="http://schemas.microsoft.com/office/drawing/2014/main" id="{6A306498-3703-4F57-91C2-C8C9ED8E570E}"/>
              </a:ext>
            </a:extLst>
          </xdr:cNvPr>
          <xdr:cNvSpPr txBox="1"/>
        </xdr:nvSpPr>
        <xdr:spPr>
          <a:xfrm>
            <a:off x="2106706" y="7272619"/>
            <a:ext cx="5636559" cy="519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Meiryo UI" panose="020B0604030504040204" pitchFamily="50" charset="-128"/>
                <a:ea typeface="Meiryo UI" panose="020B0604030504040204" pitchFamily="50" charset="-128"/>
              </a:rPr>
              <a:t>＊訓練概要の末尾に記入が必要な訓練及びキーワードは</a:t>
            </a:r>
            <a:r>
              <a:rPr kumimoji="1" lang="en-US" altLang="ja-JP" sz="1200">
                <a:solidFill>
                  <a:srgbClr val="FF0000"/>
                </a:solidFill>
                <a:latin typeface="Meiryo UI" panose="020B0604030504040204" pitchFamily="50" charset="-128"/>
                <a:ea typeface="Meiryo UI" panose="020B0604030504040204" pitchFamily="50" charset="-128"/>
              </a:rPr>
              <a:t>2</a:t>
            </a:r>
            <a:r>
              <a:rPr kumimoji="1" lang="ja-JP" altLang="en-US" sz="1200">
                <a:solidFill>
                  <a:srgbClr val="FF0000"/>
                </a:solidFill>
                <a:latin typeface="Meiryo UI" panose="020B0604030504040204" pitchFamily="50" charset="-128"/>
                <a:ea typeface="Meiryo UI" panose="020B0604030504040204" pitchFamily="50" charset="-128"/>
              </a:rPr>
              <a:t>ページ目参照</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204107</xdr:colOff>
      <xdr:row>0</xdr:row>
      <xdr:rowOff>0</xdr:rowOff>
    </xdr:from>
    <xdr:to>
      <xdr:col>23</xdr:col>
      <xdr:colOff>180896</xdr:colOff>
      <xdr:row>19</xdr:row>
      <xdr:rowOff>149679</xdr:rowOff>
    </xdr:to>
    <xdr:grpSp>
      <xdr:nvGrpSpPr>
        <xdr:cNvPr id="3" name="グループ化 2">
          <a:extLst>
            <a:ext uri="{FF2B5EF4-FFF2-40B4-BE49-F238E27FC236}">
              <a16:creationId xmlns:a16="http://schemas.microsoft.com/office/drawing/2014/main" id="{7B6C78E3-D3F5-4B25-B1C8-E1975064814E}"/>
            </a:ext>
          </a:extLst>
        </xdr:cNvPr>
        <xdr:cNvGrpSpPr/>
      </xdr:nvGrpSpPr>
      <xdr:grpSpPr>
        <a:xfrm>
          <a:off x="188486" y="0"/>
          <a:ext cx="10873233" cy="6769953"/>
          <a:chOff x="319367" y="48825"/>
          <a:chExt cx="11869432" cy="7497536"/>
        </a:xfrm>
      </xdr:grpSpPr>
      <xdr:sp macro="" textlink="">
        <xdr:nvSpPr>
          <xdr:cNvPr id="4" name="角丸四角形 2">
            <a:extLst>
              <a:ext uri="{FF2B5EF4-FFF2-40B4-BE49-F238E27FC236}">
                <a16:creationId xmlns:a16="http://schemas.microsoft.com/office/drawing/2014/main" id="{F48A8DDF-C201-5849-256E-E4763C938DAB}"/>
              </a:ext>
            </a:extLst>
          </xdr:cNvPr>
          <xdr:cNvSpPr/>
        </xdr:nvSpPr>
        <xdr:spPr>
          <a:xfrm>
            <a:off x="319367" y="48825"/>
            <a:ext cx="4002101" cy="1319893"/>
          </a:xfrm>
          <a:prstGeom prst="roundRect">
            <a:avLst/>
          </a:prstGeom>
          <a:solidFill>
            <a:schemeClr val="accent6">
              <a:lumMod val="40000"/>
              <a:lumOff val="60000"/>
            </a:schemeClr>
          </a:solidFill>
          <a:ln>
            <a:noFill/>
            <a:headEnd type="triangle"/>
          </a:ln>
        </xdr:spPr>
        <xdr:style>
          <a:lnRef idx="2">
            <a:schemeClr val="accent2"/>
          </a:lnRef>
          <a:fillRef idx="1">
            <a:schemeClr val="lt1"/>
          </a:fillRef>
          <a:effectRef idx="0">
            <a:schemeClr val="accent2"/>
          </a:effectRef>
          <a:fontRef idx="minor">
            <a:schemeClr val="dk1"/>
          </a:fontRef>
        </xdr:style>
        <xdr:txBody>
          <a:bodyPr vertOverflow="clip" horzOverflow="clip" bIns="0" rtlCol="0" anchor="ctr"/>
          <a:lstStyle/>
          <a:p>
            <a:pPr algn="l">
              <a:lnSpc>
                <a:spcPts val="1800"/>
              </a:lnSpc>
            </a:pPr>
            <a:r>
              <a:rPr kumimoji="1" lang="ja-JP" altLang="en-US" sz="1100" b="0">
                <a:solidFill>
                  <a:sysClr val="windowText" lastClr="000000"/>
                </a:solidFill>
                <a:latin typeface="Meiryo UI" panose="020B0604030504040204" pitchFamily="50" charset="-128"/>
                <a:ea typeface="Meiryo UI" panose="020B0604030504040204" pitchFamily="50" charset="-128"/>
              </a:rPr>
              <a:t>介護分野等で特例措置の適用を受けようとする場合に提出が必要になります。介護保険法又は障害者総合支援法に基づく施設サービスまたは在宅サービスを実施している施設</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事務所</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が対象です。</a:t>
            </a:r>
          </a:p>
          <a:p>
            <a:pPr algn="l">
              <a:lnSpc>
                <a:spcPts val="1800"/>
              </a:lnSpc>
            </a:pPr>
            <a:endParaRPr kumimoji="1" lang="ja-JP" altLang="en-US" sz="1100" b="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5" name="角丸四角形 4">
            <a:extLst>
              <a:ext uri="{FF2B5EF4-FFF2-40B4-BE49-F238E27FC236}">
                <a16:creationId xmlns:a16="http://schemas.microsoft.com/office/drawing/2014/main" id="{0FCD8EB5-2F97-A746-0DC6-27797EE07DFB}"/>
              </a:ext>
            </a:extLst>
          </xdr:cNvPr>
          <xdr:cNvSpPr/>
        </xdr:nvSpPr>
        <xdr:spPr>
          <a:xfrm>
            <a:off x="4919382" y="770004"/>
            <a:ext cx="1798545" cy="774326"/>
          </a:xfrm>
          <a:prstGeom prst="roundRect">
            <a:avLst/>
          </a:prstGeom>
          <a:solidFill>
            <a:srgbClr val="FFFFCC"/>
          </a:solidFill>
          <a:ln>
            <a:solidFill>
              <a:srgbClr val="FF0000"/>
            </a:solidFill>
            <a:headEnd type="triangle"/>
          </a:ln>
        </xdr:spPr>
        <xdr:style>
          <a:lnRef idx="2">
            <a:schemeClr val="accent2"/>
          </a:lnRef>
          <a:fillRef idx="1">
            <a:schemeClr val="lt1"/>
          </a:fillRef>
          <a:effectRef idx="0">
            <a:schemeClr val="accent2"/>
          </a:effectRef>
          <a:fontRef idx="minor">
            <a:schemeClr val="dk1"/>
          </a:fontRef>
        </xdr:style>
        <xdr:txBody>
          <a:bodyPr vertOverflow="clip" horzOverflow="clip" bIns="0" rtlCol="0" anchor="ctr"/>
          <a:lstStyle/>
          <a:p>
            <a:pPr algn="l">
              <a:lnSpc>
                <a:spcPts val="1080"/>
              </a:lnSpc>
            </a:pPr>
            <a:r>
              <a:rPr kumimoji="1" lang="ja-JP" altLang="en-US" sz="1100" b="0">
                <a:solidFill>
                  <a:sysClr val="windowText" lastClr="000000"/>
                </a:solidFill>
                <a:latin typeface="Meiryo UI" panose="020B0604030504040204" pitchFamily="50" charset="-128"/>
                <a:ea typeface="Meiryo UI" panose="020B0604030504040204" pitchFamily="50" charset="-128"/>
              </a:rPr>
              <a:t>受入先の事務所の電話番号を記載してください。</a:t>
            </a:r>
          </a:p>
        </xdr:txBody>
      </xdr:sp>
      <xdr:cxnSp macro="">
        <xdr:nvCxnSpPr>
          <xdr:cNvPr id="6" name="直線矢印コネクタ 5">
            <a:extLst>
              <a:ext uri="{FF2B5EF4-FFF2-40B4-BE49-F238E27FC236}">
                <a16:creationId xmlns:a16="http://schemas.microsoft.com/office/drawing/2014/main" id="{AA067E27-BD79-BF76-ECB1-909D54222883}"/>
              </a:ext>
            </a:extLst>
          </xdr:cNvPr>
          <xdr:cNvCxnSpPr/>
        </xdr:nvCxnSpPr>
        <xdr:spPr>
          <a:xfrm>
            <a:off x="6060780" y="1544010"/>
            <a:ext cx="0" cy="376999"/>
          </a:xfrm>
          <a:prstGeom prst="straightConnector1">
            <a:avLst/>
          </a:prstGeom>
          <a:ln w="22225">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角丸四角形 6">
            <a:extLst>
              <a:ext uri="{FF2B5EF4-FFF2-40B4-BE49-F238E27FC236}">
                <a16:creationId xmlns:a16="http://schemas.microsoft.com/office/drawing/2014/main" id="{65578398-30CA-392E-78B9-BB0F2117EBC1}"/>
              </a:ext>
            </a:extLst>
          </xdr:cNvPr>
          <xdr:cNvSpPr/>
        </xdr:nvSpPr>
        <xdr:spPr>
          <a:xfrm>
            <a:off x="6791883" y="983155"/>
            <a:ext cx="2648273" cy="539083"/>
          </a:xfrm>
          <a:prstGeom prst="roundRect">
            <a:avLst/>
          </a:prstGeom>
          <a:solidFill>
            <a:srgbClr val="FFFFCC"/>
          </a:solidFill>
          <a:ln>
            <a:solidFill>
              <a:srgbClr val="FF0000"/>
            </a:solidFill>
            <a:headEnd type="triangle"/>
          </a:ln>
        </xdr:spPr>
        <xdr:style>
          <a:lnRef idx="2">
            <a:schemeClr val="accent2"/>
          </a:lnRef>
          <a:fillRef idx="1">
            <a:schemeClr val="lt1"/>
          </a:fillRef>
          <a:effectRef idx="0">
            <a:schemeClr val="accent2"/>
          </a:effectRef>
          <a:fontRef idx="minor">
            <a:schemeClr val="dk1"/>
          </a:fontRef>
        </xdr:style>
        <xdr:txBody>
          <a:bodyPr vertOverflow="clip" horzOverflow="clip" bIns="0" rtlCol="0" anchor="ctr"/>
          <a:lstStyle/>
          <a:p>
            <a:pPr algn="l">
              <a:lnSpc>
                <a:spcPts val="1080"/>
              </a:lnSpc>
            </a:pPr>
            <a:r>
              <a:rPr kumimoji="1" lang="ja-JP" altLang="en-US" sz="1100" b="0">
                <a:solidFill>
                  <a:sysClr val="windowText" lastClr="000000"/>
                </a:solidFill>
                <a:latin typeface="Meiryo UI" panose="020B0604030504040204" pitchFamily="50" charset="-128"/>
                <a:ea typeface="Meiryo UI" panose="020B0604030504040204" pitchFamily="50" charset="-128"/>
              </a:rPr>
              <a:t>日別計画表</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認定様式６号</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に記載している日程を記載してください。</a:t>
            </a:r>
          </a:p>
        </xdr:txBody>
      </xdr:sp>
      <xdr:cxnSp macro="">
        <xdr:nvCxnSpPr>
          <xdr:cNvPr id="8" name="直線矢印コネクタ 7">
            <a:extLst>
              <a:ext uri="{FF2B5EF4-FFF2-40B4-BE49-F238E27FC236}">
                <a16:creationId xmlns:a16="http://schemas.microsoft.com/office/drawing/2014/main" id="{8849D3DF-CB65-995F-80C7-F3A2BCAD1DE6}"/>
              </a:ext>
            </a:extLst>
          </xdr:cNvPr>
          <xdr:cNvCxnSpPr/>
        </xdr:nvCxnSpPr>
        <xdr:spPr>
          <a:xfrm>
            <a:off x="7264934" y="1533124"/>
            <a:ext cx="0" cy="376999"/>
          </a:xfrm>
          <a:prstGeom prst="straightConnector1">
            <a:avLst/>
          </a:prstGeom>
          <a:ln w="22225">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角丸四角形 8">
            <a:extLst>
              <a:ext uri="{FF2B5EF4-FFF2-40B4-BE49-F238E27FC236}">
                <a16:creationId xmlns:a16="http://schemas.microsoft.com/office/drawing/2014/main" id="{5E057216-9290-A078-4C55-6E4B094E7F6A}"/>
              </a:ext>
            </a:extLst>
          </xdr:cNvPr>
          <xdr:cNvSpPr/>
        </xdr:nvSpPr>
        <xdr:spPr>
          <a:xfrm>
            <a:off x="5210735" y="6062061"/>
            <a:ext cx="6978064" cy="1484300"/>
          </a:xfrm>
          <a:prstGeom prst="roundRect">
            <a:avLst/>
          </a:prstGeom>
          <a:solidFill>
            <a:srgbClr val="FFFFCC"/>
          </a:solidFill>
          <a:ln>
            <a:solidFill>
              <a:srgbClr val="FF0000"/>
            </a:solidFill>
            <a:headEnd type="triangle"/>
          </a:ln>
        </xdr:spPr>
        <xdr:style>
          <a:lnRef idx="2">
            <a:schemeClr val="accent2"/>
          </a:lnRef>
          <a:fillRef idx="1">
            <a:schemeClr val="lt1"/>
          </a:fillRef>
          <a:effectRef idx="0">
            <a:schemeClr val="accent2"/>
          </a:effectRef>
          <a:fontRef idx="minor">
            <a:schemeClr val="dk1"/>
          </a:fontRef>
        </xdr:style>
        <xdr:txBody>
          <a:bodyPr vertOverflow="clip" horzOverflow="clip" bIns="0" rtlCol="0" anchor="ctr"/>
          <a:lstStyle/>
          <a:p>
            <a:pPr algn="l">
              <a:lnSpc>
                <a:spcPct val="100000"/>
              </a:lnSpc>
            </a:pPr>
            <a:r>
              <a:rPr kumimoji="1" lang="ja-JP" altLang="en-US" sz="1100" b="0">
                <a:solidFill>
                  <a:sysClr val="windowText" lastClr="000000"/>
                </a:solidFill>
                <a:latin typeface="Meiryo UI" panose="020B0604030504040204" pitchFamily="50" charset="-128"/>
                <a:ea typeface="Meiryo UI" panose="020B0604030504040204" pitchFamily="50" charset="-128"/>
              </a:rPr>
              <a:t>認定申請時点において、やむを得ず未定となる箇所については、「未定」と記載をしてください。</a:t>
            </a:r>
          </a:p>
          <a:p>
            <a:pPr algn="l">
              <a:lnSpc>
                <a:spcPct val="100000"/>
              </a:lnSpc>
            </a:pPr>
            <a:r>
              <a:rPr kumimoji="1" lang="ja-JP" altLang="en-US" sz="1100" b="0">
                <a:solidFill>
                  <a:sysClr val="windowText" lastClr="000000"/>
                </a:solidFill>
                <a:latin typeface="Meiryo UI" panose="020B0604030504040204" pitchFamily="50" charset="-128"/>
                <a:ea typeface="Meiryo UI" panose="020B0604030504040204" pitchFamily="50" charset="-128"/>
              </a:rPr>
              <a:t>「未定」にしている箇所や、職場見学等の実施計画に変更が生じる内容について、申請受付期限以降に決定した場合は、事前に愛知支部へ電話連絡をした上で、速やかに「求職者支援法に基づく認定職業訓練の変更届出書（様式 </a:t>
            </a:r>
            <a:r>
              <a:rPr kumimoji="1" lang="en-US" altLang="ja-JP" sz="1100" b="0">
                <a:solidFill>
                  <a:sysClr val="windowText" lastClr="000000"/>
                </a:solidFill>
                <a:latin typeface="Meiryo UI" panose="020B0604030504040204" pitchFamily="50" charset="-128"/>
                <a:ea typeface="Meiryo UI" panose="020B0604030504040204" pitchFamily="50" charset="-128"/>
              </a:rPr>
              <a:t>A-13</a:t>
            </a:r>
            <a:r>
              <a:rPr kumimoji="1" lang="ja-JP" altLang="en-US" sz="1100" b="0">
                <a:solidFill>
                  <a:sysClr val="windowText" lastClr="000000"/>
                </a:solidFill>
                <a:latin typeface="Meiryo UI" panose="020B0604030504040204" pitchFamily="50" charset="-128"/>
                <a:ea typeface="Meiryo UI" panose="020B0604030504040204" pitchFamily="50" charset="-128"/>
              </a:rPr>
              <a:t>）」と併せて計画書及び変更に伴う認定申請様式を提出して下さい。</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206375</xdr:colOff>
      <xdr:row>2</xdr:row>
      <xdr:rowOff>79375</xdr:rowOff>
    </xdr:from>
    <xdr:to>
      <xdr:col>22</xdr:col>
      <xdr:colOff>135939</xdr:colOff>
      <xdr:row>15</xdr:row>
      <xdr:rowOff>39675</xdr:rowOff>
    </xdr:to>
    <xdr:grpSp>
      <xdr:nvGrpSpPr>
        <xdr:cNvPr id="2" name="グループ化 1">
          <a:extLst>
            <a:ext uri="{FF2B5EF4-FFF2-40B4-BE49-F238E27FC236}">
              <a16:creationId xmlns:a16="http://schemas.microsoft.com/office/drawing/2014/main" id="{F254C504-D299-4B8D-8324-FF1655D91397}"/>
            </a:ext>
          </a:extLst>
        </xdr:cNvPr>
        <xdr:cNvGrpSpPr/>
      </xdr:nvGrpSpPr>
      <xdr:grpSpPr>
        <a:xfrm>
          <a:off x="190373" y="384576"/>
          <a:ext cx="11646397" cy="6638388"/>
          <a:chOff x="95250" y="79375"/>
          <a:chExt cx="12566064" cy="7326300"/>
        </a:xfrm>
      </xdr:grpSpPr>
      <xdr:grpSp>
        <xdr:nvGrpSpPr>
          <xdr:cNvPr id="3" name="グループ化 2">
            <a:extLst>
              <a:ext uri="{FF2B5EF4-FFF2-40B4-BE49-F238E27FC236}">
                <a16:creationId xmlns:a16="http://schemas.microsoft.com/office/drawing/2014/main" id="{CA1950D6-7614-788E-90B3-983835F6C6A5}"/>
              </a:ext>
            </a:extLst>
          </xdr:cNvPr>
          <xdr:cNvGrpSpPr/>
        </xdr:nvGrpSpPr>
        <xdr:grpSpPr>
          <a:xfrm>
            <a:off x="95250" y="79375"/>
            <a:ext cx="9810750" cy="1571625"/>
            <a:chOff x="539794" y="-108574"/>
            <a:chExt cx="9856963" cy="1582625"/>
          </a:xfrm>
        </xdr:grpSpPr>
        <xdr:sp macro="" textlink="">
          <xdr:nvSpPr>
            <xdr:cNvPr id="5" name="角丸四角形 4">
              <a:extLst>
                <a:ext uri="{FF2B5EF4-FFF2-40B4-BE49-F238E27FC236}">
                  <a16:creationId xmlns:a16="http://schemas.microsoft.com/office/drawing/2014/main" id="{E2B5AC65-C4E3-C6E3-7009-D1C1CC87465D}"/>
                </a:ext>
              </a:extLst>
            </xdr:cNvPr>
            <xdr:cNvSpPr/>
          </xdr:nvSpPr>
          <xdr:spPr>
            <a:xfrm>
              <a:off x="539794" y="-108574"/>
              <a:ext cx="5167728" cy="799306"/>
            </a:xfrm>
            <a:prstGeom prst="roundRect">
              <a:avLst/>
            </a:prstGeom>
            <a:solidFill>
              <a:schemeClr val="accent6">
                <a:lumMod val="40000"/>
                <a:lumOff val="60000"/>
              </a:schemeClr>
            </a:solidFill>
            <a:ln w="25400" cap="flat" cmpd="sng" algn="ctr">
              <a:noFill/>
              <a:prstDash val="solid"/>
              <a:headEnd type="triangle"/>
            </a:ln>
            <a:effectLst/>
          </xdr:spPr>
          <xdr:txBody>
            <a:bodyPr vertOverflow="clip" horzOverflow="clip" bIns="0" rtlCol="0" anchor="t"/>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ＩＴ分野又はデザイン分野（</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WEB</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デザインの訓練コース）で特例措置の適応を受けようとする場合に、提出が必要になります。</a:t>
              </a:r>
            </a:p>
          </xdr:txBody>
        </xdr:sp>
        <xdr:sp macro="" textlink="">
          <xdr:nvSpPr>
            <xdr:cNvPr id="6" name="角丸四角形 5">
              <a:extLst>
                <a:ext uri="{FF2B5EF4-FFF2-40B4-BE49-F238E27FC236}">
                  <a16:creationId xmlns:a16="http://schemas.microsoft.com/office/drawing/2014/main" id="{E1F2652F-3144-F9BD-B521-BEE93CF6A345}"/>
                </a:ext>
              </a:extLst>
            </xdr:cNvPr>
            <xdr:cNvSpPr/>
          </xdr:nvSpPr>
          <xdr:spPr>
            <a:xfrm>
              <a:off x="5393861" y="765975"/>
              <a:ext cx="2082801" cy="436198"/>
            </a:xfrm>
            <a:prstGeom prst="roundRect">
              <a:avLst/>
            </a:prstGeom>
            <a:solidFill>
              <a:srgbClr val="FFFFCC"/>
            </a:solidFill>
            <a:ln w="25400" cap="flat" cmpd="sng" algn="ctr">
              <a:solidFill>
                <a:srgbClr val="FF0000"/>
              </a:solidFill>
              <a:prstDash val="solid"/>
              <a:headEnd type="triangle"/>
            </a:ln>
            <a:effectLst/>
          </xdr:spPr>
          <xdr:txBody>
            <a:bodyPr vertOverflow="clip" horzOverflow="clip" bIns="0" rtlCol="0" anchor="t"/>
            <a:lstStyle/>
            <a:p>
              <a:pPr marL="0" marR="0" lvl="0" indent="0" algn="l" defTabSz="914400" eaLnBrk="1" fontAlgn="auto" latinLnBrk="0" hangingPunct="1">
                <a:lnSpc>
                  <a:spcPts val="108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受入先の事業所の電話番号を記載してください。</a:t>
              </a:r>
            </a:p>
          </xdr:txBody>
        </xdr:sp>
        <xdr:cxnSp macro="">
          <xdr:nvCxnSpPr>
            <xdr:cNvPr id="7" name="直線矢印コネクタ 6">
              <a:extLst>
                <a:ext uri="{FF2B5EF4-FFF2-40B4-BE49-F238E27FC236}">
                  <a16:creationId xmlns:a16="http://schemas.microsoft.com/office/drawing/2014/main" id="{E1969B38-03B2-57C4-AC87-E80BAC8E43A7}"/>
                </a:ext>
              </a:extLst>
            </xdr:cNvPr>
            <xdr:cNvCxnSpPr>
              <a:stCxn id="6" idx="2"/>
            </xdr:cNvCxnSpPr>
          </xdr:nvCxnSpPr>
          <xdr:spPr>
            <a:xfrm>
              <a:off x="6435261" y="1202173"/>
              <a:ext cx="165449" cy="175961"/>
            </a:xfrm>
            <a:prstGeom prst="straightConnector1">
              <a:avLst/>
            </a:prstGeom>
            <a:ln w="15875">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角丸四角形 7">
              <a:extLst>
                <a:ext uri="{FF2B5EF4-FFF2-40B4-BE49-F238E27FC236}">
                  <a16:creationId xmlns:a16="http://schemas.microsoft.com/office/drawing/2014/main" id="{57E2486B-F576-20BC-15FC-074AFFBBAC65}"/>
                </a:ext>
              </a:extLst>
            </xdr:cNvPr>
            <xdr:cNvSpPr/>
          </xdr:nvSpPr>
          <xdr:spPr>
            <a:xfrm>
              <a:off x="7639258" y="778862"/>
              <a:ext cx="2757499" cy="445722"/>
            </a:xfrm>
            <a:prstGeom prst="roundRect">
              <a:avLst/>
            </a:prstGeom>
            <a:solidFill>
              <a:srgbClr val="FFFFCC"/>
            </a:solidFill>
            <a:ln w="25400" cap="flat" cmpd="sng" algn="ctr">
              <a:solidFill>
                <a:srgbClr val="FF0000"/>
              </a:solidFill>
              <a:prstDash val="solid"/>
              <a:headEnd type="triangle"/>
            </a:ln>
            <a:effectLst/>
          </xdr:spPr>
          <xdr:txBody>
            <a:bodyPr vertOverflow="clip" horzOverflow="clip" bIns="0" rtlCol="0" anchor="t"/>
            <a:lstStyle/>
            <a:p>
              <a:pPr marL="0" marR="0" lvl="0" indent="0" algn="l" defTabSz="914400" eaLnBrk="1" fontAlgn="auto" latinLnBrk="0" hangingPunct="1">
                <a:lnSpc>
                  <a:spcPts val="108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日別計画表（様式</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号）に記載している日程を記載してください。</a:t>
              </a:r>
            </a:p>
          </xdr:txBody>
        </xdr:sp>
        <xdr:cxnSp macro="">
          <xdr:nvCxnSpPr>
            <xdr:cNvPr id="9" name="直線矢印コネクタ 8">
              <a:extLst>
                <a:ext uri="{FF2B5EF4-FFF2-40B4-BE49-F238E27FC236}">
                  <a16:creationId xmlns:a16="http://schemas.microsoft.com/office/drawing/2014/main" id="{341EC656-E1B0-E9FF-D258-C3D0ECE9DFF4}"/>
                </a:ext>
              </a:extLst>
            </xdr:cNvPr>
            <xdr:cNvCxnSpPr>
              <a:stCxn id="8" idx="2"/>
            </xdr:cNvCxnSpPr>
          </xdr:nvCxnSpPr>
          <xdr:spPr>
            <a:xfrm flipH="1">
              <a:off x="8371135" y="1224584"/>
              <a:ext cx="646873" cy="249467"/>
            </a:xfrm>
            <a:prstGeom prst="straightConnector1">
              <a:avLst/>
            </a:prstGeom>
            <a:ln w="15875">
              <a:solidFill>
                <a:srgbClr val="FF0000"/>
              </a:solidFill>
              <a:headEnd type="none" w="med" len="med"/>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4" name="角丸四角形 14">
            <a:extLst>
              <a:ext uri="{FF2B5EF4-FFF2-40B4-BE49-F238E27FC236}">
                <a16:creationId xmlns:a16="http://schemas.microsoft.com/office/drawing/2014/main" id="{00B44EA0-3CD1-5F38-8072-A3372700D394}"/>
              </a:ext>
            </a:extLst>
          </xdr:cNvPr>
          <xdr:cNvSpPr/>
        </xdr:nvSpPr>
        <xdr:spPr>
          <a:xfrm>
            <a:off x="5683250" y="5921375"/>
            <a:ext cx="6978064" cy="1484300"/>
          </a:xfrm>
          <a:prstGeom prst="roundRect">
            <a:avLst/>
          </a:prstGeom>
          <a:solidFill>
            <a:srgbClr val="FFFFCC"/>
          </a:solidFill>
          <a:ln>
            <a:solidFill>
              <a:srgbClr val="FF0000"/>
            </a:solidFill>
            <a:headEnd type="triangle"/>
          </a:ln>
        </xdr:spPr>
        <xdr:style>
          <a:lnRef idx="2">
            <a:schemeClr val="accent2"/>
          </a:lnRef>
          <a:fillRef idx="1">
            <a:schemeClr val="lt1"/>
          </a:fillRef>
          <a:effectRef idx="0">
            <a:schemeClr val="accent2"/>
          </a:effectRef>
          <a:fontRef idx="minor">
            <a:schemeClr val="dk1"/>
          </a:fontRef>
        </xdr:style>
        <xdr:txBody>
          <a:bodyPr vertOverflow="clip" horzOverflow="clip" bIns="0" rtlCol="0" anchor="ctr"/>
          <a:lstStyle/>
          <a:p>
            <a:pPr algn="l">
              <a:lnSpc>
                <a:spcPct val="100000"/>
              </a:lnSpc>
            </a:pPr>
            <a:r>
              <a:rPr kumimoji="1" lang="ja-JP" altLang="en-US" sz="1100" b="0">
                <a:solidFill>
                  <a:sysClr val="windowText" lastClr="000000"/>
                </a:solidFill>
                <a:latin typeface="Meiryo UI" panose="020B0604030504040204" pitchFamily="50" charset="-128"/>
                <a:ea typeface="Meiryo UI" panose="020B0604030504040204" pitchFamily="50" charset="-128"/>
              </a:rPr>
              <a:t>認定申請時点において、やむを得ず未定となる箇所については、「未定」と記載をしてください。</a:t>
            </a:r>
          </a:p>
          <a:p>
            <a:pPr algn="l">
              <a:lnSpc>
                <a:spcPct val="100000"/>
              </a:lnSpc>
            </a:pPr>
            <a:r>
              <a:rPr kumimoji="1" lang="ja-JP" altLang="en-US" sz="1100" b="0">
                <a:solidFill>
                  <a:sysClr val="windowText" lastClr="000000"/>
                </a:solidFill>
                <a:latin typeface="Meiryo UI" panose="020B0604030504040204" pitchFamily="50" charset="-128"/>
                <a:ea typeface="Meiryo UI" panose="020B0604030504040204" pitchFamily="50" charset="-128"/>
              </a:rPr>
              <a:t>「未定」にしている箇所や、職場見学等の実施計画に変更が生じる内容について、申請受付期限以降に決定した場合は、事前に愛知支部へ電話連絡をした上で、速やかに「求職者支援法に基づく認定職業訓練の変更届出書（様式 </a:t>
            </a:r>
            <a:r>
              <a:rPr kumimoji="1" lang="en-US" altLang="ja-JP" sz="1100" b="0">
                <a:solidFill>
                  <a:sysClr val="windowText" lastClr="000000"/>
                </a:solidFill>
                <a:latin typeface="Meiryo UI" panose="020B0604030504040204" pitchFamily="50" charset="-128"/>
                <a:ea typeface="Meiryo UI" panose="020B0604030504040204" pitchFamily="50" charset="-128"/>
              </a:rPr>
              <a:t>A-13</a:t>
            </a:r>
            <a:r>
              <a:rPr kumimoji="1" lang="ja-JP" altLang="en-US" sz="1100" b="0">
                <a:solidFill>
                  <a:sysClr val="windowText" lastClr="000000"/>
                </a:solidFill>
                <a:latin typeface="Meiryo UI" panose="020B0604030504040204" pitchFamily="50" charset="-128"/>
                <a:ea typeface="Meiryo UI" panose="020B0604030504040204" pitchFamily="50" charset="-128"/>
              </a:rPr>
              <a:t>）」と併せて計画書及び変更に伴う認定申請様式を提出して下さい。</a:t>
            </a:r>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l-flsv13w\&#24859;&#30693;&#25903;&#37096;&#65288;&#21508;&#35506;&#65289;\&#27714;&#32887;&#32773;&#25903;&#25588;&#35506;\03&#12507;&#12540;&#12512;&#12506;&#12540;&#12472;\05&#12288;&#35469;&#23450;&#30003;&#35531;&#26360;&#12398;&#35352;&#20837;&#20363;\&#26087;\&#35211;&#26412;0606&#35469;&#23450;&#30003;&#35531;&#27096;&#24335;&#12304;&#22522;&#30990;&#12467;&#12540;&#12473;&#29992;&#12305;%20(1).xlsx" TargetMode="External"/><Relationship Id="rId1" Type="http://schemas.openxmlformats.org/officeDocument/2006/relationships/externalLinkPath" Target="/&#27714;&#32887;&#32773;&#25903;&#25588;&#35506;/03&#12507;&#12540;&#12512;&#12506;&#12540;&#12472;/05&#12288;&#35469;&#23450;&#30003;&#35531;&#26360;&#12398;&#35352;&#20837;&#20363;/&#26087;/&#35211;&#26412;0606&#35469;&#23450;&#30003;&#35531;&#27096;&#24335;&#12304;&#22522;&#30990;&#12467;&#12540;&#12473;&#29992;&#12305;%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flsv17w\&#27714;&#32887;&#32773;&#25903;&#25588;&#35347;&#32244;&#37096;\&#9679;&#35347;&#32244;&#35469;&#23450;&#35506;\&#20196;&#21644;&#65303;&#24180;&#24230;\210_&#20225;&#30011;&#20418;\02_&#30003;&#35531;&#12398;&#30041;&#24847;&#20107;&#38917;\R7.6&#25913;&#27491;&#65288;&#36890;&#25152;&#65289;\03_&#30330;&#20986;&#28310;&#20633;\&#12304;&#21029;&#28155;&#65299;&#65293;&#65297;&#12305;&#35469;&#23450;&#30003;&#35531;&#27096;&#24335;&#12304;&#22522;&#30990;&#12467;&#12540;&#12473;&#29992;&#12305;.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l-flsv13w\&#24859;&#30693;&#25903;&#37096;&#65288;&#21508;&#35506;&#65289;\&#27714;&#32887;&#32773;&#25903;&#25588;&#35506;\03&#12507;&#12540;&#12512;&#12506;&#12540;&#12472;\05&#12288;&#35469;&#23450;&#30003;&#35531;&#26360;&#12398;&#35352;&#20837;&#20363;\&#26032;\01&#35469;&#23450;&#30003;&#35531;&#27096;&#24335;&#12304;&#22522;&#30990;&#12467;&#12540;&#12473;&#29992;&#12305;.xlsx" TargetMode="External"/><Relationship Id="rId1" Type="http://schemas.openxmlformats.org/officeDocument/2006/relationships/externalLinkPath" Target="01&#35469;&#23450;&#30003;&#35531;&#27096;&#24335;&#12304;&#22522;&#30990;&#12467;&#12540;&#12473;&#29992;&#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一覧表"/>
      <sheetName val="様式1"/>
      <sheetName val="様式2"/>
      <sheetName val="様式3"/>
      <sheetName val="平面図"/>
      <sheetName val="様式4"/>
      <sheetName val="代表者氏名・役員一覧"/>
      <sheetName val="様式5"/>
      <sheetName val="様式５別添１"/>
      <sheetName val="様式５別添２"/>
      <sheetName val="様式５添付３ "/>
      <sheetName val="様式５添付４"/>
      <sheetName val="様式５添付5"/>
      <sheetName val="様式6"/>
      <sheetName val="様式6（記入例１）"/>
      <sheetName val="様式6（記入例２）"/>
      <sheetName val="様式7の1 "/>
      <sheetName val="様式7の3"/>
      <sheetName val="様式8"/>
      <sheetName val="様式9"/>
      <sheetName val="様式10"/>
      <sheetName val="様式12"/>
      <sheetName val="様式13の１"/>
      <sheetName val="様式13の２(自己評価)"/>
      <sheetName val="様式14 "/>
      <sheetName val="様式15の１"/>
      <sheetName val="様式15の２"/>
      <sheetName val="様式16の２"/>
      <sheetName val="様式17"/>
      <sheetName val="様式18"/>
      <sheetName val="登録用"/>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O1" t="str">
            <v>00 基礎分野</v>
          </cell>
        </row>
        <row r="2">
          <cell r="AO2" t="str">
            <v>02 IT分野</v>
          </cell>
        </row>
        <row r="3">
          <cell r="AO3" t="str">
            <v>03 営業・販売・事務分野</v>
          </cell>
        </row>
        <row r="4">
          <cell r="AO4" t="str">
            <v>04 医療事務分野</v>
          </cell>
        </row>
        <row r="5">
          <cell r="AO5" t="str">
            <v>05 介護・医療・福祉分野</v>
          </cell>
        </row>
        <row r="6">
          <cell r="AO6" t="str">
            <v>06 農業分野</v>
          </cell>
        </row>
        <row r="7">
          <cell r="AO7" t="str">
            <v>07 林業分野</v>
          </cell>
        </row>
        <row r="9">
          <cell r="AO9" t="str">
            <v>08 旅行・観光分野</v>
          </cell>
        </row>
        <row r="10">
          <cell r="AO10" t="str">
            <v>09 警備・保安分野</v>
          </cell>
        </row>
        <row r="11">
          <cell r="AO11" t="str">
            <v>10 クリエート（企画・創作）分野</v>
          </cell>
        </row>
        <row r="12">
          <cell r="AO12" t="str">
            <v>11 デザイン分野</v>
          </cell>
        </row>
        <row r="13">
          <cell r="AO13" t="str">
            <v>12 輸送サービス分野</v>
          </cell>
        </row>
        <row r="14">
          <cell r="AO14" t="str">
            <v>13 エコ分野</v>
          </cell>
        </row>
        <row r="15">
          <cell r="AO15" t="str">
            <v>14 調理分野</v>
          </cell>
        </row>
        <row r="16">
          <cell r="AO16" t="str">
            <v>15 電気関連分野</v>
          </cell>
        </row>
        <row r="17">
          <cell r="AO17" t="str">
            <v>16 機械関連分野</v>
          </cell>
        </row>
        <row r="18">
          <cell r="AO18" t="str">
            <v>17 金属関連分野</v>
          </cell>
        </row>
        <row r="19">
          <cell r="AO19" t="str">
            <v>18 建設関連分野</v>
          </cell>
        </row>
        <row r="20">
          <cell r="AO20" t="str">
            <v>19 理容・美容関連分野</v>
          </cell>
        </row>
        <row r="21">
          <cell r="AO21" t="str">
            <v>20 その他の分野</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表"/>
      <sheetName val="様式1"/>
      <sheetName val="様式2"/>
      <sheetName val="様式3"/>
      <sheetName val="様式4"/>
      <sheetName val="様式5"/>
      <sheetName val="様式5 (記入例)"/>
      <sheetName val="様式５別添１"/>
      <sheetName val="様式５別添２"/>
      <sheetName val="様式５添付３"/>
      <sheetName val="様式５添付４"/>
      <sheetName val="様式５添付４別表"/>
      <sheetName val="様式6"/>
      <sheetName val="様式6（記入例１）"/>
      <sheetName val="様式6（記入例２）"/>
      <sheetName val="様式7の1 "/>
      <sheetName val="様式7の1 （記入例）"/>
      <sheetName val="様式7の3"/>
      <sheetName val="様式7の3(記入例)"/>
      <sheetName val="様式8"/>
      <sheetName val="様式8 (記載例)"/>
      <sheetName val="様式9"/>
      <sheetName val="様式10"/>
      <sheetName val="様式12"/>
      <sheetName val="様式13の１"/>
      <sheetName val="様式13の２(自己評価)"/>
      <sheetName val="様式14 "/>
      <sheetName val="様式15の１"/>
      <sheetName val="様式15の２"/>
      <sheetName val="様式16の２"/>
      <sheetName val="様式17"/>
      <sheetName val="様式18"/>
      <sheetName val="登録用"/>
    </sheetNames>
    <sheetDataSet>
      <sheetData sheetId="0" refreshError="1"/>
      <sheetData sheetId="1" refreshError="1"/>
      <sheetData sheetId="2" refreshError="1"/>
      <sheetData sheetId="3" refreshError="1"/>
      <sheetData sheetId="4" refreshError="1"/>
      <sheetData sheetId="5">
        <row r="1">
          <cell r="AO1" t="str">
            <v>00 基礎分野</v>
          </cell>
        </row>
        <row r="2">
          <cell r="AO2" t="str">
            <v>02 IT分野</v>
          </cell>
        </row>
        <row r="3">
          <cell r="AO3" t="str">
            <v>03 営業・販売・事務分野</v>
          </cell>
        </row>
        <row r="4">
          <cell r="AO4" t="str">
            <v>04 医療事務分野</v>
          </cell>
        </row>
        <row r="5">
          <cell r="AO5" t="str">
            <v>05 介護・医療・福祉分野</v>
          </cell>
        </row>
        <row r="6">
          <cell r="AO6" t="str">
            <v>06 農業分野</v>
          </cell>
        </row>
        <row r="7">
          <cell r="AO7" t="str">
            <v>07 林業分野</v>
          </cell>
        </row>
        <row r="9">
          <cell r="AO9" t="str">
            <v>08 旅行・観光分野</v>
          </cell>
        </row>
        <row r="10">
          <cell r="AO10" t="str">
            <v>09 警備・保安分野</v>
          </cell>
        </row>
        <row r="11">
          <cell r="AO11" t="str">
            <v>10 クリエート（企画・創作）分野</v>
          </cell>
        </row>
        <row r="12">
          <cell r="AO12" t="str">
            <v>11 デザイン分野</v>
          </cell>
        </row>
        <row r="13">
          <cell r="AO13" t="str">
            <v>12 輸送サービス分野</v>
          </cell>
        </row>
        <row r="14">
          <cell r="AO14" t="str">
            <v>13 エコ分野</v>
          </cell>
        </row>
        <row r="15">
          <cell r="AO15" t="str">
            <v>14 調理分野</v>
          </cell>
        </row>
        <row r="16">
          <cell r="AO16" t="str">
            <v>15 電気関連分野</v>
          </cell>
        </row>
        <row r="17">
          <cell r="AO17" t="str">
            <v>16 機械関連分野</v>
          </cell>
        </row>
        <row r="18">
          <cell r="AO18" t="str">
            <v>17 金属関連分野</v>
          </cell>
        </row>
        <row r="19">
          <cell r="AO19" t="str">
            <v>18 建設関連分野</v>
          </cell>
        </row>
        <row r="20">
          <cell r="AO20" t="str">
            <v>19 理容・美容関連分野</v>
          </cell>
        </row>
        <row r="21">
          <cell r="AO21" t="str">
            <v>20 その他の分野</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一覧表"/>
      <sheetName val="様式1"/>
      <sheetName val="様式2"/>
      <sheetName val="様式3"/>
      <sheetName val="平面図（参考様式）"/>
      <sheetName val="様式4"/>
      <sheetName val="様式5"/>
      <sheetName val="様式５別添１"/>
      <sheetName val="様式５別添２"/>
      <sheetName val="様式５添付３"/>
      <sheetName val="様式５添付４"/>
      <sheetName val="様式５添付４別表"/>
      <sheetName val="様式6"/>
      <sheetName val="様式7の1 "/>
      <sheetName val="様式7の3"/>
      <sheetName val="職務証明書（参考様式）"/>
      <sheetName val="様式8"/>
      <sheetName val="様式9"/>
      <sheetName val="様式10"/>
      <sheetName val="様式12"/>
      <sheetName val="様式13の１"/>
      <sheetName val="様式13の２(自己評価)"/>
      <sheetName val="様式14 "/>
      <sheetName val="様式15の１"/>
      <sheetName val="様式15の２"/>
      <sheetName val="様式16の２"/>
      <sheetName val="様式17"/>
      <sheetName val="様式18"/>
      <sheetName val="登録用"/>
    </sheetNames>
    <sheetDataSet>
      <sheetData sheetId="0" refreshError="1"/>
      <sheetData sheetId="1">
        <row r="37">
          <cell r="F37">
            <v>46199</v>
          </cell>
          <cell r="K37">
            <v>46290</v>
          </cell>
          <cell r="P37">
            <v>3</v>
          </cell>
        </row>
      </sheetData>
      <sheetData sheetId="2" refreshError="1"/>
      <sheetData sheetId="3" refreshError="1"/>
      <sheetData sheetId="4" refreshError="1"/>
      <sheetData sheetId="5" refreshError="1"/>
      <sheetData sheetId="6">
        <row r="1">
          <cell r="AO1" t="str">
            <v>00 基礎分野</v>
          </cell>
        </row>
        <row r="2">
          <cell r="AO2" t="str">
            <v>02 IT分野</v>
          </cell>
        </row>
        <row r="3">
          <cell r="AO3" t="str">
            <v>03 営業・販売・事務分野</v>
          </cell>
        </row>
        <row r="4">
          <cell r="AO4" t="str">
            <v>04 医療事務分野</v>
          </cell>
        </row>
        <row r="5">
          <cell r="AO5" t="str">
            <v>05 介護・医療・福祉分野</v>
          </cell>
        </row>
        <row r="6">
          <cell r="AO6" t="str">
            <v>06 農業分野</v>
          </cell>
        </row>
        <row r="7">
          <cell r="AO7" t="str">
            <v>07 林業分野</v>
          </cell>
        </row>
        <row r="9">
          <cell r="AO9" t="str">
            <v>08 旅行・観光分野</v>
          </cell>
        </row>
        <row r="10">
          <cell r="AO10" t="str">
            <v>09 警備・保安分野</v>
          </cell>
        </row>
        <row r="11">
          <cell r="AO11" t="str">
            <v>10 クリエート（企画・創作）分野</v>
          </cell>
        </row>
        <row r="12">
          <cell r="AO12" t="str">
            <v>11 デザイン分野</v>
          </cell>
        </row>
        <row r="13">
          <cell r="AO13" t="str">
            <v>12 輸送サービス分野</v>
          </cell>
        </row>
        <row r="14">
          <cell r="AO14" t="str">
            <v>13 エコ分野</v>
          </cell>
        </row>
        <row r="15">
          <cell r="AO15" t="str">
            <v>14 調理分野</v>
          </cell>
        </row>
        <row r="16">
          <cell r="AO16" t="str">
            <v>15 電気関連分野</v>
          </cell>
        </row>
        <row r="17">
          <cell r="AO17" t="str">
            <v>16 機械関連分野</v>
          </cell>
        </row>
        <row r="18">
          <cell r="AO18" t="str">
            <v>17 金属関連分野</v>
          </cell>
        </row>
        <row r="19">
          <cell r="AO19" t="str">
            <v>18 建設関連分野</v>
          </cell>
        </row>
        <row r="20">
          <cell r="AO20" t="str">
            <v>19 理容・美容関連分野</v>
          </cell>
        </row>
        <row r="21">
          <cell r="AO21" t="str">
            <v>20 その他の分野</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12700">
          <a:solidFill>
            <a:sysClr val="windowText" lastClr="000000"/>
          </a:solidFill>
          <a:headEnd type="none" w="med" len="med"/>
          <a:tailEnd type="triangle" w="med" len="med"/>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1.xml"/><Relationship Id="rId1" Type="http://schemas.openxmlformats.org/officeDocument/2006/relationships/printerSettings" Target="../printerSettings/printerSettings22.bin"/><Relationship Id="rId5" Type="http://schemas.openxmlformats.org/officeDocument/2006/relationships/image" Target="../media/image3.emf"/><Relationship Id="rId4" Type="http://schemas.openxmlformats.org/officeDocument/2006/relationships/package" Target="../embeddings/Microsoft_Excel_Worksheet.xlsx"/></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2.xml"/><Relationship Id="rId1" Type="http://schemas.openxmlformats.org/officeDocument/2006/relationships/printerSettings" Target="../printerSettings/printerSettings23.bin"/><Relationship Id="rId4" Type="http://schemas.openxmlformats.org/officeDocument/2006/relationships/comments" Target="../comments8.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3.xml"/><Relationship Id="rId1" Type="http://schemas.openxmlformats.org/officeDocument/2006/relationships/printerSettings" Target="../printerSettings/printerSettings24.bin"/><Relationship Id="rId4"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5.xml"/><Relationship Id="rId1" Type="http://schemas.openxmlformats.org/officeDocument/2006/relationships/printerSettings" Target="../printerSettings/printerSettings26.bin"/><Relationship Id="rId4" Type="http://schemas.openxmlformats.org/officeDocument/2006/relationships/comments" Target="../comments10.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mailto:2222@2222222.com" TargetMode="External"/><Relationship Id="rId7" Type="http://schemas.openxmlformats.org/officeDocument/2006/relationships/vmlDrawing" Target="../drawings/vmlDrawing4.vml"/><Relationship Id="rId2" Type="http://schemas.openxmlformats.org/officeDocument/2006/relationships/hyperlink" Target="mailto:1111@1111111.com" TargetMode="External"/><Relationship Id="rId1" Type="http://schemas.openxmlformats.org/officeDocument/2006/relationships/hyperlink" Target="mailto:0000@0000000.com"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3333@3333333.com"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tabColor rgb="FFFF0000"/>
    <pageSetUpPr fitToPage="1"/>
  </sheetPr>
  <dimension ref="A1:M29"/>
  <sheetViews>
    <sheetView view="pageBreakPreview" topLeftCell="A10" zoomScale="30" zoomScaleNormal="100" zoomScaleSheetLayoutView="30" zoomScalePageLayoutView="55" workbookViewId="0">
      <selection activeCell="F15" sqref="F15"/>
    </sheetView>
  </sheetViews>
  <sheetFormatPr defaultColWidth="9" defaultRowHeight="13.5"/>
  <cols>
    <col min="1" max="1" width="5.5" style="913" customWidth="1"/>
    <col min="2" max="2" width="24.875" style="913" customWidth="1"/>
    <col min="3" max="4" width="33.625" style="913" customWidth="1"/>
    <col min="5" max="5" width="151" style="913" customWidth="1"/>
    <col min="6" max="6" width="78.625" style="931" customWidth="1"/>
    <col min="7" max="8" width="15.75" style="913" customWidth="1"/>
    <col min="9" max="16384" width="9" style="913"/>
  </cols>
  <sheetData>
    <row r="1" spans="1:13" s="903" customFormat="1" ht="32.25" customHeight="1">
      <c r="A1" s="1179" t="s">
        <v>971</v>
      </c>
      <c r="B1" s="1179"/>
      <c r="C1" s="1179"/>
      <c r="D1" s="1179"/>
      <c r="E1" s="1179"/>
      <c r="F1" s="1179"/>
      <c r="G1" s="1179"/>
      <c r="H1" s="1179"/>
      <c r="I1" s="901"/>
      <c r="J1" s="901"/>
      <c r="K1" s="902"/>
      <c r="L1" s="902"/>
      <c r="M1" s="902"/>
    </row>
    <row r="2" spans="1:13" s="903" customFormat="1" ht="21" customHeight="1">
      <c r="B2" s="904"/>
      <c r="C2" s="904"/>
      <c r="D2" s="904"/>
      <c r="F2" s="904"/>
      <c r="G2" s="904"/>
      <c r="H2" s="904"/>
    </row>
    <row r="3" spans="1:13" s="903" customFormat="1" ht="25.5" customHeight="1">
      <c r="A3" s="905" t="s">
        <v>0</v>
      </c>
      <c r="B3" s="906"/>
      <c r="C3" s="1180" t="str">
        <f>IF(様式1!L11="","",様式1!L11)</f>
        <v>株式会社○○○○</v>
      </c>
      <c r="D3" s="1180"/>
      <c r="E3" s="1180"/>
      <c r="F3" s="907"/>
      <c r="G3" s="904"/>
      <c r="H3" s="904"/>
    </row>
    <row r="4" spans="1:13" s="903" customFormat="1" ht="6.75" customHeight="1">
      <c r="A4" s="908"/>
      <c r="B4" s="904"/>
      <c r="C4" s="904"/>
      <c r="D4" s="904"/>
      <c r="F4" s="904"/>
      <c r="G4" s="904"/>
      <c r="H4" s="904"/>
    </row>
    <row r="5" spans="1:13" s="903" customFormat="1" ht="25.5" customHeight="1">
      <c r="A5" s="905" t="s">
        <v>1</v>
      </c>
      <c r="B5" s="906"/>
      <c r="C5" s="1181">
        <f>IF(様式1!O3="","",様式1!O3)</f>
        <v>46029</v>
      </c>
      <c r="D5" s="1181"/>
      <c r="E5" s="1181"/>
      <c r="F5" s="909"/>
      <c r="G5" s="904"/>
      <c r="H5" s="904"/>
    </row>
    <row r="6" spans="1:13" s="903" customFormat="1" ht="9.9499999999999993" customHeight="1">
      <c r="B6" s="904"/>
      <c r="C6" s="904"/>
      <c r="D6" s="904"/>
      <c r="F6" s="904"/>
      <c r="G6" s="904"/>
      <c r="H6" s="904"/>
    </row>
    <row r="7" spans="1:13" ht="45.75" customHeight="1">
      <c r="A7" s="910" t="s">
        <v>766</v>
      </c>
      <c r="B7" s="911" t="s">
        <v>2</v>
      </c>
      <c r="C7" s="1182" t="s">
        <v>3</v>
      </c>
      <c r="D7" s="1183"/>
      <c r="E7" s="1183"/>
      <c r="F7" s="910" t="s">
        <v>940</v>
      </c>
      <c r="G7" s="912" t="s">
        <v>4</v>
      </c>
      <c r="H7" s="912" t="s">
        <v>5</v>
      </c>
    </row>
    <row r="8" spans="1:13" ht="24.75" customHeight="1">
      <c r="A8" s="914">
        <v>1</v>
      </c>
      <c r="B8" s="914" t="s">
        <v>6</v>
      </c>
      <c r="C8" s="1184" t="s">
        <v>7</v>
      </c>
      <c r="D8" s="1185"/>
      <c r="E8" s="1186"/>
      <c r="F8" s="915" t="s">
        <v>942</v>
      </c>
      <c r="G8" s="916" t="s">
        <v>1396</v>
      </c>
      <c r="H8" s="916"/>
    </row>
    <row r="9" spans="1:13" ht="24.75" customHeight="1">
      <c r="A9" s="914">
        <v>2</v>
      </c>
      <c r="B9" s="914" t="s">
        <v>767</v>
      </c>
      <c r="C9" s="1187" t="s">
        <v>941</v>
      </c>
      <c r="D9" s="1188"/>
      <c r="E9" s="1189"/>
      <c r="F9" s="915" t="s">
        <v>942</v>
      </c>
      <c r="G9" s="916" t="s">
        <v>1396</v>
      </c>
      <c r="H9" s="916"/>
    </row>
    <row r="10" spans="1:13" ht="355.5" customHeight="1">
      <c r="A10" s="914">
        <v>3</v>
      </c>
      <c r="B10" s="914" t="s">
        <v>768</v>
      </c>
      <c r="C10" s="1190" t="s">
        <v>1372</v>
      </c>
      <c r="D10" s="1191"/>
      <c r="E10" s="1192"/>
      <c r="F10" s="915" t="s">
        <v>942</v>
      </c>
      <c r="G10" s="917" t="s">
        <v>827</v>
      </c>
      <c r="H10" s="917"/>
    </row>
    <row r="11" spans="1:13" ht="337.5" customHeight="1">
      <c r="A11" s="914">
        <v>4</v>
      </c>
      <c r="B11" s="914" t="s">
        <v>769</v>
      </c>
      <c r="C11" s="1193" t="s">
        <v>1158</v>
      </c>
      <c r="D11" s="1194"/>
      <c r="E11" s="1194"/>
      <c r="F11" s="918" t="s">
        <v>942</v>
      </c>
      <c r="G11" s="917" t="s">
        <v>827</v>
      </c>
      <c r="H11" s="917"/>
    </row>
    <row r="12" spans="1:13" ht="212.25" customHeight="1">
      <c r="A12" s="914">
        <v>5</v>
      </c>
      <c r="B12" s="880" t="s">
        <v>770</v>
      </c>
      <c r="C12" s="1193" t="s">
        <v>1173</v>
      </c>
      <c r="D12" s="1185"/>
      <c r="E12" s="1185"/>
      <c r="F12" s="918" t="s">
        <v>942</v>
      </c>
      <c r="G12" s="916" t="s">
        <v>827</v>
      </c>
      <c r="H12" s="916"/>
    </row>
    <row r="13" spans="1:13" ht="50.25" customHeight="1">
      <c r="A13" s="914">
        <v>6</v>
      </c>
      <c r="B13" s="919" t="s">
        <v>771</v>
      </c>
      <c r="C13" s="1184" t="s">
        <v>772</v>
      </c>
      <c r="D13" s="1185"/>
      <c r="E13" s="1185"/>
      <c r="F13" s="918" t="s">
        <v>942</v>
      </c>
      <c r="G13" s="916" t="s">
        <v>827</v>
      </c>
      <c r="H13" s="916"/>
    </row>
    <row r="14" spans="1:13" ht="115.5" customHeight="1">
      <c r="A14" s="914">
        <v>7</v>
      </c>
      <c r="B14" s="914" t="s">
        <v>9</v>
      </c>
      <c r="C14" s="1193" t="s">
        <v>1159</v>
      </c>
      <c r="D14" s="1185"/>
      <c r="E14" s="1185"/>
      <c r="F14" s="918" t="s">
        <v>942</v>
      </c>
      <c r="G14" s="916" t="s">
        <v>827</v>
      </c>
      <c r="H14" s="916"/>
    </row>
    <row r="15" spans="1:13" s="921" customFormat="1" ht="320.25" customHeight="1">
      <c r="A15" s="919">
        <v>8</v>
      </c>
      <c r="B15" s="1044" t="s">
        <v>1374</v>
      </c>
      <c r="C15" s="1196" t="s">
        <v>1373</v>
      </c>
      <c r="D15" s="1197"/>
      <c r="E15" s="1198"/>
      <c r="F15" s="1037" t="s">
        <v>1322</v>
      </c>
      <c r="G15" s="916" t="s">
        <v>827</v>
      </c>
      <c r="H15" s="916"/>
    </row>
    <row r="16" spans="1:13" ht="81.75" customHeight="1">
      <c r="A16" s="914">
        <v>9</v>
      </c>
      <c r="B16" s="914" t="s">
        <v>773</v>
      </c>
      <c r="C16" s="1184" t="s">
        <v>10</v>
      </c>
      <c r="D16" s="1185"/>
      <c r="E16" s="1186"/>
      <c r="F16" s="922" t="s">
        <v>942</v>
      </c>
      <c r="G16" s="916" t="s">
        <v>827</v>
      </c>
      <c r="H16" s="916"/>
    </row>
    <row r="17" spans="1:8" ht="276.75" customHeight="1">
      <c r="A17" s="914">
        <v>10</v>
      </c>
      <c r="B17" s="914" t="s">
        <v>774</v>
      </c>
      <c r="C17" s="1190" t="s">
        <v>1354</v>
      </c>
      <c r="D17" s="1191"/>
      <c r="E17" s="1192"/>
      <c r="F17" s="915" t="s">
        <v>942</v>
      </c>
      <c r="G17" s="917" t="s">
        <v>827</v>
      </c>
      <c r="H17" s="917"/>
    </row>
    <row r="18" spans="1:8" s="921" customFormat="1" ht="124.5" customHeight="1">
      <c r="A18" s="920">
        <v>11</v>
      </c>
      <c r="B18" s="920" t="s">
        <v>775</v>
      </c>
      <c r="C18" s="1199" t="s">
        <v>1176</v>
      </c>
      <c r="D18" s="1205"/>
      <c r="E18" s="1206"/>
      <c r="F18" s="881" t="s">
        <v>1160</v>
      </c>
      <c r="G18" s="917"/>
      <c r="H18" s="917"/>
    </row>
    <row r="19" spans="1:8" s="921" customFormat="1" ht="131.25" customHeight="1">
      <c r="A19" s="920">
        <v>12</v>
      </c>
      <c r="B19" s="920" t="s">
        <v>776</v>
      </c>
      <c r="C19" s="1207" t="s">
        <v>11</v>
      </c>
      <c r="D19" s="1205"/>
      <c r="E19" s="1206"/>
      <c r="F19" s="881" t="s">
        <v>1160</v>
      </c>
      <c r="G19" s="917"/>
      <c r="H19" s="917"/>
    </row>
    <row r="20" spans="1:8" ht="55.5" customHeight="1">
      <c r="A20" s="914">
        <v>13</v>
      </c>
      <c r="B20" s="923" t="s">
        <v>703</v>
      </c>
      <c r="C20" s="1193" t="s">
        <v>479</v>
      </c>
      <c r="D20" s="1185"/>
      <c r="E20" s="1186"/>
      <c r="F20" s="915" t="s">
        <v>942</v>
      </c>
      <c r="G20" s="924" t="s">
        <v>827</v>
      </c>
      <c r="H20" s="924"/>
    </row>
    <row r="21" spans="1:8" ht="55.5" customHeight="1">
      <c r="A21" s="914">
        <v>14</v>
      </c>
      <c r="B21" s="923" t="s">
        <v>777</v>
      </c>
      <c r="C21" s="1184" t="s">
        <v>12</v>
      </c>
      <c r="D21" s="1185"/>
      <c r="E21" s="1186"/>
      <c r="F21" s="915" t="s">
        <v>942</v>
      </c>
      <c r="G21" s="924" t="s">
        <v>827</v>
      </c>
      <c r="H21" s="924"/>
    </row>
    <row r="22" spans="1:8" s="927" customFormat="1" ht="55.5" customHeight="1">
      <c r="A22" s="919">
        <v>15</v>
      </c>
      <c r="B22" s="925" t="s">
        <v>777</v>
      </c>
      <c r="C22" s="1202" t="s">
        <v>1323</v>
      </c>
      <c r="D22" s="1203"/>
      <c r="E22" s="1204"/>
      <c r="F22" s="915" t="s">
        <v>942</v>
      </c>
      <c r="G22" s="924" t="s">
        <v>827</v>
      </c>
      <c r="H22" s="926"/>
    </row>
    <row r="23" spans="1:8" s="927" customFormat="1" ht="202.5" customHeight="1">
      <c r="A23" s="920">
        <v>16</v>
      </c>
      <c r="B23" s="928" t="s">
        <v>704</v>
      </c>
      <c r="C23" s="1199" t="s">
        <v>1164</v>
      </c>
      <c r="D23" s="1205"/>
      <c r="E23" s="1206"/>
      <c r="F23" s="881" t="s">
        <v>1161</v>
      </c>
      <c r="G23" s="926" t="s">
        <v>827</v>
      </c>
      <c r="H23" s="926"/>
    </row>
    <row r="24" spans="1:8" ht="254.25" customHeight="1">
      <c r="A24" s="914">
        <v>17</v>
      </c>
      <c r="B24" s="929" t="s">
        <v>705</v>
      </c>
      <c r="C24" s="1196" t="s">
        <v>1355</v>
      </c>
      <c r="D24" s="1197"/>
      <c r="E24" s="1198"/>
      <c r="F24" s="930" t="s">
        <v>938</v>
      </c>
      <c r="G24" s="926" t="s">
        <v>827</v>
      </c>
      <c r="H24" s="926"/>
    </row>
    <row r="25" spans="1:8" ht="254.25" customHeight="1">
      <c r="A25" s="914">
        <v>18</v>
      </c>
      <c r="B25" s="929" t="s">
        <v>706</v>
      </c>
      <c r="C25" s="1196" t="s">
        <v>1356</v>
      </c>
      <c r="D25" s="1197"/>
      <c r="E25" s="1198"/>
      <c r="F25" s="930" t="s">
        <v>939</v>
      </c>
      <c r="G25" s="926"/>
      <c r="H25" s="926"/>
    </row>
    <row r="26" spans="1:8" s="921" customFormat="1" ht="186.75" customHeight="1">
      <c r="A26" s="920">
        <v>19</v>
      </c>
      <c r="B26" s="928" t="s">
        <v>1321</v>
      </c>
      <c r="C26" s="1199" t="s">
        <v>1106</v>
      </c>
      <c r="D26" s="1200"/>
      <c r="E26" s="1201"/>
      <c r="F26" s="881" t="s">
        <v>1324</v>
      </c>
      <c r="G26" s="924"/>
      <c r="H26" s="924"/>
    </row>
    <row r="27" spans="1:8" s="921" customFormat="1" ht="186.75" customHeight="1">
      <c r="A27" s="920">
        <v>20</v>
      </c>
      <c r="B27" s="928" t="s">
        <v>707</v>
      </c>
      <c r="C27" s="1199" t="s">
        <v>14</v>
      </c>
      <c r="D27" s="1200"/>
      <c r="E27" s="1201"/>
      <c r="F27" s="881" t="s">
        <v>1162</v>
      </c>
      <c r="G27" s="924" t="s">
        <v>827</v>
      </c>
      <c r="H27" s="924"/>
    </row>
    <row r="28" spans="1:8" ht="44.25" customHeight="1">
      <c r="A28" s="1195" t="s">
        <v>944</v>
      </c>
      <c r="B28" s="1195"/>
      <c r="C28" s="1195"/>
      <c r="D28" s="1195"/>
      <c r="E28" s="1195"/>
      <c r="F28" s="1195"/>
      <c r="G28" s="1195"/>
      <c r="H28" s="1195"/>
    </row>
    <row r="29" spans="1:8" ht="44.25" customHeight="1">
      <c r="A29" s="1178" t="s">
        <v>943</v>
      </c>
      <c r="B29" s="1178"/>
      <c r="C29" s="1178"/>
      <c r="D29" s="1178"/>
      <c r="E29" s="1178"/>
      <c r="F29" s="1178"/>
      <c r="G29" s="1178"/>
      <c r="H29" s="1178"/>
    </row>
  </sheetData>
  <mergeCells count="26">
    <mergeCell ref="C22:E22"/>
    <mergeCell ref="C23:E23"/>
    <mergeCell ref="C24:E24"/>
    <mergeCell ref="C15:E15"/>
    <mergeCell ref="C18:E18"/>
    <mergeCell ref="C19:E19"/>
    <mergeCell ref="C21:E21"/>
    <mergeCell ref="C20:E20"/>
    <mergeCell ref="C16:E16"/>
    <mergeCell ref="C17:E17"/>
    <mergeCell ref="A29:H29"/>
    <mergeCell ref="A1:H1"/>
    <mergeCell ref="C3:E3"/>
    <mergeCell ref="C5:E5"/>
    <mergeCell ref="C7:E7"/>
    <mergeCell ref="C8:E8"/>
    <mergeCell ref="C9:E9"/>
    <mergeCell ref="C10:E10"/>
    <mergeCell ref="C11:E11"/>
    <mergeCell ref="C12:E12"/>
    <mergeCell ref="C13:E13"/>
    <mergeCell ref="A28:H28"/>
    <mergeCell ref="C25:E25"/>
    <mergeCell ref="C26:E26"/>
    <mergeCell ref="C14:E14"/>
    <mergeCell ref="C27:E27"/>
  </mergeCells>
  <phoneticPr fontId="9"/>
  <conditionalFormatting sqref="G8:G17 G20:G22 G24:G25">
    <cfRule type="containsBlanks" dxfId="460" priority="2">
      <formula>LEN(TRIM(G8))=0</formula>
    </cfRule>
  </conditionalFormatting>
  <conditionalFormatting sqref="G18:G19 G23 G26:G27">
    <cfRule type="containsBlanks" dxfId="459" priority="1">
      <formula>LEN(TRIM(G18))=0</formula>
    </cfRule>
  </conditionalFormatting>
  <printOptions horizontalCentered="1"/>
  <pageMargins left="0.59055118110236227" right="0.59055118110236227" top="0.39370078740157483" bottom="0.39370078740157483" header="0" footer="0.19685039370078741"/>
  <pageSetup paperSize="9" scale="24" orientation="portrait" r:id="rId1"/>
  <headerFooter scaleWithDoc="0">
    <oddFooter>&amp;R&amp;10&amp;K01+000（令和７年７月１日以降に申請する訓練科から適用）</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F46"/>
  <sheetViews>
    <sheetView view="pageBreakPreview" zoomScale="25" zoomScaleNormal="69" zoomScaleSheetLayoutView="25" workbookViewId="0">
      <selection activeCell="D19" sqref="D19"/>
    </sheetView>
  </sheetViews>
  <sheetFormatPr defaultRowHeight="13.5"/>
  <cols>
    <col min="1" max="1" width="12.625" style="689" customWidth="1"/>
    <col min="2" max="2" width="16.625" style="689" customWidth="1"/>
    <col min="3" max="3" width="32.625" style="689" customWidth="1"/>
    <col min="4" max="4" width="247.875" style="687" customWidth="1"/>
    <col min="5" max="5" width="18.25" style="689" customWidth="1"/>
    <col min="6" max="16384" width="9" style="689"/>
  </cols>
  <sheetData>
    <row r="1" spans="1:6" ht="63" customHeight="1" thickBot="1">
      <c r="A1" s="685" t="s">
        <v>1080</v>
      </c>
      <c r="B1" s="686"/>
      <c r="C1" s="686"/>
      <c r="D1" s="1889" t="s">
        <v>1081</v>
      </c>
      <c r="E1" s="1889"/>
      <c r="F1" s="688" t="s">
        <v>756</v>
      </c>
    </row>
    <row r="2" spans="1:6" ht="66.75" customHeight="1" thickBot="1">
      <c r="A2" s="705" t="s">
        <v>977</v>
      </c>
      <c r="B2" s="706" t="s">
        <v>978</v>
      </c>
      <c r="C2" s="707" t="s">
        <v>979</v>
      </c>
      <c r="D2" s="708" t="s">
        <v>980</v>
      </c>
      <c r="E2" s="709" t="s">
        <v>981</v>
      </c>
    </row>
    <row r="3" spans="1:6" ht="23.25" customHeight="1">
      <c r="A3" s="1890" t="s">
        <v>982</v>
      </c>
      <c r="B3" s="1884" t="s">
        <v>983</v>
      </c>
      <c r="C3" s="690" t="s">
        <v>984</v>
      </c>
      <c r="D3" s="691" t="s">
        <v>985</v>
      </c>
      <c r="E3" s="692"/>
    </row>
    <row r="4" spans="1:6" ht="19.5">
      <c r="A4" s="1891"/>
      <c r="B4" s="1885"/>
      <c r="C4" s="693" t="s">
        <v>986</v>
      </c>
      <c r="D4" s="694" t="s">
        <v>987</v>
      </c>
      <c r="E4" s="695"/>
    </row>
    <row r="5" spans="1:6" ht="23.25" customHeight="1">
      <c r="A5" s="1891"/>
      <c r="B5" s="1885"/>
      <c r="C5" s="693" t="s">
        <v>988</v>
      </c>
      <c r="D5" s="694" t="s">
        <v>989</v>
      </c>
      <c r="E5" s="695"/>
    </row>
    <row r="6" spans="1:6" ht="23.25" customHeight="1">
      <c r="A6" s="1891"/>
      <c r="B6" s="1885"/>
      <c r="C6" s="693" t="s">
        <v>990</v>
      </c>
      <c r="D6" s="694" t="s">
        <v>991</v>
      </c>
      <c r="E6" s="695"/>
    </row>
    <row r="7" spans="1:6" ht="23.25" customHeight="1">
      <c r="A7" s="1891"/>
      <c r="B7" s="1885"/>
      <c r="C7" s="693" t="s">
        <v>992</v>
      </c>
      <c r="D7" s="694" t="s">
        <v>993</v>
      </c>
      <c r="E7" s="695"/>
    </row>
    <row r="8" spans="1:6" ht="23.25" customHeight="1">
      <c r="A8" s="1891"/>
      <c r="B8" s="1886"/>
      <c r="C8" s="693" t="s">
        <v>994</v>
      </c>
      <c r="D8" s="694" t="s">
        <v>995</v>
      </c>
      <c r="E8" s="695"/>
    </row>
    <row r="9" spans="1:6" ht="23.25" customHeight="1">
      <c r="A9" s="1891"/>
      <c r="B9" s="1887" t="s">
        <v>996</v>
      </c>
      <c r="C9" s="696" t="s">
        <v>997</v>
      </c>
      <c r="D9" s="697" t="s">
        <v>998</v>
      </c>
      <c r="E9" s="698"/>
    </row>
    <row r="10" spans="1:6" ht="23.25" customHeight="1">
      <c r="A10" s="1891"/>
      <c r="B10" s="1885"/>
      <c r="C10" s="693" t="s">
        <v>999</v>
      </c>
      <c r="D10" s="694" t="s">
        <v>1000</v>
      </c>
      <c r="E10" s="695"/>
    </row>
    <row r="11" spans="1:6" ht="53.25" customHeight="1">
      <c r="A11" s="1891"/>
      <c r="B11" s="1885"/>
      <c r="C11" s="693" t="s">
        <v>1001</v>
      </c>
      <c r="D11" s="694" t="s">
        <v>1002</v>
      </c>
      <c r="E11" s="695"/>
    </row>
    <row r="12" spans="1:6" ht="23.25" customHeight="1">
      <c r="A12" s="1891"/>
      <c r="B12" s="1885"/>
      <c r="C12" s="693" t="s">
        <v>1003</v>
      </c>
      <c r="D12" s="694" t="s">
        <v>1004</v>
      </c>
      <c r="E12" s="695"/>
    </row>
    <row r="13" spans="1:6" ht="23.25" customHeight="1">
      <c r="A13" s="1891"/>
      <c r="B13" s="1885"/>
      <c r="C13" s="693" t="s">
        <v>1005</v>
      </c>
      <c r="D13" s="694" t="s">
        <v>1006</v>
      </c>
      <c r="E13" s="695" t="s">
        <v>827</v>
      </c>
    </row>
    <row r="14" spans="1:6" ht="23.25" customHeight="1">
      <c r="A14" s="1891"/>
      <c r="B14" s="1886"/>
      <c r="C14" s="693" t="s">
        <v>1007</v>
      </c>
      <c r="D14" s="694" t="s">
        <v>1008</v>
      </c>
      <c r="E14" s="695"/>
    </row>
    <row r="15" spans="1:6" ht="24.75" customHeight="1">
      <c r="A15" s="1891"/>
      <c r="B15" s="1887" t="s">
        <v>1009</v>
      </c>
      <c r="C15" s="696" t="s">
        <v>1010</v>
      </c>
      <c r="D15" s="697" t="s">
        <v>1011</v>
      </c>
      <c r="E15" s="698"/>
    </row>
    <row r="16" spans="1:6" ht="45.75" customHeight="1">
      <c r="A16" s="1891"/>
      <c r="B16" s="1885"/>
      <c r="C16" s="693" t="s">
        <v>1012</v>
      </c>
      <c r="D16" s="694" t="s">
        <v>1013</v>
      </c>
      <c r="E16" s="695"/>
    </row>
    <row r="17" spans="1:5" ht="45.75" customHeight="1">
      <c r="A17" s="1891"/>
      <c r="B17" s="1885"/>
      <c r="C17" s="693" t="s">
        <v>1014</v>
      </c>
      <c r="D17" s="694" t="s">
        <v>1015</v>
      </c>
      <c r="E17" s="695" t="s">
        <v>827</v>
      </c>
    </row>
    <row r="18" spans="1:5" ht="24" customHeight="1">
      <c r="A18" s="1891"/>
      <c r="B18" s="1885"/>
      <c r="C18" s="693" t="s">
        <v>1016</v>
      </c>
      <c r="D18" s="694" t="s">
        <v>1017</v>
      </c>
      <c r="E18" s="695"/>
    </row>
    <row r="19" spans="1:5" ht="24" customHeight="1" thickBot="1">
      <c r="A19" s="1892"/>
      <c r="B19" s="1888"/>
      <c r="C19" s="693" t="s">
        <v>1018</v>
      </c>
      <c r="D19" s="694" t="s">
        <v>1019</v>
      </c>
      <c r="E19" s="695" t="s">
        <v>827</v>
      </c>
    </row>
    <row r="20" spans="1:5" ht="24" customHeight="1">
      <c r="A20" s="1881" t="s">
        <v>1020</v>
      </c>
      <c r="B20" s="1884" t="s">
        <v>1021</v>
      </c>
      <c r="C20" s="699" t="s">
        <v>1022</v>
      </c>
      <c r="D20" s="700" t="s">
        <v>1023</v>
      </c>
      <c r="E20" s="701"/>
    </row>
    <row r="21" spans="1:5" ht="24" customHeight="1">
      <c r="A21" s="1882"/>
      <c r="B21" s="1885"/>
      <c r="C21" s="693" t="s">
        <v>1024</v>
      </c>
      <c r="D21" s="694" t="s">
        <v>1025</v>
      </c>
      <c r="E21" s="695"/>
    </row>
    <row r="22" spans="1:5" ht="45.75" customHeight="1">
      <c r="A22" s="1882"/>
      <c r="B22" s="1886"/>
      <c r="C22" s="693" t="s">
        <v>1026</v>
      </c>
      <c r="D22" s="694" t="s">
        <v>1027</v>
      </c>
      <c r="E22" s="695"/>
    </row>
    <row r="23" spans="1:5" ht="71.25" customHeight="1">
      <c r="A23" s="1882"/>
      <c r="B23" s="1887" t="s">
        <v>1028</v>
      </c>
      <c r="C23" s="696" t="s">
        <v>1029</v>
      </c>
      <c r="D23" s="697" t="s">
        <v>1030</v>
      </c>
      <c r="E23" s="698"/>
    </row>
    <row r="24" spans="1:5" ht="23.25" customHeight="1">
      <c r="A24" s="1882"/>
      <c r="B24" s="1886"/>
      <c r="C24" s="693" t="s">
        <v>1031</v>
      </c>
      <c r="D24" s="694" t="s">
        <v>1032</v>
      </c>
      <c r="E24" s="695"/>
    </row>
    <row r="25" spans="1:5" ht="23.25" customHeight="1">
      <c r="A25" s="1882"/>
      <c r="B25" s="1887" t="s">
        <v>1033</v>
      </c>
      <c r="C25" s="696" t="s">
        <v>1034</v>
      </c>
      <c r="D25" s="697" t="s">
        <v>1035</v>
      </c>
      <c r="E25" s="698"/>
    </row>
    <row r="26" spans="1:5" ht="45" customHeight="1" thickBot="1">
      <c r="A26" s="1883"/>
      <c r="B26" s="1888"/>
      <c r="C26" s="693" t="s">
        <v>1036</v>
      </c>
      <c r="D26" s="694" t="s">
        <v>1082</v>
      </c>
      <c r="E26" s="695"/>
    </row>
    <row r="27" spans="1:5" ht="23.25" customHeight="1">
      <c r="A27" s="1881" t="s">
        <v>1037</v>
      </c>
      <c r="B27" s="1884" t="s">
        <v>1038</v>
      </c>
      <c r="C27" s="699" t="s">
        <v>1039</v>
      </c>
      <c r="D27" s="700" t="s">
        <v>1040</v>
      </c>
      <c r="E27" s="701"/>
    </row>
    <row r="28" spans="1:5" ht="23.25" customHeight="1">
      <c r="A28" s="1882"/>
      <c r="B28" s="1885"/>
      <c r="C28" s="693" t="s">
        <v>1041</v>
      </c>
      <c r="D28" s="694" t="s">
        <v>1084</v>
      </c>
      <c r="E28" s="695"/>
    </row>
    <row r="29" spans="1:5" ht="23.25" customHeight="1">
      <c r="A29" s="1882"/>
      <c r="B29" s="1885"/>
      <c r="C29" s="693" t="s">
        <v>1042</v>
      </c>
      <c r="D29" s="694" t="s">
        <v>1043</v>
      </c>
      <c r="E29" s="695"/>
    </row>
    <row r="30" spans="1:5" ht="23.25" customHeight="1">
      <c r="A30" s="1882"/>
      <c r="B30" s="1885"/>
      <c r="C30" s="693" t="s">
        <v>1044</v>
      </c>
      <c r="D30" s="694" t="s">
        <v>1045</v>
      </c>
      <c r="E30" s="695"/>
    </row>
    <row r="31" spans="1:5" ht="23.25" customHeight="1">
      <c r="A31" s="1882"/>
      <c r="B31" s="1885"/>
      <c r="C31" s="693" t="s">
        <v>1046</v>
      </c>
      <c r="D31" s="694" t="s">
        <v>1047</v>
      </c>
      <c r="E31" s="695" t="s">
        <v>827</v>
      </c>
    </row>
    <row r="32" spans="1:5" ht="23.25" customHeight="1">
      <c r="A32" s="1882"/>
      <c r="B32" s="1885"/>
      <c r="C32" s="693" t="s">
        <v>1048</v>
      </c>
      <c r="D32" s="694" t="s">
        <v>1049</v>
      </c>
      <c r="E32" s="695"/>
    </row>
    <row r="33" spans="1:5" ht="23.25" customHeight="1">
      <c r="A33" s="1882"/>
      <c r="B33" s="1885"/>
      <c r="C33" s="693" t="s">
        <v>1050</v>
      </c>
      <c r="D33" s="694" t="s">
        <v>1051</v>
      </c>
      <c r="E33" s="695"/>
    </row>
    <row r="34" spans="1:5" ht="23.25" customHeight="1">
      <c r="A34" s="1882"/>
      <c r="B34" s="1885"/>
      <c r="C34" s="693" t="s">
        <v>1052</v>
      </c>
      <c r="D34" s="694" t="s">
        <v>1053</v>
      </c>
      <c r="E34" s="695"/>
    </row>
    <row r="35" spans="1:5" ht="23.25" customHeight="1">
      <c r="A35" s="1882"/>
      <c r="B35" s="1885"/>
      <c r="C35" s="693" t="s">
        <v>1054</v>
      </c>
      <c r="D35" s="694" t="s">
        <v>1055</v>
      </c>
      <c r="E35" s="695"/>
    </row>
    <row r="36" spans="1:5" ht="23.25" customHeight="1">
      <c r="A36" s="1882"/>
      <c r="B36" s="1886"/>
      <c r="C36" s="693" t="s">
        <v>1056</v>
      </c>
      <c r="D36" s="694" t="s">
        <v>1057</v>
      </c>
      <c r="E36" s="695"/>
    </row>
    <row r="37" spans="1:5" ht="52.5" customHeight="1">
      <c r="A37" s="1882"/>
      <c r="B37" s="1887" t="s">
        <v>1058</v>
      </c>
      <c r="C37" s="696" t="s">
        <v>1059</v>
      </c>
      <c r="D37" s="697" t="s">
        <v>1060</v>
      </c>
      <c r="E37" s="698"/>
    </row>
    <row r="38" spans="1:5" ht="45.75" customHeight="1">
      <c r="A38" s="1882"/>
      <c r="B38" s="1885"/>
      <c r="C38" s="693" t="s">
        <v>1061</v>
      </c>
      <c r="D38" s="694" t="s">
        <v>1062</v>
      </c>
      <c r="E38" s="695"/>
    </row>
    <row r="39" spans="1:5" ht="45.75" customHeight="1" thickBot="1">
      <c r="A39" s="1883"/>
      <c r="B39" s="1888"/>
      <c r="C39" s="693" t="s">
        <v>1063</v>
      </c>
      <c r="D39" s="694" t="s">
        <v>1064</v>
      </c>
      <c r="E39" s="695"/>
    </row>
    <row r="40" spans="1:5" ht="24" customHeight="1">
      <c r="A40" s="1881" t="s">
        <v>1065</v>
      </c>
      <c r="B40" s="1884" t="s">
        <v>1066</v>
      </c>
      <c r="C40" s="699" t="s">
        <v>1067</v>
      </c>
      <c r="D40" s="700" t="s">
        <v>1068</v>
      </c>
      <c r="E40" s="701"/>
    </row>
    <row r="41" spans="1:5" ht="45.75" customHeight="1">
      <c r="A41" s="1882"/>
      <c r="B41" s="1885"/>
      <c r="C41" s="693" t="s">
        <v>1069</v>
      </c>
      <c r="D41" s="694" t="s">
        <v>1070</v>
      </c>
      <c r="E41" s="695"/>
    </row>
    <row r="42" spans="1:5" ht="24" customHeight="1">
      <c r="A42" s="1882"/>
      <c r="B42" s="1885"/>
      <c r="C42" s="693" t="s">
        <v>1071</v>
      </c>
      <c r="D42" s="694" t="s">
        <v>1072</v>
      </c>
      <c r="E42" s="695"/>
    </row>
    <row r="43" spans="1:5" ht="24" customHeight="1">
      <c r="A43" s="1882"/>
      <c r="B43" s="1886"/>
      <c r="C43" s="693" t="s">
        <v>1073</v>
      </c>
      <c r="D43" s="694" t="s">
        <v>1074</v>
      </c>
      <c r="E43" s="695"/>
    </row>
    <row r="44" spans="1:5" ht="45.75" customHeight="1">
      <c r="A44" s="1882"/>
      <c r="B44" s="1887" t="s">
        <v>1075</v>
      </c>
      <c r="C44" s="696" t="s">
        <v>1076</v>
      </c>
      <c r="D44" s="697" t="s">
        <v>1077</v>
      </c>
      <c r="E44" s="698"/>
    </row>
    <row r="45" spans="1:5" ht="53.25" customHeight="1" thickBot="1">
      <c r="A45" s="1883"/>
      <c r="B45" s="1888"/>
      <c r="C45" s="702" t="s">
        <v>1078</v>
      </c>
      <c r="D45" s="703" t="s">
        <v>1079</v>
      </c>
      <c r="E45" s="704"/>
    </row>
    <row r="46" spans="1:5" ht="19.5">
      <c r="A46" s="710"/>
      <c r="B46" s="711"/>
      <c r="C46" s="712"/>
      <c r="D46" s="711"/>
      <c r="E46" s="711"/>
    </row>
  </sheetData>
  <mergeCells count="15">
    <mergeCell ref="A27:A39"/>
    <mergeCell ref="B27:B36"/>
    <mergeCell ref="B37:B39"/>
    <mergeCell ref="A40:A45"/>
    <mergeCell ref="B40:B43"/>
    <mergeCell ref="B44:B45"/>
    <mergeCell ref="A20:A26"/>
    <mergeCell ref="B20:B22"/>
    <mergeCell ref="B23:B24"/>
    <mergeCell ref="B25:B26"/>
    <mergeCell ref="D1:E1"/>
    <mergeCell ref="A3:A19"/>
    <mergeCell ref="B3:B8"/>
    <mergeCell ref="B9:B14"/>
    <mergeCell ref="B15:B19"/>
  </mergeCells>
  <phoneticPr fontId="9"/>
  <dataValidations count="1">
    <dataValidation type="list" allowBlank="1" showInputMessage="1" showErrorMessage="1" sqref="E3:E45" xr:uid="{A1912251-8B83-4DE9-B5D6-004D5B3ED87D}">
      <formula1>F$1</formula1>
    </dataValidation>
  </dataValidations>
  <pageMargins left="0.19685039370078741" right="0.19685039370078741" top="0.19685039370078741" bottom="0.19685039370078741" header="0.19685039370078741" footer="0.19685039370078741"/>
  <pageSetup paperSize="9" scale="4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33"/>
  <sheetViews>
    <sheetView showGridLines="0" view="pageBreakPreview" topLeftCell="A2" zoomScale="55" zoomScaleNormal="60" zoomScaleSheetLayoutView="55" workbookViewId="0">
      <selection activeCell="A30" sqref="A30"/>
    </sheetView>
  </sheetViews>
  <sheetFormatPr defaultRowHeight="13.5"/>
  <cols>
    <col min="1" max="1" width="79" style="898" customWidth="1"/>
    <col min="2" max="2" width="9" style="898"/>
    <col min="3" max="3" width="18" style="898" customWidth="1"/>
    <col min="4" max="16384" width="9" style="898"/>
  </cols>
  <sheetData>
    <row r="1" spans="1:3">
      <c r="C1" s="933" t="s">
        <v>1189</v>
      </c>
    </row>
    <row r="2" spans="1:3">
      <c r="C2" s="933"/>
    </row>
    <row r="3" spans="1:3" ht="17.25">
      <c r="A3" s="1893" t="s">
        <v>1109</v>
      </c>
      <c r="B3" s="1893"/>
      <c r="C3" s="1893"/>
    </row>
    <row r="4" spans="1:3" ht="81.75" customHeight="1" thickBot="1">
      <c r="A4" s="1894" t="s">
        <v>1139</v>
      </c>
      <c r="B4" s="1894"/>
      <c r="C4" s="1894"/>
    </row>
    <row r="5" spans="1:3" ht="59.25" customHeight="1" thickBot="1">
      <c r="A5" s="934" t="s">
        <v>1110</v>
      </c>
      <c r="B5" s="935" t="s">
        <v>1111</v>
      </c>
      <c r="C5" s="936" t="s">
        <v>1118</v>
      </c>
    </row>
    <row r="6" spans="1:3" ht="17.100000000000001" customHeight="1">
      <c r="A6" s="937" t="s">
        <v>1119</v>
      </c>
      <c r="B6" s="1895" t="s">
        <v>1112</v>
      </c>
      <c r="C6" s="1897"/>
    </row>
    <row r="7" spans="1:3" ht="30" customHeight="1" thickBot="1">
      <c r="A7" s="938" t="s">
        <v>1120</v>
      </c>
      <c r="B7" s="1896"/>
      <c r="C7" s="1898"/>
    </row>
    <row r="8" spans="1:3" ht="17.100000000000001" customHeight="1">
      <c r="A8" s="937" t="s">
        <v>1121</v>
      </c>
      <c r="B8" s="1895" t="s">
        <v>1112</v>
      </c>
      <c r="C8" s="1897"/>
    </row>
    <row r="9" spans="1:3" ht="30" customHeight="1" thickBot="1">
      <c r="A9" s="938" t="s">
        <v>1122</v>
      </c>
      <c r="B9" s="1896"/>
      <c r="C9" s="1898"/>
    </row>
    <row r="10" spans="1:3" ht="17.100000000000001" customHeight="1">
      <c r="A10" s="937" t="s">
        <v>1123</v>
      </c>
      <c r="B10" s="1895" t="s">
        <v>1112</v>
      </c>
      <c r="C10" s="1897"/>
    </row>
    <row r="11" spans="1:3" ht="30" customHeight="1" thickBot="1">
      <c r="A11" s="938" t="s">
        <v>1124</v>
      </c>
      <c r="B11" s="1896"/>
      <c r="C11" s="1898"/>
    </row>
    <row r="12" spans="1:3" ht="17.100000000000001" customHeight="1">
      <c r="A12" s="937" t="s">
        <v>1125</v>
      </c>
      <c r="B12" s="1895" t="s">
        <v>1112</v>
      </c>
      <c r="C12" s="1897"/>
    </row>
    <row r="13" spans="1:3" ht="30" customHeight="1" thickBot="1">
      <c r="A13" s="938" t="s">
        <v>1126</v>
      </c>
      <c r="B13" s="1896"/>
      <c r="C13" s="1898"/>
    </row>
    <row r="14" spans="1:3" ht="17.100000000000001" customHeight="1">
      <c r="A14" s="939" t="s">
        <v>1188</v>
      </c>
      <c r="B14" s="1895" t="s">
        <v>1112</v>
      </c>
      <c r="C14" s="1897"/>
    </row>
    <row r="15" spans="1:3" ht="30" customHeight="1" thickBot="1">
      <c r="A15" s="940" t="s">
        <v>1190</v>
      </c>
      <c r="B15" s="1896"/>
      <c r="C15" s="1898"/>
    </row>
    <row r="16" spans="1:3" ht="17.100000000000001" customHeight="1">
      <c r="A16" s="937" t="s">
        <v>1127</v>
      </c>
      <c r="B16" s="1895" t="s">
        <v>1112</v>
      </c>
      <c r="C16" s="1897"/>
    </row>
    <row r="17" spans="1:6" ht="30" customHeight="1" thickBot="1">
      <c r="A17" s="938" t="s">
        <v>1128</v>
      </c>
      <c r="B17" s="1896"/>
      <c r="C17" s="1898"/>
    </row>
    <row r="18" spans="1:6" ht="17.100000000000001" customHeight="1">
      <c r="A18" s="937" t="s">
        <v>1129</v>
      </c>
      <c r="B18" s="1895" t="s">
        <v>1112</v>
      </c>
      <c r="C18" s="1897"/>
    </row>
    <row r="19" spans="1:6" ht="30" customHeight="1" thickBot="1">
      <c r="A19" s="938" t="s">
        <v>1191</v>
      </c>
      <c r="B19" s="1896"/>
      <c r="C19" s="1898"/>
    </row>
    <row r="20" spans="1:6" ht="17.100000000000001" customHeight="1">
      <c r="A20" s="937" t="s">
        <v>1130</v>
      </c>
      <c r="B20" s="1895" t="s">
        <v>1513</v>
      </c>
      <c r="C20" s="1897" t="s">
        <v>1519</v>
      </c>
    </row>
    <row r="21" spans="1:6" ht="69.75" customHeight="1" thickBot="1">
      <c r="A21" s="938" t="s">
        <v>1131</v>
      </c>
      <c r="B21" s="1896"/>
      <c r="C21" s="1898"/>
    </row>
    <row r="22" spans="1:6" ht="17.100000000000001" customHeight="1">
      <c r="A22" s="937" t="s">
        <v>1132</v>
      </c>
      <c r="B22" s="1895" t="s">
        <v>1112</v>
      </c>
      <c r="C22" s="1897"/>
    </row>
    <row r="23" spans="1:6" ht="30" customHeight="1" thickBot="1">
      <c r="A23" s="940" t="s">
        <v>1325</v>
      </c>
      <c r="B23" s="1896"/>
      <c r="C23" s="1898"/>
    </row>
    <row r="24" spans="1:6" ht="17.100000000000001" customHeight="1">
      <c r="A24" s="937" t="s">
        <v>1133</v>
      </c>
      <c r="B24" s="1895" t="s">
        <v>1513</v>
      </c>
      <c r="C24" s="1897" t="s">
        <v>1520</v>
      </c>
    </row>
    <row r="25" spans="1:6" ht="30" customHeight="1" thickBot="1">
      <c r="A25" s="938" t="s">
        <v>1134</v>
      </c>
      <c r="B25" s="1896"/>
      <c r="C25" s="1898"/>
    </row>
    <row r="26" spans="1:6" ht="17.100000000000001" customHeight="1">
      <c r="A26" s="937" t="s">
        <v>1135</v>
      </c>
      <c r="B26" s="1895" t="s">
        <v>1112</v>
      </c>
      <c r="C26" s="1897"/>
    </row>
    <row r="27" spans="1:6" ht="30" customHeight="1" thickBot="1">
      <c r="A27" s="938" t="s">
        <v>1136</v>
      </c>
      <c r="B27" s="1896"/>
      <c r="C27" s="1898"/>
    </row>
    <row r="28" spans="1:6" ht="17.100000000000001" customHeight="1">
      <c r="A28" s="937" t="s">
        <v>1137</v>
      </c>
      <c r="B28" s="1895" t="s">
        <v>1112</v>
      </c>
      <c r="C28" s="1897"/>
      <c r="F28" s="898" t="s">
        <v>1514</v>
      </c>
    </row>
    <row r="29" spans="1:6" ht="30" customHeight="1" thickBot="1">
      <c r="A29" s="938" t="s">
        <v>1138</v>
      </c>
      <c r="B29" s="1896"/>
      <c r="C29" s="1898"/>
      <c r="F29" s="898" t="s">
        <v>1422</v>
      </c>
    </row>
    <row r="30" spans="1:6" ht="17.100000000000001" customHeight="1">
      <c r="A30" s="941" t="s">
        <v>1113</v>
      </c>
      <c r="B30" s="1895" t="s">
        <v>1112</v>
      </c>
      <c r="C30" s="1897"/>
      <c r="F30" s="898" t="s">
        <v>1424</v>
      </c>
    </row>
    <row r="31" spans="1:6" ht="39.950000000000003" customHeight="1" thickBot="1">
      <c r="A31" s="942"/>
      <c r="B31" s="1896"/>
      <c r="C31" s="1898"/>
      <c r="F31" s="898" t="s">
        <v>1426</v>
      </c>
    </row>
    <row r="32" spans="1:6" ht="40.5" customHeight="1">
      <c r="A32" s="1899" t="s">
        <v>1114</v>
      </c>
      <c r="B32" s="1899"/>
      <c r="C32" s="1899"/>
    </row>
    <row r="33" spans="1:1">
      <c r="A33" s="899"/>
    </row>
  </sheetData>
  <mergeCells count="29">
    <mergeCell ref="B28:B29"/>
    <mergeCell ref="C28:C29"/>
    <mergeCell ref="B30:B31"/>
    <mergeCell ref="C30:C31"/>
    <mergeCell ref="A32:C32"/>
    <mergeCell ref="B22:B23"/>
    <mergeCell ref="C22:C23"/>
    <mergeCell ref="B24:B25"/>
    <mergeCell ref="C24:C25"/>
    <mergeCell ref="B26:B27"/>
    <mergeCell ref="C26:C27"/>
    <mergeCell ref="B16:B17"/>
    <mergeCell ref="C16:C17"/>
    <mergeCell ref="B18:B19"/>
    <mergeCell ref="C18:C19"/>
    <mergeCell ref="B20:B21"/>
    <mergeCell ref="C20:C21"/>
    <mergeCell ref="B10:B11"/>
    <mergeCell ref="C10:C11"/>
    <mergeCell ref="B12:B13"/>
    <mergeCell ref="C12:C13"/>
    <mergeCell ref="B14:B15"/>
    <mergeCell ref="C14:C15"/>
    <mergeCell ref="A3:C3"/>
    <mergeCell ref="A4:C4"/>
    <mergeCell ref="B6:B7"/>
    <mergeCell ref="C6:C7"/>
    <mergeCell ref="B8:B9"/>
    <mergeCell ref="C8:C9"/>
  </mergeCells>
  <phoneticPr fontId="9"/>
  <pageMargins left="0.70866141732283472" right="0.70866141732283472" top="0.74803149606299213" bottom="0.74803149606299213" header="0.31496062992125984" footer="0.31496062992125984"/>
  <pageSetup paperSize="9" scale="8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4"/>
  <sheetViews>
    <sheetView view="pageBreakPreview" zoomScale="60" zoomScaleNormal="50" workbookViewId="0"/>
  </sheetViews>
  <sheetFormatPr defaultColWidth="9" defaultRowHeight="13.5"/>
  <cols>
    <col min="1" max="1" width="6.5" style="946" customWidth="1"/>
    <col min="2" max="4" width="10.625" style="946" customWidth="1"/>
    <col min="5" max="5" width="31.375" style="946" customWidth="1"/>
    <col min="6" max="6" width="229.25" style="687" customWidth="1"/>
    <col min="7" max="7" width="0.75" style="946" customWidth="1"/>
    <col min="8" max="16384" width="9" style="946"/>
  </cols>
  <sheetData>
    <row r="1" spans="1:7" ht="33.75" customHeight="1" thickBot="1">
      <c r="A1" s="943" t="s">
        <v>1192</v>
      </c>
      <c r="B1" s="944"/>
      <c r="C1" s="944"/>
      <c r="D1" s="944"/>
      <c r="E1" s="944"/>
      <c r="F1" s="945" t="s">
        <v>1193</v>
      </c>
      <c r="G1" s="900"/>
    </row>
    <row r="2" spans="1:7" ht="59.25" thickBot="1">
      <c r="A2" s="947" t="s">
        <v>977</v>
      </c>
      <c r="B2" s="948" t="s">
        <v>978</v>
      </c>
      <c r="C2" s="948" t="s">
        <v>1194</v>
      </c>
      <c r="D2" s="949" t="s">
        <v>1195</v>
      </c>
      <c r="E2" s="950" t="s">
        <v>1196</v>
      </c>
      <c r="F2" s="951" t="s">
        <v>1197</v>
      </c>
    </row>
    <row r="3" spans="1:7" ht="39">
      <c r="A3" s="1900" t="s">
        <v>1198</v>
      </c>
      <c r="B3" s="1919" t="s">
        <v>1199</v>
      </c>
      <c r="C3" s="1906" t="s">
        <v>1200</v>
      </c>
      <c r="D3" s="1908">
        <v>1</v>
      </c>
      <c r="E3" s="952" t="s">
        <v>1201</v>
      </c>
      <c r="F3" s="953" t="s">
        <v>1202</v>
      </c>
    </row>
    <row r="4" spans="1:7" ht="39">
      <c r="A4" s="1901"/>
      <c r="B4" s="1920"/>
      <c r="C4" s="1907"/>
      <c r="D4" s="1912"/>
      <c r="E4" s="954" t="s">
        <v>1203</v>
      </c>
      <c r="F4" s="955" t="s">
        <v>1204</v>
      </c>
    </row>
    <row r="5" spans="1:7" ht="39">
      <c r="A5" s="1901"/>
      <c r="B5" s="1921"/>
      <c r="C5" s="1916"/>
      <c r="D5" s="1909"/>
      <c r="E5" s="954" t="s">
        <v>1205</v>
      </c>
      <c r="F5" s="955" t="s">
        <v>1206</v>
      </c>
    </row>
    <row r="6" spans="1:7" ht="39">
      <c r="A6" s="1901"/>
      <c r="B6" s="1922" t="s">
        <v>1199</v>
      </c>
      <c r="C6" s="1915" t="s">
        <v>1207</v>
      </c>
      <c r="D6" s="1911">
        <v>2</v>
      </c>
      <c r="E6" s="956" t="s">
        <v>1208</v>
      </c>
      <c r="F6" s="957" t="s">
        <v>1209</v>
      </c>
    </row>
    <row r="7" spans="1:7" ht="39">
      <c r="A7" s="1901"/>
      <c r="B7" s="1921"/>
      <c r="C7" s="1916"/>
      <c r="D7" s="1909"/>
      <c r="E7" s="954" t="s">
        <v>1210</v>
      </c>
      <c r="F7" s="955" t="s">
        <v>1211</v>
      </c>
    </row>
    <row r="8" spans="1:7" ht="39.75" thickBot="1">
      <c r="A8" s="1901"/>
      <c r="B8" s="958" t="s">
        <v>1199</v>
      </c>
      <c r="C8" s="959" t="s">
        <v>1212</v>
      </c>
      <c r="D8" s="960">
        <v>3</v>
      </c>
      <c r="E8" s="956" t="s">
        <v>1213</v>
      </c>
      <c r="F8" s="957" t="s">
        <v>1214</v>
      </c>
    </row>
    <row r="9" spans="1:7" ht="39" customHeight="1">
      <c r="A9" s="1900" t="s">
        <v>1215</v>
      </c>
      <c r="B9" s="1903" t="s">
        <v>1216</v>
      </c>
      <c r="C9" s="1906" t="s">
        <v>1217</v>
      </c>
      <c r="D9" s="1908">
        <v>4</v>
      </c>
      <c r="E9" s="952" t="s">
        <v>1218</v>
      </c>
      <c r="F9" s="953" t="s">
        <v>1219</v>
      </c>
    </row>
    <row r="10" spans="1:7" ht="19.5">
      <c r="A10" s="1901"/>
      <c r="B10" s="1904"/>
      <c r="C10" s="1907"/>
      <c r="D10" s="1909"/>
      <c r="E10" s="954" t="s">
        <v>1220</v>
      </c>
      <c r="F10" s="955" t="s">
        <v>1221</v>
      </c>
    </row>
    <row r="11" spans="1:7" ht="39" customHeight="1">
      <c r="A11" s="1901"/>
      <c r="B11" s="1904"/>
      <c r="C11" s="1915" t="s">
        <v>1222</v>
      </c>
      <c r="D11" s="1911">
        <v>5</v>
      </c>
      <c r="E11" s="956" t="s">
        <v>1223</v>
      </c>
      <c r="F11" s="957" t="s">
        <v>1224</v>
      </c>
    </row>
    <row r="12" spans="1:7" ht="19.5">
      <c r="A12" s="1901"/>
      <c r="B12" s="1904"/>
      <c r="C12" s="1907"/>
      <c r="D12" s="1912"/>
      <c r="E12" s="954" t="s">
        <v>1225</v>
      </c>
      <c r="F12" s="955" t="s">
        <v>1226</v>
      </c>
    </row>
    <row r="13" spans="1:7" ht="19.5">
      <c r="A13" s="1901"/>
      <c r="B13" s="1904"/>
      <c r="C13" s="1907"/>
      <c r="D13" s="1909"/>
      <c r="E13" s="954" t="s">
        <v>1227</v>
      </c>
      <c r="F13" s="955" t="s">
        <v>1228</v>
      </c>
    </row>
    <row r="14" spans="1:7" ht="19.5" customHeight="1">
      <c r="A14" s="1901"/>
      <c r="B14" s="1904"/>
      <c r="C14" s="1915" t="s">
        <v>1229</v>
      </c>
      <c r="D14" s="1911">
        <v>6</v>
      </c>
      <c r="E14" s="961" t="s">
        <v>1230</v>
      </c>
      <c r="F14" s="962" t="s">
        <v>1231</v>
      </c>
    </row>
    <row r="15" spans="1:7" ht="19.5" customHeight="1">
      <c r="A15" s="1901"/>
      <c r="B15" s="1904"/>
      <c r="C15" s="1907"/>
      <c r="D15" s="1912"/>
      <c r="E15" s="963" t="s">
        <v>1232</v>
      </c>
      <c r="F15" s="964" t="s">
        <v>1233</v>
      </c>
    </row>
    <row r="16" spans="1:7" ht="19.5" customHeight="1">
      <c r="A16" s="1901"/>
      <c r="B16" s="1904"/>
      <c r="C16" s="1907"/>
      <c r="D16" s="1912"/>
      <c r="E16" s="963" t="s">
        <v>1234</v>
      </c>
      <c r="F16" s="964" t="s">
        <v>1235</v>
      </c>
    </row>
    <row r="17" spans="1:6" ht="19.5" customHeight="1">
      <c r="A17" s="1901"/>
      <c r="B17" s="1904"/>
      <c r="C17" s="1907"/>
      <c r="D17" s="1909"/>
      <c r="E17" s="954" t="s">
        <v>1236</v>
      </c>
      <c r="F17" s="955" t="s">
        <v>1237</v>
      </c>
    </row>
    <row r="18" spans="1:6" ht="19.5" customHeight="1">
      <c r="A18" s="1901"/>
      <c r="B18" s="1904"/>
      <c r="C18" s="1915" t="s">
        <v>1238</v>
      </c>
      <c r="D18" s="1911">
        <v>7</v>
      </c>
      <c r="E18" s="961" t="s">
        <v>1239</v>
      </c>
      <c r="F18" s="962" t="s">
        <v>1240</v>
      </c>
    </row>
    <row r="19" spans="1:6" ht="19.5">
      <c r="A19" s="1901"/>
      <c r="B19" s="1904"/>
      <c r="C19" s="1907"/>
      <c r="D19" s="1912"/>
      <c r="E19" s="963" t="s">
        <v>1241</v>
      </c>
      <c r="F19" s="964" t="s">
        <v>1242</v>
      </c>
    </row>
    <row r="20" spans="1:6" ht="19.5">
      <c r="A20" s="1901"/>
      <c r="B20" s="1905"/>
      <c r="C20" s="1907"/>
      <c r="D20" s="1909"/>
      <c r="E20" s="963" t="s">
        <v>1243</v>
      </c>
      <c r="F20" s="964" t="s">
        <v>1244</v>
      </c>
    </row>
    <row r="21" spans="1:6" ht="19.5" customHeight="1">
      <c r="A21" s="1901"/>
      <c r="B21" s="1913" t="s">
        <v>1245</v>
      </c>
      <c r="C21" s="1915" t="s">
        <v>1246</v>
      </c>
      <c r="D21" s="1911">
        <v>8</v>
      </c>
      <c r="E21" s="961" t="s">
        <v>1247</v>
      </c>
      <c r="F21" s="962" t="s">
        <v>1248</v>
      </c>
    </row>
    <row r="22" spans="1:6" ht="19.5" customHeight="1">
      <c r="A22" s="1901"/>
      <c r="B22" s="1904"/>
      <c r="C22" s="1907"/>
      <c r="D22" s="1912"/>
      <c r="E22" s="965" t="s">
        <v>1249</v>
      </c>
      <c r="F22" s="966" t="s">
        <v>1250</v>
      </c>
    </row>
    <row r="23" spans="1:6" ht="19.5" customHeight="1">
      <c r="A23" s="1901"/>
      <c r="B23" s="1904"/>
      <c r="C23" s="1907"/>
      <c r="D23" s="1912"/>
      <c r="E23" s="965" t="s">
        <v>1251</v>
      </c>
      <c r="F23" s="966" t="s">
        <v>1252</v>
      </c>
    </row>
    <row r="24" spans="1:6" ht="19.5" customHeight="1">
      <c r="A24" s="1901"/>
      <c r="B24" s="1904"/>
      <c r="C24" s="1907"/>
      <c r="D24" s="1912"/>
      <c r="E24" s="965" t="s">
        <v>1253</v>
      </c>
      <c r="F24" s="966" t="s">
        <v>1254</v>
      </c>
    </row>
    <row r="25" spans="1:6" ht="19.5" customHeight="1">
      <c r="A25" s="1901"/>
      <c r="B25" s="1904"/>
      <c r="C25" s="1907"/>
      <c r="D25" s="1909"/>
      <c r="E25" s="963" t="s">
        <v>1255</v>
      </c>
      <c r="F25" s="964" t="s">
        <v>1256</v>
      </c>
    </row>
    <row r="26" spans="1:6" ht="19.5">
      <c r="A26" s="1901"/>
      <c r="B26" s="1904"/>
      <c r="C26" s="1915" t="s">
        <v>1257</v>
      </c>
      <c r="D26" s="1911">
        <v>9</v>
      </c>
      <c r="E26" s="961" t="s">
        <v>1258</v>
      </c>
      <c r="F26" s="962" t="s">
        <v>1259</v>
      </c>
    </row>
    <row r="27" spans="1:6" ht="19.5">
      <c r="A27" s="1901"/>
      <c r="B27" s="1904"/>
      <c r="C27" s="1907"/>
      <c r="D27" s="1912"/>
      <c r="E27" s="965" t="s">
        <v>1260</v>
      </c>
      <c r="F27" s="966" t="s">
        <v>1261</v>
      </c>
    </row>
    <row r="28" spans="1:6" ht="19.5">
      <c r="A28" s="1901"/>
      <c r="B28" s="1904"/>
      <c r="C28" s="1907"/>
      <c r="D28" s="1909"/>
      <c r="E28" s="965" t="s">
        <v>1262</v>
      </c>
      <c r="F28" s="966" t="s">
        <v>1263</v>
      </c>
    </row>
    <row r="29" spans="1:6" ht="39" customHeight="1">
      <c r="A29" s="1901"/>
      <c r="B29" s="1904"/>
      <c r="C29" s="1915" t="s">
        <v>1264</v>
      </c>
      <c r="D29" s="1911">
        <v>10</v>
      </c>
      <c r="E29" s="961" t="s">
        <v>1265</v>
      </c>
      <c r="F29" s="962" t="s">
        <v>1266</v>
      </c>
    </row>
    <row r="30" spans="1:6" ht="19.5">
      <c r="A30" s="1901"/>
      <c r="B30" s="1904"/>
      <c r="C30" s="1907"/>
      <c r="D30" s="1912"/>
      <c r="E30" s="965" t="s">
        <v>1267</v>
      </c>
      <c r="F30" s="966" t="s">
        <v>1268</v>
      </c>
    </row>
    <row r="31" spans="1:6" ht="19.5">
      <c r="A31" s="1901"/>
      <c r="B31" s="1904"/>
      <c r="C31" s="1907"/>
      <c r="D31" s="1912"/>
      <c r="E31" s="965" t="s">
        <v>1269</v>
      </c>
      <c r="F31" s="966" t="s">
        <v>1270</v>
      </c>
    </row>
    <row r="32" spans="1:6" ht="39">
      <c r="A32" s="1901"/>
      <c r="B32" s="1904"/>
      <c r="C32" s="1907"/>
      <c r="D32" s="1909"/>
      <c r="E32" s="965" t="s">
        <v>1271</v>
      </c>
      <c r="F32" s="966" t="s">
        <v>1272</v>
      </c>
    </row>
    <row r="33" spans="1:6" ht="39">
      <c r="A33" s="1901"/>
      <c r="B33" s="1904"/>
      <c r="C33" s="1915" t="s">
        <v>1273</v>
      </c>
      <c r="D33" s="1911">
        <v>11</v>
      </c>
      <c r="E33" s="961" t="s">
        <v>1274</v>
      </c>
      <c r="F33" s="962" t="s">
        <v>1275</v>
      </c>
    </row>
    <row r="34" spans="1:6" ht="19.5">
      <c r="A34" s="1901"/>
      <c r="B34" s="1904"/>
      <c r="C34" s="1907"/>
      <c r="D34" s="1912"/>
      <c r="E34" s="965" t="s">
        <v>1276</v>
      </c>
      <c r="F34" s="966" t="s">
        <v>1277</v>
      </c>
    </row>
    <row r="35" spans="1:6" ht="39.75" thickBot="1">
      <c r="A35" s="1902"/>
      <c r="B35" s="1914"/>
      <c r="C35" s="1917"/>
      <c r="D35" s="1918"/>
      <c r="E35" s="967" t="s">
        <v>1278</v>
      </c>
      <c r="F35" s="968" t="s">
        <v>1279</v>
      </c>
    </row>
    <row r="36" spans="1:6" ht="58.5">
      <c r="A36" s="1900" t="s">
        <v>1280</v>
      </c>
      <c r="B36" s="1903" t="s">
        <v>1281</v>
      </c>
      <c r="C36" s="1906" t="s">
        <v>1282</v>
      </c>
      <c r="D36" s="1908">
        <v>12</v>
      </c>
      <c r="E36" s="952" t="s">
        <v>1283</v>
      </c>
      <c r="F36" s="953" t="s">
        <v>1284</v>
      </c>
    </row>
    <row r="37" spans="1:6" ht="19.5">
      <c r="A37" s="1901"/>
      <c r="B37" s="1904"/>
      <c r="C37" s="1907"/>
      <c r="D37" s="1909"/>
      <c r="E37" s="954" t="s">
        <v>1285</v>
      </c>
      <c r="F37" s="955" t="s">
        <v>1286</v>
      </c>
    </row>
    <row r="38" spans="1:6" ht="39">
      <c r="A38" s="1901"/>
      <c r="B38" s="1904"/>
      <c r="C38" s="1910" t="s">
        <v>1287</v>
      </c>
      <c r="D38" s="1911">
        <v>13</v>
      </c>
      <c r="E38" s="961" t="s">
        <v>1288</v>
      </c>
      <c r="F38" s="962" t="s">
        <v>1289</v>
      </c>
    </row>
    <row r="39" spans="1:6" ht="19.5">
      <c r="A39" s="1901"/>
      <c r="B39" s="1904"/>
      <c r="C39" s="1907"/>
      <c r="D39" s="1912"/>
      <c r="E39" s="969" t="s">
        <v>1290</v>
      </c>
      <c r="F39" s="970" t="s">
        <v>1291</v>
      </c>
    </row>
    <row r="40" spans="1:6" ht="39">
      <c r="A40" s="1901"/>
      <c r="B40" s="1905"/>
      <c r="C40" s="1907"/>
      <c r="D40" s="1909"/>
      <c r="E40" s="971" t="s">
        <v>1292</v>
      </c>
      <c r="F40" s="972" t="s">
        <v>1293</v>
      </c>
    </row>
    <row r="41" spans="1:6" ht="19.5">
      <c r="A41" s="1901"/>
      <c r="B41" s="1913" t="s">
        <v>1294</v>
      </c>
      <c r="C41" s="1915" t="s">
        <v>1295</v>
      </c>
      <c r="D41" s="1911">
        <v>14</v>
      </c>
      <c r="E41" s="961" t="s">
        <v>1296</v>
      </c>
      <c r="F41" s="962" t="s">
        <v>1297</v>
      </c>
    </row>
    <row r="42" spans="1:6" ht="19.5">
      <c r="A42" s="1901"/>
      <c r="B42" s="1904"/>
      <c r="C42" s="1907"/>
      <c r="D42" s="1912"/>
      <c r="E42" s="963" t="s">
        <v>1298</v>
      </c>
      <c r="F42" s="964" t="s">
        <v>1299</v>
      </c>
    </row>
    <row r="43" spans="1:6" ht="39">
      <c r="A43" s="1901"/>
      <c r="B43" s="1904"/>
      <c r="C43" s="1907"/>
      <c r="D43" s="1912"/>
      <c r="E43" s="963" t="s">
        <v>1300</v>
      </c>
      <c r="F43" s="964" t="s">
        <v>1301</v>
      </c>
    </row>
    <row r="44" spans="1:6" ht="19.5">
      <c r="A44" s="1901"/>
      <c r="B44" s="1904"/>
      <c r="C44" s="1916"/>
      <c r="D44" s="1909"/>
      <c r="E44" s="971" t="s">
        <v>1302</v>
      </c>
      <c r="F44" s="972" t="s">
        <v>1303</v>
      </c>
    </row>
    <row r="45" spans="1:6" ht="39">
      <c r="A45" s="1901"/>
      <c r="B45" s="1904"/>
      <c r="C45" s="1915" t="s">
        <v>1304</v>
      </c>
      <c r="D45" s="1911">
        <v>15</v>
      </c>
      <c r="E45" s="961" t="s">
        <v>1305</v>
      </c>
      <c r="F45" s="962" t="s">
        <v>1306</v>
      </c>
    </row>
    <row r="46" spans="1:6" ht="39">
      <c r="A46" s="1901"/>
      <c r="B46" s="1904"/>
      <c r="C46" s="1907"/>
      <c r="D46" s="1909"/>
      <c r="E46" s="963" t="s">
        <v>1307</v>
      </c>
      <c r="F46" s="964" t="s">
        <v>1308</v>
      </c>
    </row>
    <row r="47" spans="1:6" ht="39">
      <c r="A47" s="1901"/>
      <c r="B47" s="1904"/>
      <c r="C47" s="1915" t="s">
        <v>1309</v>
      </c>
      <c r="D47" s="1911">
        <v>16</v>
      </c>
      <c r="E47" s="961" t="s">
        <v>1310</v>
      </c>
      <c r="F47" s="962" t="s">
        <v>1311</v>
      </c>
    </row>
    <row r="48" spans="1:6" ht="19.5">
      <c r="A48" s="1901"/>
      <c r="B48" s="1904"/>
      <c r="C48" s="1907"/>
      <c r="D48" s="1912"/>
      <c r="E48" s="963" t="s">
        <v>1312</v>
      </c>
      <c r="F48" s="964" t="s">
        <v>1313</v>
      </c>
    </row>
    <row r="49" spans="1:6" ht="19.5">
      <c r="A49" s="1901"/>
      <c r="B49" s="1904"/>
      <c r="C49" s="1907"/>
      <c r="D49" s="1912"/>
      <c r="E49" s="963" t="s">
        <v>1314</v>
      </c>
      <c r="F49" s="964" t="s">
        <v>1315</v>
      </c>
    </row>
    <row r="50" spans="1:6" ht="39.75" thickBot="1">
      <c r="A50" s="1902"/>
      <c r="B50" s="1914"/>
      <c r="C50" s="1917"/>
      <c r="D50" s="1918"/>
      <c r="E50" s="973" t="s">
        <v>1316</v>
      </c>
      <c r="F50" s="974" t="s">
        <v>1317</v>
      </c>
    </row>
    <row r="51" spans="1:6" ht="19.5">
      <c r="A51" s="975" t="s">
        <v>1318</v>
      </c>
    </row>
    <row r="52" spans="1:6" ht="22.5">
      <c r="A52" s="976" t="s">
        <v>1319</v>
      </c>
    </row>
    <row r="53" spans="1:6" ht="22.5">
      <c r="A53" s="976" t="s">
        <v>1320</v>
      </c>
    </row>
    <row r="54" spans="1:6" ht="22.5">
      <c r="A54" s="976"/>
      <c r="F54" s="977"/>
    </row>
  </sheetData>
  <mergeCells count="39">
    <mergeCell ref="A3:A8"/>
    <mergeCell ref="B3:B5"/>
    <mergeCell ref="C3:C5"/>
    <mergeCell ref="D3:D5"/>
    <mergeCell ref="B6:B7"/>
    <mergeCell ref="C6:C7"/>
    <mergeCell ref="D6:D7"/>
    <mergeCell ref="A9:A35"/>
    <mergeCell ref="B9:B20"/>
    <mergeCell ref="C9:C10"/>
    <mergeCell ref="D9:D10"/>
    <mergeCell ref="C11:C13"/>
    <mergeCell ref="D11:D13"/>
    <mergeCell ref="C14:C17"/>
    <mergeCell ref="D14:D17"/>
    <mergeCell ref="C18:C20"/>
    <mergeCell ref="D18:D20"/>
    <mergeCell ref="B21:B35"/>
    <mergeCell ref="C21:C25"/>
    <mergeCell ref="D21:D25"/>
    <mergeCell ref="C26:C28"/>
    <mergeCell ref="D26:D28"/>
    <mergeCell ref="C29:C32"/>
    <mergeCell ref="D29:D32"/>
    <mergeCell ref="C33:C35"/>
    <mergeCell ref="D33:D35"/>
    <mergeCell ref="D45:D46"/>
    <mergeCell ref="C47:C50"/>
    <mergeCell ref="D47:D50"/>
    <mergeCell ref="A36:A50"/>
    <mergeCell ref="B36:B40"/>
    <mergeCell ref="C36:C37"/>
    <mergeCell ref="D36:D37"/>
    <mergeCell ref="C38:C40"/>
    <mergeCell ref="D38:D40"/>
    <mergeCell ref="B41:B50"/>
    <mergeCell ref="C41:C44"/>
    <mergeCell ref="D41:D44"/>
    <mergeCell ref="C45:C46"/>
  </mergeCells>
  <phoneticPr fontId="9"/>
  <printOptions horizontalCentered="1"/>
  <pageMargins left="3.937007874015748E-2" right="3.937007874015748E-2" top="0.55118110236220474" bottom="0.55118110236220474" header="0" footer="0"/>
  <pageSetup paperSize="9" scale="3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dimension ref="A1:AS148"/>
  <sheetViews>
    <sheetView view="pageBreakPreview" zoomScale="85" zoomScaleNormal="70" zoomScaleSheetLayoutView="85" workbookViewId="0">
      <selection activeCell="H59" sqref="H59"/>
    </sheetView>
  </sheetViews>
  <sheetFormatPr defaultColWidth="9" defaultRowHeight="13.5"/>
  <cols>
    <col min="1" max="1" width="2.625" style="47" customWidth="1"/>
    <col min="2" max="2" width="5.25" style="48" customWidth="1"/>
    <col min="3" max="3" width="9" style="48" customWidth="1"/>
    <col min="4" max="4" width="4.75" style="48" customWidth="1"/>
    <col min="5" max="34" width="4.125" style="48" customWidth="1"/>
    <col min="35" max="35" width="4.375" style="109" customWidth="1"/>
    <col min="36" max="36" width="6.125" style="47" customWidth="1"/>
    <col min="37" max="37" width="9" style="576" customWidth="1"/>
    <col min="38" max="38" width="9" style="576"/>
    <col min="39" max="44" width="13.375" style="47" customWidth="1"/>
    <col min="45" max="16384" width="9" style="47"/>
  </cols>
  <sheetData>
    <row r="1" spans="1:45" s="66" customFormat="1" ht="17.25" customHeight="1">
      <c r="A1" s="1994" t="s">
        <v>213</v>
      </c>
      <c r="B1" s="1994"/>
      <c r="C1" s="1994"/>
      <c r="D1" s="1995">
        <f>IF(様式1!F37="","",様式1!F37)</f>
        <v>46140</v>
      </c>
      <c r="E1" s="1995"/>
      <c r="F1" s="1995"/>
      <c r="G1" s="1995"/>
      <c r="H1" s="1995"/>
      <c r="I1" s="465" t="s">
        <v>55</v>
      </c>
      <c r="J1" s="1995">
        <f>IF(様式1!K37="","",様式1!K37)</f>
        <v>46230</v>
      </c>
      <c r="K1" s="1995"/>
      <c r="L1" s="1995"/>
      <c r="M1" s="1995"/>
      <c r="N1" s="1995"/>
      <c r="O1" s="364"/>
      <c r="P1" s="364"/>
      <c r="Q1" s="364"/>
      <c r="R1" s="364"/>
      <c r="S1" s="364"/>
      <c r="T1" s="364"/>
      <c r="U1" s="364"/>
      <c r="V1" s="364"/>
      <c r="W1" s="364"/>
      <c r="X1" s="364"/>
      <c r="Y1" s="364"/>
      <c r="Z1" s="364"/>
      <c r="AA1" s="364"/>
      <c r="AB1" s="364"/>
      <c r="AC1" s="364"/>
      <c r="AD1" s="364"/>
      <c r="AE1" s="364"/>
      <c r="AF1" s="364"/>
      <c r="AG1" s="364"/>
      <c r="AH1" s="364"/>
      <c r="AI1" s="50"/>
      <c r="AK1" s="575"/>
      <c r="AL1" s="575"/>
    </row>
    <row r="2" spans="1:45">
      <c r="A2" s="105"/>
      <c r="B2" s="105"/>
      <c r="C2" s="105"/>
      <c r="D2" s="1996"/>
      <c r="E2" s="1996"/>
      <c r="F2" s="104"/>
      <c r="G2" s="106"/>
      <c r="H2" s="104"/>
      <c r="I2" s="107"/>
      <c r="J2" s="104"/>
    </row>
    <row r="3" spans="1:45" ht="17.25" customHeight="1">
      <c r="AG3" s="108"/>
      <c r="AH3" s="56" t="s">
        <v>686</v>
      </c>
    </row>
    <row r="4" spans="1:45" ht="20.25" customHeight="1">
      <c r="A4" s="1997" t="s">
        <v>262</v>
      </c>
      <c r="B4" s="1997"/>
      <c r="C4" s="1997"/>
      <c r="D4" s="1997"/>
      <c r="E4" s="1997"/>
      <c r="F4" s="1997"/>
      <c r="G4" s="1997"/>
      <c r="H4" s="1997"/>
      <c r="I4" s="1997"/>
      <c r="J4" s="1997"/>
      <c r="K4" s="1997"/>
      <c r="L4" s="1997"/>
      <c r="M4" s="1997"/>
      <c r="N4" s="1997"/>
      <c r="O4" s="1997"/>
      <c r="P4" s="1997"/>
      <c r="Q4" s="1997"/>
      <c r="R4" s="1997"/>
      <c r="S4" s="1997"/>
      <c r="T4" s="1997"/>
      <c r="U4" s="1997"/>
      <c r="V4" s="1997"/>
      <c r="W4" s="1997"/>
      <c r="X4" s="1997"/>
      <c r="Y4" s="1997"/>
      <c r="Z4" s="1997"/>
      <c r="AA4" s="1997"/>
      <c r="AB4" s="1997"/>
      <c r="AC4" s="1997"/>
      <c r="AD4" s="1997"/>
      <c r="AE4" s="1997"/>
      <c r="AF4" s="1997"/>
      <c r="AG4" s="1997"/>
      <c r="AH4" s="1997"/>
    </row>
    <row r="5" spans="1:45" ht="12.75" customHeight="1">
      <c r="B5" s="109"/>
      <c r="C5" s="109"/>
      <c r="D5" s="109"/>
    </row>
    <row r="6" spans="1:45">
      <c r="B6" s="1998" t="s">
        <v>0</v>
      </c>
      <c r="C6" s="1998"/>
      <c r="D6" s="1998"/>
      <c r="E6" s="1998" t="str">
        <f>IF(様式1!L11="","",様式1!L11)</f>
        <v>株式会社○○○○</v>
      </c>
      <c r="F6" s="1998"/>
      <c r="G6" s="1998"/>
      <c r="H6" s="1998"/>
      <c r="I6" s="1998"/>
      <c r="J6" s="1998"/>
      <c r="K6" s="1998"/>
      <c r="L6" s="1998"/>
      <c r="M6" s="1998"/>
      <c r="N6" s="1998"/>
      <c r="O6" s="1998"/>
      <c r="P6" s="1998"/>
      <c r="Q6" s="1998"/>
      <c r="R6" s="1998"/>
      <c r="S6" s="1998" t="s">
        <v>263</v>
      </c>
      <c r="T6" s="1998"/>
      <c r="U6" s="1998"/>
      <c r="V6" s="1998" t="str">
        <f>IF(様式1!G36="","",様式1!G36)</f>
        <v>ＯＡ事務科</v>
      </c>
      <c r="W6" s="1998"/>
      <c r="X6" s="1998"/>
      <c r="Y6" s="1998"/>
      <c r="Z6" s="1998"/>
      <c r="AA6" s="1998"/>
      <c r="AB6" s="1998"/>
      <c r="AC6" s="1998"/>
      <c r="AD6" s="1998"/>
      <c r="AE6" s="1998"/>
      <c r="AF6" s="1998"/>
      <c r="AG6" s="1998"/>
      <c r="AH6" s="1998"/>
    </row>
    <row r="7" spans="1:45" ht="5.25" customHeight="1"/>
    <row r="8" spans="1:45" s="66" customFormat="1" ht="30" customHeight="1">
      <c r="B8" s="1967" t="s">
        <v>929</v>
      </c>
      <c r="C8" s="477" t="s">
        <v>714</v>
      </c>
      <c r="D8" s="383">
        <f>AM12</f>
        <v>46140</v>
      </c>
      <c r="E8" s="384">
        <f>IF($D$8="","",IF($D$8+1&lt;=$AM$13,$D$8+1,""))</f>
        <v>46141</v>
      </c>
      <c r="F8" s="384">
        <f>IF($D$8="","",IF($D$8+2&lt;=$AM$13,$D$8+2,""))</f>
        <v>46142</v>
      </c>
      <c r="G8" s="384">
        <f>IF($D$8="","",IF($D$8+3&lt;=$AM$13,$D$8+3,""))</f>
        <v>46143</v>
      </c>
      <c r="H8" s="384">
        <f>IF($D$8="","",IF($D$8+4&lt;=$AM$13,$D$8+4,""))</f>
        <v>46144</v>
      </c>
      <c r="I8" s="384">
        <f>IF($D$8="","",IF($D$8+5&lt;=$AM$13,$D$8+5,""))</f>
        <v>46145</v>
      </c>
      <c r="J8" s="384">
        <f>IF($D$8="","",IF($D$8+6&lt;=$AM$13,$D$8+6,""))</f>
        <v>46146</v>
      </c>
      <c r="K8" s="384">
        <f>IF($D$8="","",IF($D$8+7&lt;=$AM$13,$D$8+7,""))</f>
        <v>46147</v>
      </c>
      <c r="L8" s="384">
        <f>IF($D$8="","",IF($D$8+8&lt;=$AM$13,$D$8+8,""))</f>
        <v>46148</v>
      </c>
      <c r="M8" s="384">
        <f>IF($D$8="","",IF($D$8+9&lt;=$AM$13,$D$8+9,""))</f>
        <v>46149</v>
      </c>
      <c r="N8" s="384">
        <f>IF($D$8="","",IF($D$8+10&lt;=$AM$13,$D$8+10,""))</f>
        <v>46150</v>
      </c>
      <c r="O8" s="384">
        <f>IF($D$8="","",IF($D$8+11&lt;=$AM$13,$D$8+11,""))</f>
        <v>46151</v>
      </c>
      <c r="P8" s="384">
        <f>IF($D$8="","",IF($D$8+12&lt;=$AM$13,$D$8+12,""))</f>
        <v>46152</v>
      </c>
      <c r="Q8" s="384">
        <f>IF($D$8="","",IF($D$8+13&lt;=$AM$13,$D$8+13,""))</f>
        <v>46153</v>
      </c>
      <c r="R8" s="384">
        <f>IF($D$8="","",IF($D$8+14&lt;=$AM$13,$D$8+14,""))</f>
        <v>46154</v>
      </c>
      <c r="S8" s="384">
        <f>IF($D$8="","",IF($D$8+15&lt;=$AM$13,$D$8+15,""))</f>
        <v>46155</v>
      </c>
      <c r="T8" s="384">
        <f>IF($D$8="","",IF($D$8+16&lt;=$AM$13,$D$8+16,""))</f>
        <v>46156</v>
      </c>
      <c r="U8" s="384">
        <f>IF($D$8="","",IF($D$8+17&lt;=$AM$13,$D$8+17,""))</f>
        <v>46157</v>
      </c>
      <c r="V8" s="384">
        <f>IF($D$8="","",IF($D$8+18&lt;=$AM$13,$D$8+18,""))</f>
        <v>46158</v>
      </c>
      <c r="W8" s="384">
        <f>IF($D$8="","",IF($D$8+19&lt;=$AM$13,$D$8+19,""))</f>
        <v>46159</v>
      </c>
      <c r="X8" s="384">
        <f>IF($D$8="","",IF($D$8+20&lt;=$AM$13,$D$8+20,""))</f>
        <v>46160</v>
      </c>
      <c r="Y8" s="384">
        <f>IF($D$8="","",IF($D$8+21&lt;=$AM$13,$D$8+21,""))</f>
        <v>46161</v>
      </c>
      <c r="Z8" s="384">
        <f>IF($D$8="","",IF($D$8+22&lt;=$AM$13,$D$8+22,""))</f>
        <v>46162</v>
      </c>
      <c r="AA8" s="384">
        <f>IF($D$8="","",IF($D$8+23&lt;=$AM$13,$D$8+23,""))</f>
        <v>46163</v>
      </c>
      <c r="AB8" s="384">
        <f>IF($D$8="","",IF($D$8+24&lt;=$AM$13,$D$8+24,""))</f>
        <v>46164</v>
      </c>
      <c r="AC8" s="384">
        <f>IF($D$8="","",IF($D$8+25&lt;=$AM$13,$D$8+25,""))</f>
        <v>46165</v>
      </c>
      <c r="AD8" s="384">
        <f>IF($D$8="","",IF($D$8+26&lt;=$AM$13,$D$8+26,""))</f>
        <v>46166</v>
      </c>
      <c r="AE8" s="384">
        <f>IF($D$8="","",IF($D$8+27&lt;=$AM$13,$D$8+27,""))</f>
        <v>46167</v>
      </c>
      <c r="AF8" s="384">
        <f>IF($D$8="","",IF($D$8+28&lt;=$AM$13,$D$8+28,""))</f>
        <v>46168</v>
      </c>
      <c r="AG8" s="384">
        <f>IF($D$8="","",IF($D$8+29&lt;=$AM$13,$D$8+29,""))</f>
        <v>46169</v>
      </c>
      <c r="AH8" s="385" t="str">
        <f>IF($D$8="","",IF($D$8+30&lt;=$AM$13,$D$8+30,""))</f>
        <v/>
      </c>
      <c r="AI8" s="50"/>
      <c r="AK8" s="575"/>
      <c r="AL8" s="575"/>
      <c r="AM8" s="48" t="s">
        <v>687</v>
      </c>
      <c r="AN8" s="48" t="s">
        <v>688</v>
      </c>
    </row>
    <row r="9" spans="1:45" s="66" customFormat="1" ht="18" customHeight="1">
      <c r="B9" s="1968"/>
      <c r="C9" s="477" t="s">
        <v>264</v>
      </c>
      <c r="D9" s="386" t="str">
        <f t="shared" ref="D9:AH9" si="0">TEXT(D8,"aaa")</f>
        <v>火</v>
      </c>
      <c r="E9" s="387" t="str">
        <f t="shared" si="0"/>
        <v>水</v>
      </c>
      <c r="F9" s="387" t="str">
        <f t="shared" si="0"/>
        <v>木</v>
      </c>
      <c r="G9" s="387" t="str">
        <f t="shared" si="0"/>
        <v>金</v>
      </c>
      <c r="H9" s="387" t="str">
        <f t="shared" si="0"/>
        <v>土</v>
      </c>
      <c r="I9" s="387" t="str">
        <f t="shared" si="0"/>
        <v>日</v>
      </c>
      <c r="J9" s="387" t="str">
        <f t="shared" si="0"/>
        <v>月</v>
      </c>
      <c r="K9" s="387" t="str">
        <f t="shared" si="0"/>
        <v>火</v>
      </c>
      <c r="L9" s="387" t="str">
        <f t="shared" si="0"/>
        <v>水</v>
      </c>
      <c r="M9" s="387" t="str">
        <f t="shared" si="0"/>
        <v>木</v>
      </c>
      <c r="N9" s="387" t="str">
        <f t="shared" si="0"/>
        <v>金</v>
      </c>
      <c r="O9" s="387" t="str">
        <f t="shared" si="0"/>
        <v>土</v>
      </c>
      <c r="P9" s="387" t="str">
        <f t="shared" si="0"/>
        <v>日</v>
      </c>
      <c r="Q9" s="387" t="str">
        <f t="shared" si="0"/>
        <v>月</v>
      </c>
      <c r="R9" s="387" t="str">
        <f t="shared" si="0"/>
        <v>火</v>
      </c>
      <c r="S9" s="387" t="str">
        <f t="shared" si="0"/>
        <v>水</v>
      </c>
      <c r="T9" s="387" t="str">
        <f t="shared" si="0"/>
        <v>木</v>
      </c>
      <c r="U9" s="387" t="str">
        <f t="shared" si="0"/>
        <v>金</v>
      </c>
      <c r="V9" s="387" t="str">
        <f t="shared" si="0"/>
        <v>土</v>
      </c>
      <c r="W9" s="387" t="str">
        <f t="shared" si="0"/>
        <v>日</v>
      </c>
      <c r="X9" s="387" t="str">
        <f t="shared" si="0"/>
        <v>月</v>
      </c>
      <c r="Y9" s="387" t="str">
        <f t="shared" si="0"/>
        <v>火</v>
      </c>
      <c r="Z9" s="387" t="str">
        <f t="shared" si="0"/>
        <v>水</v>
      </c>
      <c r="AA9" s="387" t="str">
        <f t="shared" si="0"/>
        <v>木</v>
      </c>
      <c r="AB9" s="387" t="str">
        <f t="shared" si="0"/>
        <v>金</v>
      </c>
      <c r="AC9" s="387" t="str">
        <f t="shared" si="0"/>
        <v>土</v>
      </c>
      <c r="AD9" s="387" t="str">
        <f t="shared" si="0"/>
        <v>日</v>
      </c>
      <c r="AE9" s="387" t="str">
        <f t="shared" si="0"/>
        <v>月</v>
      </c>
      <c r="AF9" s="387" t="str">
        <f t="shared" si="0"/>
        <v>火</v>
      </c>
      <c r="AG9" s="387" t="str">
        <f t="shared" si="0"/>
        <v>水</v>
      </c>
      <c r="AH9" s="388" t="str">
        <f t="shared" si="0"/>
        <v/>
      </c>
      <c r="AI9" s="50"/>
      <c r="AK9" s="575"/>
      <c r="AL9" s="575"/>
      <c r="AM9" s="378">
        <f>IF(様式1!F37="","",様式1!F37)</f>
        <v>46140</v>
      </c>
      <c r="AN9" s="378">
        <f>IF(様式1!K37="","",様式1!K37)</f>
        <v>46230</v>
      </c>
    </row>
    <row r="10" spans="1:45" ht="20.100000000000001" customHeight="1">
      <c r="B10" s="1968"/>
      <c r="C10" s="365"/>
      <c r="D10" s="1991" t="s">
        <v>1663</v>
      </c>
      <c r="E10" s="1946"/>
      <c r="F10" s="1985" t="s">
        <v>1521</v>
      </c>
      <c r="G10" s="1985"/>
      <c r="H10" s="1985"/>
      <c r="I10" s="1985"/>
      <c r="J10" s="1985"/>
      <c r="K10" s="1985"/>
      <c r="L10" s="1946"/>
      <c r="M10" s="1985" t="s">
        <v>1529</v>
      </c>
      <c r="N10" s="1985" t="s">
        <v>1530</v>
      </c>
      <c r="O10" s="1985"/>
      <c r="P10" s="1985"/>
      <c r="Q10" s="1985" t="s">
        <v>1531</v>
      </c>
      <c r="R10" s="1985" t="s">
        <v>1532</v>
      </c>
      <c r="S10" s="1985" t="s">
        <v>1533</v>
      </c>
      <c r="T10" s="1985" t="s">
        <v>1534</v>
      </c>
      <c r="U10" s="1985" t="s">
        <v>1535</v>
      </c>
      <c r="V10" s="1985"/>
      <c r="W10" s="1985"/>
      <c r="X10" s="1985" t="s">
        <v>1536</v>
      </c>
      <c r="Y10" s="1985" t="s">
        <v>1664</v>
      </c>
      <c r="Z10" s="1985" t="s">
        <v>1522</v>
      </c>
      <c r="AA10" s="1985" t="s">
        <v>1523</v>
      </c>
      <c r="AB10" s="1985" t="s">
        <v>1524</v>
      </c>
      <c r="AC10" s="1985"/>
      <c r="AD10" s="1985"/>
      <c r="AE10" s="1985" t="s">
        <v>1525</v>
      </c>
      <c r="AF10" s="1985" t="s">
        <v>1526</v>
      </c>
      <c r="AG10" s="1985" t="s">
        <v>1527</v>
      </c>
      <c r="AH10" s="1987"/>
    </row>
    <row r="11" spans="1:45" ht="20.100000000000001" customHeight="1">
      <c r="B11" s="1968"/>
      <c r="C11" s="365"/>
      <c r="D11" s="1992"/>
      <c r="E11" s="1948"/>
      <c r="F11" s="1986"/>
      <c r="G11" s="1986"/>
      <c r="H11" s="1986"/>
      <c r="I11" s="1986"/>
      <c r="J11" s="1986"/>
      <c r="K11" s="1986"/>
      <c r="L11" s="1948"/>
      <c r="M11" s="1986"/>
      <c r="N11" s="1986"/>
      <c r="O11" s="1986"/>
      <c r="P11" s="1986"/>
      <c r="Q11" s="1986"/>
      <c r="R11" s="1986"/>
      <c r="S11" s="1986"/>
      <c r="T11" s="1986"/>
      <c r="U11" s="1986"/>
      <c r="V11" s="1986"/>
      <c r="W11" s="1986"/>
      <c r="X11" s="1986"/>
      <c r="Y11" s="1986"/>
      <c r="Z11" s="1986"/>
      <c r="AA11" s="1986"/>
      <c r="AB11" s="1986"/>
      <c r="AC11" s="1986"/>
      <c r="AD11" s="1986"/>
      <c r="AE11" s="1986"/>
      <c r="AF11" s="1986"/>
      <c r="AG11" s="1986"/>
      <c r="AH11" s="1988"/>
      <c r="AM11" s="379" t="s">
        <v>291</v>
      </c>
      <c r="AN11" s="379" t="s">
        <v>292</v>
      </c>
      <c r="AO11" s="379" t="s">
        <v>293</v>
      </c>
      <c r="AP11" s="379" t="s">
        <v>294</v>
      </c>
      <c r="AQ11" s="379" t="s">
        <v>295</v>
      </c>
      <c r="AR11" s="379" t="s">
        <v>296</v>
      </c>
    </row>
    <row r="12" spans="1:45" ht="20.100000000000001" customHeight="1">
      <c r="B12" s="1968"/>
      <c r="C12" s="365" t="s">
        <v>265</v>
      </c>
      <c r="D12" s="1992"/>
      <c r="E12" s="1948"/>
      <c r="F12" s="1986"/>
      <c r="G12" s="1986"/>
      <c r="H12" s="1986"/>
      <c r="I12" s="1986"/>
      <c r="J12" s="1986"/>
      <c r="K12" s="1986"/>
      <c r="L12" s="1948"/>
      <c r="M12" s="1986"/>
      <c r="N12" s="1986"/>
      <c r="O12" s="1986"/>
      <c r="P12" s="1986"/>
      <c r="Q12" s="1986"/>
      <c r="R12" s="1986"/>
      <c r="S12" s="1986"/>
      <c r="T12" s="1986"/>
      <c r="U12" s="1986"/>
      <c r="V12" s="1986"/>
      <c r="W12" s="1986"/>
      <c r="X12" s="1986"/>
      <c r="Y12" s="1986"/>
      <c r="Z12" s="1986"/>
      <c r="AA12" s="1986"/>
      <c r="AB12" s="1986"/>
      <c r="AC12" s="1986"/>
      <c r="AD12" s="1986"/>
      <c r="AE12" s="1986"/>
      <c r="AF12" s="1986"/>
      <c r="AG12" s="1986"/>
      <c r="AH12" s="1988"/>
      <c r="AM12" s="378">
        <f>AM9</f>
        <v>46140</v>
      </c>
      <c r="AN12" s="378">
        <f>IF(AM13=AN9,"",IF(AN9&gt;EDATE(AM12,1)-1,EDATE(AM12,1),""))</f>
        <v>46170</v>
      </c>
      <c r="AO12" s="378">
        <f>IF(AN12="","",IF(AN9&gt;EDATE(AM12,2)-1,EDATE(AM12,2),""))</f>
        <v>46201</v>
      </c>
      <c r="AP12" s="378" t="str">
        <f>IF(AO12="","",IF(AN9&gt;EDATE(AM12,3)-1,EDATE(AM12,3),""))</f>
        <v/>
      </c>
      <c r="AQ12" s="378" t="str">
        <f>IF(AP12="","",IF(AN9&gt;EDATE(AM12,4)-1,EDATE(AM12,4),""))</f>
        <v/>
      </c>
      <c r="AR12" s="378" t="str">
        <f>IF(AQ12="","",IF(AN9&gt;EDATE(AM12,5)-1,EDATE(AM12,5),""))</f>
        <v/>
      </c>
    </row>
    <row r="13" spans="1:45" ht="20.100000000000001" customHeight="1">
      <c r="B13" s="1968"/>
      <c r="C13" s="365"/>
      <c r="D13" s="1992"/>
      <c r="E13" s="1948"/>
      <c r="F13" s="1986"/>
      <c r="G13" s="1986"/>
      <c r="H13" s="1986"/>
      <c r="I13" s="1986"/>
      <c r="J13" s="1986"/>
      <c r="K13" s="1986"/>
      <c r="L13" s="1948"/>
      <c r="M13" s="1986"/>
      <c r="N13" s="1986"/>
      <c r="O13" s="1986"/>
      <c r="P13" s="1986"/>
      <c r="Q13" s="1986"/>
      <c r="R13" s="1986"/>
      <c r="S13" s="1986"/>
      <c r="T13" s="1986"/>
      <c r="U13" s="1986"/>
      <c r="V13" s="1986"/>
      <c r="W13" s="1986"/>
      <c r="X13" s="1986"/>
      <c r="Y13" s="1986"/>
      <c r="Z13" s="1986"/>
      <c r="AA13" s="1986"/>
      <c r="AB13" s="1986"/>
      <c r="AC13" s="1986"/>
      <c r="AD13" s="1986"/>
      <c r="AE13" s="1986"/>
      <c r="AF13" s="1986"/>
      <c r="AG13" s="1986"/>
      <c r="AH13" s="1988"/>
      <c r="AM13" s="378">
        <f>IF(AM12="","",IF(AN9&lt;(EDATE(AM12,1)-1),AN9,EDATE(AM12,1)-1))</f>
        <v>46169</v>
      </c>
      <c r="AN13" s="378">
        <f>IF(AN12="","",IF(AN9&lt;(EDATE(AM12,2)-1),AN9,EDATE(AM12,2)-1))</f>
        <v>46200</v>
      </c>
      <c r="AO13" s="378">
        <f>IF(AO12="","",IF(AN9&lt;(EDATE(AM12,3)-1),AN9,EDATE(AM12,3)-1))</f>
        <v>46230</v>
      </c>
      <c r="AP13" s="378" t="str">
        <f>IF(AP12="","",IF(AN9&lt;=(EDATE(AM12,4)-1),AN9,EDATE(AM12,4)-1))</f>
        <v/>
      </c>
      <c r="AQ13" s="378" t="str">
        <f>IF(AQ12="","",IF(AN9&lt;=(EDATE(AM12,5)-1),AN9,EDATE(AM12,5)-1))</f>
        <v/>
      </c>
      <c r="AR13" s="378" t="str">
        <f>IF(AR12="","",IF(AN9&lt;=(EDATE(AM12,6)-1),AN9,EDATE(AM12,6)-1))</f>
        <v/>
      </c>
    </row>
    <row r="14" spans="1:45" ht="20.100000000000001" customHeight="1">
      <c r="B14" s="1968"/>
      <c r="C14" s="365" t="s">
        <v>266</v>
      </c>
      <c r="D14" s="1992"/>
      <c r="E14" s="1948"/>
      <c r="F14" s="1986"/>
      <c r="G14" s="1986"/>
      <c r="H14" s="1986"/>
      <c r="I14" s="1986"/>
      <c r="J14" s="1986"/>
      <c r="K14" s="1986"/>
      <c r="L14" s="1948"/>
      <c r="M14" s="1986"/>
      <c r="N14" s="1986"/>
      <c r="O14" s="1986"/>
      <c r="P14" s="1986"/>
      <c r="Q14" s="1986"/>
      <c r="R14" s="1986"/>
      <c r="S14" s="1986"/>
      <c r="T14" s="1986"/>
      <c r="U14" s="1986"/>
      <c r="V14" s="1986"/>
      <c r="W14" s="1986"/>
      <c r="X14" s="1986"/>
      <c r="Y14" s="1986"/>
      <c r="Z14" s="1986"/>
      <c r="AA14" s="1986"/>
      <c r="AB14" s="1986"/>
      <c r="AC14" s="1986"/>
      <c r="AD14" s="1986"/>
      <c r="AE14" s="1986"/>
      <c r="AF14" s="1986"/>
      <c r="AG14" s="1986"/>
      <c r="AH14" s="1988"/>
    </row>
    <row r="15" spans="1:45" ht="20.100000000000001" customHeight="1">
      <c r="B15" s="1968"/>
      <c r="C15" s="365"/>
      <c r="D15" s="1992"/>
      <c r="E15" s="1948"/>
      <c r="F15" s="1986"/>
      <c r="G15" s="1986"/>
      <c r="H15" s="1986"/>
      <c r="I15" s="1986"/>
      <c r="J15" s="1986"/>
      <c r="K15" s="1986"/>
      <c r="L15" s="1948"/>
      <c r="M15" s="1986"/>
      <c r="N15" s="1986"/>
      <c r="O15" s="1986"/>
      <c r="P15" s="1986"/>
      <c r="Q15" s="1986"/>
      <c r="R15" s="1986"/>
      <c r="S15" s="1986"/>
      <c r="T15" s="1986"/>
      <c r="U15" s="1986"/>
      <c r="V15" s="1986"/>
      <c r="W15" s="1986"/>
      <c r="X15" s="1986"/>
      <c r="Y15" s="1986"/>
      <c r="Z15" s="1986"/>
      <c r="AA15" s="1986"/>
      <c r="AB15" s="1986"/>
      <c r="AC15" s="1986"/>
      <c r="AD15" s="1986"/>
      <c r="AE15" s="1986"/>
      <c r="AF15" s="1986"/>
      <c r="AG15" s="1986"/>
      <c r="AH15" s="1988"/>
      <c r="AO15" s="1985" t="s">
        <v>1528</v>
      </c>
      <c r="AP15" s="1985" t="s">
        <v>1537</v>
      </c>
      <c r="AQ15" s="1985" t="s">
        <v>1538</v>
      </c>
      <c r="AR15" s="1946"/>
      <c r="AS15" s="1987"/>
    </row>
    <row r="16" spans="1:45" ht="20.100000000000001" customHeight="1">
      <c r="B16" s="1968"/>
      <c r="C16" s="365" t="s">
        <v>267</v>
      </c>
      <c r="D16" s="1992"/>
      <c r="E16" s="1948"/>
      <c r="F16" s="1986"/>
      <c r="G16" s="1986"/>
      <c r="H16" s="1986"/>
      <c r="I16" s="1986"/>
      <c r="J16" s="1986"/>
      <c r="K16" s="1986"/>
      <c r="L16" s="1948"/>
      <c r="M16" s="1986"/>
      <c r="N16" s="1986"/>
      <c r="O16" s="1986"/>
      <c r="P16" s="1986"/>
      <c r="Q16" s="1986"/>
      <c r="R16" s="1986"/>
      <c r="S16" s="1986"/>
      <c r="T16" s="1986"/>
      <c r="U16" s="1986"/>
      <c r="V16" s="1986"/>
      <c r="W16" s="1986"/>
      <c r="X16" s="1986"/>
      <c r="Y16" s="1986"/>
      <c r="Z16" s="1986"/>
      <c r="AA16" s="1986"/>
      <c r="AB16" s="1986"/>
      <c r="AC16" s="1986"/>
      <c r="AD16" s="1986"/>
      <c r="AE16" s="1986"/>
      <c r="AF16" s="1986"/>
      <c r="AG16" s="1986"/>
      <c r="AH16" s="1988"/>
      <c r="AO16" s="1986"/>
      <c r="AP16" s="1986"/>
      <c r="AQ16" s="1986"/>
      <c r="AR16" s="1948"/>
      <c r="AS16" s="1988"/>
    </row>
    <row r="17" spans="2:45" ht="20.100000000000001" customHeight="1">
      <c r="B17" s="1968"/>
      <c r="C17" s="365"/>
      <c r="D17" s="1992"/>
      <c r="E17" s="1948"/>
      <c r="F17" s="1986"/>
      <c r="G17" s="1986"/>
      <c r="H17" s="1986"/>
      <c r="I17" s="1986"/>
      <c r="J17" s="1986"/>
      <c r="K17" s="1986"/>
      <c r="L17" s="1948"/>
      <c r="M17" s="1986"/>
      <c r="N17" s="1986"/>
      <c r="O17" s="1986"/>
      <c r="P17" s="1986"/>
      <c r="Q17" s="1986"/>
      <c r="R17" s="1986"/>
      <c r="S17" s="1986"/>
      <c r="T17" s="1986"/>
      <c r="U17" s="1986"/>
      <c r="V17" s="1986"/>
      <c r="W17" s="1986"/>
      <c r="X17" s="1986"/>
      <c r="Y17" s="1986"/>
      <c r="Z17" s="1986"/>
      <c r="AA17" s="1986"/>
      <c r="AB17" s="1986"/>
      <c r="AC17" s="1986"/>
      <c r="AD17" s="1986"/>
      <c r="AE17" s="1986"/>
      <c r="AF17" s="1986"/>
      <c r="AG17" s="1986"/>
      <c r="AH17" s="1988"/>
      <c r="AO17" s="1986"/>
      <c r="AP17" s="1986"/>
      <c r="AQ17" s="1986"/>
      <c r="AR17" s="1948"/>
      <c r="AS17" s="1988"/>
    </row>
    <row r="18" spans="2:45" ht="20.100000000000001" customHeight="1">
      <c r="B18" s="1968"/>
      <c r="C18" s="365" t="s">
        <v>268</v>
      </c>
      <c r="D18" s="1992"/>
      <c r="E18" s="1948"/>
      <c r="F18" s="1986"/>
      <c r="G18" s="1986"/>
      <c r="H18" s="1986"/>
      <c r="I18" s="1986"/>
      <c r="J18" s="1986"/>
      <c r="K18" s="1986"/>
      <c r="L18" s="1948"/>
      <c r="M18" s="1986"/>
      <c r="N18" s="1986"/>
      <c r="O18" s="1986"/>
      <c r="P18" s="1986"/>
      <c r="Q18" s="1986"/>
      <c r="R18" s="1986"/>
      <c r="S18" s="1986"/>
      <c r="T18" s="1986"/>
      <c r="U18" s="1986"/>
      <c r="V18" s="1986"/>
      <c r="W18" s="1986"/>
      <c r="X18" s="1986"/>
      <c r="Y18" s="1986"/>
      <c r="Z18" s="1986"/>
      <c r="AA18" s="1986"/>
      <c r="AB18" s="1986"/>
      <c r="AC18" s="1986"/>
      <c r="AD18" s="1986"/>
      <c r="AE18" s="1986"/>
      <c r="AF18" s="1986"/>
      <c r="AG18" s="1986"/>
      <c r="AH18" s="1988"/>
      <c r="AO18" s="1986"/>
      <c r="AP18" s="1986"/>
      <c r="AQ18" s="1986"/>
      <c r="AR18" s="1948"/>
      <c r="AS18" s="1988"/>
    </row>
    <row r="19" spans="2:45" ht="20.100000000000001" customHeight="1">
      <c r="B19" s="1968"/>
      <c r="C19" s="365"/>
      <c r="D19" s="1992"/>
      <c r="E19" s="1948"/>
      <c r="F19" s="1986"/>
      <c r="G19" s="1986"/>
      <c r="H19" s="1986"/>
      <c r="I19" s="1986"/>
      <c r="J19" s="1986"/>
      <c r="K19" s="1986"/>
      <c r="L19" s="1948"/>
      <c r="M19" s="1986"/>
      <c r="N19" s="1986"/>
      <c r="O19" s="1986"/>
      <c r="P19" s="1986"/>
      <c r="Q19" s="1986"/>
      <c r="R19" s="1986"/>
      <c r="S19" s="1986"/>
      <c r="T19" s="1986"/>
      <c r="U19" s="1986"/>
      <c r="V19" s="1986"/>
      <c r="W19" s="1986"/>
      <c r="X19" s="1986"/>
      <c r="Y19" s="1986"/>
      <c r="Z19" s="1986"/>
      <c r="AA19" s="1986"/>
      <c r="AB19" s="1986"/>
      <c r="AC19" s="1986"/>
      <c r="AD19" s="1986"/>
      <c r="AE19" s="1986"/>
      <c r="AF19" s="1986"/>
      <c r="AG19" s="1986"/>
      <c r="AH19" s="1988"/>
      <c r="AO19" s="1986"/>
      <c r="AP19" s="1986"/>
      <c r="AQ19" s="1986"/>
      <c r="AR19" s="1948"/>
      <c r="AS19" s="1988"/>
    </row>
    <row r="20" spans="2:45" ht="20.100000000000001" customHeight="1">
      <c r="B20" s="1968"/>
      <c r="C20" s="365"/>
      <c r="D20" s="1993"/>
      <c r="E20" s="1948"/>
      <c r="F20" s="1986"/>
      <c r="G20" s="1986"/>
      <c r="H20" s="1990"/>
      <c r="I20" s="1990"/>
      <c r="J20" s="1990"/>
      <c r="K20" s="1990"/>
      <c r="L20" s="1948"/>
      <c r="M20" s="1990"/>
      <c r="N20" s="1990"/>
      <c r="O20" s="1990"/>
      <c r="P20" s="1140"/>
      <c r="Q20" s="1990"/>
      <c r="R20" s="1990"/>
      <c r="S20" s="1990"/>
      <c r="T20" s="1990"/>
      <c r="U20" s="1990"/>
      <c r="V20" s="1990"/>
      <c r="W20" s="1990"/>
      <c r="X20" s="1990"/>
      <c r="Y20" s="1990"/>
      <c r="Z20" s="1990"/>
      <c r="AA20" s="1990"/>
      <c r="AB20" s="1990"/>
      <c r="AC20" s="1986"/>
      <c r="AD20" s="1986"/>
      <c r="AE20" s="1986"/>
      <c r="AF20" s="1986"/>
      <c r="AG20" s="1986"/>
      <c r="AH20" s="1989"/>
      <c r="AO20" s="1986"/>
      <c r="AP20" s="1986"/>
      <c r="AQ20" s="1986"/>
      <c r="AR20" s="1948"/>
      <c r="AS20" s="1988"/>
    </row>
    <row r="21" spans="2:45" ht="21.95" customHeight="1">
      <c r="B21" s="1968"/>
      <c r="C21" s="468" t="s">
        <v>269</v>
      </c>
      <c r="D21" s="620"/>
      <c r="E21" s="621"/>
      <c r="F21" s="1076"/>
      <c r="G21" s="1076"/>
      <c r="H21" s="1076"/>
      <c r="I21" s="622"/>
      <c r="J21" s="622"/>
      <c r="K21" s="621"/>
      <c r="L21" s="621"/>
      <c r="M21" s="1076"/>
      <c r="N21" s="622"/>
      <c r="O21" s="622"/>
      <c r="P21" s="622"/>
      <c r="Q21" s="622"/>
      <c r="R21" s="621"/>
      <c r="S21" s="621"/>
      <c r="T21" s="622"/>
      <c r="U21" s="622"/>
      <c r="V21" s="622"/>
      <c r="W21" s="622"/>
      <c r="X21" s="621" t="s">
        <v>539</v>
      </c>
      <c r="Y21" s="622"/>
      <c r="Z21" s="622"/>
      <c r="AA21" s="622"/>
      <c r="AB21" s="622"/>
      <c r="AC21" s="622"/>
      <c r="AD21" s="622"/>
      <c r="AE21" s="621" t="s">
        <v>539</v>
      </c>
      <c r="AF21" s="621"/>
      <c r="AG21" s="622"/>
      <c r="AH21" s="623"/>
      <c r="AI21" s="380">
        <f>COUNTA(D21:AH21)</f>
        <v>2</v>
      </c>
      <c r="AO21" s="1986"/>
      <c r="AP21" s="1986"/>
      <c r="AQ21" s="1986"/>
      <c r="AR21" s="1948"/>
      <c r="AS21" s="1988"/>
    </row>
    <row r="22" spans="2:45" ht="17.25" customHeight="1">
      <c r="B22" s="1968"/>
      <c r="C22" s="572" t="s">
        <v>868</v>
      </c>
      <c r="D22" s="624"/>
      <c r="E22" s="624"/>
      <c r="F22" s="1075"/>
      <c r="G22" s="1075"/>
      <c r="H22" s="1075"/>
      <c r="I22" s="624"/>
      <c r="J22" s="624"/>
      <c r="K22" s="624"/>
      <c r="L22" s="624"/>
      <c r="M22" s="1075"/>
      <c r="N22" s="624"/>
      <c r="O22" s="624"/>
      <c r="P22" s="624"/>
      <c r="Q22" s="624"/>
      <c r="R22" s="624"/>
      <c r="S22" s="624"/>
      <c r="T22" s="624"/>
      <c r="U22" s="624"/>
      <c r="V22" s="624"/>
      <c r="W22" s="624"/>
      <c r="X22" s="624"/>
      <c r="Y22" s="624"/>
      <c r="Z22" s="624"/>
      <c r="AA22" s="624"/>
      <c r="AB22" s="624"/>
      <c r="AC22" s="624"/>
      <c r="AD22" s="624"/>
      <c r="AE22" s="624"/>
      <c r="AF22" s="624"/>
      <c r="AG22" s="624"/>
      <c r="AH22" s="624"/>
      <c r="AI22" s="380"/>
      <c r="AO22" s="1986"/>
      <c r="AP22" s="1986"/>
      <c r="AQ22" s="1986"/>
      <c r="AR22" s="1948"/>
      <c r="AS22" s="1988"/>
    </row>
    <row r="23" spans="2:45" ht="12" customHeight="1">
      <c r="B23" s="1968"/>
      <c r="C23" s="1957" t="s">
        <v>386</v>
      </c>
      <c r="D23" s="625"/>
      <c r="E23" s="626"/>
      <c r="F23" s="626"/>
      <c r="G23" s="626"/>
      <c r="H23" s="626"/>
      <c r="I23" s="626"/>
      <c r="J23" s="626"/>
      <c r="K23" s="626"/>
      <c r="L23" s="626"/>
      <c r="M23" s="626"/>
      <c r="N23" s="626"/>
      <c r="O23" s="626"/>
      <c r="P23" s="626"/>
      <c r="Q23" s="626"/>
      <c r="R23" s="626"/>
      <c r="S23" s="626"/>
      <c r="T23" s="626"/>
      <c r="U23" s="626"/>
      <c r="V23" s="626"/>
      <c r="W23" s="626"/>
      <c r="X23" s="626"/>
      <c r="Y23" s="626"/>
      <c r="Z23" s="626"/>
      <c r="AA23" s="626"/>
      <c r="AB23" s="626"/>
      <c r="AC23" s="626"/>
      <c r="AD23" s="626"/>
      <c r="AE23" s="626"/>
      <c r="AF23" s="626"/>
      <c r="AG23" s="626"/>
      <c r="AH23" s="627"/>
      <c r="AI23" s="1965" t="s">
        <v>685</v>
      </c>
      <c r="AO23" s="1986"/>
      <c r="AP23" s="1986"/>
      <c r="AQ23" s="1986"/>
      <c r="AR23" s="1948"/>
      <c r="AS23" s="1988"/>
    </row>
    <row r="24" spans="2:45" ht="12" customHeight="1" thickBot="1">
      <c r="B24" s="1968"/>
      <c r="C24" s="1958"/>
      <c r="D24" s="628">
        <v>3</v>
      </c>
      <c r="E24" s="629"/>
      <c r="F24" s="629">
        <v>6</v>
      </c>
      <c r="G24" s="629"/>
      <c r="H24" s="629"/>
      <c r="I24" s="629"/>
      <c r="J24" s="629"/>
      <c r="K24" s="629"/>
      <c r="L24" s="629"/>
      <c r="M24" s="629">
        <v>6</v>
      </c>
      <c r="N24" s="629">
        <v>6</v>
      </c>
      <c r="O24" s="629"/>
      <c r="P24" s="629"/>
      <c r="Q24" s="629">
        <v>6</v>
      </c>
      <c r="R24" s="629">
        <v>6</v>
      </c>
      <c r="S24" s="629">
        <v>6</v>
      </c>
      <c r="T24" s="629">
        <v>6</v>
      </c>
      <c r="U24" s="629">
        <v>6</v>
      </c>
      <c r="V24" s="629"/>
      <c r="W24" s="629"/>
      <c r="X24" s="629">
        <v>6</v>
      </c>
      <c r="Y24" s="629"/>
      <c r="Z24" s="629">
        <v>6</v>
      </c>
      <c r="AA24" s="629">
        <v>6</v>
      </c>
      <c r="AB24" s="629">
        <v>6</v>
      </c>
      <c r="AC24" s="629"/>
      <c r="AD24" s="629"/>
      <c r="AE24" s="629">
        <v>6</v>
      </c>
      <c r="AF24" s="629">
        <v>6</v>
      </c>
      <c r="AG24" s="629">
        <v>6</v>
      </c>
      <c r="AH24" s="630"/>
      <c r="AI24" s="1966"/>
      <c r="AO24" s="1986"/>
      <c r="AP24" s="1986"/>
      <c r="AQ24" s="1986"/>
      <c r="AR24" s="1948"/>
      <c r="AS24" s="1988"/>
    </row>
    <row r="25" spans="2:45" ht="12" customHeight="1" thickBot="1">
      <c r="B25" s="1969"/>
      <c r="C25" s="1959"/>
      <c r="D25" s="631"/>
      <c r="E25" s="632"/>
      <c r="F25" s="632"/>
      <c r="G25" s="632"/>
      <c r="H25" s="632"/>
      <c r="I25" s="632"/>
      <c r="J25" s="632"/>
      <c r="K25" s="632"/>
      <c r="L25" s="632"/>
      <c r="M25" s="632"/>
      <c r="N25" s="632"/>
      <c r="O25" s="632"/>
      <c r="P25" s="632"/>
      <c r="Q25" s="632"/>
      <c r="R25" s="632"/>
      <c r="S25" s="632"/>
      <c r="T25" s="632"/>
      <c r="U25" s="632"/>
      <c r="V25" s="632"/>
      <c r="W25" s="632"/>
      <c r="X25" s="632"/>
      <c r="Y25" s="632"/>
      <c r="Z25" s="632"/>
      <c r="AA25" s="632"/>
      <c r="AB25" s="632"/>
      <c r="AC25" s="632"/>
      <c r="AD25" s="632"/>
      <c r="AE25" s="632"/>
      <c r="AF25" s="632"/>
      <c r="AG25" s="632"/>
      <c r="AH25" s="633"/>
      <c r="AI25" s="392">
        <f>SUM(D23:AH25)</f>
        <v>93</v>
      </c>
      <c r="AK25" s="1932" t="s">
        <v>876</v>
      </c>
      <c r="AL25" s="1932"/>
      <c r="AM25" s="538">
        <f>SUMIF(D22:AH22,"△",D23:AH23)+SUMIF(D22:AH22,"○",D23:AH23)+SUMIF(D22:AH22,"△",D24:AH24)+SUMIF(D22:AH22,"○",D24:AH24)+SUMIF(D22:AH22,"△",D25:AH25)+SUMIF(D22:AH22,"○",D25:AH25)</f>
        <v>0</v>
      </c>
      <c r="AO25" s="1986"/>
      <c r="AP25" s="1986"/>
      <c r="AQ25" s="1986"/>
      <c r="AR25" s="1948"/>
      <c r="AS25" s="1989"/>
    </row>
    <row r="26" spans="2:45" ht="9.9499999999999993" customHeight="1">
      <c r="AO26" s="622" t="s">
        <v>539</v>
      </c>
      <c r="AP26" s="621"/>
      <c r="AQ26" s="621"/>
      <c r="AR26" s="621"/>
      <c r="AS26" s="623"/>
    </row>
    <row r="27" spans="2:45" ht="30" customHeight="1">
      <c r="B27" s="1967" t="s">
        <v>930</v>
      </c>
      <c r="C27" s="477" t="s">
        <v>714</v>
      </c>
      <c r="D27" s="383">
        <f>AN12</f>
        <v>46170</v>
      </c>
      <c r="E27" s="384">
        <f>IF($D$27="","",IF($D$27+1&lt;=$AN$13,$D$27+1,""))</f>
        <v>46171</v>
      </c>
      <c r="F27" s="384">
        <f>IF($D$27="","",IF($D$27+2&lt;=$AN$13,$D$27+2,""))</f>
        <v>46172</v>
      </c>
      <c r="G27" s="384">
        <f>IF($D$27="","",IF($D$27+3&lt;=$AN$13,$D$27+3,""))</f>
        <v>46173</v>
      </c>
      <c r="H27" s="384">
        <f>IF($D$27="","",IF($D$27+4&lt;=$AN$13,$D$27+4,""))</f>
        <v>46174</v>
      </c>
      <c r="I27" s="384">
        <f>IF($D$27="","",IF($D$27+5&lt;=$AN$13,$D$27+5,""))</f>
        <v>46175</v>
      </c>
      <c r="J27" s="384">
        <f>IF($D$27="","",IF($D$27+6&lt;=$AN$13,$D$27+6,""))</f>
        <v>46176</v>
      </c>
      <c r="K27" s="2924">
        <f>IF($D$27="","",IF($D$27+7&lt;=$AN$13,$D$27+7,""))</f>
        <v>46177</v>
      </c>
      <c r="L27" s="384">
        <f>IF($D$27="","",IF($D$27+8&lt;=$AN$13,$D$27+8,""))</f>
        <v>46178</v>
      </c>
      <c r="M27" s="384">
        <f>IF($D$27="","",IF($D$27+9&lt;=$AN$13,$D$27+9,""))</f>
        <v>46179</v>
      </c>
      <c r="N27" s="384">
        <f>IF($D$27="","",IF($D$27+10&lt;=$AN$13,$D$27+10,""))</f>
        <v>46180</v>
      </c>
      <c r="O27" s="384">
        <f>IF($D$27="","",IF($D$27+11&lt;=$AN$13,$D$27+11,""))</f>
        <v>46181</v>
      </c>
      <c r="P27" s="384">
        <f>IF($D$27="","",IF($D$27+12&lt;=$AN$13,$D$27+12,""))</f>
        <v>46182</v>
      </c>
      <c r="Q27" s="384">
        <f>IF($D$27="","",IF($D$27+13&lt;=$AN$13,$D$27+13,""))</f>
        <v>46183</v>
      </c>
      <c r="R27" s="384">
        <f>IF($D$27="","",IF($D$27+14&lt;=$AN$13,$D$27+14,""))</f>
        <v>46184</v>
      </c>
      <c r="S27" s="384">
        <f>IF($D$27="","",IF($D$27+15&lt;=$AN$13,$D$27+15,""))</f>
        <v>46185</v>
      </c>
      <c r="T27" s="384">
        <f>IF($D$27="","",IF($D$27+16&lt;=$AN$13,$D$27+16,""))</f>
        <v>46186</v>
      </c>
      <c r="U27" s="384">
        <f>IF($D$27="","",IF($D$27+17&lt;=$AN$13,$D$27+17,""))</f>
        <v>46187</v>
      </c>
      <c r="V27" s="384">
        <f>IF($D$27="","",IF($D$27+18&lt;=$AN$13,$D$27+18,""))</f>
        <v>46188</v>
      </c>
      <c r="W27" s="384">
        <f>IF($D$27="","",IF($D$27+19&lt;=$AN$13,$D$27+19,""))</f>
        <v>46189</v>
      </c>
      <c r="X27" s="384">
        <f>IF($D$27="","",IF($D$27+20&lt;=$AN$13,$D$27+20,""))</f>
        <v>46190</v>
      </c>
      <c r="Y27" s="384">
        <f>IF($D$27="","",IF($D$27+21&lt;=$AN$13,$D$27+21,""))</f>
        <v>46191</v>
      </c>
      <c r="Z27" s="384">
        <f>IF($D$27="","",IF($D$27+22&lt;=$AN$13,$D$27+22,""))</f>
        <v>46192</v>
      </c>
      <c r="AA27" s="384">
        <f>IF($D$27="","",IF($D$27+23&lt;=$AN$13,$D$27+23,""))</f>
        <v>46193</v>
      </c>
      <c r="AB27" s="384">
        <f>IF($D$27="","",IF($D$27+24&lt;=$AN$13,$D$27+24,""))</f>
        <v>46194</v>
      </c>
      <c r="AC27" s="384">
        <f>IF($D$27="","",IF($D$27+25&lt;=$AN$13,$D$27+25,""))</f>
        <v>46195</v>
      </c>
      <c r="AD27" s="384">
        <f>IF($D$27="","",IF($D$27+26&lt;=$AN$13,$D$27+26,""))</f>
        <v>46196</v>
      </c>
      <c r="AE27" s="384">
        <f>IF($D$27="","",IF($D$27+27&lt;=$AN$13,$D$27+27,""))</f>
        <v>46197</v>
      </c>
      <c r="AF27" s="384">
        <f>IF($D$27="","",IF($D$27+28&lt;=$AN$13,$D$27+28,""))</f>
        <v>46198</v>
      </c>
      <c r="AG27" s="384">
        <f>IF($D$27="","",IF($D$27+29&lt;=$AN$13,$D$27+29,""))</f>
        <v>46199</v>
      </c>
      <c r="AH27" s="385">
        <f>IF($D$27="","",IF($D$27+30&lt;=$AN$13,$D$27+30,""))</f>
        <v>46200</v>
      </c>
      <c r="AO27" s="624"/>
      <c r="AP27" s="624"/>
      <c r="AQ27" s="624"/>
      <c r="AR27" s="624"/>
      <c r="AS27" s="624"/>
    </row>
    <row r="28" spans="2:45" ht="18" customHeight="1">
      <c r="B28" s="1968"/>
      <c r="C28" s="477" t="s">
        <v>264</v>
      </c>
      <c r="D28" s="386" t="str">
        <f t="shared" ref="D28:AH28" si="1">TEXT(D27,"aaa")</f>
        <v>木</v>
      </c>
      <c r="E28" s="387" t="str">
        <f t="shared" si="1"/>
        <v>金</v>
      </c>
      <c r="F28" s="387" t="str">
        <f t="shared" si="1"/>
        <v>土</v>
      </c>
      <c r="G28" s="387" t="str">
        <f t="shared" si="1"/>
        <v>日</v>
      </c>
      <c r="H28" s="387" t="str">
        <f t="shared" si="1"/>
        <v>月</v>
      </c>
      <c r="I28" s="387" t="str">
        <f t="shared" si="1"/>
        <v>火</v>
      </c>
      <c r="J28" s="387" t="str">
        <f t="shared" si="1"/>
        <v>水</v>
      </c>
      <c r="K28" s="2925" t="str">
        <f t="shared" si="1"/>
        <v>木</v>
      </c>
      <c r="L28" s="387" t="str">
        <f t="shared" si="1"/>
        <v>金</v>
      </c>
      <c r="M28" s="387" t="str">
        <f t="shared" si="1"/>
        <v>土</v>
      </c>
      <c r="N28" s="387" t="str">
        <f t="shared" si="1"/>
        <v>日</v>
      </c>
      <c r="O28" s="387" t="str">
        <f t="shared" si="1"/>
        <v>月</v>
      </c>
      <c r="P28" s="387" t="str">
        <f t="shared" si="1"/>
        <v>火</v>
      </c>
      <c r="Q28" s="387" t="str">
        <f t="shared" si="1"/>
        <v>水</v>
      </c>
      <c r="R28" s="387" t="str">
        <f t="shared" si="1"/>
        <v>木</v>
      </c>
      <c r="S28" s="387" t="str">
        <f t="shared" si="1"/>
        <v>金</v>
      </c>
      <c r="T28" s="387" t="str">
        <f t="shared" si="1"/>
        <v>土</v>
      </c>
      <c r="U28" s="387" t="str">
        <f t="shared" si="1"/>
        <v>日</v>
      </c>
      <c r="V28" s="387" t="str">
        <f t="shared" si="1"/>
        <v>月</v>
      </c>
      <c r="W28" s="387" t="str">
        <f t="shared" si="1"/>
        <v>火</v>
      </c>
      <c r="X28" s="387" t="str">
        <f t="shared" si="1"/>
        <v>水</v>
      </c>
      <c r="Y28" s="387" t="str">
        <f t="shared" si="1"/>
        <v>木</v>
      </c>
      <c r="Z28" s="387" t="str">
        <f t="shared" si="1"/>
        <v>金</v>
      </c>
      <c r="AA28" s="387" t="str">
        <f t="shared" si="1"/>
        <v>土</v>
      </c>
      <c r="AB28" s="387" t="str">
        <f t="shared" si="1"/>
        <v>日</v>
      </c>
      <c r="AC28" s="387" t="str">
        <f t="shared" si="1"/>
        <v>月</v>
      </c>
      <c r="AD28" s="387" t="str">
        <f t="shared" si="1"/>
        <v>火</v>
      </c>
      <c r="AE28" s="387" t="str">
        <f t="shared" si="1"/>
        <v>水</v>
      </c>
      <c r="AF28" s="387" t="str">
        <f t="shared" si="1"/>
        <v>木</v>
      </c>
      <c r="AG28" s="387" t="str">
        <f t="shared" si="1"/>
        <v>金</v>
      </c>
      <c r="AH28" s="388" t="str">
        <f t="shared" si="1"/>
        <v>土</v>
      </c>
      <c r="AO28" s="626">
        <v>6</v>
      </c>
      <c r="AP28" s="626">
        <v>6</v>
      </c>
      <c r="AQ28" s="626">
        <v>6</v>
      </c>
      <c r="AR28" s="626"/>
      <c r="AS28" s="627"/>
    </row>
    <row r="29" spans="2:45" ht="20.100000000000001" customHeight="1">
      <c r="B29" s="1968"/>
      <c r="C29" s="365"/>
      <c r="D29" s="1985" t="s">
        <v>1528</v>
      </c>
      <c r="E29" s="1985" t="s">
        <v>1537</v>
      </c>
      <c r="F29" s="1985"/>
      <c r="G29" s="1985"/>
      <c r="H29" s="1985" t="s">
        <v>1538</v>
      </c>
      <c r="I29" s="1985" t="s">
        <v>1539</v>
      </c>
      <c r="J29" s="1985" t="s">
        <v>1540</v>
      </c>
      <c r="K29" s="2926" t="s">
        <v>1671</v>
      </c>
      <c r="L29" s="1985" t="s">
        <v>1541</v>
      </c>
      <c r="M29" s="1138"/>
      <c r="N29" s="1134"/>
      <c r="O29" s="1985" t="s">
        <v>1562</v>
      </c>
      <c r="P29" s="1985" t="s">
        <v>1542</v>
      </c>
      <c r="Q29" s="1946" t="s">
        <v>1543</v>
      </c>
      <c r="R29" s="1946" t="s">
        <v>1544</v>
      </c>
      <c r="S29" s="1946" t="s">
        <v>1545</v>
      </c>
      <c r="T29" s="1134"/>
      <c r="U29" s="1134"/>
      <c r="V29" s="1946" t="s">
        <v>1670</v>
      </c>
      <c r="W29" s="1946" t="s">
        <v>1546</v>
      </c>
      <c r="X29" s="1946" t="s">
        <v>1547</v>
      </c>
      <c r="Y29" s="1946"/>
      <c r="Z29" s="1946" t="s">
        <v>1665</v>
      </c>
      <c r="AA29" s="1136"/>
      <c r="AB29" s="1136"/>
      <c r="AC29" s="1946" t="s">
        <v>1548</v>
      </c>
      <c r="AD29" s="1946" t="s">
        <v>1549</v>
      </c>
      <c r="AE29" s="1946" t="s">
        <v>1550</v>
      </c>
      <c r="AF29" s="1946" t="s">
        <v>1551</v>
      </c>
      <c r="AG29" s="1946" t="s">
        <v>1552</v>
      </c>
      <c r="AH29" s="1987"/>
      <c r="AO29" s="629"/>
      <c r="AP29" s="629"/>
      <c r="AQ29" s="629"/>
      <c r="AR29" s="629"/>
      <c r="AS29" s="630"/>
    </row>
    <row r="30" spans="2:45" ht="20.100000000000001" customHeight="1">
      <c r="B30" s="1968"/>
      <c r="C30" s="365"/>
      <c r="D30" s="1986"/>
      <c r="E30" s="1986"/>
      <c r="F30" s="1986"/>
      <c r="G30" s="1986"/>
      <c r="H30" s="1986"/>
      <c r="I30" s="1986"/>
      <c r="J30" s="1986"/>
      <c r="K30" s="2927"/>
      <c r="L30" s="1986"/>
      <c r="M30" s="1139"/>
      <c r="N30" s="1135"/>
      <c r="O30" s="1986"/>
      <c r="P30" s="1986"/>
      <c r="Q30" s="1948"/>
      <c r="R30" s="1948"/>
      <c r="S30" s="1948"/>
      <c r="T30" s="1135"/>
      <c r="U30" s="1135"/>
      <c r="V30" s="1948"/>
      <c r="W30" s="1948"/>
      <c r="X30" s="1948"/>
      <c r="Y30" s="1948"/>
      <c r="Z30" s="1948"/>
      <c r="AA30" s="1137"/>
      <c r="AB30" s="1137"/>
      <c r="AC30" s="1948"/>
      <c r="AD30" s="1948"/>
      <c r="AE30" s="1948"/>
      <c r="AF30" s="1948"/>
      <c r="AG30" s="1948"/>
      <c r="AH30" s="1988"/>
      <c r="AO30" s="632"/>
      <c r="AP30" s="632"/>
      <c r="AQ30" s="632"/>
      <c r="AR30" s="632"/>
      <c r="AS30" s="633"/>
    </row>
    <row r="31" spans="2:45" ht="20.100000000000001" customHeight="1">
      <c r="B31" s="1968"/>
      <c r="C31" s="365" t="s">
        <v>265</v>
      </c>
      <c r="D31" s="1986"/>
      <c r="E31" s="1986"/>
      <c r="F31" s="1986"/>
      <c r="G31" s="1986"/>
      <c r="H31" s="1986"/>
      <c r="I31" s="1986"/>
      <c r="J31" s="1986"/>
      <c r="K31" s="2927"/>
      <c r="L31" s="1986"/>
      <c r="M31" s="1139"/>
      <c r="N31" s="1135"/>
      <c r="O31" s="1986"/>
      <c r="P31" s="1986"/>
      <c r="Q31" s="1948"/>
      <c r="R31" s="1948"/>
      <c r="S31" s="1948"/>
      <c r="T31" s="1135"/>
      <c r="U31" s="1135"/>
      <c r="V31" s="1948"/>
      <c r="W31" s="1948"/>
      <c r="X31" s="1948"/>
      <c r="Y31" s="1948"/>
      <c r="Z31" s="1948"/>
      <c r="AA31" s="1137"/>
      <c r="AB31" s="1137"/>
      <c r="AC31" s="1948"/>
      <c r="AD31" s="1948"/>
      <c r="AE31" s="1948"/>
      <c r="AF31" s="1948"/>
      <c r="AG31" s="1948"/>
      <c r="AH31" s="1988"/>
    </row>
    <row r="32" spans="2:45" ht="20.100000000000001" customHeight="1">
      <c r="B32" s="1968"/>
      <c r="C32" s="365"/>
      <c r="D32" s="1986"/>
      <c r="E32" s="1986"/>
      <c r="F32" s="1986"/>
      <c r="G32" s="1986"/>
      <c r="H32" s="1986"/>
      <c r="I32" s="1986"/>
      <c r="J32" s="1986"/>
      <c r="K32" s="2927"/>
      <c r="L32" s="1986"/>
      <c r="M32" s="1139"/>
      <c r="N32" s="1135"/>
      <c r="O32" s="1986"/>
      <c r="P32" s="1986"/>
      <c r="Q32" s="1948"/>
      <c r="R32" s="1948"/>
      <c r="S32" s="1948"/>
      <c r="T32" s="1135"/>
      <c r="U32" s="1135"/>
      <c r="V32" s="1948"/>
      <c r="W32" s="1948"/>
      <c r="X32" s="1948"/>
      <c r="Y32" s="1948"/>
      <c r="Z32" s="1948"/>
      <c r="AA32" s="1137"/>
      <c r="AB32" s="1137"/>
      <c r="AC32" s="1948"/>
      <c r="AD32" s="1948"/>
      <c r="AE32" s="1948"/>
      <c r="AF32" s="1948"/>
      <c r="AG32" s="1948"/>
      <c r="AH32" s="1988"/>
    </row>
    <row r="33" spans="2:39" ht="20.100000000000001" customHeight="1">
      <c r="B33" s="1968"/>
      <c r="C33" s="365" t="s">
        <v>266</v>
      </c>
      <c r="D33" s="1986"/>
      <c r="E33" s="1986"/>
      <c r="F33" s="1986"/>
      <c r="G33" s="1986"/>
      <c r="H33" s="1986"/>
      <c r="I33" s="1986"/>
      <c r="J33" s="1986"/>
      <c r="K33" s="2927"/>
      <c r="L33" s="1986"/>
      <c r="M33" s="1139"/>
      <c r="N33" s="1135"/>
      <c r="O33" s="1986"/>
      <c r="P33" s="1986"/>
      <c r="Q33" s="1948"/>
      <c r="R33" s="1948"/>
      <c r="S33" s="1948"/>
      <c r="T33" s="1135"/>
      <c r="U33" s="1135"/>
      <c r="V33" s="1948"/>
      <c r="W33" s="1948"/>
      <c r="X33" s="1948"/>
      <c r="Y33" s="1948"/>
      <c r="Z33" s="1948"/>
      <c r="AA33" s="1137"/>
      <c r="AB33" s="1137"/>
      <c r="AC33" s="1948"/>
      <c r="AD33" s="1948"/>
      <c r="AE33" s="1948"/>
      <c r="AF33" s="1948"/>
      <c r="AG33" s="1948"/>
      <c r="AH33" s="1988"/>
    </row>
    <row r="34" spans="2:39" ht="20.100000000000001" customHeight="1">
      <c r="B34" s="1968"/>
      <c r="C34" s="365"/>
      <c r="D34" s="1986"/>
      <c r="E34" s="1986"/>
      <c r="F34" s="1986"/>
      <c r="G34" s="1986"/>
      <c r="H34" s="1986"/>
      <c r="I34" s="1986"/>
      <c r="J34" s="1986"/>
      <c r="K34" s="2927"/>
      <c r="L34" s="1986"/>
      <c r="M34" s="1139"/>
      <c r="N34" s="1135"/>
      <c r="O34" s="1986"/>
      <c r="P34" s="1986"/>
      <c r="Q34" s="1948"/>
      <c r="R34" s="1948"/>
      <c r="S34" s="1948"/>
      <c r="T34" s="1135"/>
      <c r="U34" s="1135"/>
      <c r="V34" s="1948"/>
      <c r="W34" s="1948"/>
      <c r="X34" s="1948"/>
      <c r="Y34" s="1948"/>
      <c r="Z34" s="1948"/>
      <c r="AA34" s="1137"/>
      <c r="AB34" s="1137"/>
      <c r="AC34" s="1948"/>
      <c r="AD34" s="1948"/>
      <c r="AE34" s="1948"/>
      <c r="AF34" s="1948"/>
      <c r="AG34" s="1948"/>
      <c r="AH34" s="1988"/>
    </row>
    <row r="35" spans="2:39" ht="20.100000000000001" customHeight="1">
      <c r="B35" s="1968"/>
      <c r="C35" s="365" t="s">
        <v>267</v>
      </c>
      <c r="D35" s="1986"/>
      <c r="E35" s="1986"/>
      <c r="F35" s="1986"/>
      <c r="G35" s="1986"/>
      <c r="H35" s="1986"/>
      <c r="I35" s="1986"/>
      <c r="J35" s="1986"/>
      <c r="K35" s="2927"/>
      <c r="L35" s="1986"/>
      <c r="M35" s="1139"/>
      <c r="N35" s="1135"/>
      <c r="O35" s="1986"/>
      <c r="P35" s="1986"/>
      <c r="Q35" s="1948"/>
      <c r="R35" s="1948"/>
      <c r="S35" s="1948"/>
      <c r="T35" s="1135"/>
      <c r="U35" s="1135"/>
      <c r="V35" s="1948"/>
      <c r="W35" s="1948"/>
      <c r="X35" s="1948"/>
      <c r="Y35" s="1948"/>
      <c r="Z35" s="1948"/>
      <c r="AA35" s="1137"/>
      <c r="AB35" s="1137"/>
      <c r="AC35" s="1948"/>
      <c r="AD35" s="1948"/>
      <c r="AE35" s="1948"/>
      <c r="AF35" s="1948"/>
      <c r="AG35" s="1948"/>
      <c r="AH35" s="1988"/>
    </row>
    <row r="36" spans="2:39" ht="20.100000000000001" customHeight="1">
      <c r="B36" s="1968"/>
      <c r="C36" s="365"/>
      <c r="D36" s="1986"/>
      <c r="E36" s="1986"/>
      <c r="F36" s="1986"/>
      <c r="G36" s="1986"/>
      <c r="H36" s="1986"/>
      <c r="I36" s="1986"/>
      <c r="J36" s="1986"/>
      <c r="K36" s="2927"/>
      <c r="L36" s="1986"/>
      <c r="M36" s="1139"/>
      <c r="N36" s="1135"/>
      <c r="O36" s="1986"/>
      <c r="P36" s="1986"/>
      <c r="Q36" s="1948"/>
      <c r="R36" s="1948"/>
      <c r="S36" s="1948"/>
      <c r="T36" s="1135"/>
      <c r="U36" s="1135"/>
      <c r="V36" s="1948"/>
      <c r="W36" s="1948"/>
      <c r="X36" s="1948"/>
      <c r="Y36" s="1948"/>
      <c r="Z36" s="1948"/>
      <c r="AA36" s="1137"/>
      <c r="AB36" s="1137"/>
      <c r="AC36" s="1948"/>
      <c r="AD36" s="1948"/>
      <c r="AE36" s="1948"/>
      <c r="AF36" s="1948"/>
      <c r="AG36" s="1948"/>
      <c r="AH36" s="1988"/>
    </row>
    <row r="37" spans="2:39" ht="20.100000000000001" customHeight="1">
      <c r="B37" s="1968"/>
      <c r="C37" s="365" t="s">
        <v>268</v>
      </c>
      <c r="D37" s="1986"/>
      <c r="E37" s="1986"/>
      <c r="F37" s="1986"/>
      <c r="G37" s="1986"/>
      <c r="H37" s="1986"/>
      <c r="I37" s="1986"/>
      <c r="J37" s="1986"/>
      <c r="K37" s="2927"/>
      <c r="L37" s="1986"/>
      <c r="M37" s="1139"/>
      <c r="N37" s="1135"/>
      <c r="O37" s="1986"/>
      <c r="P37" s="1986"/>
      <c r="Q37" s="1948"/>
      <c r="R37" s="1948"/>
      <c r="S37" s="1948"/>
      <c r="T37" s="1135"/>
      <c r="U37" s="1135"/>
      <c r="V37" s="1948"/>
      <c r="W37" s="1948"/>
      <c r="X37" s="1948"/>
      <c r="Y37" s="1948"/>
      <c r="Z37" s="1948"/>
      <c r="AA37" s="1137"/>
      <c r="AB37" s="1137"/>
      <c r="AC37" s="1948"/>
      <c r="AD37" s="1948"/>
      <c r="AE37" s="1948"/>
      <c r="AF37" s="1948"/>
      <c r="AG37" s="1948"/>
      <c r="AH37" s="1988"/>
    </row>
    <row r="38" spans="2:39" ht="20.100000000000001" customHeight="1">
      <c r="B38" s="1968"/>
      <c r="C38" s="365"/>
      <c r="D38" s="1986"/>
      <c r="E38" s="1986"/>
      <c r="F38" s="1986"/>
      <c r="G38" s="1986"/>
      <c r="H38" s="1986"/>
      <c r="I38" s="1986"/>
      <c r="J38" s="1986"/>
      <c r="K38" s="2927"/>
      <c r="L38" s="1986"/>
      <c r="M38" s="1139"/>
      <c r="N38" s="1135"/>
      <c r="O38" s="1986"/>
      <c r="P38" s="1986"/>
      <c r="Q38" s="1948"/>
      <c r="R38" s="1948"/>
      <c r="S38" s="1948"/>
      <c r="T38" s="1135"/>
      <c r="U38" s="1135"/>
      <c r="V38" s="1948"/>
      <c r="W38" s="1948"/>
      <c r="X38" s="1948"/>
      <c r="Y38" s="1948"/>
      <c r="Z38" s="1948"/>
      <c r="AA38" s="1137"/>
      <c r="AB38" s="1137"/>
      <c r="AC38" s="1948"/>
      <c r="AD38" s="1948"/>
      <c r="AE38" s="1948"/>
      <c r="AF38" s="1948"/>
      <c r="AG38" s="1948"/>
      <c r="AH38" s="1988"/>
    </row>
    <row r="39" spans="2:39" ht="20.100000000000001" customHeight="1">
      <c r="B39" s="1968"/>
      <c r="C39" s="365"/>
      <c r="D39" s="1986"/>
      <c r="E39" s="1986"/>
      <c r="F39" s="1986"/>
      <c r="G39" s="1986"/>
      <c r="H39" s="1986"/>
      <c r="I39" s="1986"/>
      <c r="J39" s="1990"/>
      <c r="K39" s="2928"/>
      <c r="L39" s="1990"/>
      <c r="M39" s="1139"/>
      <c r="N39" s="1135"/>
      <c r="O39" s="1990"/>
      <c r="P39" s="1990"/>
      <c r="Q39" s="1975"/>
      <c r="R39" s="1975"/>
      <c r="S39" s="1975"/>
      <c r="T39" s="1135"/>
      <c r="U39" s="1135"/>
      <c r="V39" s="1975"/>
      <c r="W39" s="1975"/>
      <c r="X39" s="1975"/>
      <c r="Y39" s="1975"/>
      <c r="Z39" s="1975"/>
      <c r="AA39" s="1137"/>
      <c r="AB39" s="1137"/>
      <c r="AC39" s="1975"/>
      <c r="AD39" s="1975"/>
      <c r="AE39" s="1975"/>
      <c r="AF39" s="1975"/>
      <c r="AG39" s="1975"/>
      <c r="AH39" s="1989"/>
    </row>
    <row r="40" spans="2:39" ht="21.75" customHeight="1">
      <c r="B40" s="1968"/>
      <c r="C40" s="468" t="s">
        <v>269</v>
      </c>
      <c r="D40" s="622"/>
      <c r="E40" s="621"/>
      <c r="F40" s="621"/>
      <c r="G40" s="620"/>
      <c r="H40" s="621"/>
      <c r="I40" s="620"/>
      <c r="J40" s="621"/>
      <c r="K40" s="621"/>
      <c r="L40" s="621" t="s">
        <v>539</v>
      </c>
      <c r="M40" s="621"/>
      <c r="N40" s="622"/>
      <c r="O40" s="621"/>
      <c r="P40" s="621"/>
      <c r="Q40" s="634"/>
      <c r="R40" s="621"/>
      <c r="S40" s="621"/>
      <c r="T40" s="621"/>
      <c r="U40" s="622"/>
      <c r="V40" s="621"/>
      <c r="W40" s="621"/>
      <c r="X40" s="621"/>
      <c r="Y40" s="621"/>
      <c r="Z40" s="622"/>
      <c r="AA40" s="622"/>
      <c r="AB40" s="621"/>
      <c r="AC40" s="621"/>
      <c r="AD40" s="621" t="s">
        <v>539</v>
      </c>
      <c r="AE40" s="622"/>
      <c r="AF40" s="622"/>
      <c r="AG40" s="621"/>
      <c r="AH40" s="623"/>
      <c r="AI40" s="381">
        <f>COUNTA(D40:AH40)</f>
        <v>2</v>
      </c>
    </row>
    <row r="41" spans="2:39" ht="17.25" customHeight="1">
      <c r="B41" s="1968"/>
      <c r="C41" s="572" t="s">
        <v>868</v>
      </c>
      <c r="D41" s="624"/>
      <c r="E41" s="624"/>
      <c r="F41" s="624"/>
      <c r="G41" s="635"/>
      <c r="H41" s="624"/>
      <c r="I41" s="635"/>
      <c r="J41" s="1141"/>
      <c r="K41" s="1141"/>
      <c r="L41" s="1141"/>
      <c r="M41" s="1141"/>
      <c r="N41" s="1141"/>
      <c r="O41" s="1141"/>
      <c r="P41" s="1141"/>
      <c r="Q41" s="1141"/>
      <c r="R41" s="1141"/>
      <c r="S41" s="1141"/>
      <c r="T41" s="1141"/>
      <c r="U41" s="1141"/>
      <c r="V41" s="1141"/>
      <c r="W41" s="1141"/>
      <c r="X41" s="1141"/>
      <c r="Y41" s="1141"/>
      <c r="Z41" s="1141"/>
      <c r="AA41" s="624"/>
      <c r="AB41" s="1141"/>
      <c r="AC41" s="1141"/>
      <c r="AD41" s="1141"/>
      <c r="AE41" s="1141"/>
      <c r="AF41" s="624"/>
      <c r="AG41" s="1141"/>
      <c r="AH41" s="637"/>
      <c r="AI41" s="380"/>
    </row>
    <row r="42" spans="2:39" ht="12" customHeight="1">
      <c r="B42" s="1968"/>
      <c r="C42" s="1957" t="s">
        <v>386</v>
      </c>
      <c r="D42" s="626"/>
      <c r="E42" s="626"/>
      <c r="F42" s="626"/>
      <c r="G42" s="625"/>
      <c r="H42" s="626"/>
      <c r="I42" s="625"/>
      <c r="J42" s="626"/>
      <c r="K42" s="626"/>
      <c r="L42" s="626"/>
      <c r="M42" s="626"/>
      <c r="N42" s="626"/>
      <c r="O42" s="626"/>
      <c r="P42" s="626"/>
      <c r="Q42" s="626"/>
      <c r="R42" s="626"/>
      <c r="S42" s="626"/>
      <c r="T42" s="626"/>
      <c r="U42" s="626"/>
      <c r="V42" s="626"/>
      <c r="W42" s="626"/>
      <c r="X42" s="626"/>
      <c r="Y42" s="626"/>
      <c r="Z42" s="626"/>
      <c r="AA42" s="626"/>
      <c r="AB42" s="626"/>
      <c r="AC42" s="626"/>
      <c r="AD42" s="626"/>
      <c r="AE42" s="626"/>
      <c r="AF42" s="626"/>
      <c r="AG42" s="626"/>
      <c r="AH42" s="627"/>
      <c r="AI42" s="1965" t="s">
        <v>685</v>
      </c>
    </row>
    <row r="43" spans="2:39" ht="12" customHeight="1" thickBot="1">
      <c r="B43" s="1968"/>
      <c r="C43" s="1958"/>
      <c r="D43" s="629">
        <v>6</v>
      </c>
      <c r="E43" s="629">
        <v>6</v>
      </c>
      <c r="F43" s="629"/>
      <c r="G43" s="628"/>
      <c r="H43" s="629">
        <v>6</v>
      </c>
      <c r="I43" s="628">
        <v>6</v>
      </c>
      <c r="J43" s="629">
        <v>6</v>
      </c>
      <c r="K43" s="629"/>
      <c r="L43" s="629">
        <v>6</v>
      </c>
      <c r="M43" s="629"/>
      <c r="N43" s="629"/>
      <c r="O43" s="629">
        <v>6</v>
      </c>
      <c r="P43" s="629">
        <v>6</v>
      </c>
      <c r="Q43" s="629">
        <v>6</v>
      </c>
      <c r="R43" s="629">
        <v>6</v>
      </c>
      <c r="S43" s="629">
        <v>6</v>
      </c>
      <c r="T43" s="629"/>
      <c r="U43" s="629"/>
      <c r="V43" s="629">
        <v>6</v>
      </c>
      <c r="W43" s="629">
        <v>6</v>
      </c>
      <c r="X43" s="629">
        <v>6</v>
      </c>
      <c r="Y43" s="629"/>
      <c r="Z43" s="629"/>
      <c r="AA43" s="629"/>
      <c r="AB43" s="629"/>
      <c r="AC43" s="629">
        <v>6</v>
      </c>
      <c r="AD43" s="629">
        <v>6</v>
      </c>
      <c r="AE43" s="629">
        <v>6</v>
      </c>
      <c r="AF43" s="629">
        <v>6</v>
      </c>
      <c r="AG43" s="629">
        <v>6</v>
      </c>
      <c r="AH43" s="630"/>
      <c r="AI43" s="1966"/>
    </row>
    <row r="44" spans="2:39" ht="12" customHeight="1" thickBot="1">
      <c r="B44" s="1969"/>
      <c r="C44" s="1959"/>
      <c r="D44" s="632"/>
      <c r="E44" s="632"/>
      <c r="F44" s="632"/>
      <c r="G44" s="631"/>
      <c r="H44" s="632"/>
      <c r="I44" s="631"/>
      <c r="J44" s="632"/>
      <c r="K44" s="632"/>
      <c r="L44" s="632"/>
      <c r="M44" s="632"/>
      <c r="N44" s="632"/>
      <c r="O44" s="632"/>
      <c r="P44" s="632"/>
      <c r="Q44" s="632"/>
      <c r="R44" s="632"/>
      <c r="S44" s="632"/>
      <c r="T44" s="632"/>
      <c r="U44" s="632"/>
      <c r="V44" s="632"/>
      <c r="W44" s="632"/>
      <c r="X44" s="632"/>
      <c r="Y44" s="632"/>
      <c r="Z44" s="632"/>
      <c r="AA44" s="632"/>
      <c r="AB44" s="632"/>
      <c r="AC44" s="632"/>
      <c r="AD44" s="632"/>
      <c r="AE44" s="632"/>
      <c r="AF44" s="632"/>
      <c r="AG44" s="632"/>
      <c r="AH44" s="633"/>
      <c r="AI44" s="392">
        <f>SUM(D42:AH44)</f>
        <v>114</v>
      </c>
    </row>
    <row r="45" spans="2:39" ht="9.9499999999999993" customHeight="1">
      <c r="AK45" s="1932" t="s">
        <v>875</v>
      </c>
      <c r="AL45" s="1932"/>
      <c r="AM45" s="538">
        <f>SUMIF(D41:AH41,"△",D42:AH42)+SUMIF(D41:AH41,"○",D42:AH42)+SUMIF(D41:AH41,"△",D43:AH43)+SUMIF(D41:AH41,"○",D43:AH43)+SUMIF(D41:AH41,"△",D44:AH44)+SUMIF(D41:AH41,"○",D44:AH44)</f>
        <v>0</v>
      </c>
    </row>
    <row r="46" spans="2:39" ht="30" customHeight="1">
      <c r="B46" s="1967" t="s">
        <v>931</v>
      </c>
      <c r="C46" s="477" t="s">
        <v>714</v>
      </c>
      <c r="D46" s="383">
        <f>AO12</f>
        <v>46201</v>
      </c>
      <c r="E46" s="384">
        <f>IF($D$46="","",IF($D$46+1&lt;=$AO$13,$D$46+1,""))</f>
        <v>46202</v>
      </c>
      <c r="F46" s="384">
        <f>IF($D$46="","",IF($D$46+2&lt;=$AO$13,$D$46+2,""))</f>
        <v>46203</v>
      </c>
      <c r="G46" s="384">
        <f>IF($D$46="","",IF($D$46+3&lt;=$AO$13,$D$46+3,""))</f>
        <v>46204</v>
      </c>
      <c r="H46" s="2924">
        <f>IF($D$46="","",IF($D$46+4&lt;=$AO$13,$D$46+4,""))</f>
        <v>46205</v>
      </c>
      <c r="I46" s="384">
        <f>IF($D$46="","",IF($D$46+5&lt;=$AO$13,$D$46+5,""))</f>
        <v>46206</v>
      </c>
      <c r="J46" s="384">
        <f>IF($D$46="","",IF($D$46+6&lt;=$AO$13,$D$46+6,""))</f>
        <v>46207</v>
      </c>
      <c r="K46" s="384">
        <f>IF($D$46="","",IF($D$46+7&lt;=$AO$13,$D$46+7,""))</f>
        <v>46208</v>
      </c>
      <c r="L46" s="384">
        <f>IF($D$46="","",IF($D$46+8&lt;=$AO$13,$D$46+8,""))</f>
        <v>46209</v>
      </c>
      <c r="M46" s="384">
        <f>IF($D$46="","",IF($D$46+9&lt;=$AO$13,$D$46+9,""))</f>
        <v>46210</v>
      </c>
      <c r="N46" s="384">
        <f>IF($D$46="","",IF($D$46+10&lt;=$AO$13,$D$46+10,""))</f>
        <v>46211</v>
      </c>
      <c r="O46" s="384">
        <f>IF($D$46="","",IF($D$46+11&lt;=$AO$13,$D$46+11,""))</f>
        <v>46212</v>
      </c>
      <c r="P46" s="384">
        <f>IF($D$46="","",IF($D$46+12&lt;=$AO$13,$D$46+12,""))</f>
        <v>46213</v>
      </c>
      <c r="Q46" s="384">
        <f>IF($D$46="","",IF($D$46+13&lt;=$AO$13,$D$46+13,""))</f>
        <v>46214</v>
      </c>
      <c r="R46" s="384">
        <f>IF($D$46="","",IF($D$46+14&lt;=$AO$13,$D$46+14,""))</f>
        <v>46215</v>
      </c>
      <c r="S46" s="384">
        <f>IF($D$46="","",IF($D$46+15&lt;=$AO$13,$D$46+15,""))</f>
        <v>46216</v>
      </c>
      <c r="T46" s="384">
        <f>IF($D$46="","",IF($D$46+16&lt;=$AO$13,$D$46+16,""))</f>
        <v>46217</v>
      </c>
      <c r="U46" s="384">
        <f>IF($D$46="","",IF($D$46+17&lt;=$AO$13,$D$46+17,""))</f>
        <v>46218</v>
      </c>
      <c r="V46" s="384">
        <f>IF($D$46="","",IF($D$46+18&lt;=$AO$13,$D$46+18,""))</f>
        <v>46219</v>
      </c>
      <c r="W46" s="384">
        <f>IF($D$46="","",IF($D$46+19&lt;=$AO$13,$D$46+19,""))</f>
        <v>46220</v>
      </c>
      <c r="X46" s="384">
        <f>IF($D$46="","",IF($D$46+20&lt;=$AO$13,$D$46+20,""))</f>
        <v>46221</v>
      </c>
      <c r="Y46" s="384">
        <f>IF($D$46="","",IF($D$46+21&lt;=$AO$13,$D$46+21,""))</f>
        <v>46222</v>
      </c>
      <c r="Z46" s="384">
        <f>IF($D$46="","",IF($D$46+22&lt;=$AO$13,$D$46+22,""))</f>
        <v>46223</v>
      </c>
      <c r="AA46" s="384">
        <f>IF($D$46="","",IF($D$46+23&lt;=$AO$13,$D$46+23,""))</f>
        <v>46224</v>
      </c>
      <c r="AB46" s="384">
        <f>IF($D$46="","",IF($D$46+24&lt;=$AO$13,$D$46+24,""))</f>
        <v>46225</v>
      </c>
      <c r="AC46" s="384">
        <f>IF($D$46="","",IF($D$46+25&lt;=$AO$13,$D$46+25,""))</f>
        <v>46226</v>
      </c>
      <c r="AD46" s="384">
        <f>IF($D$46="","",IF($D$46+26&lt;=$AO$13,$D$46+26,""))</f>
        <v>46227</v>
      </c>
      <c r="AE46" s="384">
        <f>IF($D$46="","",IF($D$46+27&lt;=$AO$13,$D$46+27,""))</f>
        <v>46228</v>
      </c>
      <c r="AF46" s="384">
        <f>IF($D$46="","",IF($D$46+28&lt;=$AO$13,$D$46+28,""))</f>
        <v>46229</v>
      </c>
      <c r="AG46" s="384">
        <f>IF($D$46="","",IF($D$46+29&lt;=$AO$13,$D$46+29,""))</f>
        <v>46230</v>
      </c>
      <c r="AH46" s="385" t="str">
        <f>IF($D$46="","",IF($D$46+30&lt;=$AO$13,$D$46+30,""))</f>
        <v/>
      </c>
    </row>
    <row r="47" spans="2:39" ht="18" customHeight="1">
      <c r="B47" s="1968"/>
      <c r="C47" s="477" t="s">
        <v>264</v>
      </c>
      <c r="D47" s="386" t="str">
        <f t="shared" ref="D47:AH47" si="2">TEXT(D46,"aaa")</f>
        <v>日</v>
      </c>
      <c r="E47" s="387" t="str">
        <f t="shared" si="2"/>
        <v>月</v>
      </c>
      <c r="F47" s="387" t="str">
        <f t="shared" si="2"/>
        <v>火</v>
      </c>
      <c r="G47" s="387" t="str">
        <f t="shared" si="2"/>
        <v>水</v>
      </c>
      <c r="H47" s="2925" t="str">
        <f t="shared" si="2"/>
        <v>木</v>
      </c>
      <c r="I47" s="387" t="str">
        <f t="shared" si="2"/>
        <v>金</v>
      </c>
      <c r="J47" s="387" t="str">
        <f t="shared" si="2"/>
        <v>土</v>
      </c>
      <c r="K47" s="387" t="str">
        <f t="shared" si="2"/>
        <v>日</v>
      </c>
      <c r="L47" s="387" t="str">
        <f t="shared" si="2"/>
        <v>月</v>
      </c>
      <c r="M47" s="387" t="str">
        <f t="shared" si="2"/>
        <v>火</v>
      </c>
      <c r="N47" s="387" t="str">
        <f t="shared" si="2"/>
        <v>水</v>
      </c>
      <c r="O47" s="387" t="str">
        <f t="shared" si="2"/>
        <v>木</v>
      </c>
      <c r="P47" s="387" t="str">
        <f t="shared" si="2"/>
        <v>金</v>
      </c>
      <c r="Q47" s="387" t="str">
        <f t="shared" si="2"/>
        <v>土</v>
      </c>
      <c r="R47" s="387" t="str">
        <f t="shared" si="2"/>
        <v>日</v>
      </c>
      <c r="S47" s="387" t="str">
        <f t="shared" si="2"/>
        <v>月</v>
      </c>
      <c r="T47" s="387" t="str">
        <f t="shared" si="2"/>
        <v>火</v>
      </c>
      <c r="U47" s="387" t="str">
        <f t="shared" si="2"/>
        <v>水</v>
      </c>
      <c r="V47" s="387" t="str">
        <f t="shared" si="2"/>
        <v>木</v>
      </c>
      <c r="W47" s="387" t="str">
        <f t="shared" si="2"/>
        <v>金</v>
      </c>
      <c r="X47" s="387" t="str">
        <f t="shared" si="2"/>
        <v>土</v>
      </c>
      <c r="Y47" s="387" t="str">
        <f t="shared" si="2"/>
        <v>日</v>
      </c>
      <c r="Z47" s="387" t="str">
        <f t="shared" si="2"/>
        <v>月</v>
      </c>
      <c r="AA47" s="387" t="str">
        <f t="shared" si="2"/>
        <v>火</v>
      </c>
      <c r="AB47" s="387" t="str">
        <f t="shared" si="2"/>
        <v>水</v>
      </c>
      <c r="AC47" s="387" t="str">
        <f t="shared" si="2"/>
        <v>木</v>
      </c>
      <c r="AD47" s="387" t="str">
        <f t="shared" si="2"/>
        <v>金</v>
      </c>
      <c r="AE47" s="387" t="str">
        <f t="shared" si="2"/>
        <v>土</v>
      </c>
      <c r="AF47" s="387" t="str">
        <f t="shared" si="2"/>
        <v>日</v>
      </c>
      <c r="AG47" s="387" t="str">
        <f t="shared" si="2"/>
        <v>月</v>
      </c>
      <c r="AH47" s="388" t="str">
        <f t="shared" si="2"/>
        <v/>
      </c>
    </row>
    <row r="48" spans="2:39" ht="20.100000000000001" customHeight="1">
      <c r="B48" s="1968"/>
      <c r="C48" s="365"/>
      <c r="D48" s="1136"/>
      <c r="E48" s="1946" t="s">
        <v>1553</v>
      </c>
      <c r="F48" s="1946" t="s">
        <v>1554</v>
      </c>
      <c r="G48" s="1946" t="s">
        <v>1555</v>
      </c>
      <c r="H48" s="2929" t="s">
        <v>1671</v>
      </c>
      <c r="I48" s="1946" t="s">
        <v>1556</v>
      </c>
      <c r="J48" s="1946"/>
      <c r="K48" s="1946"/>
      <c r="L48" s="1946" t="s">
        <v>1557</v>
      </c>
      <c r="M48" s="1946" t="s">
        <v>1558</v>
      </c>
      <c r="N48" s="1946" t="s">
        <v>1559</v>
      </c>
      <c r="O48" s="1946" t="s">
        <v>1560</v>
      </c>
      <c r="P48" s="1946" t="s">
        <v>1570</v>
      </c>
      <c r="Q48" s="1946"/>
      <c r="R48" s="1946"/>
      <c r="S48" s="1946" t="s">
        <v>1563</v>
      </c>
      <c r="T48" s="1946" t="s">
        <v>1564</v>
      </c>
      <c r="U48" s="1946" t="s">
        <v>1673</v>
      </c>
      <c r="V48" s="1946" t="s">
        <v>1674</v>
      </c>
      <c r="W48" s="1946" t="s">
        <v>1666</v>
      </c>
      <c r="X48" s="1946"/>
      <c r="Y48" s="1946"/>
      <c r="Z48" s="1946"/>
      <c r="AA48" s="1946" t="s">
        <v>1565</v>
      </c>
      <c r="AB48" s="1946" t="s">
        <v>1566</v>
      </c>
      <c r="AC48" s="1946" t="s">
        <v>1569</v>
      </c>
      <c r="AD48" s="1946" t="s">
        <v>1568</v>
      </c>
      <c r="AE48" s="1946"/>
      <c r="AF48" s="1949"/>
      <c r="AG48" s="1979" t="s">
        <v>1567</v>
      </c>
      <c r="AH48" s="1979"/>
    </row>
    <row r="49" spans="2:39" ht="20.100000000000001" customHeight="1">
      <c r="B49" s="1968"/>
      <c r="C49" s="365"/>
      <c r="D49" s="1137"/>
      <c r="E49" s="1948"/>
      <c r="F49" s="1948"/>
      <c r="G49" s="1948"/>
      <c r="H49" s="2930"/>
      <c r="I49" s="1984"/>
      <c r="J49" s="1948"/>
      <c r="K49" s="1984"/>
      <c r="L49" s="1948"/>
      <c r="M49" s="1948"/>
      <c r="N49" s="1948"/>
      <c r="O49" s="1948"/>
      <c r="P49" s="1948"/>
      <c r="Q49" s="1948"/>
      <c r="R49" s="1948"/>
      <c r="S49" s="1948"/>
      <c r="T49" s="1948"/>
      <c r="U49" s="1948"/>
      <c r="V49" s="1948"/>
      <c r="W49" s="1948"/>
      <c r="X49" s="1948"/>
      <c r="Y49" s="1948"/>
      <c r="Z49" s="1984"/>
      <c r="AA49" s="1984"/>
      <c r="AB49" s="1948"/>
      <c r="AC49" s="1948"/>
      <c r="AD49" s="1948"/>
      <c r="AE49" s="1984"/>
      <c r="AF49" s="1950"/>
      <c r="AG49" s="1980"/>
      <c r="AH49" s="1980"/>
    </row>
    <row r="50" spans="2:39" ht="20.100000000000001" customHeight="1">
      <c r="B50" s="1968"/>
      <c r="C50" s="365" t="s">
        <v>265</v>
      </c>
      <c r="D50" s="1137"/>
      <c r="E50" s="1948"/>
      <c r="F50" s="1948"/>
      <c r="G50" s="1948"/>
      <c r="H50" s="2930"/>
      <c r="I50" s="1984"/>
      <c r="J50" s="1948"/>
      <c r="K50" s="1984"/>
      <c r="L50" s="1948"/>
      <c r="M50" s="1948"/>
      <c r="N50" s="1948"/>
      <c r="O50" s="1948"/>
      <c r="P50" s="1948"/>
      <c r="Q50" s="1948"/>
      <c r="R50" s="1948"/>
      <c r="S50" s="1948"/>
      <c r="T50" s="1948"/>
      <c r="U50" s="1948"/>
      <c r="V50" s="1948"/>
      <c r="W50" s="1948"/>
      <c r="X50" s="1948"/>
      <c r="Y50" s="1948"/>
      <c r="Z50" s="1984"/>
      <c r="AA50" s="1984"/>
      <c r="AB50" s="1948"/>
      <c r="AC50" s="1948"/>
      <c r="AD50" s="1948"/>
      <c r="AE50" s="1984"/>
      <c r="AF50" s="1950"/>
      <c r="AG50" s="1980"/>
      <c r="AH50" s="1980"/>
    </row>
    <row r="51" spans="2:39" ht="20.100000000000001" customHeight="1">
      <c r="B51" s="1968"/>
      <c r="C51" s="365"/>
      <c r="D51" s="1137"/>
      <c r="E51" s="1948"/>
      <c r="F51" s="1948"/>
      <c r="G51" s="1948"/>
      <c r="H51" s="2930"/>
      <c r="I51" s="1984"/>
      <c r="J51" s="1948"/>
      <c r="K51" s="1984"/>
      <c r="L51" s="1948"/>
      <c r="M51" s="1948"/>
      <c r="N51" s="1948"/>
      <c r="O51" s="1948"/>
      <c r="P51" s="1948"/>
      <c r="Q51" s="1948"/>
      <c r="R51" s="1948"/>
      <c r="S51" s="1948"/>
      <c r="T51" s="1948"/>
      <c r="U51" s="1948"/>
      <c r="V51" s="1948"/>
      <c r="W51" s="1948"/>
      <c r="X51" s="1948"/>
      <c r="Y51" s="1948"/>
      <c r="Z51" s="1984"/>
      <c r="AA51" s="1984"/>
      <c r="AB51" s="1948"/>
      <c r="AC51" s="1948"/>
      <c r="AD51" s="1948"/>
      <c r="AE51" s="1984"/>
      <c r="AF51" s="1950"/>
      <c r="AG51" s="1980"/>
      <c r="AH51" s="1980"/>
    </row>
    <row r="52" spans="2:39" ht="20.100000000000001" customHeight="1">
      <c r="B52" s="1968"/>
      <c r="C52" s="365" t="s">
        <v>266</v>
      </c>
      <c r="D52" s="1137"/>
      <c r="E52" s="1948"/>
      <c r="F52" s="1948"/>
      <c r="G52" s="1948"/>
      <c r="H52" s="2930"/>
      <c r="I52" s="1984"/>
      <c r="J52" s="1948"/>
      <c r="K52" s="1984"/>
      <c r="L52" s="1948"/>
      <c r="M52" s="1948"/>
      <c r="N52" s="1948"/>
      <c r="O52" s="1948"/>
      <c r="P52" s="1948"/>
      <c r="Q52" s="1948"/>
      <c r="R52" s="1948"/>
      <c r="S52" s="1948"/>
      <c r="T52" s="1948"/>
      <c r="U52" s="1948"/>
      <c r="V52" s="1948"/>
      <c r="W52" s="1948"/>
      <c r="X52" s="1948"/>
      <c r="Y52" s="1948"/>
      <c r="Z52" s="1984"/>
      <c r="AA52" s="1984"/>
      <c r="AB52" s="1948"/>
      <c r="AC52" s="1948"/>
      <c r="AD52" s="1948"/>
      <c r="AE52" s="1984"/>
      <c r="AF52" s="1950"/>
      <c r="AG52" s="1980"/>
      <c r="AH52" s="1980"/>
    </row>
    <row r="53" spans="2:39" ht="20.100000000000001" customHeight="1">
      <c r="B53" s="1968"/>
      <c r="C53" s="365"/>
      <c r="D53" s="1137"/>
      <c r="E53" s="1948"/>
      <c r="F53" s="1948"/>
      <c r="G53" s="1948"/>
      <c r="H53" s="2930"/>
      <c r="I53" s="1984"/>
      <c r="J53" s="1948"/>
      <c r="K53" s="1984"/>
      <c r="L53" s="1948"/>
      <c r="M53" s="1948"/>
      <c r="N53" s="1948"/>
      <c r="O53" s="1948"/>
      <c r="P53" s="1948"/>
      <c r="Q53" s="1948"/>
      <c r="R53" s="1948"/>
      <c r="S53" s="1948"/>
      <c r="T53" s="1948"/>
      <c r="U53" s="1948"/>
      <c r="V53" s="1948"/>
      <c r="W53" s="1948"/>
      <c r="X53" s="1948"/>
      <c r="Y53" s="1948"/>
      <c r="Z53" s="1984"/>
      <c r="AA53" s="1984"/>
      <c r="AB53" s="1948"/>
      <c r="AC53" s="1948"/>
      <c r="AD53" s="1948"/>
      <c r="AE53" s="1984"/>
      <c r="AF53" s="1950"/>
      <c r="AG53" s="1980"/>
      <c r="AH53" s="1980"/>
    </row>
    <row r="54" spans="2:39" ht="20.100000000000001" customHeight="1">
      <c r="B54" s="1968"/>
      <c r="C54" s="365" t="s">
        <v>267</v>
      </c>
      <c r="D54" s="1137"/>
      <c r="E54" s="1948"/>
      <c r="F54" s="1948"/>
      <c r="G54" s="1948"/>
      <c r="H54" s="2930"/>
      <c r="I54" s="1984"/>
      <c r="J54" s="1948"/>
      <c r="K54" s="1984"/>
      <c r="L54" s="1948"/>
      <c r="M54" s="1948"/>
      <c r="N54" s="1948"/>
      <c r="O54" s="1948"/>
      <c r="P54" s="1948"/>
      <c r="Q54" s="1948"/>
      <c r="R54" s="1948"/>
      <c r="S54" s="1948"/>
      <c r="T54" s="1948"/>
      <c r="U54" s="1948"/>
      <c r="V54" s="1948"/>
      <c r="W54" s="1948"/>
      <c r="X54" s="1948"/>
      <c r="Y54" s="1948"/>
      <c r="Z54" s="1984"/>
      <c r="AA54" s="1984"/>
      <c r="AB54" s="1948"/>
      <c r="AC54" s="1948"/>
      <c r="AD54" s="1948"/>
      <c r="AE54" s="1984"/>
      <c r="AF54" s="1950"/>
      <c r="AG54" s="1980"/>
      <c r="AH54" s="1980"/>
    </row>
    <row r="55" spans="2:39" ht="20.100000000000001" customHeight="1">
      <c r="B55" s="1968"/>
      <c r="C55" s="365"/>
      <c r="D55" s="1137"/>
      <c r="E55" s="1948"/>
      <c r="F55" s="1948"/>
      <c r="G55" s="1948"/>
      <c r="H55" s="2930"/>
      <c r="I55" s="1984"/>
      <c r="J55" s="1948"/>
      <c r="K55" s="1984"/>
      <c r="L55" s="1948"/>
      <c r="M55" s="1948"/>
      <c r="N55" s="1948"/>
      <c r="O55" s="1948"/>
      <c r="P55" s="1948"/>
      <c r="Q55" s="1948"/>
      <c r="R55" s="1948"/>
      <c r="S55" s="1948"/>
      <c r="T55" s="1948"/>
      <c r="U55" s="1948"/>
      <c r="V55" s="1948"/>
      <c r="W55" s="1948"/>
      <c r="X55" s="1948"/>
      <c r="Y55" s="1948"/>
      <c r="Z55" s="1984"/>
      <c r="AA55" s="1984"/>
      <c r="AB55" s="1948"/>
      <c r="AC55" s="1948"/>
      <c r="AD55" s="1948"/>
      <c r="AE55" s="1984"/>
      <c r="AF55" s="1950"/>
      <c r="AG55" s="1980"/>
      <c r="AH55" s="1980"/>
    </row>
    <row r="56" spans="2:39" ht="20.100000000000001" customHeight="1">
      <c r="B56" s="1968"/>
      <c r="C56" s="365" t="s">
        <v>268</v>
      </c>
      <c r="D56" s="1137"/>
      <c r="E56" s="1948"/>
      <c r="F56" s="1948"/>
      <c r="G56" s="1948"/>
      <c r="H56" s="2930"/>
      <c r="I56" s="1984"/>
      <c r="J56" s="1948"/>
      <c r="K56" s="1984"/>
      <c r="L56" s="1948"/>
      <c r="M56" s="1948"/>
      <c r="N56" s="1948"/>
      <c r="O56" s="1948"/>
      <c r="P56" s="1948"/>
      <c r="Q56" s="1948"/>
      <c r="R56" s="1948"/>
      <c r="S56" s="1948"/>
      <c r="T56" s="1948"/>
      <c r="U56" s="1948"/>
      <c r="V56" s="1948"/>
      <c r="W56" s="1948"/>
      <c r="X56" s="1948"/>
      <c r="Y56" s="1948"/>
      <c r="Z56" s="1984"/>
      <c r="AA56" s="1984"/>
      <c r="AB56" s="1948"/>
      <c r="AC56" s="1948"/>
      <c r="AD56" s="1948"/>
      <c r="AE56" s="1984"/>
      <c r="AF56" s="1950"/>
      <c r="AG56" s="1980"/>
      <c r="AH56" s="1980"/>
    </row>
    <row r="57" spans="2:39" ht="20.100000000000001" customHeight="1">
      <c r="B57" s="1968"/>
      <c r="C57" s="365"/>
      <c r="D57" s="1137"/>
      <c r="E57" s="1948"/>
      <c r="F57" s="1948"/>
      <c r="G57" s="1948"/>
      <c r="H57" s="2930"/>
      <c r="I57" s="1984"/>
      <c r="J57" s="1948"/>
      <c r="K57" s="1984"/>
      <c r="L57" s="1948"/>
      <c r="M57" s="1948"/>
      <c r="N57" s="1948"/>
      <c r="O57" s="1948"/>
      <c r="P57" s="1948"/>
      <c r="Q57" s="1948"/>
      <c r="R57" s="1948"/>
      <c r="S57" s="1948"/>
      <c r="T57" s="1948"/>
      <c r="U57" s="1948"/>
      <c r="V57" s="1948"/>
      <c r="W57" s="1948"/>
      <c r="X57" s="1948"/>
      <c r="Y57" s="1948"/>
      <c r="Z57" s="1984"/>
      <c r="AA57" s="1984"/>
      <c r="AB57" s="1948"/>
      <c r="AC57" s="1948"/>
      <c r="AD57" s="1948"/>
      <c r="AE57" s="1984"/>
      <c r="AF57" s="1950"/>
      <c r="AG57" s="1980"/>
      <c r="AH57" s="1980"/>
    </row>
    <row r="58" spans="2:39" ht="20.100000000000001" customHeight="1">
      <c r="B58" s="1968"/>
      <c r="C58" s="365"/>
      <c r="D58" s="1137"/>
      <c r="E58" s="1975"/>
      <c r="F58" s="1975"/>
      <c r="G58" s="1975"/>
      <c r="H58" s="2930"/>
      <c r="I58" s="1984"/>
      <c r="J58" s="1975"/>
      <c r="K58" s="1984"/>
      <c r="L58" s="1975"/>
      <c r="M58" s="1975"/>
      <c r="N58" s="1975"/>
      <c r="O58" s="1975"/>
      <c r="P58" s="1975"/>
      <c r="Q58" s="1975"/>
      <c r="R58" s="1975"/>
      <c r="S58" s="1975"/>
      <c r="T58" s="1975"/>
      <c r="U58" s="1948"/>
      <c r="V58" s="1948"/>
      <c r="W58" s="1948"/>
      <c r="X58" s="1975"/>
      <c r="Y58" s="1948"/>
      <c r="Z58" s="1984"/>
      <c r="AA58" s="1984"/>
      <c r="AB58" s="1975"/>
      <c r="AC58" s="1975"/>
      <c r="AD58" s="1975"/>
      <c r="AE58" s="1984"/>
      <c r="AF58" s="1950"/>
      <c r="AG58" s="1981"/>
      <c r="AH58" s="1981"/>
    </row>
    <row r="59" spans="2:39" ht="21.75" customHeight="1">
      <c r="B59" s="1968"/>
      <c r="C59" s="468" t="s">
        <v>269</v>
      </c>
      <c r="D59" s="621"/>
      <c r="E59" s="621"/>
      <c r="F59" s="621"/>
      <c r="G59" s="621" t="s">
        <v>539</v>
      </c>
      <c r="H59" s="634"/>
      <c r="I59" s="621"/>
      <c r="J59" s="621"/>
      <c r="K59" s="634"/>
      <c r="L59" s="620" t="s">
        <v>539</v>
      </c>
      <c r="M59" s="621"/>
      <c r="N59" s="621"/>
      <c r="O59" s="622" t="s">
        <v>539</v>
      </c>
      <c r="P59" s="622"/>
      <c r="Q59" s="622"/>
      <c r="R59" s="621"/>
      <c r="S59" s="621"/>
      <c r="T59" s="622"/>
      <c r="U59" s="621" t="s">
        <v>1561</v>
      </c>
      <c r="V59" s="621"/>
      <c r="W59" s="622"/>
      <c r="X59" s="622"/>
      <c r="Y59" s="621"/>
      <c r="Z59" s="622"/>
      <c r="AA59" s="622"/>
      <c r="AB59" s="621"/>
      <c r="AC59" s="634"/>
      <c r="AD59" s="621"/>
      <c r="AE59" s="621"/>
      <c r="AF59" s="634"/>
      <c r="AG59" s="621"/>
      <c r="AH59" s="623"/>
      <c r="AI59" s="381">
        <f>COUNTA(D59:AH59)</f>
        <v>4</v>
      </c>
    </row>
    <row r="60" spans="2:39" ht="17.25" customHeight="1">
      <c r="B60" s="1968"/>
      <c r="C60" s="572" t="s">
        <v>868</v>
      </c>
      <c r="D60" s="1141"/>
      <c r="E60" s="1141"/>
      <c r="F60" s="1141"/>
      <c r="G60" s="1141"/>
      <c r="H60" s="1141"/>
      <c r="I60" s="1141"/>
      <c r="J60" s="1141"/>
      <c r="K60" s="1141"/>
      <c r="L60" s="635"/>
      <c r="M60" s="1141"/>
      <c r="N60" s="1141"/>
      <c r="O60" s="1141"/>
      <c r="P60" s="1141"/>
      <c r="Q60" s="636"/>
      <c r="R60" s="636"/>
      <c r="S60" s="1141"/>
      <c r="T60" s="1141"/>
      <c r="U60" s="1141"/>
      <c r="V60" s="1141"/>
      <c r="W60" s="636"/>
      <c r="X60" s="636"/>
      <c r="Y60" s="636"/>
      <c r="Z60" s="1141"/>
      <c r="AA60" s="1141"/>
      <c r="AB60" s="1141"/>
      <c r="AC60" s="1141"/>
      <c r="AD60" s="1141"/>
      <c r="AE60" s="636"/>
      <c r="AF60" s="636"/>
      <c r="AG60" s="636"/>
      <c r="AH60" s="637"/>
      <c r="AI60" s="380"/>
    </row>
    <row r="61" spans="2:39" ht="12" customHeight="1">
      <c r="B61" s="1968"/>
      <c r="C61" s="1957" t="s">
        <v>386</v>
      </c>
      <c r="D61" s="626"/>
      <c r="E61" s="626"/>
      <c r="F61" s="626"/>
      <c r="G61" s="626"/>
      <c r="H61" s="626"/>
      <c r="I61" s="626"/>
      <c r="J61" s="626"/>
      <c r="K61" s="626"/>
      <c r="L61" s="625"/>
      <c r="M61" s="625"/>
      <c r="N61" s="625"/>
      <c r="O61" s="626"/>
      <c r="P61" s="626"/>
      <c r="Q61" s="626"/>
      <c r="R61" s="626"/>
      <c r="S61" s="626"/>
      <c r="T61" s="626"/>
      <c r="U61" s="626"/>
      <c r="V61" s="626"/>
      <c r="W61" s="626"/>
      <c r="X61" s="626"/>
      <c r="Y61" s="626"/>
      <c r="Z61" s="626"/>
      <c r="AA61" s="626"/>
      <c r="AB61" s="626"/>
      <c r="AC61" s="626"/>
      <c r="AD61" s="626"/>
      <c r="AE61" s="626"/>
      <c r="AF61" s="626"/>
      <c r="AG61" s="626"/>
      <c r="AH61" s="627"/>
      <c r="AI61" s="1965" t="s">
        <v>685</v>
      </c>
    </row>
    <row r="62" spans="2:39" ht="12" customHeight="1" thickBot="1">
      <c r="B62" s="1968"/>
      <c r="C62" s="1958"/>
      <c r="D62" s="629"/>
      <c r="E62" s="629">
        <v>6</v>
      </c>
      <c r="F62" s="629">
        <v>6</v>
      </c>
      <c r="G62" s="629">
        <v>6</v>
      </c>
      <c r="H62" s="629"/>
      <c r="I62" s="629">
        <v>6</v>
      </c>
      <c r="J62" s="629"/>
      <c r="K62" s="629"/>
      <c r="L62" s="629">
        <v>6</v>
      </c>
      <c r="M62" s="628">
        <v>6</v>
      </c>
      <c r="N62" s="629">
        <v>6</v>
      </c>
      <c r="O62" s="629">
        <v>6</v>
      </c>
      <c r="P62" s="629">
        <v>6</v>
      </c>
      <c r="Q62" s="629"/>
      <c r="R62" s="629"/>
      <c r="S62" s="629">
        <v>6</v>
      </c>
      <c r="T62" s="629">
        <v>6</v>
      </c>
      <c r="U62" s="629">
        <v>6</v>
      </c>
      <c r="V62" s="629">
        <v>6</v>
      </c>
      <c r="W62" s="629"/>
      <c r="X62" s="629"/>
      <c r="Y62" s="629"/>
      <c r="Z62" s="629"/>
      <c r="AA62" s="629">
        <v>6</v>
      </c>
      <c r="AB62" s="629">
        <v>6</v>
      </c>
      <c r="AC62" s="629">
        <v>6</v>
      </c>
      <c r="AD62" s="629">
        <v>6</v>
      </c>
      <c r="AE62" s="629"/>
      <c r="AF62" s="629"/>
      <c r="AG62" s="629"/>
      <c r="AH62" s="630"/>
      <c r="AI62" s="1966"/>
    </row>
    <row r="63" spans="2:39" ht="12" customHeight="1" thickBot="1">
      <c r="B63" s="1969"/>
      <c r="C63" s="1959"/>
      <c r="D63" s="632"/>
      <c r="E63" s="632"/>
      <c r="F63" s="632"/>
      <c r="G63" s="632"/>
      <c r="H63" s="632"/>
      <c r="I63" s="632"/>
      <c r="J63" s="632"/>
      <c r="K63" s="632"/>
      <c r="L63" s="632"/>
      <c r="M63" s="631"/>
      <c r="N63" s="632"/>
      <c r="O63" s="632"/>
      <c r="P63" s="632"/>
      <c r="Q63" s="632"/>
      <c r="R63" s="632"/>
      <c r="S63" s="632"/>
      <c r="T63" s="632"/>
      <c r="U63" s="632"/>
      <c r="V63" s="632"/>
      <c r="W63" s="632"/>
      <c r="X63" s="632"/>
      <c r="Y63" s="632"/>
      <c r="Z63" s="632"/>
      <c r="AA63" s="632"/>
      <c r="AB63" s="632"/>
      <c r="AC63" s="632"/>
      <c r="AD63" s="632"/>
      <c r="AE63" s="632"/>
      <c r="AF63" s="632"/>
      <c r="AG63" s="632"/>
      <c r="AH63" s="633"/>
      <c r="AI63" s="392">
        <f>SUM(D61:AH63)</f>
        <v>102</v>
      </c>
    </row>
    <row r="64" spans="2:39" ht="9.9499999999999993" customHeight="1">
      <c r="AK64" s="1932" t="s">
        <v>874</v>
      </c>
      <c r="AL64" s="1932"/>
      <c r="AM64" s="538">
        <f>SUMIF(D60:AH60,"△",D61:AH61)+SUMIF(D60:AH60,"○",D61:AH61)+SUMIF(D60:AH60,"△",D62:AH62)+SUMIF(D60:AH60,"○",D62:AH62)+SUMIF(D60:AH60,"△",D63:AH63)+SUMIF(D60:AH60,"○",D63:AH63)</f>
        <v>0</v>
      </c>
    </row>
    <row r="65" spans="2:37" ht="30" customHeight="1">
      <c r="B65" s="1967" t="s">
        <v>932</v>
      </c>
      <c r="C65" s="477" t="s">
        <v>714</v>
      </c>
      <c r="D65" s="383" t="str">
        <f>AP12</f>
        <v/>
      </c>
      <c r="E65" s="384" t="str">
        <f>IF($D$65="","",IF($D$65+1&lt;=$AP$13,$D$65+1,""))</f>
        <v/>
      </c>
      <c r="F65" s="384" t="str">
        <f>IF($D$65="","",IF($D$65+2&lt;=$AP$13,$D$65+2,""))</f>
        <v/>
      </c>
      <c r="G65" s="384" t="str">
        <f>IF($D$65="","",IF($D$65+3&lt;=$AP$13,$D$65+3,""))</f>
        <v/>
      </c>
      <c r="H65" s="384" t="str">
        <f>IF($D$65="","",IF($D$65+4&lt;=$AP$13,$D$65+4,""))</f>
        <v/>
      </c>
      <c r="I65" s="384" t="str">
        <f>IF($D$65="","",IF($D$65+5&lt;=$AP$13,$D$65+5,""))</f>
        <v/>
      </c>
      <c r="J65" s="384" t="str">
        <f>IF($D$65="","",IF($D$65+6&lt;=$AP$13,$D$65+6,""))</f>
        <v/>
      </c>
      <c r="K65" s="384" t="str">
        <f>IF($D$65="","",IF($D$65+7&lt;=$AP$13,$D$65+7,""))</f>
        <v/>
      </c>
      <c r="L65" s="384" t="str">
        <f>IF($D$65="","",IF($D$65+8&lt;=$AP$13,$D$65+8,""))</f>
        <v/>
      </c>
      <c r="M65" s="384" t="str">
        <f>IF($D$65="","",IF($D$65+9&lt;=$AP$13,$D$65+9,""))</f>
        <v/>
      </c>
      <c r="N65" s="384" t="str">
        <f>IF($D$65="","",IF($D$65+10&lt;=$AP$13,$D$65+10,""))</f>
        <v/>
      </c>
      <c r="O65" s="384" t="str">
        <f>IF($D$65="","",IF($D$65+11&lt;=$AP$13,$D$65+11,""))</f>
        <v/>
      </c>
      <c r="P65" s="384" t="str">
        <f>IF($D$65="","",IF($D$65+12&lt;=$AP$13,$D$65+12,""))</f>
        <v/>
      </c>
      <c r="Q65" s="384" t="str">
        <f>IF($D$65="","",IF($D$65+13&lt;=$AP$13,$D$65+13,""))</f>
        <v/>
      </c>
      <c r="R65" s="384" t="str">
        <f>IF($D$65="","",IF($D$65+14&lt;=$AP$13,$D$65+14,""))</f>
        <v/>
      </c>
      <c r="S65" s="384" t="str">
        <f>IF($D$65="","",IF($D$65+15&lt;=$AP$13,$D$65+15,""))</f>
        <v/>
      </c>
      <c r="T65" s="384" t="str">
        <f>IF($D$65="","",IF($D$65+16&lt;=$AP$13,$D$65+16,""))</f>
        <v/>
      </c>
      <c r="U65" s="384" t="str">
        <f>IF($D$65="","",IF($D$65+17&lt;=$AP$13,$D$65+17,""))</f>
        <v/>
      </c>
      <c r="V65" s="384" t="str">
        <f>IF($D$65="","",IF($D$65+18&lt;=$AP$13,$D$65+18,""))</f>
        <v/>
      </c>
      <c r="W65" s="384" t="str">
        <f>IF($D$65="","",IF($D$65+19&lt;=$AP$13,$D$65+19,""))</f>
        <v/>
      </c>
      <c r="X65" s="384" t="str">
        <f>IF($D$65="","",IF($D$65+20&lt;=$AP$13,$D$65+20,""))</f>
        <v/>
      </c>
      <c r="Y65" s="384" t="str">
        <f>IF($D$65="","",IF($D$65+21&lt;=$AP$13,$D$65+21,""))</f>
        <v/>
      </c>
      <c r="Z65" s="384" t="str">
        <f>IF($D$65="","",IF($D$65+22&lt;=$AP$13,$D$65+22,""))</f>
        <v/>
      </c>
      <c r="AA65" s="384" t="str">
        <f>IF($D$65="","",IF($D$65+23&lt;=$AP$13,$D$65+23,""))</f>
        <v/>
      </c>
      <c r="AB65" s="384" t="str">
        <f>IF($D$65="","",IF($D$65+24&lt;=$AP$13,$D$65+24,""))</f>
        <v/>
      </c>
      <c r="AC65" s="384" t="str">
        <f>IF($D$65="","",IF($D$65+25&lt;=$AP$13,$D$65+25,""))</f>
        <v/>
      </c>
      <c r="AD65" s="384" t="str">
        <f>IF($D$65="","",IF($D$65+26&lt;=$AP$13,$D$65+26,""))</f>
        <v/>
      </c>
      <c r="AE65" s="384" t="str">
        <f>IF($D$65="","",IF($D$65+27&lt;=$AP$13,$D$65+27,""))</f>
        <v/>
      </c>
      <c r="AF65" s="384" t="str">
        <f>IF($D$65="","",IF($D$65+28&lt;=$AP$13,$D$65+28,""))</f>
        <v/>
      </c>
      <c r="AG65" s="384" t="str">
        <f>IF($D$65="","",IF($D$65+29&lt;=$AP$13,$D$65+29,""))</f>
        <v/>
      </c>
      <c r="AH65" s="385" t="str">
        <f>IF($D$65="","",IF($D$65+30&lt;=$AP$13,$D$65+30,""))</f>
        <v/>
      </c>
    </row>
    <row r="66" spans="2:37" ht="18" customHeight="1">
      <c r="B66" s="1968"/>
      <c r="C66" s="477" t="s">
        <v>264</v>
      </c>
      <c r="D66" s="386" t="str">
        <f t="shared" ref="D66:AH66" si="3">TEXT(D65,"aaa")</f>
        <v/>
      </c>
      <c r="E66" s="387" t="str">
        <f t="shared" si="3"/>
        <v/>
      </c>
      <c r="F66" s="387" t="str">
        <f t="shared" si="3"/>
        <v/>
      </c>
      <c r="G66" s="387" t="str">
        <f t="shared" si="3"/>
        <v/>
      </c>
      <c r="H66" s="387" t="str">
        <f t="shared" si="3"/>
        <v/>
      </c>
      <c r="I66" s="387" t="str">
        <f t="shared" si="3"/>
        <v/>
      </c>
      <c r="J66" s="387" t="str">
        <f t="shared" si="3"/>
        <v/>
      </c>
      <c r="K66" s="387" t="str">
        <f t="shared" si="3"/>
        <v/>
      </c>
      <c r="L66" s="387" t="str">
        <f t="shared" si="3"/>
        <v/>
      </c>
      <c r="M66" s="387" t="str">
        <f t="shared" si="3"/>
        <v/>
      </c>
      <c r="N66" s="387" t="str">
        <f t="shared" si="3"/>
        <v/>
      </c>
      <c r="O66" s="387" t="str">
        <f t="shared" si="3"/>
        <v/>
      </c>
      <c r="P66" s="387" t="str">
        <f t="shared" si="3"/>
        <v/>
      </c>
      <c r="Q66" s="387" t="str">
        <f t="shared" si="3"/>
        <v/>
      </c>
      <c r="R66" s="387" t="str">
        <f t="shared" si="3"/>
        <v/>
      </c>
      <c r="S66" s="387" t="str">
        <f t="shared" si="3"/>
        <v/>
      </c>
      <c r="T66" s="387" t="str">
        <f t="shared" si="3"/>
        <v/>
      </c>
      <c r="U66" s="387" t="str">
        <f t="shared" si="3"/>
        <v/>
      </c>
      <c r="V66" s="387" t="str">
        <f t="shared" si="3"/>
        <v/>
      </c>
      <c r="W66" s="387" t="str">
        <f t="shared" si="3"/>
        <v/>
      </c>
      <c r="X66" s="387" t="str">
        <f t="shared" si="3"/>
        <v/>
      </c>
      <c r="Y66" s="387" t="str">
        <f t="shared" si="3"/>
        <v/>
      </c>
      <c r="Z66" s="387" t="str">
        <f t="shared" si="3"/>
        <v/>
      </c>
      <c r="AA66" s="387" t="str">
        <f t="shared" si="3"/>
        <v/>
      </c>
      <c r="AB66" s="387" t="str">
        <f t="shared" si="3"/>
        <v/>
      </c>
      <c r="AC66" s="387" t="str">
        <f t="shared" si="3"/>
        <v/>
      </c>
      <c r="AD66" s="387" t="str">
        <f t="shared" si="3"/>
        <v/>
      </c>
      <c r="AE66" s="387" t="str">
        <f t="shared" si="3"/>
        <v/>
      </c>
      <c r="AF66" s="387" t="str">
        <f t="shared" si="3"/>
        <v/>
      </c>
      <c r="AG66" s="387" t="str">
        <f t="shared" si="3"/>
        <v/>
      </c>
      <c r="AH66" s="388" t="str">
        <f t="shared" si="3"/>
        <v/>
      </c>
    </row>
    <row r="67" spans="2:37" ht="20.100000000000001" customHeight="1">
      <c r="B67" s="1968"/>
      <c r="C67" s="365"/>
      <c r="D67" s="1982"/>
      <c r="E67" s="1946"/>
      <c r="F67" s="1946"/>
      <c r="G67" s="1946"/>
      <c r="H67" s="1946"/>
      <c r="I67" s="1946"/>
      <c r="J67" s="1946"/>
      <c r="K67" s="1949"/>
      <c r="L67" s="1946"/>
      <c r="M67" s="1946"/>
      <c r="N67" s="1946"/>
      <c r="O67" s="1946"/>
      <c r="P67" s="1946"/>
      <c r="Q67" s="1946"/>
      <c r="R67" s="1946"/>
      <c r="S67" s="1946"/>
      <c r="T67" s="1946"/>
      <c r="U67" s="1946"/>
      <c r="V67" s="1946"/>
      <c r="W67" s="1946"/>
      <c r="X67" s="1946"/>
      <c r="Y67" s="1946"/>
      <c r="Z67" s="1946"/>
      <c r="AA67" s="1946"/>
      <c r="AB67" s="1951"/>
      <c r="AC67" s="1946"/>
      <c r="AD67" s="1946"/>
      <c r="AE67" s="1946"/>
      <c r="AF67" s="1976"/>
      <c r="AG67" s="1946"/>
      <c r="AH67" s="1987"/>
    </row>
    <row r="68" spans="2:37" ht="20.100000000000001" customHeight="1">
      <c r="B68" s="1968"/>
      <c r="C68" s="365"/>
      <c r="D68" s="1983"/>
      <c r="E68" s="1948"/>
      <c r="F68" s="1948"/>
      <c r="G68" s="1948"/>
      <c r="H68" s="1948"/>
      <c r="I68" s="1948"/>
      <c r="J68" s="1948"/>
      <c r="K68" s="1950"/>
      <c r="L68" s="1948"/>
      <c r="M68" s="1948"/>
      <c r="N68" s="1948"/>
      <c r="O68" s="1948"/>
      <c r="P68" s="1948"/>
      <c r="Q68" s="1948"/>
      <c r="R68" s="1948"/>
      <c r="S68" s="1948"/>
      <c r="T68" s="1948"/>
      <c r="U68" s="1948"/>
      <c r="V68" s="1948"/>
      <c r="W68" s="1948"/>
      <c r="X68" s="1948"/>
      <c r="Y68" s="1948"/>
      <c r="Z68" s="1948"/>
      <c r="AA68" s="1948"/>
      <c r="AB68" s="1948"/>
      <c r="AC68" s="1948"/>
      <c r="AD68" s="1948"/>
      <c r="AE68" s="1948"/>
      <c r="AF68" s="1977"/>
      <c r="AG68" s="1948"/>
      <c r="AH68" s="1988"/>
    </row>
    <row r="69" spans="2:37" ht="20.100000000000001" customHeight="1">
      <c r="B69" s="1968"/>
      <c r="C69" s="365" t="s">
        <v>265</v>
      </c>
      <c r="D69" s="1983"/>
      <c r="E69" s="1948"/>
      <c r="F69" s="1948"/>
      <c r="G69" s="1948"/>
      <c r="H69" s="1948"/>
      <c r="I69" s="1948"/>
      <c r="J69" s="1948"/>
      <c r="K69" s="1950"/>
      <c r="L69" s="1948"/>
      <c r="M69" s="1948"/>
      <c r="N69" s="1948"/>
      <c r="O69" s="1948"/>
      <c r="P69" s="1948"/>
      <c r="Q69" s="1948"/>
      <c r="R69" s="1948"/>
      <c r="S69" s="1948"/>
      <c r="T69" s="1948"/>
      <c r="U69" s="1948"/>
      <c r="V69" s="1948"/>
      <c r="W69" s="1948"/>
      <c r="X69" s="1948"/>
      <c r="Y69" s="1948"/>
      <c r="Z69" s="1948"/>
      <c r="AA69" s="1948"/>
      <c r="AB69" s="1948"/>
      <c r="AC69" s="1948"/>
      <c r="AD69" s="1948"/>
      <c r="AE69" s="1948"/>
      <c r="AF69" s="1977"/>
      <c r="AG69" s="1948"/>
      <c r="AH69" s="1988"/>
      <c r="AK69" s="578"/>
    </row>
    <row r="70" spans="2:37" ht="20.100000000000001" customHeight="1">
      <c r="B70" s="1968"/>
      <c r="C70" s="365"/>
      <c r="D70" s="1983"/>
      <c r="E70" s="1948"/>
      <c r="F70" s="1948"/>
      <c r="G70" s="1948"/>
      <c r="H70" s="1948"/>
      <c r="I70" s="1948"/>
      <c r="J70" s="1948"/>
      <c r="K70" s="1950"/>
      <c r="L70" s="1948"/>
      <c r="M70" s="1948"/>
      <c r="N70" s="1948"/>
      <c r="O70" s="1948"/>
      <c r="P70" s="1948"/>
      <c r="Q70" s="1948"/>
      <c r="R70" s="1948"/>
      <c r="S70" s="1948"/>
      <c r="T70" s="1948"/>
      <c r="U70" s="1948"/>
      <c r="V70" s="1948"/>
      <c r="W70" s="1948"/>
      <c r="X70" s="1948"/>
      <c r="Y70" s="1948"/>
      <c r="Z70" s="1948"/>
      <c r="AA70" s="1948"/>
      <c r="AB70" s="1948"/>
      <c r="AC70" s="1948"/>
      <c r="AD70" s="1948"/>
      <c r="AE70" s="1948"/>
      <c r="AF70" s="1977"/>
      <c r="AG70" s="1948"/>
      <c r="AH70" s="1988"/>
    </row>
    <row r="71" spans="2:37" ht="20.100000000000001" customHeight="1">
      <c r="B71" s="1968"/>
      <c r="C71" s="365" t="s">
        <v>266</v>
      </c>
      <c r="D71" s="1983"/>
      <c r="E71" s="1948"/>
      <c r="F71" s="1948"/>
      <c r="G71" s="1948"/>
      <c r="H71" s="1948"/>
      <c r="I71" s="1948"/>
      <c r="J71" s="1948"/>
      <c r="K71" s="1950"/>
      <c r="L71" s="1948"/>
      <c r="M71" s="1948"/>
      <c r="N71" s="1948"/>
      <c r="O71" s="1948"/>
      <c r="P71" s="1948"/>
      <c r="Q71" s="1948"/>
      <c r="R71" s="1948"/>
      <c r="S71" s="1948"/>
      <c r="T71" s="1948"/>
      <c r="U71" s="1948"/>
      <c r="V71" s="1948"/>
      <c r="W71" s="1948"/>
      <c r="X71" s="1948"/>
      <c r="Y71" s="1948"/>
      <c r="Z71" s="1948"/>
      <c r="AA71" s="1948"/>
      <c r="AB71" s="1948"/>
      <c r="AC71" s="1948"/>
      <c r="AD71" s="1948"/>
      <c r="AE71" s="1948"/>
      <c r="AF71" s="1977"/>
      <c r="AG71" s="1948"/>
      <c r="AH71" s="1988"/>
    </row>
    <row r="72" spans="2:37" ht="20.100000000000001" customHeight="1">
      <c r="B72" s="1968"/>
      <c r="C72" s="365"/>
      <c r="D72" s="1983"/>
      <c r="E72" s="1948"/>
      <c r="F72" s="1948"/>
      <c r="G72" s="1948"/>
      <c r="H72" s="1948"/>
      <c r="I72" s="1948"/>
      <c r="J72" s="1948"/>
      <c r="K72" s="1950"/>
      <c r="L72" s="1948"/>
      <c r="M72" s="1948"/>
      <c r="N72" s="1948"/>
      <c r="O72" s="1948"/>
      <c r="P72" s="1948"/>
      <c r="Q72" s="1948"/>
      <c r="R72" s="1948"/>
      <c r="S72" s="1948"/>
      <c r="T72" s="1948"/>
      <c r="U72" s="1948"/>
      <c r="V72" s="1948"/>
      <c r="W72" s="1948"/>
      <c r="X72" s="1948"/>
      <c r="Y72" s="1948"/>
      <c r="Z72" s="1948"/>
      <c r="AA72" s="1948"/>
      <c r="AB72" s="1948"/>
      <c r="AC72" s="1948"/>
      <c r="AD72" s="1948"/>
      <c r="AE72" s="1948"/>
      <c r="AF72" s="1977"/>
      <c r="AG72" s="1948"/>
      <c r="AH72" s="1988"/>
    </row>
    <row r="73" spans="2:37" ht="20.100000000000001" customHeight="1">
      <c r="B73" s="1968"/>
      <c r="C73" s="365" t="s">
        <v>267</v>
      </c>
      <c r="D73" s="1983"/>
      <c r="E73" s="1948"/>
      <c r="F73" s="1948"/>
      <c r="G73" s="1948"/>
      <c r="H73" s="1948"/>
      <c r="I73" s="1948"/>
      <c r="J73" s="1948"/>
      <c r="K73" s="1950"/>
      <c r="L73" s="1948"/>
      <c r="M73" s="1948"/>
      <c r="N73" s="1948"/>
      <c r="O73" s="1948"/>
      <c r="P73" s="1948"/>
      <c r="Q73" s="1948"/>
      <c r="R73" s="1948"/>
      <c r="S73" s="1948"/>
      <c r="T73" s="1948"/>
      <c r="U73" s="1948"/>
      <c r="V73" s="1948"/>
      <c r="W73" s="1948"/>
      <c r="X73" s="1948"/>
      <c r="Y73" s="1948"/>
      <c r="Z73" s="1948"/>
      <c r="AA73" s="1948"/>
      <c r="AB73" s="1948"/>
      <c r="AC73" s="1948"/>
      <c r="AD73" s="1948"/>
      <c r="AE73" s="1948"/>
      <c r="AF73" s="1977"/>
      <c r="AG73" s="1948"/>
      <c r="AH73" s="1988"/>
    </row>
    <row r="74" spans="2:37" ht="20.100000000000001" customHeight="1">
      <c r="B74" s="1968"/>
      <c r="C74" s="365"/>
      <c r="D74" s="1983"/>
      <c r="E74" s="1948"/>
      <c r="F74" s="1948"/>
      <c r="G74" s="1948"/>
      <c r="H74" s="1948"/>
      <c r="I74" s="1948"/>
      <c r="J74" s="1948"/>
      <c r="K74" s="1950"/>
      <c r="L74" s="1948"/>
      <c r="M74" s="1948"/>
      <c r="N74" s="1948"/>
      <c r="O74" s="1948"/>
      <c r="P74" s="1948"/>
      <c r="Q74" s="1948"/>
      <c r="R74" s="1948"/>
      <c r="S74" s="1948"/>
      <c r="T74" s="1948"/>
      <c r="U74" s="1948"/>
      <c r="V74" s="1948"/>
      <c r="W74" s="1948"/>
      <c r="X74" s="1948"/>
      <c r="Y74" s="1948"/>
      <c r="Z74" s="1948"/>
      <c r="AA74" s="1948"/>
      <c r="AB74" s="1948"/>
      <c r="AC74" s="1948"/>
      <c r="AD74" s="1948"/>
      <c r="AE74" s="1948"/>
      <c r="AF74" s="1977"/>
      <c r="AG74" s="1948"/>
      <c r="AH74" s="1988"/>
    </row>
    <row r="75" spans="2:37" ht="20.100000000000001" customHeight="1">
      <c r="B75" s="1968"/>
      <c r="C75" s="365" t="s">
        <v>268</v>
      </c>
      <c r="D75" s="1983"/>
      <c r="E75" s="1948"/>
      <c r="F75" s="1948"/>
      <c r="G75" s="1948"/>
      <c r="H75" s="1948"/>
      <c r="I75" s="1948"/>
      <c r="J75" s="1948"/>
      <c r="K75" s="1950"/>
      <c r="L75" s="1948"/>
      <c r="M75" s="1948"/>
      <c r="N75" s="1948"/>
      <c r="O75" s="1948"/>
      <c r="P75" s="1948"/>
      <c r="Q75" s="1948"/>
      <c r="R75" s="1948"/>
      <c r="S75" s="1948"/>
      <c r="T75" s="1948"/>
      <c r="U75" s="1948"/>
      <c r="V75" s="1948"/>
      <c r="W75" s="1948"/>
      <c r="X75" s="1948"/>
      <c r="Y75" s="1948"/>
      <c r="Z75" s="1948"/>
      <c r="AA75" s="1948"/>
      <c r="AB75" s="1948"/>
      <c r="AC75" s="1948"/>
      <c r="AD75" s="1948"/>
      <c r="AE75" s="1948"/>
      <c r="AF75" s="1977"/>
      <c r="AG75" s="1948"/>
      <c r="AH75" s="1988"/>
    </row>
    <row r="76" spans="2:37" ht="20.100000000000001" customHeight="1">
      <c r="B76" s="1968"/>
      <c r="C76" s="365"/>
      <c r="D76" s="1983"/>
      <c r="E76" s="1948"/>
      <c r="F76" s="1948"/>
      <c r="G76" s="1948"/>
      <c r="H76" s="1948"/>
      <c r="I76" s="1948"/>
      <c r="J76" s="1948"/>
      <c r="K76" s="1950"/>
      <c r="L76" s="1948"/>
      <c r="M76" s="1948"/>
      <c r="N76" s="1948"/>
      <c r="O76" s="1948"/>
      <c r="P76" s="1948"/>
      <c r="Q76" s="1948"/>
      <c r="R76" s="1948"/>
      <c r="S76" s="1948"/>
      <c r="T76" s="1948"/>
      <c r="U76" s="1948"/>
      <c r="V76" s="1948"/>
      <c r="W76" s="1948"/>
      <c r="X76" s="1948"/>
      <c r="Y76" s="1948"/>
      <c r="Z76" s="1948"/>
      <c r="AA76" s="1948"/>
      <c r="AB76" s="1948"/>
      <c r="AC76" s="1948"/>
      <c r="AD76" s="1948"/>
      <c r="AE76" s="1948"/>
      <c r="AF76" s="1977"/>
      <c r="AG76" s="1948"/>
      <c r="AH76" s="1988"/>
    </row>
    <row r="77" spans="2:37" ht="20.100000000000001" customHeight="1">
      <c r="B77" s="1968"/>
      <c r="C77" s="365"/>
      <c r="D77" s="1983"/>
      <c r="E77" s="1948"/>
      <c r="F77" s="1948"/>
      <c r="G77" s="1948"/>
      <c r="H77" s="1948"/>
      <c r="I77" s="1948"/>
      <c r="J77" s="1948"/>
      <c r="K77" s="1960"/>
      <c r="L77" s="1948"/>
      <c r="M77" s="1948"/>
      <c r="N77" s="1948"/>
      <c r="O77" s="1948"/>
      <c r="P77" s="1948"/>
      <c r="Q77" s="1948"/>
      <c r="R77" s="1948"/>
      <c r="S77" s="1948"/>
      <c r="T77" s="1948"/>
      <c r="U77" s="1948"/>
      <c r="V77" s="1948"/>
      <c r="W77" s="1948"/>
      <c r="X77" s="1948"/>
      <c r="Y77" s="1948"/>
      <c r="Z77" s="1948"/>
      <c r="AA77" s="1948"/>
      <c r="AB77" s="1948"/>
      <c r="AC77" s="1948"/>
      <c r="AD77" s="1975"/>
      <c r="AE77" s="1975"/>
      <c r="AF77" s="1978"/>
      <c r="AG77" s="1948"/>
      <c r="AH77" s="1989"/>
    </row>
    <row r="78" spans="2:37" ht="21.75" customHeight="1">
      <c r="B78" s="1968"/>
      <c r="C78" s="468" t="s">
        <v>269</v>
      </c>
      <c r="D78" s="620"/>
      <c r="E78" s="621"/>
      <c r="F78" s="621"/>
      <c r="G78" s="621"/>
      <c r="H78" s="621"/>
      <c r="I78" s="622"/>
      <c r="J78" s="622"/>
      <c r="K78" s="634"/>
      <c r="L78" s="621"/>
      <c r="M78" s="621"/>
      <c r="N78" s="621"/>
      <c r="O78" s="621"/>
      <c r="P78" s="622"/>
      <c r="Q78" s="622"/>
      <c r="R78" s="621"/>
      <c r="S78" s="621"/>
      <c r="T78" s="621"/>
      <c r="U78" s="622"/>
      <c r="V78" s="622"/>
      <c r="W78" s="622"/>
      <c r="X78" s="622"/>
      <c r="Y78" s="621"/>
      <c r="Z78" s="621"/>
      <c r="AA78" s="621"/>
      <c r="AB78" s="621"/>
      <c r="AC78" s="622"/>
      <c r="AD78" s="622"/>
      <c r="AE78" s="621"/>
      <c r="AF78" s="634"/>
      <c r="AG78" s="621"/>
      <c r="AH78" s="623"/>
      <c r="AI78" s="381">
        <f>COUNTA(D78:AH78)</f>
        <v>0</v>
      </c>
    </row>
    <row r="79" spans="2:37" ht="17.25" customHeight="1">
      <c r="B79" s="1968"/>
      <c r="C79" s="572" t="s">
        <v>868</v>
      </c>
      <c r="D79" s="635"/>
      <c r="E79" s="636"/>
      <c r="F79" s="636"/>
      <c r="G79" s="636"/>
      <c r="H79" s="636"/>
      <c r="I79" s="636"/>
      <c r="J79" s="636"/>
      <c r="K79" s="636"/>
      <c r="L79" s="636"/>
      <c r="M79" s="636"/>
      <c r="N79" s="636"/>
      <c r="O79" s="636"/>
      <c r="P79" s="636"/>
      <c r="Q79" s="636"/>
      <c r="R79" s="636"/>
      <c r="S79" s="636"/>
      <c r="T79" s="636"/>
      <c r="U79" s="636"/>
      <c r="V79" s="636"/>
      <c r="W79" s="636"/>
      <c r="X79" s="636"/>
      <c r="Y79" s="636"/>
      <c r="Z79" s="636"/>
      <c r="AA79" s="636"/>
      <c r="AB79" s="636"/>
      <c r="AC79" s="636"/>
      <c r="AD79" s="636"/>
      <c r="AE79" s="636"/>
      <c r="AF79" s="636"/>
      <c r="AG79" s="636"/>
      <c r="AH79" s="637"/>
      <c r="AI79" s="380"/>
    </row>
    <row r="80" spans="2:37" ht="12" customHeight="1">
      <c r="B80" s="1968"/>
      <c r="C80" s="1957" t="s">
        <v>386</v>
      </c>
      <c r="D80" s="625"/>
      <c r="E80" s="626"/>
      <c r="F80" s="626"/>
      <c r="G80" s="626"/>
      <c r="H80" s="626"/>
      <c r="I80" s="626"/>
      <c r="J80" s="626"/>
      <c r="K80" s="626"/>
      <c r="L80" s="626"/>
      <c r="M80" s="626"/>
      <c r="N80" s="626"/>
      <c r="O80" s="626"/>
      <c r="P80" s="626"/>
      <c r="Q80" s="626"/>
      <c r="R80" s="626"/>
      <c r="S80" s="626"/>
      <c r="T80" s="626"/>
      <c r="U80" s="626"/>
      <c r="V80" s="626"/>
      <c r="W80" s="626"/>
      <c r="X80" s="626"/>
      <c r="Y80" s="626"/>
      <c r="Z80" s="626"/>
      <c r="AA80" s="626"/>
      <c r="AB80" s="626"/>
      <c r="AC80" s="626"/>
      <c r="AD80" s="626"/>
      <c r="AE80" s="626"/>
      <c r="AF80" s="626"/>
      <c r="AG80" s="626"/>
      <c r="AH80" s="627"/>
      <c r="AI80" s="1965" t="s">
        <v>685</v>
      </c>
    </row>
    <row r="81" spans="2:39" ht="12" customHeight="1" thickBot="1">
      <c r="B81" s="1968"/>
      <c r="C81" s="1958"/>
      <c r="D81" s="628"/>
      <c r="E81" s="629"/>
      <c r="F81" s="629"/>
      <c r="G81" s="629"/>
      <c r="H81" s="629"/>
      <c r="I81" s="629"/>
      <c r="J81" s="629"/>
      <c r="K81" s="629"/>
      <c r="L81" s="629"/>
      <c r="M81" s="629"/>
      <c r="N81" s="629"/>
      <c r="O81" s="629"/>
      <c r="P81" s="629"/>
      <c r="Q81" s="629"/>
      <c r="R81" s="629"/>
      <c r="S81" s="629"/>
      <c r="T81" s="629"/>
      <c r="U81" s="629"/>
      <c r="V81" s="629"/>
      <c r="W81" s="629"/>
      <c r="X81" s="629"/>
      <c r="Y81" s="629"/>
      <c r="Z81" s="629"/>
      <c r="AA81" s="629"/>
      <c r="AB81" s="629"/>
      <c r="AC81" s="629"/>
      <c r="AD81" s="629"/>
      <c r="AE81" s="629"/>
      <c r="AF81" s="629"/>
      <c r="AG81" s="629"/>
      <c r="AH81" s="630"/>
      <c r="AI81" s="1966"/>
    </row>
    <row r="82" spans="2:39" ht="12" customHeight="1" thickBot="1">
      <c r="B82" s="1969"/>
      <c r="C82" s="1959"/>
      <c r="D82" s="631"/>
      <c r="E82" s="632"/>
      <c r="F82" s="632"/>
      <c r="G82" s="632"/>
      <c r="H82" s="632"/>
      <c r="I82" s="632"/>
      <c r="J82" s="632"/>
      <c r="K82" s="632"/>
      <c r="L82" s="632"/>
      <c r="M82" s="632"/>
      <c r="N82" s="632"/>
      <c r="O82" s="632"/>
      <c r="P82" s="632"/>
      <c r="Q82" s="632"/>
      <c r="R82" s="632"/>
      <c r="S82" s="632"/>
      <c r="T82" s="632"/>
      <c r="U82" s="632"/>
      <c r="V82" s="632"/>
      <c r="W82" s="632"/>
      <c r="X82" s="632"/>
      <c r="Y82" s="632"/>
      <c r="Z82" s="632"/>
      <c r="AA82" s="632"/>
      <c r="AB82" s="632"/>
      <c r="AC82" s="632"/>
      <c r="AD82" s="632"/>
      <c r="AE82" s="632"/>
      <c r="AF82" s="632"/>
      <c r="AG82" s="632"/>
      <c r="AH82" s="633"/>
      <c r="AI82" s="392">
        <f>SUM(D80:AH82)</f>
        <v>0</v>
      </c>
    </row>
    <row r="83" spans="2:39" ht="9.9499999999999993" customHeight="1">
      <c r="AK83" s="1932" t="s">
        <v>873</v>
      </c>
      <c r="AL83" s="1932"/>
      <c r="AM83" s="538">
        <f>SUMIF(D79:AH79,"△",D80:AH80)+SUMIF(D79:AH79,"○",D80:AH80)+SUMIF(D79:AH79,"△",D81:AH81)+SUMIF(D79:AH79,"○",D81:AH81)+SUMIF(D79:AH79,"△",D82:AH82)+SUMIF(D79:AH79,"○",D82:AH82)</f>
        <v>0</v>
      </c>
    </row>
    <row r="84" spans="2:39" ht="30" hidden="1" customHeight="1">
      <c r="B84" s="1967" t="s">
        <v>933</v>
      </c>
      <c r="C84" s="477" t="s">
        <v>714</v>
      </c>
      <c r="D84" s="383" t="str">
        <f>AQ12</f>
        <v/>
      </c>
      <c r="E84" s="384" t="str">
        <f>IF($D$84="","",IF($D$84+1&lt;=$AQ$13,$D$84+1,""))</f>
        <v/>
      </c>
      <c r="F84" s="384" t="str">
        <f>IF($D$84="","",IF($D$84+2&lt;=$AQ$13,$D$84+2,""))</f>
        <v/>
      </c>
      <c r="G84" s="384" t="str">
        <f>IF($D$84="","",IF($D$84+3&lt;=$AQ$13,$D$84+3,""))</f>
        <v/>
      </c>
      <c r="H84" s="384" t="str">
        <f>IF($D$84="","",IF($D$84+4&lt;=$AQ$13,$D$84+4,""))</f>
        <v/>
      </c>
      <c r="I84" s="384" t="str">
        <f>IF($D$84="","",IF($D$84+5&lt;=$AQ$13,$D$84+5,""))</f>
        <v/>
      </c>
      <c r="J84" s="384" t="str">
        <f>IF($D$84="","",IF($D$84+6&lt;=$AQ$13,$D$84+6,""))</f>
        <v/>
      </c>
      <c r="K84" s="384" t="str">
        <f>IF($D$84="","",IF($D$84+7&lt;=$AQ$13,$D$84+7,""))</f>
        <v/>
      </c>
      <c r="L84" s="384" t="str">
        <f>IF($D$84="","",IF($D$84+8&lt;=$AQ$13,$D$84+8,""))</f>
        <v/>
      </c>
      <c r="M84" s="384" t="str">
        <f>IF($D$84="","",IF($D$84+9&lt;=$AQ$13,$D$84+9,""))</f>
        <v/>
      </c>
      <c r="N84" s="384" t="str">
        <f>IF($D$84="","",IF($D$84+10&lt;=$AQ$13,$D$84+10,""))</f>
        <v/>
      </c>
      <c r="O84" s="384" t="str">
        <f>IF($D$84="","",IF($D$84+11&lt;=$AQ$13,$D$84+11,""))</f>
        <v/>
      </c>
      <c r="P84" s="384" t="str">
        <f>IF($D$84="","",IF($D$84+12&lt;=$AQ$13,$D$84+12,""))</f>
        <v/>
      </c>
      <c r="Q84" s="384" t="str">
        <f>IF($D$84="","",IF($D$84+13&lt;=$AQ$13,$D$84+13,""))</f>
        <v/>
      </c>
      <c r="R84" s="384" t="str">
        <f>IF($D$84="","",IF($D$84+14&lt;=$AQ$13,$D$84+14,""))</f>
        <v/>
      </c>
      <c r="S84" s="384" t="str">
        <f>IF($D$84="","",IF($D$84+15&lt;=$AQ$13,$D$84+15,""))</f>
        <v/>
      </c>
      <c r="T84" s="384" t="str">
        <f>IF($D$84="","",IF($D$84+16&lt;=$AQ$13,$D$84+16,""))</f>
        <v/>
      </c>
      <c r="U84" s="384" t="str">
        <f>IF($D$84="","",IF($D$84+17&lt;=$AQ$13,$D$84+17,""))</f>
        <v/>
      </c>
      <c r="V84" s="384" t="str">
        <f>IF($D$84="","",IF($D$84+18&lt;=$AQ$13,$D$84+18,""))</f>
        <v/>
      </c>
      <c r="W84" s="384" t="str">
        <f>IF($D$84="","",IF($D$84+19&lt;=$AQ$13,$D$84+19,""))</f>
        <v/>
      </c>
      <c r="X84" s="384" t="str">
        <f>IF($D$84="","",IF($D$84+20&lt;=$AQ$13,$D$84+20,""))</f>
        <v/>
      </c>
      <c r="Y84" s="384" t="str">
        <f>IF($D$84="","",IF($D$84+21&lt;=$AQ$13,$D$84+21,""))</f>
        <v/>
      </c>
      <c r="Z84" s="384" t="str">
        <f>IF($D$84="","",IF($D$84+22&lt;=$AQ$13,$D$84+22,""))</f>
        <v/>
      </c>
      <c r="AA84" s="384" t="str">
        <f>IF($D$84="","",IF($D$84+23&lt;=$AQ$13,$D$84+23,""))</f>
        <v/>
      </c>
      <c r="AB84" s="384" t="str">
        <f>IF($D$84="","",IF($D$84+24&lt;=$AQ$13,$D$84+24,""))</f>
        <v/>
      </c>
      <c r="AC84" s="384" t="str">
        <f>IF($D$84="","",IF($D$84+25&lt;=$AQ$13,$D$84+25,""))</f>
        <v/>
      </c>
      <c r="AD84" s="384" t="str">
        <f>IF($D$84="","",IF($D$84+26&lt;=$AQ$13,$D$84+26,""))</f>
        <v/>
      </c>
      <c r="AE84" s="384" t="str">
        <f>IF($D$84="","",IF($D$84+27&lt;=$AQ$13,$D$84+27,""))</f>
        <v/>
      </c>
      <c r="AF84" s="384" t="str">
        <f>IF($D$84="","",IF($D$84+28&lt;=$AQ$13,$D$84+28,""))</f>
        <v/>
      </c>
      <c r="AG84" s="384" t="str">
        <f>IF($D$84="","",IF($D$84+29&lt;=$AQ$13,$D$84+29,""))</f>
        <v/>
      </c>
      <c r="AH84" s="385" t="str">
        <f>IF($D$84="","",IF($D$84+30&lt;=$AQ$13,$D$84+30,""))</f>
        <v/>
      </c>
    </row>
    <row r="85" spans="2:39" ht="18" hidden="1" customHeight="1">
      <c r="B85" s="1968"/>
      <c r="C85" s="477" t="s">
        <v>264</v>
      </c>
      <c r="D85" s="386" t="str">
        <f t="shared" ref="D85:AH85" si="4">TEXT(D84,"aaa")</f>
        <v/>
      </c>
      <c r="E85" s="387" t="str">
        <f t="shared" si="4"/>
        <v/>
      </c>
      <c r="F85" s="387" t="str">
        <f t="shared" si="4"/>
        <v/>
      </c>
      <c r="G85" s="387" t="str">
        <f t="shared" si="4"/>
        <v/>
      </c>
      <c r="H85" s="387" t="str">
        <f t="shared" si="4"/>
        <v/>
      </c>
      <c r="I85" s="387" t="str">
        <f t="shared" si="4"/>
        <v/>
      </c>
      <c r="J85" s="387" t="str">
        <f t="shared" si="4"/>
        <v/>
      </c>
      <c r="K85" s="387" t="str">
        <f t="shared" si="4"/>
        <v/>
      </c>
      <c r="L85" s="387" t="str">
        <f t="shared" si="4"/>
        <v/>
      </c>
      <c r="M85" s="387" t="str">
        <f t="shared" si="4"/>
        <v/>
      </c>
      <c r="N85" s="387" t="str">
        <f t="shared" si="4"/>
        <v/>
      </c>
      <c r="O85" s="387" t="str">
        <f t="shared" si="4"/>
        <v/>
      </c>
      <c r="P85" s="387" t="str">
        <f t="shared" si="4"/>
        <v/>
      </c>
      <c r="Q85" s="387" t="str">
        <f t="shared" si="4"/>
        <v/>
      </c>
      <c r="R85" s="387" t="str">
        <f t="shared" si="4"/>
        <v/>
      </c>
      <c r="S85" s="387" t="str">
        <f t="shared" si="4"/>
        <v/>
      </c>
      <c r="T85" s="387" t="str">
        <f t="shared" si="4"/>
        <v/>
      </c>
      <c r="U85" s="387" t="str">
        <f t="shared" si="4"/>
        <v/>
      </c>
      <c r="V85" s="387" t="str">
        <f t="shared" si="4"/>
        <v/>
      </c>
      <c r="W85" s="387" t="str">
        <f t="shared" si="4"/>
        <v/>
      </c>
      <c r="X85" s="387" t="str">
        <f t="shared" si="4"/>
        <v/>
      </c>
      <c r="Y85" s="387" t="str">
        <f t="shared" si="4"/>
        <v/>
      </c>
      <c r="Z85" s="387" t="str">
        <f t="shared" si="4"/>
        <v/>
      </c>
      <c r="AA85" s="387" t="str">
        <f t="shared" si="4"/>
        <v/>
      </c>
      <c r="AB85" s="387" t="str">
        <f t="shared" si="4"/>
        <v/>
      </c>
      <c r="AC85" s="387" t="str">
        <f t="shared" si="4"/>
        <v/>
      </c>
      <c r="AD85" s="387" t="str">
        <f t="shared" si="4"/>
        <v/>
      </c>
      <c r="AE85" s="387" t="str">
        <f t="shared" si="4"/>
        <v/>
      </c>
      <c r="AF85" s="387" t="str">
        <f t="shared" si="4"/>
        <v/>
      </c>
      <c r="AG85" s="387" t="str">
        <f t="shared" si="4"/>
        <v/>
      </c>
      <c r="AH85" s="388" t="str">
        <f t="shared" si="4"/>
        <v/>
      </c>
    </row>
    <row r="86" spans="2:39" ht="20.100000000000001" hidden="1" customHeight="1">
      <c r="B86" s="1968"/>
      <c r="C86" s="365"/>
      <c r="D86" s="1970"/>
      <c r="E86" s="1952"/>
      <c r="F86" s="1946"/>
      <c r="G86" s="1946"/>
      <c r="H86" s="1946"/>
      <c r="I86" s="1946"/>
      <c r="J86" s="1946"/>
      <c r="K86" s="1949"/>
      <c r="L86" s="1946"/>
      <c r="M86" s="1946"/>
      <c r="N86" s="1946"/>
      <c r="O86" s="1946"/>
      <c r="P86" s="1946"/>
      <c r="Q86" s="1946"/>
      <c r="R86" s="1946"/>
      <c r="S86" s="1946"/>
      <c r="T86" s="1946"/>
      <c r="U86" s="1946"/>
      <c r="V86" s="1946"/>
      <c r="W86" s="1946"/>
      <c r="X86" s="1946"/>
      <c r="Y86" s="1946"/>
      <c r="Z86" s="1946"/>
      <c r="AA86" s="1946"/>
      <c r="AB86" s="1946"/>
      <c r="AC86" s="1946"/>
      <c r="AD86" s="1946"/>
      <c r="AE86" s="1946"/>
      <c r="AF86" s="1949"/>
      <c r="AG86" s="1946"/>
      <c r="AH86" s="1972"/>
    </row>
    <row r="87" spans="2:39" ht="20.100000000000001" hidden="1" customHeight="1">
      <c r="B87" s="1968"/>
      <c r="C87" s="365"/>
      <c r="D87" s="1971"/>
      <c r="E87" s="1953"/>
      <c r="F87" s="1948"/>
      <c r="G87" s="1948"/>
      <c r="H87" s="1948"/>
      <c r="I87" s="1947"/>
      <c r="J87" s="1947"/>
      <c r="K87" s="1950"/>
      <c r="L87" s="1948"/>
      <c r="M87" s="1947"/>
      <c r="N87" s="1947"/>
      <c r="O87" s="1947"/>
      <c r="P87" s="1947"/>
      <c r="Q87" s="1947"/>
      <c r="R87" s="1948"/>
      <c r="S87" s="1948"/>
      <c r="T87" s="1947"/>
      <c r="U87" s="1947"/>
      <c r="V87" s="1947"/>
      <c r="W87" s="1947"/>
      <c r="X87" s="1947"/>
      <c r="Y87" s="1948"/>
      <c r="Z87" s="1948"/>
      <c r="AA87" s="1947"/>
      <c r="AB87" s="1947"/>
      <c r="AC87" s="1947"/>
      <c r="AD87" s="1947"/>
      <c r="AE87" s="1948"/>
      <c r="AF87" s="1950"/>
      <c r="AG87" s="1948"/>
      <c r="AH87" s="1973"/>
    </row>
    <row r="88" spans="2:39" ht="20.100000000000001" hidden="1" customHeight="1">
      <c r="B88" s="1968"/>
      <c r="C88" s="365" t="s">
        <v>265</v>
      </c>
      <c r="D88" s="1971"/>
      <c r="E88" s="1953"/>
      <c r="F88" s="1948"/>
      <c r="G88" s="1948"/>
      <c r="H88" s="1948"/>
      <c r="I88" s="1947"/>
      <c r="J88" s="1947"/>
      <c r="K88" s="1950"/>
      <c r="L88" s="1948"/>
      <c r="M88" s="1947"/>
      <c r="N88" s="1947"/>
      <c r="O88" s="1947"/>
      <c r="P88" s="1947"/>
      <c r="Q88" s="1947"/>
      <c r="R88" s="1948"/>
      <c r="S88" s="1948"/>
      <c r="T88" s="1947"/>
      <c r="U88" s="1947"/>
      <c r="V88" s="1947"/>
      <c r="W88" s="1947"/>
      <c r="X88" s="1947"/>
      <c r="Y88" s="1948"/>
      <c r="Z88" s="1948"/>
      <c r="AA88" s="1947"/>
      <c r="AB88" s="1947"/>
      <c r="AC88" s="1947"/>
      <c r="AD88" s="1947"/>
      <c r="AE88" s="1948"/>
      <c r="AF88" s="1950"/>
      <c r="AG88" s="1948"/>
      <c r="AH88" s="1973"/>
    </row>
    <row r="89" spans="2:39" ht="20.100000000000001" hidden="1" customHeight="1">
      <c r="B89" s="1968"/>
      <c r="C89" s="365"/>
      <c r="D89" s="1971"/>
      <c r="E89" s="1953"/>
      <c r="F89" s="1948"/>
      <c r="G89" s="1948"/>
      <c r="H89" s="1948"/>
      <c r="I89" s="1947"/>
      <c r="J89" s="1947"/>
      <c r="K89" s="1950"/>
      <c r="L89" s="1948"/>
      <c r="M89" s="1947"/>
      <c r="N89" s="1947"/>
      <c r="O89" s="1947"/>
      <c r="P89" s="1947"/>
      <c r="Q89" s="1947"/>
      <c r="R89" s="1948"/>
      <c r="S89" s="1948"/>
      <c r="T89" s="1947"/>
      <c r="U89" s="1947"/>
      <c r="V89" s="1947"/>
      <c r="W89" s="1947"/>
      <c r="X89" s="1947"/>
      <c r="Y89" s="1948"/>
      <c r="Z89" s="1948"/>
      <c r="AA89" s="1947"/>
      <c r="AB89" s="1947"/>
      <c r="AC89" s="1947"/>
      <c r="AD89" s="1947"/>
      <c r="AE89" s="1948"/>
      <c r="AF89" s="1950"/>
      <c r="AG89" s="1948"/>
      <c r="AH89" s="1973"/>
    </row>
    <row r="90" spans="2:39" ht="20.100000000000001" hidden="1" customHeight="1">
      <c r="B90" s="1968"/>
      <c r="C90" s="365" t="s">
        <v>266</v>
      </c>
      <c r="D90" s="1971"/>
      <c r="E90" s="1953"/>
      <c r="F90" s="1948"/>
      <c r="G90" s="1948"/>
      <c r="H90" s="1948"/>
      <c r="I90" s="1947"/>
      <c r="J90" s="1947"/>
      <c r="K90" s="1950"/>
      <c r="L90" s="1948"/>
      <c r="M90" s="1947"/>
      <c r="N90" s="1947"/>
      <c r="O90" s="1947"/>
      <c r="P90" s="1947"/>
      <c r="Q90" s="1947"/>
      <c r="R90" s="1948"/>
      <c r="S90" s="1948"/>
      <c r="T90" s="1947"/>
      <c r="U90" s="1947"/>
      <c r="V90" s="1947"/>
      <c r="W90" s="1947"/>
      <c r="X90" s="1947"/>
      <c r="Y90" s="1948"/>
      <c r="Z90" s="1948"/>
      <c r="AA90" s="1947"/>
      <c r="AB90" s="1947"/>
      <c r="AC90" s="1947"/>
      <c r="AD90" s="1947"/>
      <c r="AE90" s="1948"/>
      <c r="AF90" s="1950"/>
      <c r="AG90" s="1948"/>
      <c r="AH90" s="1973"/>
    </row>
    <row r="91" spans="2:39" ht="20.100000000000001" hidden="1" customHeight="1">
      <c r="B91" s="1968"/>
      <c r="C91" s="365"/>
      <c r="D91" s="1971"/>
      <c r="E91" s="1953"/>
      <c r="F91" s="1948"/>
      <c r="G91" s="1948"/>
      <c r="H91" s="1948"/>
      <c r="I91" s="1947"/>
      <c r="J91" s="1947"/>
      <c r="K91" s="1950"/>
      <c r="L91" s="1948"/>
      <c r="M91" s="1947"/>
      <c r="N91" s="1947"/>
      <c r="O91" s="1947"/>
      <c r="P91" s="1947"/>
      <c r="Q91" s="1947"/>
      <c r="R91" s="1948"/>
      <c r="S91" s="1948"/>
      <c r="T91" s="1947"/>
      <c r="U91" s="1947"/>
      <c r="V91" s="1947"/>
      <c r="W91" s="1947"/>
      <c r="X91" s="1947"/>
      <c r="Y91" s="1948"/>
      <c r="Z91" s="1948"/>
      <c r="AA91" s="1947"/>
      <c r="AB91" s="1947"/>
      <c r="AC91" s="1947"/>
      <c r="AD91" s="1947"/>
      <c r="AE91" s="1948"/>
      <c r="AF91" s="1950"/>
      <c r="AG91" s="1948"/>
      <c r="AH91" s="1973"/>
    </row>
    <row r="92" spans="2:39" ht="20.100000000000001" hidden="1" customHeight="1">
      <c r="B92" s="1968"/>
      <c r="C92" s="365" t="s">
        <v>267</v>
      </c>
      <c r="D92" s="1971"/>
      <c r="E92" s="1953"/>
      <c r="F92" s="1948"/>
      <c r="G92" s="1948"/>
      <c r="H92" s="1948"/>
      <c r="I92" s="1947"/>
      <c r="J92" s="1947"/>
      <c r="K92" s="1950"/>
      <c r="L92" s="1948"/>
      <c r="M92" s="1947"/>
      <c r="N92" s="1947"/>
      <c r="O92" s="1947"/>
      <c r="P92" s="1947"/>
      <c r="Q92" s="1947"/>
      <c r="R92" s="1948"/>
      <c r="S92" s="1948"/>
      <c r="T92" s="1947"/>
      <c r="U92" s="1947"/>
      <c r="V92" s="1947"/>
      <c r="W92" s="1947"/>
      <c r="X92" s="1947"/>
      <c r="Y92" s="1948"/>
      <c r="Z92" s="1948"/>
      <c r="AA92" s="1947"/>
      <c r="AB92" s="1947"/>
      <c r="AC92" s="1947"/>
      <c r="AD92" s="1947"/>
      <c r="AE92" s="1948"/>
      <c r="AF92" s="1950"/>
      <c r="AG92" s="1948"/>
      <c r="AH92" s="1973"/>
    </row>
    <row r="93" spans="2:39" ht="20.100000000000001" hidden="1" customHeight="1">
      <c r="B93" s="1968"/>
      <c r="C93" s="365"/>
      <c r="D93" s="1971"/>
      <c r="E93" s="1953"/>
      <c r="F93" s="1948"/>
      <c r="G93" s="1948"/>
      <c r="H93" s="1948"/>
      <c r="I93" s="1947"/>
      <c r="J93" s="1947"/>
      <c r="K93" s="1950"/>
      <c r="L93" s="1948"/>
      <c r="M93" s="1947"/>
      <c r="N93" s="1947"/>
      <c r="O93" s="1947"/>
      <c r="P93" s="1947"/>
      <c r="Q93" s="1947"/>
      <c r="R93" s="1948"/>
      <c r="S93" s="1948"/>
      <c r="T93" s="1947"/>
      <c r="U93" s="1947"/>
      <c r="V93" s="1947"/>
      <c r="W93" s="1947"/>
      <c r="X93" s="1947"/>
      <c r="Y93" s="1948"/>
      <c r="Z93" s="1948"/>
      <c r="AA93" s="1947"/>
      <c r="AB93" s="1947"/>
      <c r="AC93" s="1947"/>
      <c r="AD93" s="1947"/>
      <c r="AE93" s="1948"/>
      <c r="AF93" s="1950"/>
      <c r="AG93" s="1948"/>
      <c r="AH93" s="1973"/>
    </row>
    <row r="94" spans="2:39" ht="20.100000000000001" hidden="1" customHeight="1">
      <c r="B94" s="1968"/>
      <c r="C94" s="365" t="s">
        <v>268</v>
      </c>
      <c r="D94" s="1971"/>
      <c r="E94" s="1953"/>
      <c r="F94" s="1948"/>
      <c r="G94" s="1948"/>
      <c r="H94" s="1948"/>
      <c r="I94" s="1947"/>
      <c r="J94" s="1947"/>
      <c r="K94" s="1950"/>
      <c r="L94" s="1948"/>
      <c r="M94" s="1947"/>
      <c r="N94" s="1947"/>
      <c r="O94" s="1947"/>
      <c r="P94" s="1947"/>
      <c r="Q94" s="1947"/>
      <c r="R94" s="1948"/>
      <c r="S94" s="1948"/>
      <c r="T94" s="1947"/>
      <c r="U94" s="1947"/>
      <c r="V94" s="1947"/>
      <c r="W94" s="1947"/>
      <c r="X94" s="1947"/>
      <c r="Y94" s="1948"/>
      <c r="Z94" s="1948"/>
      <c r="AA94" s="1947"/>
      <c r="AB94" s="1947"/>
      <c r="AC94" s="1947"/>
      <c r="AD94" s="1947"/>
      <c r="AE94" s="1948"/>
      <c r="AF94" s="1950"/>
      <c r="AG94" s="1948"/>
      <c r="AH94" s="1973"/>
    </row>
    <row r="95" spans="2:39" ht="20.100000000000001" hidden="1" customHeight="1">
      <c r="B95" s="1968"/>
      <c r="C95" s="365"/>
      <c r="D95" s="1971"/>
      <c r="E95" s="1953"/>
      <c r="F95" s="1948"/>
      <c r="G95" s="1948"/>
      <c r="H95" s="1948"/>
      <c r="I95" s="1947"/>
      <c r="J95" s="1947"/>
      <c r="K95" s="1950"/>
      <c r="L95" s="1948"/>
      <c r="M95" s="1947"/>
      <c r="N95" s="1947"/>
      <c r="O95" s="1947"/>
      <c r="P95" s="1947"/>
      <c r="Q95" s="1947"/>
      <c r="R95" s="1948"/>
      <c r="S95" s="1948"/>
      <c r="T95" s="1947"/>
      <c r="U95" s="1947"/>
      <c r="V95" s="1947"/>
      <c r="W95" s="1947"/>
      <c r="X95" s="1947"/>
      <c r="Y95" s="1948"/>
      <c r="Z95" s="1948"/>
      <c r="AA95" s="1947"/>
      <c r="AB95" s="1947"/>
      <c r="AC95" s="1947"/>
      <c r="AD95" s="1947"/>
      <c r="AE95" s="1948"/>
      <c r="AF95" s="1950"/>
      <c r="AG95" s="1948"/>
      <c r="AH95" s="1973"/>
    </row>
    <row r="96" spans="2:39" ht="20.100000000000001" hidden="1" customHeight="1">
      <c r="B96" s="1968"/>
      <c r="C96" s="365"/>
      <c r="D96" s="1971"/>
      <c r="E96" s="1953"/>
      <c r="F96" s="1948"/>
      <c r="G96" s="1948"/>
      <c r="H96" s="1948"/>
      <c r="I96" s="1947"/>
      <c r="J96" s="1947"/>
      <c r="K96" s="1960"/>
      <c r="L96" s="1948"/>
      <c r="M96" s="1947"/>
      <c r="N96" s="1947"/>
      <c r="O96" s="1947"/>
      <c r="P96" s="1947"/>
      <c r="Q96" s="1947"/>
      <c r="R96" s="1948"/>
      <c r="S96" s="1948"/>
      <c r="T96" s="1947"/>
      <c r="U96" s="1947"/>
      <c r="V96" s="1947"/>
      <c r="W96" s="1947"/>
      <c r="X96" s="1947"/>
      <c r="Y96" s="1948"/>
      <c r="Z96" s="1948"/>
      <c r="AA96" s="1947"/>
      <c r="AB96" s="1947"/>
      <c r="AC96" s="1947"/>
      <c r="AD96" s="1947"/>
      <c r="AE96" s="1948"/>
      <c r="AF96" s="1950"/>
      <c r="AG96" s="1948"/>
      <c r="AH96" s="1974"/>
    </row>
    <row r="97" spans="1:39" ht="21.75" hidden="1" customHeight="1">
      <c r="B97" s="1968"/>
      <c r="C97" s="468" t="s">
        <v>269</v>
      </c>
      <c r="D97" s="620"/>
      <c r="E97" s="621"/>
      <c r="F97" s="621"/>
      <c r="G97" s="621"/>
      <c r="H97" s="621"/>
      <c r="I97" s="622"/>
      <c r="J97" s="622"/>
      <c r="K97" s="634"/>
      <c r="L97" s="621"/>
      <c r="M97" s="621"/>
      <c r="N97" s="621"/>
      <c r="O97" s="621"/>
      <c r="P97" s="622"/>
      <c r="Q97" s="622"/>
      <c r="R97" s="621"/>
      <c r="S97" s="621"/>
      <c r="T97" s="621"/>
      <c r="U97" s="622"/>
      <c r="V97" s="622"/>
      <c r="W97" s="622"/>
      <c r="X97" s="622"/>
      <c r="Y97" s="621"/>
      <c r="Z97" s="621"/>
      <c r="AA97" s="621"/>
      <c r="AB97" s="621"/>
      <c r="AC97" s="622"/>
      <c r="AD97" s="622"/>
      <c r="AE97" s="621"/>
      <c r="AF97" s="634"/>
      <c r="AG97" s="621"/>
      <c r="AH97" s="623"/>
      <c r="AI97" s="381">
        <f>COUNTA(D97:AH97)</f>
        <v>0</v>
      </c>
    </row>
    <row r="98" spans="1:39" ht="17.25" hidden="1" customHeight="1">
      <c r="B98" s="1968"/>
      <c r="C98" s="572" t="s">
        <v>868</v>
      </c>
      <c r="D98" s="635"/>
      <c r="E98" s="636"/>
      <c r="F98" s="636"/>
      <c r="G98" s="636"/>
      <c r="H98" s="636"/>
      <c r="I98" s="636"/>
      <c r="J98" s="636"/>
      <c r="K98" s="636"/>
      <c r="L98" s="636"/>
      <c r="M98" s="636"/>
      <c r="N98" s="636"/>
      <c r="O98" s="636"/>
      <c r="P98" s="636"/>
      <c r="Q98" s="636"/>
      <c r="R98" s="636"/>
      <c r="S98" s="636"/>
      <c r="T98" s="636"/>
      <c r="U98" s="636"/>
      <c r="V98" s="636"/>
      <c r="W98" s="636"/>
      <c r="X98" s="636"/>
      <c r="Y98" s="636"/>
      <c r="Z98" s="636"/>
      <c r="AA98" s="636"/>
      <c r="AB98" s="636"/>
      <c r="AC98" s="636"/>
      <c r="AD98" s="636"/>
      <c r="AE98" s="636"/>
      <c r="AF98" s="636"/>
      <c r="AG98" s="636"/>
      <c r="AH98" s="637"/>
      <c r="AI98" s="380"/>
    </row>
    <row r="99" spans="1:39" ht="12" hidden="1" customHeight="1">
      <c r="B99" s="1968"/>
      <c r="C99" s="1957" t="s">
        <v>386</v>
      </c>
      <c r="D99" s="625"/>
      <c r="E99" s="626"/>
      <c r="F99" s="626"/>
      <c r="G99" s="626"/>
      <c r="H99" s="626"/>
      <c r="I99" s="626"/>
      <c r="J99" s="626"/>
      <c r="K99" s="626"/>
      <c r="L99" s="626"/>
      <c r="M99" s="626"/>
      <c r="N99" s="626"/>
      <c r="O99" s="626"/>
      <c r="P99" s="626"/>
      <c r="Q99" s="626"/>
      <c r="R99" s="626"/>
      <c r="S99" s="626"/>
      <c r="T99" s="626"/>
      <c r="U99" s="626"/>
      <c r="V99" s="626"/>
      <c r="W99" s="626"/>
      <c r="X99" s="626"/>
      <c r="Y99" s="626"/>
      <c r="Z99" s="626"/>
      <c r="AA99" s="626"/>
      <c r="AB99" s="626"/>
      <c r="AC99" s="626"/>
      <c r="AD99" s="626"/>
      <c r="AE99" s="626"/>
      <c r="AF99" s="626"/>
      <c r="AG99" s="626"/>
      <c r="AH99" s="627"/>
      <c r="AI99" s="1965" t="s">
        <v>685</v>
      </c>
    </row>
    <row r="100" spans="1:39" ht="12" hidden="1" customHeight="1" thickBot="1">
      <c r="B100" s="1968"/>
      <c r="C100" s="1958"/>
      <c r="D100" s="628"/>
      <c r="E100" s="629"/>
      <c r="F100" s="629"/>
      <c r="G100" s="629"/>
      <c r="H100" s="629"/>
      <c r="I100" s="629"/>
      <c r="J100" s="629"/>
      <c r="K100" s="629"/>
      <c r="L100" s="629"/>
      <c r="M100" s="629"/>
      <c r="N100" s="629"/>
      <c r="O100" s="629"/>
      <c r="P100" s="629"/>
      <c r="Q100" s="629"/>
      <c r="R100" s="629"/>
      <c r="S100" s="629"/>
      <c r="T100" s="629"/>
      <c r="U100" s="629"/>
      <c r="V100" s="629"/>
      <c r="W100" s="629"/>
      <c r="X100" s="629"/>
      <c r="Y100" s="629"/>
      <c r="Z100" s="629"/>
      <c r="AA100" s="629"/>
      <c r="AB100" s="629"/>
      <c r="AC100" s="629"/>
      <c r="AD100" s="629"/>
      <c r="AE100" s="629"/>
      <c r="AF100" s="629"/>
      <c r="AG100" s="629"/>
      <c r="AH100" s="630"/>
      <c r="AI100" s="1966"/>
    </row>
    <row r="101" spans="1:39" ht="12" hidden="1" customHeight="1" thickBot="1">
      <c r="B101" s="1969"/>
      <c r="C101" s="1959"/>
      <c r="D101" s="631"/>
      <c r="E101" s="632"/>
      <c r="F101" s="632"/>
      <c r="G101" s="632"/>
      <c r="H101" s="632"/>
      <c r="I101" s="632"/>
      <c r="J101" s="632"/>
      <c r="K101" s="632"/>
      <c r="L101" s="632"/>
      <c r="M101" s="632"/>
      <c r="N101" s="632"/>
      <c r="O101" s="632"/>
      <c r="P101" s="632"/>
      <c r="Q101" s="632"/>
      <c r="R101" s="632"/>
      <c r="S101" s="632"/>
      <c r="T101" s="632"/>
      <c r="U101" s="632"/>
      <c r="V101" s="632"/>
      <c r="W101" s="632"/>
      <c r="X101" s="632"/>
      <c r="Y101" s="632"/>
      <c r="Z101" s="632"/>
      <c r="AA101" s="632"/>
      <c r="AB101" s="632"/>
      <c r="AC101" s="632"/>
      <c r="AD101" s="632"/>
      <c r="AE101" s="632"/>
      <c r="AF101" s="632"/>
      <c r="AG101" s="632"/>
      <c r="AH101" s="633"/>
      <c r="AI101" s="392">
        <f>SUM(D99:AH101)</f>
        <v>0</v>
      </c>
    </row>
    <row r="102" spans="1:39" ht="9.9499999999999993" hidden="1" customHeight="1">
      <c r="A102" s="51"/>
      <c r="B102" s="467"/>
      <c r="C102" s="111"/>
      <c r="D102" s="111"/>
      <c r="F102" s="111"/>
      <c r="H102" s="111"/>
      <c r="J102" s="111"/>
      <c r="L102" s="111"/>
      <c r="N102" s="111"/>
      <c r="P102" s="111"/>
      <c r="R102" s="111"/>
      <c r="T102" s="111"/>
      <c r="V102" s="111"/>
      <c r="X102" s="111"/>
      <c r="Z102" s="111"/>
      <c r="AB102" s="111"/>
      <c r="AD102" s="111"/>
      <c r="AF102" s="111"/>
      <c r="AK102" s="1932" t="s">
        <v>872</v>
      </c>
      <c r="AL102" s="1932"/>
      <c r="AM102" s="538">
        <f>SUMIF(D98:AH98,"△",D99:AH99)+SUMIF(D98:AH98,"○",D99:AH99)+SUMIF(D98:AH98,"△",D100:AH100)+SUMIF(D98:AH98,"○",D100:AH100)+SUMIF(D98:AH98,"△",D101:AH101)+SUMIF(D98:AH98,"○",D101:AH101)</f>
        <v>0</v>
      </c>
    </row>
    <row r="103" spans="1:39" ht="30" hidden="1" customHeight="1">
      <c r="B103" s="1967" t="s">
        <v>934</v>
      </c>
      <c r="C103" s="477" t="s">
        <v>714</v>
      </c>
      <c r="D103" s="383" t="str">
        <f>AR12</f>
        <v/>
      </c>
      <c r="E103" s="384" t="str">
        <f>IF($D$103="","",IF($D$103+1&lt;=$AR$13,$D$103+1,""))</f>
        <v/>
      </c>
      <c r="F103" s="384" t="str">
        <f>IF($D$103="","",IF($D$103+2&lt;=$AR$13,$D$103+2,""))</f>
        <v/>
      </c>
      <c r="G103" s="384" t="str">
        <f>IF($D$103="","",IF($D$103+3&lt;=$AR$13,$D$103+3,""))</f>
        <v/>
      </c>
      <c r="H103" s="384" t="str">
        <f>IF($D$103="","",IF($D$103+4&lt;=$AR$13,$D$103+4,""))</f>
        <v/>
      </c>
      <c r="I103" s="384" t="str">
        <f>IF($D$103="","",IF($D$103+5&lt;=$AR$13,$D$103+5,""))</f>
        <v/>
      </c>
      <c r="J103" s="384" t="str">
        <f>IF($D$103="","",IF($D$103+6&lt;=$AR$13,$D$103+6,""))</f>
        <v/>
      </c>
      <c r="K103" s="384" t="str">
        <f>IF($D$103="","",IF($D$103+7&lt;=$AR$13,$D$103+7,""))</f>
        <v/>
      </c>
      <c r="L103" s="384" t="str">
        <f>IF($D$103="","",IF($D$103+8&lt;=$AR$13,$D$103+8,""))</f>
        <v/>
      </c>
      <c r="M103" s="384" t="str">
        <f>IF($D$103="","",IF($D$103+9&lt;=$AR$13,$D$103+9,""))</f>
        <v/>
      </c>
      <c r="N103" s="384" t="str">
        <f>IF($D$103="","",IF($D$103+10&lt;=$AR$13,$D$103+10,""))</f>
        <v/>
      </c>
      <c r="O103" s="384" t="str">
        <f>IF($D$103="","",IF($D$103+11&lt;=$AR$13,$D$103+11,""))</f>
        <v/>
      </c>
      <c r="P103" s="384" t="str">
        <f>IF($D$103="","",IF($D$103+12&lt;=$AR$13,$D$103+12,""))</f>
        <v/>
      </c>
      <c r="Q103" s="384" t="str">
        <f>IF($D$103="","",IF($D$103+13&lt;=$AR$13,$D$103+13,""))</f>
        <v/>
      </c>
      <c r="R103" s="384" t="str">
        <f>IF($D$103="","",IF($D$103+14&lt;=$AR$13,$D$103+14,""))</f>
        <v/>
      </c>
      <c r="S103" s="384" t="str">
        <f>IF($D$103="","",IF($D$103+15&lt;=$AR$13,$D$103+15,""))</f>
        <v/>
      </c>
      <c r="T103" s="384" t="str">
        <f>IF($D$103="","",IF($D$103+16&lt;=$AR$13,$D$103+16,""))</f>
        <v/>
      </c>
      <c r="U103" s="384" t="str">
        <f>IF($D$103="","",IF($D$103+17&lt;=$AR$13,$D$103+17,""))</f>
        <v/>
      </c>
      <c r="V103" s="384" t="str">
        <f>IF($D$103="","",IF($D$103+18&lt;=$AR$13,$D$103+18,""))</f>
        <v/>
      </c>
      <c r="W103" s="384" t="str">
        <f>IF($D$103="","",IF($D$103+19&lt;=$AR$13,$D$103+19,""))</f>
        <v/>
      </c>
      <c r="X103" s="384" t="str">
        <f>IF($D$103="","",IF($D$103+20&lt;=$AR$13,$D$103+20,""))</f>
        <v/>
      </c>
      <c r="Y103" s="384" t="str">
        <f>IF($D$103="","",IF($D$103+21&lt;=$AR$13,$D$103+21,""))</f>
        <v/>
      </c>
      <c r="Z103" s="384" t="str">
        <f>IF($D$103="","",IF($D$103+22&lt;=$AR$13,$D$103+22,""))</f>
        <v/>
      </c>
      <c r="AA103" s="384" t="str">
        <f>IF($D$103="","",IF($D$103+23&lt;=$AR$13,$D$103+23,""))</f>
        <v/>
      </c>
      <c r="AB103" s="384" t="str">
        <f>IF($D$103="","",IF($D$103+24&lt;=$AR$13,$D$103+24,""))</f>
        <v/>
      </c>
      <c r="AC103" s="384" t="str">
        <f>IF($D$103="","",IF($D$103+25&lt;=$AR$13,$D$103+25,""))</f>
        <v/>
      </c>
      <c r="AD103" s="384" t="str">
        <f>IF($D$103="","",IF($D$103+26&lt;=$AR$13,$D$103+26,""))</f>
        <v/>
      </c>
      <c r="AE103" s="384" t="str">
        <f>IF($D$103="","",IF($D$103+27&lt;=$AR$13,$D$103+27,""))</f>
        <v/>
      </c>
      <c r="AF103" s="384" t="str">
        <f>IF($D$103="","",IF($D$103+28&lt;=$AR$13,$D$103+28,""))</f>
        <v/>
      </c>
      <c r="AG103" s="384" t="str">
        <f>IF($D$103="","",IF($D$103+29&lt;=$AR$13,$D$103+29,""))</f>
        <v/>
      </c>
      <c r="AH103" s="385" t="str">
        <f>IF($D$103="","",IF($D$103+30&lt;=$AR$13,$D$103+30,""))</f>
        <v/>
      </c>
    </row>
    <row r="104" spans="1:39" ht="18" hidden="1" customHeight="1">
      <c r="B104" s="1968"/>
      <c r="C104" s="477" t="s">
        <v>264</v>
      </c>
      <c r="D104" s="386" t="str">
        <f t="shared" ref="D104:AH104" si="5">TEXT(D103,"aaa")</f>
        <v/>
      </c>
      <c r="E104" s="387" t="str">
        <f t="shared" si="5"/>
        <v/>
      </c>
      <c r="F104" s="387" t="str">
        <f t="shared" si="5"/>
        <v/>
      </c>
      <c r="G104" s="387" t="str">
        <f t="shared" si="5"/>
        <v/>
      </c>
      <c r="H104" s="387" t="str">
        <f t="shared" si="5"/>
        <v/>
      </c>
      <c r="I104" s="387" t="str">
        <f t="shared" si="5"/>
        <v/>
      </c>
      <c r="J104" s="387" t="str">
        <f t="shared" si="5"/>
        <v/>
      </c>
      <c r="K104" s="389" t="str">
        <f t="shared" si="5"/>
        <v/>
      </c>
      <c r="L104" s="387" t="str">
        <f t="shared" si="5"/>
        <v/>
      </c>
      <c r="M104" s="387" t="str">
        <f t="shared" si="5"/>
        <v/>
      </c>
      <c r="N104" s="387" t="str">
        <f t="shared" si="5"/>
        <v/>
      </c>
      <c r="O104" s="387" t="str">
        <f t="shared" si="5"/>
        <v/>
      </c>
      <c r="P104" s="387" t="str">
        <f t="shared" si="5"/>
        <v/>
      </c>
      <c r="Q104" s="387" t="str">
        <f t="shared" si="5"/>
        <v/>
      </c>
      <c r="R104" s="387" t="str">
        <f t="shared" si="5"/>
        <v/>
      </c>
      <c r="S104" s="387" t="str">
        <f t="shared" si="5"/>
        <v/>
      </c>
      <c r="T104" s="387" t="str">
        <f t="shared" si="5"/>
        <v/>
      </c>
      <c r="U104" s="387" t="str">
        <f t="shared" si="5"/>
        <v/>
      </c>
      <c r="V104" s="387" t="str">
        <f t="shared" si="5"/>
        <v/>
      </c>
      <c r="W104" s="387" t="str">
        <f t="shared" si="5"/>
        <v/>
      </c>
      <c r="X104" s="387" t="str">
        <f t="shared" si="5"/>
        <v/>
      </c>
      <c r="Y104" s="387" t="str">
        <f t="shared" si="5"/>
        <v/>
      </c>
      <c r="Z104" s="387" t="str">
        <f t="shared" si="5"/>
        <v/>
      </c>
      <c r="AA104" s="387" t="str">
        <f t="shared" si="5"/>
        <v/>
      </c>
      <c r="AB104" s="387" t="str">
        <f t="shared" si="5"/>
        <v/>
      </c>
      <c r="AC104" s="387" t="str">
        <f t="shared" si="5"/>
        <v/>
      </c>
      <c r="AD104" s="387" t="str">
        <f t="shared" si="5"/>
        <v/>
      </c>
      <c r="AE104" s="387" t="str">
        <f t="shared" si="5"/>
        <v/>
      </c>
      <c r="AF104" s="387" t="str">
        <f t="shared" si="5"/>
        <v/>
      </c>
      <c r="AG104" s="387" t="str">
        <f t="shared" si="5"/>
        <v/>
      </c>
      <c r="AH104" s="388" t="str">
        <f t="shared" si="5"/>
        <v/>
      </c>
    </row>
    <row r="105" spans="1:39" ht="20.100000000000001" hidden="1" customHeight="1">
      <c r="B105" s="1968"/>
      <c r="C105" s="365"/>
      <c r="D105" s="1982"/>
      <c r="E105" s="1946"/>
      <c r="F105" s="1946"/>
      <c r="G105" s="1946"/>
      <c r="H105" s="1946"/>
      <c r="I105" s="1946"/>
      <c r="J105" s="1946"/>
      <c r="K105" s="1949"/>
      <c r="L105" s="1946"/>
      <c r="M105" s="1946"/>
      <c r="N105" s="1946"/>
      <c r="O105" s="1946"/>
      <c r="P105" s="1946"/>
      <c r="Q105" s="1946"/>
      <c r="R105" s="1946"/>
      <c r="S105" s="1946"/>
      <c r="T105" s="1946"/>
      <c r="U105" s="1946"/>
      <c r="V105" s="1946"/>
      <c r="W105" s="1946"/>
      <c r="X105" s="1946"/>
      <c r="Y105" s="1946"/>
      <c r="Z105" s="1946"/>
      <c r="AA105" s="1946"/>
      <c r="AB105" s="1951"/>
      <c r="AC105" s="1946"/>
      <c r="AD105" s="1952"/>
      <c r="AE105" s="1952"/>
      <c r="AF105" s="1963"/>
      <c r="AG105" s="1961"/>
      <c r="AH105" s="1954"/>
    </row>
    <row r="106" spans="1:39" ht="20.100000000000001" hidden="1" customHeight="1">
      <c r="B106" s="1968"/>
      <c r="C106" s="365"/>
      <c r="D106" s="1983"/>
      <c r="E106" s="1948"/>
      <c r="F106" s="1948"/>
      <c r="G106" s="1948"/>
      <c r="H106" s="1948"/>
      <c r="I106" s="1948"/>
      <c r="J106" s="1948"/>
      <c r="K106" s="1950"/>
      <c r="L106" s="1948"/>
      <c r="M106" s="1948"/>
      <c r="N106" s="1948"/>
      <c r="O106" s="1948"/>
      <c r="P106" s="1948"/>
      <c r="Q106" s="1948"/>
      <c r="R106" s="1948"/>
      <c r="S106" s="1948"/>
      <c r="T106" s="1948"/>
      <c r="U106" s="1948"/>
      <c r="V106" s="1948"/>
      <c r="W106" s="1948"/>
      <c r="X106" s="1948"/>
      <c r="Y106" s="1948"/>
      <c r="Z106" s="1948"/>
      <c r="AA106" s="1948"/>
      <c r="AB106" s="1948"/>
      <c r="AC106" s="1948"/>
      <c r="AD106" s="1953"/>
      <c r="AE106" s="1953"/>
      <c r="AF106" s="1964"/>
      <c r="AG106" s="1962"/>
      <c r="AH106" s="1955"/>
    </row>
    <row r="107" spans="1:39" ht="20.100000000000001" hidden="1" customHeight="1">
      <c r="B107" s="1968"/>
      <c r="C107" s="365" t="s">
        <v>265</v>
      </c>
      <c r="D107" s="1983"/>
      <c r="E107" s="1948"/>
      <c r="F107" s="1948"/>
      <c r="G107" s="1948"/>
      <c r="H107" s="1948"/>
      <c r="I107" s="1948"/>
      <c r="J107" s="1948"/>
      <c r="K107" s="1950"/>
      <c r="L107" s="1948"/>
      <c r="M107" s="1948"/>
      <c r="N107" s="1948"/>
      <c r="O107" s="1948"/>
      <c r="P107" s="1948"/>
      <c r="Q107" s="1948"/>
      <c r="R107" s="1948"/>
      <c r="S107" s="1948"/>
      <c r="T107" s="1948"/>
      <c r="U107" s="1948"/>
      <c r="V107" s="1948"/>
      <c r="W107" s="1948"/>
      <c r="X107" s="1948"/>
      <c r="Y107" s="1948"/>
      <c r="Z107" s="1948"/>
      <c r="AA107" s="1948"/>
      <c r="AB107" s="1948"/>
      <c r="AC107" s="1948"/>
      <c r="AD107" s="1953"/>
      <c r="AE107" s="1953"/>
      <c r="AF107" s="1964"/>
      <c r="AG107" s="1962"/>
      <c r="AH107" s="1955"/>
      <c r="AK107" s="578"/>
    </row>
    <row r="108" spans="1:39" ht="20.100000000000001" hidden="1" customHeight="1">
      <c r="B108" s="1968"/>
      <c r="C108" s="365"/>
      <c r="D108" s="1983"/>
      <c r="E108" s="1948"/>
      <c r="F108" s="1948"/>
      <c r="G108" s="1948"/>
      <c r="H108" s="1948"/>
      <c r="I108" s="1948"/>
      <c r="J108" s="1948"/>
      <c r="K108" s="1950"/>
      <c r="L108" s="1948"/>
      <c r="M108" s="1948"/>
      <c r="N108" s="1948"/>
      <c r="O108" s="1948"/>
      <c r="P108" s="1948"/>
      <c r="Q108" s="1948"/>
      <c r="R108" s="1948"/>
      <c r="S108" s="1948"/>
      <c r="T108" s="1948"/>
      <c r="U108" s="1948"/>
      <c r="V108" s="1948"/>
      <c r="W108" s="1948"/>
      <c r="X108" s="1948"/>
      <c r="Y108" s="1948"/>
      <c r="Z108" s="1948"/>
      <c r="AA108" s="1948"/>
      <c r="AB108" s="1948"/>
      <c r="AC108" s="1948"/>
      <c r="AD108" s="1953"/>
      <c r="AE108" s="1953"/>
      <c r="AF108" s="1964"/>
      <c r="AG108" s="1962"/>
      <c r="AH108" s="1955"/>
    </row>
    <row r="109" spans="1:39" ht="20.100000000000001" hidden="1" customHeight="1">
      <c r="B109" s="1968"/>
      <c r="C109" s="365" t="s">
        <v>266</v>
      </c>
      <c r="D109" s="1983"/>
      <c r="E109" s="1948"/>
      <c r="F109" s="1948"/>
      <c r="G109" s="1948"/>
      <c r="H109" s="1948"/>
      <c r="I109" s="1948"/>
      <c r="J109" s="1948"/>
      <c r="K109" s="1950"/>
      <c r="L109" s="1948"/>
      <c r="M109" s="1948"/>
      <c r="N109" s="1948"/>
      <c r="O109" s="1948"/>
      <c r="P109" s="1948"/>
      <c r="Q109" s="1948"/>
      <c r="R109" s="1948"/>
      <c r="S109" s="1948"/>
      <c r="T109" s="1948"/>
      <c r="U109" s="1948"/>
      <c r="V109" s="1948"/>
      <c r="W109" s="1948"/>
      <c r="X109" s="1948"/>
      <c r="Y109" s="1948"/>
      <c r="Z109" s="1948"/>
      <c r="AA109" s="1948"/>
      <c r="AB109" s="1948"/>
      <c r="AC109" s="1948"/>
      <c r="AD109" s="1953"/>
      <c r="AE109" s="1953"/>
      <c r="AF109" s="1964"/>
      <c r="AG109" s="1962"/>
      <c r="AH109" s="1955"/>
    </row>
    <row r="110" spans="1:39" ht="20.100000000000001" hidden="1" customHeight="1">
      <c r="B110" s="1968"/>
      <c r="C110" s="365"/>
      <c r="D110" s="1983"/>
      <c r="E110" s="1948"/>
      <c r="F110" s="1948"/>
      <c r="G110" s="1948"/>
      <c r="H110" s="1948"/>
      <c r="I110" s="1948"/>
      <c r="J110" s="1948"/>
      <c r="K110" s="1950"/>
      <c r="L110" s="1948"/>
      <c r="M110" s="1948"/>
      <c r="N110" s="1948"/>
      <c r="O110" s="1948"/>
      <c r="P110" s="1948"/>
      <c r="Q110" s="1948"/>
      <c r="R110" s="1948"/>
      <c r="S110" s="1948"/>
      <c r="T110" s="1948"/>
      <c r="U110" s="1948"/>
      <c r="V110" s="1948"/>
      <c r="W110" s="1948"/>
      <c r="X110" s="1948"/>
      <c r="Y110" s="1948"/>
      <c r="Z110" s="1948"/>
      <c r="AA110" s="1948"/>
      <c r="AB110" s="1948"/>
      <c r="AC110" s="1948"/>
      <c r="AD110" s="1953"/>
      <c r="AE110" s="1953"/>
      <c r="AF110" s="1964"/>
      <c r="AG110" s="1962"/>
      <c r="AH110" s="1955"/>
    </row>
    <row r="111" spans="1:39" ht="20.100000000000001" hidden="1" customHeight="1">
      <c r="B111" s="1968"/>
      <c r="C111" s="365" t="s">
        <v>267</v>
      </c>
      <c r="D111" s="1983"/>
      <c r="E111" s="1948"/>
      <c r="F111" s="1948"/>
      <c r="G111" s="1948"/>
      <c r="H111" s="1948"/>
      <c r="I111" s="1948"/>
      <c r="J111" s="1948"/>
      <c r="K111" s="1950"/>
      <c r="L111" s="1948"/>
      <c r="M111" s="1948"/>
      <c r="N111" s="1948"/>
      <c r="O111" s="1948"/>
      <c r="P111" s="1948"/>
      <c r="Q111" s="1948"/>
      <c r="R111" s="1948"/>
      <c r="S111" s="1948"/>
      <c r="T111" s="1948"/>
      <c r="U111" s="1948"/>
      <c r="V111" s="1948"/>
      <c r="W111" s="1948"/>
      <c r="X111" s="1948"/>
      <c r="Y111" s="1948"/>
      <c r="Z111" s="1948"/>
      <c r="AA111" s="1948"/>
      <c r="AB111" s="1948"/>
      <c r="AC111" s="1948"/>
      <c r="AD111" s="1953"/>
      <c r="AE111" s="1953"/>
      <c r="AF111" s="1964"/>
      <c r="AG111" s="1962"/>
      <c r="AH111" s="1955"/>
    </row>
    <row r="112" spans="1:39" ht="20.100000000000001" hidden="1" customHeight="1">
      <c r="B112" s="1968"/>
      <c r="C112" s="365"/>
      <c r="D112" s="1983"/>
      <c r="E112" s="1948"/>
      <c r="F112" s="1948"/>
      <c r="G112" s="1948"/>
      <c r="H112" s="1948"/>
      <c r="I112" s="1948"/>
      <c r="J112" s="1948"/>
      <c r="K112" s="1950"/>
      <c r="L112" s="1948"/>
      <c r="M112" s="1948"/>
      <c r="N112" s="1948"/>
      <c r="O112" s="1948"/>
      <c r="P112" s="1948"/>
      <c r="Q112" s="1948"/>
      <c r="R112" s="1948"/>
      <c r="S112" s="1948"/>
      <c r="T112" s="1948"/>
      <c r="U112" s="1948"/>
      <c r="V112" s="1948"/>
      <c r="W112" s="1948"/>
      <c r="X112" s="1948"/>
      <c r="Y112" s="1948"/>
      <c r="Z112" s="1948"/>
      <c r="AA112" s="1948"/>
      <c r="AB112" s="1948"/>
      <c r="AC112" s="1948"/>
      <c r="AD112" s="1953"/>
      <c r="AE112" s="1953"/>
      <c r="AF112" s="1964"/>
      <c r="AG112" s="1962"/>
      <c r="AH112" s="1955"/>
    </row>
    <row r="113" spans="1:39" ht="20.100000000000001" hidden="1" customHeight="1">
      <c r="B113" s="1968"/>
      <c r="C113" s="365" t="s">
        <v>268</v>
      </c>
      <c r="D113" s="1983"/>
      <c r="E113" s="1948"/>
      <c r="F113" s="1948"/>
      <c r="G113" s="1948"/>
      <c r="H113" s="1948"/>
      <c r="I113" s="1948"/>
      <c r="J113" s="1948"/>
      <c r="K113" s="1950"/>
      <c r="L113" s="1948"/>
      <c r="M113" s="1948"/>
      <c r="N113" s="1948"/>
      <c r="O113" s="1948"/>
      <c r="P113" s="1948"/>
      <c r="Q113" s="1948"/>
      <c r="R113" s="1948"/>
      <c r="S113" s="1948"/>
      <c r="T113" s="1948"/>
      <c r="U113" s="1948"/>
      <c r="V113" s="1948"/>
      <c r="W113" s="1948"/>
      <c r="X113" s="1948"/>
      <c r="Y113" s="1948"/>
      <c r="Z113" s="1948"/>
      <c r="AA113" s="1948"/>
      <c r="AB113" s="1948"/>
      <c r="AC113" s="1948"/>
      <c r="AD113" s="1953"/>
      <c r="AE113" s="1953"/>
      <c r="AF113" s="1964"/>
      <c r="AG113" s="1962"/>
      <c r="AH113" s="1955"/>
    </row>
    <row r="114" spans="1:39" ht="20.100000000000001" hidden="1" customHeight="1">
      <c r="B114" s="1968"/>
      <c r="C114" s="365"/>
      <c r="D114" s="1983"/>
      <c r="E114" s="1948"/>
      <c r="F114" s="1948"/>
      <c r="G114" s="1948"/>
      <c r="H114" s="1948"/>
      <c r="I114" s="1948"/>
      <c r="J114" s="1948"/>
      <c r="K114" s="1950"/>
      <c r="L114" s="1948"/>
      <c r="M114" s="1948"/>
      <c r="N114" s="1948"/>
      <c r="O114" s="1948"/>
      <c r="P114" s="1948"/>
      <c r="Q114" s="1948"/>
      <c r="R114" s="1948"/>
      <c r="S114" s="1948"/>
      <c r="T114" s="1948"/>
      <c r="U114" s="1948"/>
      <c r="V114" s="1948"/>
      <c r="W114" s="1948"/>
      <c r="X114" s="1948"/>
      <c r="Y114" s="1948"/>
      <c r="Z114" s="1948"/>
      <c r="AA114" s="1948"/>
      <c r="AB114" s="1948"/>
      <c r="AC114" s="1948"/>
      <c r="AD114" s="1953"/>
      <c r="AE114" s="1953"/>
      <c r="AF114" s="1964"/>
      <c r="AG114" s="1962"/>
      <c r="AH114" s="1955"/>
    </row>
    <row r="115" spans="1:39" ht="20.100000000000001" hidden="1" customHeight="1">
      <c r="B115" s="1968"/>
      <c r="C115" s="365"/>
      <c r="D115" s="1983"/>
      <c r="E115" s="1948"/>
      <c r="F115" s="1948"/>
      <c r="G115" s="1948"/>
      <c r="H115" s="1948"/>
      <c r="I115" s="1948"/>
      <c r="J115" s="1948"/>
      <c r="K115" s="1960"/>
      <c r="L115" s="1948"/>
      <c r="M115" s="1948"/>
      <c r="N115" s="1948"/>
      <c r="O115" s="1948"/>
      <c r="P115" s="1948"/>
      <c r="Q115" s="1948"/>
      <c r="R115" s="1948"/>
      <c r="S115" s="1948"/>
      <c r="T115" s="1948"/>
      <c r="U115" s="1948"/>
      <c r="V115" s="1948"/>
      <c r="W115" s="1948"/>
      <c r="X115" s="1948"/>
      <c r="Y115" s="1948"/>
      <c r="Z115" s="1948"/>
      <c r="AA115" s="1948"/>
      <c r="AB115" s="1948"/>
      <c r="AC115" s="1948"/>
      <c r="AD115" s="1953"/>
      <c r="AE115" s="1953"/>
      <c r="AF115" s="1964"/>
      <c r="AG115" s="1962"/>
      <c r="AH115" s="1956"/>
    </row>
    <row r="116" spans="1:39" ht="21.75" hidden="1" customHeight="1">
      <c r="B116" s="1968"/>
      <c r="C116" s="468" t="s">
        <v>269</v>
      </c>
      <c r="D116" s="620"/>
      <c r="E116" s="620"/>
      <c r="F116" s="620"/>
      <c r="G116" s="620"/>
      <c r="H116" s="620"/>
      <c r="I116" s="620"/>
      <c r="J116" s="620"/>
      <c r="K116" s="620"/>
      <c r="L116" s="620"/>
      <c r="M116" s="620"/>
      <c r="N116" s="620"/>
      <c r="O116" s="620"/>
      <c r="P116" s="620"/>
      <c r="Q116" s="620"/>
      <c r="R116" s="620"/>
      <c r="S116" s="620"/>
      <c r="T116" s="620"/>
      <c r="U116" s="620"/>
      <c r="V116" s="620"/>
      <c r="W116" s="620"/>
      <c r="X116" s="620"/>
      <c r="Y116" s="620"/>
      <c r="Z116" s="620"/>
      <c r="AA116" s="620"/>
      <c r="AB116" s="620"/>
      <c r="AC116" s="620"/>
      <c r="AD116" s="620"/>
      <c r="AE116" s="620"/>
      <c r="AF116" s="620"/>
      <c r="AG116" s="620"/>
      <c r="AH116" s="620"/>
      <c r="AI116" s="381">
        <f>COUNTA(D116:AH116)</f>
        <v>0</v>
      </c>
    </row>
    <row r="117" spans="1:39" ht="17.25" hidden="1" customHeight="1">
      <c r="B117" s="1968"/>
      <c r="C117" s="572" t="s">
        <v>868</v>
      </c>
      <c r="D117" s="635"/>
      <c r="E117" s="636"/>
      <c r="F117" s="636"/>
      <c r="G117" s="636"/>
      <c r="H117" s="636"/>
      <c r="I117" s="636"/>
      <c r="J117" s="636"/>
      <c r="K117" s="636"/>
      <c r="L117" s="636"/>
      <c r="M117" s="636"/>
      <c r="N117" s="636"/>
      <c r="O117" s="636"/>
      <c r="P117" s="636"/>
      <c r="Q117" s="636"/>
      <c r="R117" s="636"/>
      <c r="S117" s="636"/>
      <c r="T117" s="636"/>
      <c r="U117" s="624"/>
      <c r="V117" s="624"/>
      <c r="W117" s="636"/>
      <c r="X117" s="636"/>
      <c r="Y117" s="624"/>
      <c r="Z117" s="624"/>
      <c r="AA117" s="624"/>
      <c r="AB117" s="624"/>
      <c r="AC117" s="624"/>
      <c r="AD117" s="624"/>
      <c r="AE117" s="636"/>
      <c r="AF117" s="636"/>
      <c r="AG117" s="636"/>
      <c r="AH117" s="637"/>
      <c r="AI117" s="380"/>
    </row>
    <row r="118" spans="1:39" ht="12" hidden="1" customHeight="1">
      <c r="B118" s="1968"/>
      <c r="C118" s="1957" t="s">
        <v>386</v>
      </c>
      <c r="D118" s="625"/>
      <c r="E118" s="626"/>
      <c r="F118" s="626"/>
      <c r="G118" s="626"/>
      <c r="H118" s="626"/>
      <c r="I118" s="626"/>
      <c r="J118" s="626"/>
      <c r="K118" s="626"/>
      <c r="L118" s="626"/>
      <c r="M118" s="626"/>
      <c r="N118" s="626"/>
      <c r="O118" s="626"/>
      <c r="P118" s="626"/>
      <c r="Q118" s="626"/>
      <c r="R118" s="626"/>
      <c r="S118" s="626"/>
      <c r="T118" s="626"/>
      <c r="U118" s="626"/>
      <c r="V118" s="626"/>
      <c r="W118" s="626"/>
      <c r="X118" s="626"/>
      <c r="Y118" s="626"/>
      <c r="Z118" s="626"/>
      <c r="AA118" s="626"/>
      <c r="AB118" s="626"/>
      <c r="AC118" s="626"/>
      <c r="AD118" s="626"/>
      <c r="AE118" s="626"/>
      <c r="AF118" s="626"/>
      <c r="AG118" s="626"/>
      <c r="AH118" s="627"/>
      <c r="AI118" s="1965" t="s">
        <v>685</v>
      </c>
    </row>
    <row r="119" spans="1:39" ht="12" hidden="1" customHeight="1" thickBot="1">
      <c r="B119" s="1968"/>
      <c r="C119" s="1958"/>
      <c r="D119" s="628"/>
      <c r="E119" s="629"/>
      <c r="F119" s="629"/>
      <c r="G119" s="629"/>
      <c r="H119" s="629"/>
      <c r="I119" s="629"/>
      <c r="J119" s="629"/>
      <c r="K119" s="629"/>
      <c r="L119" s="629"/>
      <c r="M119" s="629"/>
      <c r="N119" s="629"/>
      <c r="O119" s="629"/>
      <c r="P119" s="629"/>
      <c r="Q119" s="629"/>
      <c r="R119" s="629"/>
      <c r="S119" s="629"/>
      <c r="T119" s="629"/>
      <c r="U119" s="629"/>
      <c r="V119" s="629"/>
      <c r="W119" s="629"/>
      <c r="X119" s="629"/>
      <c r="Y119" s="629"/>
      <c r="Z119" s="629"/>
      <c r="AA119" s="629"/>
      <c r="AB119" s="629"/>
      <c r="AC119" s="629"/>
      <c r="AD119" s="629"/>
      <c r="AE119" s="629"/>
      <c r="AF119" s="629"/>
      <c r="AG119" s="629"/>
      <c r="AH119" s="630"/>
      <c r="AI119" s="1966"/>
    </row>
    <row r="120" spans="1:39" ht="12" hidden="1" customHeight="1" thickBot="1">
      <c r="B120" s="1969"/>
      <c r="C120" s="1959"/>
      <c r="D120" s="631"/>
      <c r="E120" s="632"/>
      <c r="F120" s="632"/>
      <c r="G120" s="632"/>
      <c r="H120" s="632"/>
      <c r="I120" s="632"/>
      <c r="J120" s="632"/>
      <c r="K120" s="632"/>
      <c r="L120" s="632"/>
      <c r="M120" s="632"/>
      <c r="N120" s="632"/>
      <c r="O120" s="632"/>
      <c r="P120" s="632"/>
      <c r="Q120" s="632"/>
      <c r="R120" s="632"/>
      <c r="S120" s="632"/>
      <c r="T120" s="632"/>
      <c r="U120" s="632"/>
      <c r="V120" s="632"/>
      <c r="W120" s="632"/>
      <c r="X120" s="632"/>
      <c r="Y120" s="632"/>
      <c r="Z120" s="632"/>
      <c r="AA120" s="632"/>
      <c r="AB120" s="632"/>
      <c r="AC120" s="632"/>
      <c r="AD120" s="632"/>
      <c r="AE120" s="632"/>
      <c r="AF120" s="632"/>
      <c r="AG120" s="632"/>
      <c r="AH120" s="633"/>
      <c r="AI120" s="392">
        <f>SUM(D118:AH120)</f>
        <v>0</v>
      </c>
    </row>
    <row r="121" spans="1:39" ht="9.9499999999999993" customHeight="1">
      <c r="A121" s="51"/>
      <c r="B121" s="467"/>
      <c r="C121" s="111"/>
      <c r="D121" s="111"/>
      <c r="F121" s="111"/>
      <c r="H121" s="111"/>
      <c r="J121" s="111"/>
      <c r="L121" s="111"/>
      <c r="N121" s="111"/>
      <c r="P121" s="111"/>
      <c r="R121" s="111"/>
      <c r="T121" s="111"/>
      <c r="V121" s="111"/>
      <c r="X121" s="111"/>
      <c r="Z121" s="111"/>
      <c r="AB121" s="111"/>
      <c r="AD121" s="111"/>
      <c r="AF121" s="111"/>
      <c r="AK121" s="1932" t="s">
        <v>871</v>
      </c>
      <c r="AL121" s="1932"/>
      <c r="AM121" s="538">
        <f>SUMIF(D117:AH117,"△",D118:AH118)+SUMIF(D117:AH117,"○",D118:AH118)+SUMIF(D117:AH117,"△",D119:AH119)+SUMIF(D117:AH117,"○",D119:AH119)+SUMIF(D117:AH117,"△",D120:AH120)+SUMIF(D117:AH117,"○",D120:AH120)</f>
        <v>0</v>
      </c>
    </row>
    <row r="122" spans="1:39" ht="20.100000000000001" customHeight="1" thickBot="1">
      <c r="B122" s="2003" t="s">
        <v>542</v>
      </c>
      <c r="C122" s="2004"/>
      <c r="D122" s="2004"/>
      <c r="E122" s="2004"/>
      <c r="F122" s="2004"/>
      <c r="G122" s="2004"/>
      <c r="H122" s="2004"/>
      <c r="I122" s="2004"/>
      <c r="J122" s="2004"/>
      <c r="K122" s="2004"/>
      <c r="L122" s="2004"/>
      <c r="M122" s="2004"/>
      <c r="N122" s="2004"/>
      <c r="O122" s="2004"/>
      <c r="P122" s="2004"/>
      <c r="Q122" s="2004"/>
      <c r="R122" s="2004"/>
      <c r="S122" s="2004"/>
      <c r="T122" s="2004"/>
      <c r="U122" s="2004"/>
      <c r="V122" s="2004"/>
      <c r="W122" s="2004"/>
      <c r="X122" s="2004"/>
      <c r="Y122" s="2004"/>
      <c r="Z122" s="2004"/>
      <c r="AA122" s="2004"/>
      <c r="AB122" s="2004"/>
      <c r="AC122" s="2004"/>
      <c r="AD122" s="2004"/>
      <c r="AE122" s="2004"/>
      <c r="AF122" s="2004"/>
      <c r="AG122" s="2004"/>
      <c r="AH122" s="2004"/>
    </row>
    <row r="123" spans="1:39" ht="20.100000000000001" customHeight="1" thickBot="1">
      <c r="B123" s="1466" t="s">
        <v>272</v>
      </c>
      <c r="C123" s="2005"/>
      <c r="D123" s="2005"/>
      <c r="J123" s="1926" t="s">
        <v>483</v>
      </c>
      <c r="K123" s="1926"/>
      <c r="L123" s="1926"/>
      <c r="M123" s="1926"/>
      <c r="N123" s="1926"/>
      <c r="O123" s="1926"/>
      <c r="P123" s="1926"/>
      <c r="Q123" s="1926"/>
      <c r="R123" s="1926"/>
      <c r="S123" s="1926"/>
      <c r="T123" s="1926"/>
      <c r="U123" s="1926"/>
      <c r="V123" s="1926"/>
      <c r="W123" s="1926"/>
      <c r="X123" s="1926"/>
      <c r="Y123" s="1926"/>
      <c r="Z123" s="1926"/>
      <c r="AF123" s="2001" t="s">
        <v>745</v>
      </c>
      <c r="AG123" s="2002"/>
      <c r="AH123" s="2006">
        <f>AI25+AI44++AI63+AI82+AI101+AI120</f>
        <v>309</v>
      </c>
      <c r="AI123" s="2007"/>
    </row>
    <row r="124" spans="1:39" ht="20.100000000000001" customHeight="1" thickBot="1">
      <c r="B124" s="1927" t="s">
        <v>273</v>
      </c>
      <c r="C124" s="1927"/>
      <c r="D124" s="1508" t="s">
        <v>274</v>
      </c>
      <c r="E124" s="1450"/>
      <c r="F124" s="1450"/>
      <c r="G124" s="1450"/>
      <c r="H124" s="1451"/>
      <c r="J124" s="1927"/>
      <c r="K124" s="1927"/>
      <c r="L124" s="1508" t="s">
        <v>275</v>
      </c>
      <c r="M124" s="1450"/>
      <c r="N124" s="1450"/>
      <c r="O124" s="1450"/>
      <c r="P124" s="1450"/>
      <c r="Q124" s="1450"/>
      <c r="R124" s="1450"/>
      <c r="S124" s="1450"/>
      <c r="T124" s="1450"/>
      <c r="U124" s="1450"/>
      <c r="V124" s="1450"/>
      <c r="W124" s="1450"/>
      <c r="X124" s="1450"/>
      <c r="Y124" s="1450"/>
      <c r="Z124" s="1451"/>
      <c r="AA124" s="1927" t="s">
        <v>276</v>
      </c>
      <c r="AB124" s="1927"/>
      <c r="AC124" s="1927"/>
      <c r="AD124" s="1927"/>
      <c r="AF124" s="573" t="s">
        <v>869</v>
      </c>
      <c r="AG124" s="574"/>
      <c r="AH124" s="1999">
        <f>AM25+AM45++AM64+AM83+AM102+AM121</f>
        <v>0</v>
      </c>
      <c r="AI124" s="2000"/>
    </row>
    <row r="125" spans="1:39" ht="20.100000000000001" customHeight="1">
      <c r="B125" s="1508" t="s">
        <v>277</v>
      </c>
      <c r="C125" s="1451"/>
      <c r="D125" s="1942">
        <v>0.3888888888888889</v>
      </c>
      <c r="E125" s="1943"/>
      <c r="F125" s="1071" t="s">
        <v>55</v>
      </c>
      <c r="G125" s="1944">
        <v>0.4236111111111111</v>
      </c>
      <c r="H125" s="1945"/>
      <c r="J125" s="1508" t="s">
        <v>279</v>
      </c>
      <c r="K125" s="1451"/>
      <c r="L125" s="1923">
        <v>46161</v>
      </c>
      <c r="M125" s="1924"/>
      <c r="N125" s="1924"/>
      <c r="O125" s="1924"/>
      <c r="P125" s="1924"/>
      <c r="Q125" s="1924"/>
      <c r="R125" s="1924"/>
      <c r="S125" s="831" t="s">
        <v>55</v>
      </c>
      <c r="T125" s="1924">
        <v>46161</v>
      </c>
      <c r="U125" s="1924"/>
      <c r="V125" s="1924"/>
      <c r="W125" s="1924"/>
      <c r="X125" s="1924"/>
      <c r="Y125" s="1924"/>
      <c r="Z125" s="1925"/>
      <c r="AA125" s="1442" t="s">
        <v>1667</v>
      </c>
      <c r="AB125" s="1443"/>
      <c r="AC125" s="1443"/>
      <c r="AD125" s="1931"/>
      <c r="AF125" s="536"/>
      <c r="AG125" s="536"/>
      <c r="AH125" s="536"/>
      <c r="AI125" s="536"/>
    </row>
    <row r="126" spans="1:39" ht="45" customHeight="1">
      <c r="B126" s="1508" t="s">
        <v>280</v>
      </c>
      <c r="C126" s="1451"/>
      <c r="D126" s="1942">
        <v>0.43055555555555558</v>
      </c>
      <c r="E126" s="1943"/>
      <c r="F126" s="1071" t="s">
        <v>55</v>
      </c>
      <c r="G126" s="1944">
        <v>0.46527777777777773</v>
      </c>
      <c r="H126" s="1945"/>
      <c r="J126" s="1508" t="s">
        <v>281</v>
      </c>
      <c r="K126" s="1451"/>
      <c r="L126" s="1923">
        <v>46185</v>
      </c>
      <c r="M126" s="1924"/>
      <c r="N126" s="1924"/>
      <c r="O126" s="1924"/>
      <c r="P126" s="1924"/>
      <c r="Q126" s="1924"/>
      <c r="R126" s="1924"/>
      <c r="S126" s="831" t="s">
        <v>55</v>
      </c>
      <c r="T126" s="1924">
        <v>46198</v>
      </c>
      <c r="U126" s="1924"/>
      <c r="V126" s="1924"/>
      <c r="W126" s="1924"/>
      <c r="X126" s="1924"/>
      <c r="Y126" s="1924"/>
      <c r="Z126" s="1925"/>
      <c r="AA126" s="2921" t="s">
        <v>1668</v>
      </c>
      <c r="AB126" s="2922"/>
      <c r="AC126" s="2922"/>
      <c r="AD126" s="2923"/>
      <c r="AF126" s="537"/>
      <c r="AG126" s="536"/>
      <c r="AH126" s="536"/>
      <c r="AI126" s="536"/>
    </row>
    <row r="127" spans="1:39" ht="38.25" customHeight="1">
      <c r="B127" s="1508" t="s">
        <v>282</v>
      </c>
      <c r="C127" s="1451"/>
      <c r="D127" s="1942">
        <v>0.47222222222222227</v>
      </c>
      <c r="E127" s="1943"/>
      <c r="F127" s="1071" t="s">
        <v>55</v>
      </c>
      <c r="G127" s="1944">
        <v>0.50694444444444442</v>
      </c>
      <c r="H127" s="1945"/>
      <c r="J127" s="1508" t="s">
        <v>283</v>
      </c>
      <c r="K127" s="1451"/>
      <c r="L127" s="1923">
        <v>46213</v>
      </c>
      <c r="M127" s="1924"/>
      <c r="N127" s="1924"/>
      <c r="O127" s="1924"/>
      <c r="P127" s="1924"/>
      <c r="Q127" s="1924"/>
      <c r="R127" s="1924"/>
      <c r="S127" s="831" t="s">
        <v>55</v>
      </c>
      <c r="T127" s="1924">
        <v>46227</v>
      </c>
      <c r="U127" s="1924"/>
      <c r="V127" s="1924"/>
      <c r="W127" s="1924"/>
      <c r="X127" s="1924"/>
      <c r="Y127" s="1924"/>
      <c r="Z127" s="1925"/>
      <c r="AA127" s="2921" t="s">
        <v>1669</v>
      </c>
      <c r="AB127" s="2922"/>
      <c r="AC127" s="2922"/>
      <c r="AD127" s="2923"/>
    </row>
    <row r="128" spans="1:39" ht="20.100000000000001" customHeight="1">
      <c r="B128" s="1508" t="s">
        <v>284</v>
      </c>
      <c r="C128" s="1451"/>
      <c r="D128" s="1942">
        <v>0.54166666666666663</v>
      </c>
      <c r="E128" s="1943"/>
      <c r="F128" s="1071" t="s">
        <v>55</v>
      </c>
      <c r="G128" s="1944">
        <v>0.57638888888888895</v>
      </c>
      <c r="H128" s="1945"/>
      <c r="J128" s="1508" t="s">
        <v>289</v>
      </c>
      <c r="K128" s="1451"/>
      <c r="L128" s="1923"/>
      <c r="M128" s="1924"/>
      <c r="N128" s="1924"/>
      <c r="O128" s="1924"/>
      <c r="P128" s="1924"/>
      <c r="Q128" s="1924"/>
      <c r="R128" s="1924"/>
      <c r="S128" s="831" t="s">
        <v>55</v>
      </c>
      <c r="T128" s="1924"/>
      <c r="U128" s="1924"/>
      <c r="V128" s="1924"/>
      <c r="W128" s="1924"/>
      <c r="X128" s="1924"/>
      <c r="Y128" s="1924"/>
      <c r="Z128" s="1925"/>
      <c r="AA128" s="1510"/>
      <c r="AB128" s="1510"/>
      <c r="AC128" s="1510"/>
      <c r="AD128" s="1510"/>
    </row>
    <row r="129" spans="2:38" ht="20.100000000000001" customHeight="1">
      <c r="B129" s="1508" t="s">
        <v>286</v>
      </c>
      <c r="C129" s="1451"/>
      <c r="D129" s="1942">
        <v>0.58333333333333337</v>
      </c>
      <c r="E129" s="1943"/>
      <c r="F129" s="1071" t="s">
        <v>55</v>
      </c>
      <c r="G129" s="1944">
        <v>0.61805555555555558</v>
      </c>
      <c r="H129" s="1945"/>
      <c r="J129" s="1508" t="s">
        <v>290</v>
      </c>
      <c r="K129" s="1451"/>
      <c r="L129" s="1923"/>
      <c r="M129" s="1924"/>
      <c r="N129" s="1924"/>
      <c r="O129" s="1924"/>
      <c r="P129" s="1924"/>
      <c r="Q129" s="1924"/>
      <c r="R129" s="1924"/>
      <c r="S129" s="831" t="s">
        <v>55</v>
      </c>
      <c r="T129" s="1924"/>
      <c r="U129" s="1924"/>
      <c r="V129" s="1924"/>
      <c r="W129" s="1924"/>
      <c r="X129" s="1924"/>
      <c r="Y129" s="1924"/>
      <c r="Z129" s="1925"/>
      <c r="AA129" s="1510"/>
      <c r="AB129" s="1510"/>
      <c r="AC129" s="1510"/>
      <c r="AD129" s="1510"/>
    </row>
    <row r="130" spans="2:38" ht="20.100000000000001" customHeight="1">
      <c r="B130" s="1508" t="s">
        <v>287</v>
      </c>
      <c r="C130" s="1451"/>
      <c r="D130" s="1942">
        <v>0.625</v>
      </c>
      <c r="E130" s="1943"/>
      <c r="F130" s="1071" t="s">
        <v>55</v>
      </c>
      <c r="G130" s="1944">
        <v>0.65972222222222221</v>
      </c>
      <c r="H130" s="1945"/>
      <c r="J130" s="110" t="s">
        <v>285</v>
      </c>
    </row>
    <row r="131" spans="2:38" ht="20.100000000000001" customHeight="1">
      <c r="B131" s="1508" t="s">
        <v>288</v>
      </c>
      <c r="C131" s="1451"/>
      <c r="D131" s="1942">
        <v>0.65972222222222221</v>
      </c>
      <c r="E131" s="1943"/>
      <c r="F131" s="1071" t="s">
        <v>55</v>
      </c>
      <c r="G131" s="1944">
        <v>0.70138888888888884</v>
      </c>
      <c r="H131" s="1945"/>
      <c r="J131" s="1926" t="s">
        <v>543</v>
      </c>
      <c r="K131" s="1926"/>
      <c r="L131" s="1926"/>
      <c r="M131" s="1926"/>
      <c r="N131" s="1926"/>
      <c r="O131" s="1926"/>
      <c r="P131" s="1926"/>
      <c r="Q131" s="1926"/>
      <c r="R131" s="1926"/>
      <c r="S131" s="1926"/>
      <c r="T131" s="1926"/>
      <c r="U131" s="1926"/>
      <c r="V131" s="1926"/>
      <c r="W131" s="1926"/>
      <c r="X131" s="1926"/>
      <c r="Y131" s="1926"/>
      <c r="Z131" s="1926"/>
    </row>
    <row r="132" spans="2:38" ht="20.100000000000001" customHeight="1">
      <c r="J132" s="1927"/>
      <c r="K132" s="1927"/>
      <c r="L132" s="1508" t="s">
        <v>626</v>
      </c>
      <c r="M132" s="1450"/>
      <c r="N132" s="1450"/>
      <c r="O132" s="1450"/>
      <c r="P132" s="1450"/>
      <c r="Q132" s="1450"/>
      <c r="R132" s="1450"/>
      <c r="S132" s="1450"/>
      <c r="T132" s="1450"/>
      <c r="U132" s="1450"/>
      <c r="V132" s="1450"/>
      <c r="W132" s="1450"/>
      <c r="X132" s="1450"/>
      <c r="Y132" s="1450"/>
      <c r="Z132" s="1451"/>
      <c r="AA132" s="1927" t="s">
        <v>276</v>
      </c>
      <c r="AB132" s="1927"/>
      <c r="AC132" s="1927"/>
      <c r="AD132" s="1927"/>
    </row>
    <row r="133" spans="2:38" ht="20.100000000000001" customHeight="1">
      <c r="J133" s="1508" t="s">
        <v>279</v>
      </c>
      <c r="K133" s="1451"/>
      <c r="L133" s="1928">
        <v>46177</v>
      </c>
      <c r="M133" s="1929"/>
      <c r="N133" s="1929"/>
      <c r="O133" s="1929"/>
      <c r="P133" s="1929"/>
      <c r="Q133" s="1929"/>
      <c r="R133" s="1929"/>
      <c r="S133" s="1929"/>
      <c r="T133" s="1929"/>
      <c r="U133" s="1929"/>
      <c r="V133" s="1929"/>
      <c r="W133" s="1929"/>
      <c r="X133" s="1929"/>
      <c r="Y133" s="1929"/>
      <c r="Z133" s="1930"/>
      <c r="AA133" s="1442"/>
      <c r="AB133" s="1443"/>
      <c r="AC133" s="1443"/>
      <c r="AD133" s="1931"/>
    </row>
    <row r="134" spans="2:38" ht="20.100000000000001" customHeight="1">
      <c r="J134" s="1508" t="s">
        <v>281</v>
      </c>
      <c r="K134" s="1451"/>
      <c r="L134" s="1928">
        <v>46205</v>
      </c>
      <c r="M134" s="1929"/>
      <c r="N134" s="1929"/>
      <c r="O134" s="1929"/>
      <c r="P134" s="1929"/>
      <c r="Q134" s="1929"/>
      <c r="R134" s="1929"/>
      <c r="S134" s="1929"/>
      <c r="T134" s="1929"/>
      <c r="U134" s="1929"/>
      <c r="V134" s="1929"/>
      <c r="W134" s="1929"/>
      <c r="X134" s="1929"/>
      <c r="Y134" s="1929"/>
      <c r="Z134" s="1930"/>
      <c r="AA134" s="1510"/>
      <c r="AB134" s="1510"/>
      <c r="AC134" s="1510"/>
      <c r="AD134" s="1510"/>
    </row>
    <row r="135" spans="2:38" ht="20.100000000000001" customHeight="1">
      <c r="J135" s="1508" t="s">
        <v>283</v>
      </c>
      <c r="K135" s="1451"/>
      <c r="L135" s="1928"/>
      <c r="M135" s="1929"/>
      <c r="N135" s="1929"/>
      <c r="O135" s="1929"/>
      <c r="P135" s="1929"/>
      <c r="Q135" s="1929"/>
      <c r="R135" s="1929"/>
      <c r="S135" s="1929"/>
      <c r="T135" s="1929"/>
      <c r="U135" s="1929"/>
      <c r="V135" s="1929"/>
      <c r="W135" s="1929"/>
      <c r="X135" s="1929"/>
      <c r="Y135" s="1929"/>
      <c r="Z135" s="1930"/>
      <c r="AA135" s="1510"/>
      <c r="AB135" s="1510"/>
      <c r="AC135" s="1510"/>
      <c r="AD135" s="1510"/>
    </row>
    <row r="136" spans="2:38" ht="19.5" customHeight="1">
      <c r="J136" s="1508" t="s">
        <v>289</v>
      </c>
      <c r="K136" s="1451"/>
      <c r="L136" s="1923"/>
      <c r="M136" s="1924"/>
      <c r="N136" s="1924"/>
      <c r="O136" s="1924"/>
      <c r="P136" s="1924"/>
      <c r="Q136" s="1924"/>
      <c r="R136" s="1924"/>
      <c r="S136" s="1924"/>
      <c r="T136" s="1924"/>
      <c r="U136" s="1924"/>
      <c r="V136" s="1924"/>
      <c r="W136" s="1924"/>
      <c r="X136" s="1924"/>
      <c r="Y136" s="1924"/>
      <c r="Z136" s="1925"/>
      <c r="AA136" s="1510"/>
      <c r="AB136" s="1510"/>
      <c r="AC136" s="1510"/>
      <c r="AD136" s="1510"/>
    </row>
    <row r="137" spans="2:38" ht="19.5" customHeight="1">
      <c r="J137" s="1508" t="s">
        <v>290</v>
      </c>
      <c r="K137" s="1451"/>
      <c r="L137" s="1923"/>
      <c r="M137" s="1924"/>
      <c r="N137" s="1924"/>
      <c r="O137" s="1924"/>
      <c r="P137" s="1924"/>
      <c r="Q137" s="1924"/>
      <c r="R137" s="1924"/>
      <c r="S137" s="1924"/>
      <c r="T137" s="1924"/>
      <c r="U137" s="1924"/>
      <c r="V137" s="1924"/>
      <c r="W137" s="1924"/>
      <c r="X137" s="1924"/>
      <c r="Y137" s="1924"/>
      <c r="Z137" s="1925"/>
      <c r="AA137" s="1510"/>
      <c r="AB137" s="1510"/>
      <c r="AC137" s="1510"/>
      <c r="AD137" s="1510"/>
    </row>
    <row r="138" spans="2:38" ht="19.5" customHeight="1">
      <c r="J138" s="110" t="s">
        <v>544</v>
      </c>
    </row>
    <row r="139" spans="2:38" ht="19.5" customHeight="1">
      <c r="J139" s="110"/>
    </row>
    <row r="140" spans="2:38">
      <c r="J140" s="110"/>
    </row>
    <row r="141" spans="2:38" ht="20.100000000000001" customHeight="1">
      <c r="B141" s="1939" t="s">
        <v>66</v>
      </c>
      <c r="C141" s="1939"/>
      <c r="D141" s="1939"/>
      <c r="E141" s="1939"/>
      <c r="F141" s="1939"/>
      <c r="G141" s="1939"/>
      <c r="H141" s="1939"/>
      <c r="I141" s="1939"/>
      <c r="J141" s="1939"/>
      <c r="K141" s="1939"/>
      <c r="L141" s="1939"/>
      <c r="M141" s="1939"/>
      <c r="N141" s="1939"/>
      <c r="O141" s="1939"/>
      <c r="P141" s="1939"/>
      <c r="Q141" s="1939"/>
      <c r="R141" s="1939"/>
      <c r="S141" s="1940"/>
      <c r="T141" s="1940"/>
      <c r="U141" s="1940"/>
      <c r="V141" s="1940"/>
    </row>
    <row r="142" spans="2:38" s="112" customFormat="1" ht="20.100000000000001" customHeight="1">
      <c r="B142" s="1508"/>
      <c r="C142" s="1450"/>
      <c r="D142" s="1450"/>
      <c r="E142" s="1451"/>
      <c r="F142" s="1927" t="s">
        <v>275</v>
      </c>
      <c r="G142" s="1927"/>
      <c r="H142" s="1927"/>
      <c r="I142" s="1927"/>
      <c r="J142" s="1927"/>
      <c r="K142" s="1927"/>
      <c r="L142" s="1927"/>
      <c r="M142" s="1927"/>
      <c r="N142" s="1927"/>
      <c r="O142" s="1927"/>
      <c r="P142" s="1927"/>
      <c r="Q142" s="1927"/>
      <c r="R142" s="1927"/>
      <c r="S142" s="1927"/>
      <c r="T142" s="1927"/>
      <c r="U142" s="1927"/>
      <c r="V142" s="1927"/>
      <c r="W142" s="1927"/>
      <c r="X142" s="1927"/>
      <c r="Y142" s="1927"/>
      <c r="Z142" s="1927"/>
      <c r="AA142" s="1927"/>
      <c r="AB142" s="1927"/>
      <c r="AC142" s="1927" t="s">
        <v>251</v>
      </c>
      <c r="AD142" s="1927"/>
      <c r="AE142" s="1927"/>
      <c r="AF142" s="1927"/>
      <c r="AG142" s="1927"/>
      <c r="AH142" s="1927"/>
      <c r="AI142" s="382" t="s">
        <v>689</v>
      </c>
      <c r="AK142" s="577"/>
      <c r="AL142" s="577"/>
    </row>
    <row r="143" spans="2:38" s="112" customFormat="1" ht="26.1" customHeight="1">
      <c r="B143" s="1941" t="s">
        <v>291</v>
      </c>
      <c r="C143" s="1941"/>
      <c r="D143" s="1941"/>
      <c r="E143" s="1941"/>
      <c r="F143" s="1933">
        <f>AM12</f>
        <v>46140</v>
      </c>
      <c r="G143" s="1937"/>
      <c r="H143" s="1937"/>
      <c r="I143" s="1937"/>
      <c r="J143" s="1937"/>
      <c r="K143" s="1937"/>
      <c r="L143" s="1937"/>
      <c r="M143" s="1937"/>
      <c r="N143" s="1937"/>
      <c r="O143" s="1937"/>
      <c r="P143" s="1937"/>
      <c r="Q143" s="466" t="s">
        <v>55</v>
      </c>
      <c r="R143" s="1934">
        <f>AM13</f>
        <v>46169</v>
      </c>
      <c r="S143" s="1937"/>
      <c r="T143" s="1937"/>
      <c r="U143" s="1937"/>
      <c r="V143" s="1937"/>
      <c r="W143" s="1937"/>
      <c r="X143" s="1937"/>
      <c r="Y143" s="1937"/>
      <c r="Z143" s="1937"/>
      <c r="AA143" s="1937"/>
      <c r="AB143" s="1938"/>
      <c r="AC143" s="1936">
        <f>AI25</f>
        <v>93</v>
      </c>
      <c r="AD143" s="1936"/>
      <c r="AE143" s="1936"/>
      <c r="AF143" s="1936"/>
      <c r="AG143" s="1936"/>
      <c r="AH143" s="1936"/>
      <c r="AI143" s="112">
        <f t="shared" ref="AI143:AI148" si="6">IF(F143="","",DATEDIF(F143-1,R143,"D"))</f>
        <v>30</v>
      </c>
      <c r="AK143" s="577"/>
      <c r="AL143" s="577"/>
    </row>
    <row r="144" spans="2:38" s="112" customFormat="1" ht="26.1" customHeight="1">
      <c r="B144" s="1927" t="s">
        <v>292</v>
      </c>
      <c r="C144" s="1927"/>
      <c r="D144" s="1927"/>
      <c r="E144" s="1927"/>
      <c r="F144" s="1933">
        <f>AN12</f>
        <v>46170</v>
      </c>
      <c r="G144" s="1937"/>
      <c r="H144" s="1937"/>
      <c r="I144" s="1937"/>
      <c r="J144" s="1937"/>
      <c r="K144" s="1937"/>
      <c r="L144" s="1937"/>
      <c r="M144" s="1937"/>
      <c r="N144" s="1937"/>
      <c r="O144" s="1937"/>
      <c r="P144" s="1937"/>
      <c r="Q144" s="466" t="s">
        <v>55</v>
      </c>
      <c r="R144" s="1934">
        <f>AN13</f>
        <v>46200</v>
      </c>
      <c r="S144" s="1937"/>
      <c r="T144" s="1937"/>
      <c r="U144" s="1937"/>
      <c r="V144" s="1937"/>
      <c r="W144" s="1937"/>
      <c r="X144" s="1937"/>
      <c r="Y144" s="1937"/>
      <c r="Z144" s="1937"/>
      <c r="AA144" s="1937"/>
      <c r="AB144" s="1938"/>
      <c r="AC144" s="1936">
        <f>AI44</f>
        <v>114</v>
      </c>
      <c r="AD144" s="1936"/>
      <c r="AE144" s="1936"/>
      <c r="AF144" s="1936"/>
      <c r="AG144" s="1936"/>
      <c r="AH144" s="1936"/>
      <c r="AI144" s="112">
        <f t="shared" si="6"/>
        <v>31</v>
      </c>
      <c r="AK144" s="577"/>
      <c r="AL144" s="577"/>
    </row>
    <row r="145" spans="2:38" s="112" customFormat="1" ht="26.1" customHeight="1">
      <c r="B145" s="1927" t="s">
        <v>293</v>
      </c>
      <c r="C145" s="1927"/>
      <c r="D145" s="1927"/>
      <c r="E145" s="1927"/>
      <c r="F145" s="1933">
        <f>AO12</f>
        <v>46201</v>
      </c>
      <c r="G145" s="1937"/>
      <c r="H145" s="1937"/>
      <c r="I145" s="1937"/>
      <c r="J145" s="1937"/>
      <c r="K145" s="1937"/>
      <c r="L145" s="1937"/>
      <c r="M145" s="1937"/>
      <c r="N145" s="1937"/>
      <c r="O145" s="1937"/>
      <c r="P145" s="1937"/>
      <c r="Q145" s="466" t="s">
        <v>55</v>
      </c>
      <c r="R145" s="1934">
        <f>AO13</f>
        <v>46230</v>
      </c>
      <c r="S145" s="1937"/>
      <c r="T145" s="1937"/>
      <c r="U145" s="1937"/>
      <c r="V145" s="1937"/>
      <c r="W145" s="1937"/>
      <c r="X145" s="1937"/>
      <c r="Y145" s="1937"/>
      <c r="Z145" s="1937"/>
      <c r="AA145" s="1937"/>
      <c r="AB145" s="1938"/>
      <c r="AC145" s="1936">
        <f>AI63</f>
        <v>102</v>
      </c>
      <c r="AD145" s="1936"/>
      <c r="AE145" s="1936"/>
      <c r="AF145" s="1936"/>
      <c r="AG145" s="1936"/>
      <c r="AH145" s="1936"/>
      <c r="AI145" s="112">
        <f>IF(F145="","",DATEDIF(F145-1,R145,"D"))</f>
        <v>30</v>
      </c>
      <c r="AK145" s="577"/>
      <c r="AL145" s="577"/>
    </row>
    <row r="146" spans="2:38" s="112" customFormat="1" ht="26.1" customHeight="1">
      <c r="B146" s="1927" t="s">
        <v>294</v>
      </c>
      <c r="C146" s="1927"/>
      <c r="D146" s="1927"/>
      <c r="E146" s="1927"/>
      <c r="F146" s="1933" t="str">
        <f>AP12</f>
        <v/>
      </c>
      <c r="G146" s="1937"/>
      <c r="H146" s="1937"/>
      <c r="I146" s="1937"/>
      <c r="J146" s="1937"/>
      <c r="K146" s="1937"/>
      <c r="L146" s="1937"/>
      <c r="M146" s="1937"/>
      <c r="N146" s="1937"/>
      <c r="O146" s="1937"/>
      <c r="P146" s="1937"/>
      <c r="Q146" s="466" t="s">
        <v>55</v>
      </c>
      <c r="R146" s="1934" t="str">
        <f>AP13</f>
        <v/>
      </c>
      <c r="S146" s="1934"/>
      <c r="T146" s="1934"/>
      <c r="U146" s="1934"/>
      <c r="V146" s="1934"/>
      <c r="W146" s="1934"/>
      <c r="X146" s="1934"/>
      <c r="Y146" s="1934"/>
      <c r="Z146" s="1934"/>
      <c r="AA146" s="1934"/>
      <c r="AB146" s="1935"/>
      <c r="AC146" s="1936">
        <f>AI82</f>
        <v>0</v>
      </c>
      <c r="AD146" s="1936"/>
      <c r="AE146" s="1936"/>
      <c r="AF146" s="1936"/>
      <c r="AG146" s="1936"/>
      <c r="AH146" s="1936"/>
      <c r="AI146" s="112" t="str">
        <f t="shared" si="6"/>
        <v/>
      </c>
      <c r="AK146" s="577"/>
      <c r="AL146" s="577"/>
    </row>
    <row r="147" spans="2:38" s="112" customFormat="1" ht="26.1" customHeight="1">
      <c r="B147" s="1927" t="s">
        <v>295</v>
      </c>
      <c r="C147" s="1927"/>
      <c r="D147" s="1927"/>
      <c r="E147" s="1927"/>
      <c r="F147" s="1933" t="str">
        <f>AQ12</f>
        <v/>
      </c>
      <c r="G147" s="1937"/>
      <c r="H147" s="1937"/>
      <c r="I147" s="1937"/>
      <c r="J147" s="1937"/>
      <c r="K147" s="1937"/>
      <c r="L147" s="1937"/>
      <c r="M147" s="1937"/>
      <c r="N147" s="1937"/>
      <c r="O147" s="1937"/>
      <c r="P147" s="1937"/>
      <c r="Q147" s="466" t="s">
        <v>55</v>
      </c>
      <c r="R147" s="1934" t="str">
        <f>AQ13</f>
        <v/>
      </c>
      <c r="S147" s="1934"/>
      <c r="T147" s="1934"/>
      <c r="U147" s="1934"/>
      <c r="V147" s="1934"/>
      <c r="W147" s="1934"/>
      <c r="X147" s="1934"/>
      <c r="Y147" s="1934"/>
      <c r="Z147" s="1934"/>
      <c r="AA147" s="1934"/>
      <c r="AB147" s="1935"/>
      <c r="AC147" s="1936">
        <f>AI101</f>
        <v>0</v>
      </c>
      <c r="AD147" s="1936"/>
      <c r="AE147" s="1936"/>
      <c r="AF147" s="1936"/>
      <c r="AG147" s="1936"/>
      <c r="AH147" s="1936"/>
      <c r="AI147" s="112" t="str">
        <f t="shared" si="6"/>
        <v/>
      </c>
      <c r="AK147" s="577"/>
      <c r="AL147" s="577"/>
    </row>
    <row r="148" spans="2:38" s="112" customFormat="1" ht="26.1" customHeight="1">
      <c r="B148" s="1927" t="s">
        <v>296</v>
      </c>
      <c r="C148" s="1927"/>
      <c r="D148" s="1927"/>
      <c r="E148" s="1927"/>
      <c r="F148" s="1933" t="str">
        <f>AR12</f>
        <v/>
      </c>
      <c r="G148" s="1934"/>
      <c r="H148" s="1934"/>
      <c r="I148" s="1934"/>
      <c r="J148" s="1934"/>
      <c r="K148" s="1934"/>
      <c r="L148" s="1934"/>
      <c r="M148" s="1934"/>
      <c r="N148" s="1934"/>
      <c r="O148" s="1934"/>
      <c r="P148" s="1934"/>
      <c r="Q148" s="466" t="s">
        <v>55</v>
      </c>
      <c r="R148" s="1934" t="str">
        <f>AR13</f>
        <v/>
      </c>
      <c r="S148" s="1934"/>
      <c r="T148" s="1934"/>
      <c r="U148" s="1934"/>
      <c r="V148" s="1934"/>
      <c r="W148" s="1934"/>
      <c r="X148" s="1934"/>
      <c r="Y148" s="1934"/>
      <c r="Z148" s="1934"/>
      <c r="AA148" s="1934"/>
      <c r="AB148" s="1935"/>
      <c r="AC148" s="1936">
        <f>AI120</f>
        <v>0</v>
      </c>
      <c r="AD148" s="1936"/>
      <c r="AE148" s="1936"/>
      <c r="AF148" s="1936"/>
      <c r="AG148" s="1936"/>
      <c r="AH148" s="1936"/>
      <c r="AI148" s="112" t="str">
        <f t="shared" si="6"/>
        <v/>
      </c>
      <c r="AK148" s="577"/>
      <c r="AL148" s="577"/>
    </row>
  </sheetData>
  <mergeCells count="316">
    <mergeCell ref="AS15:AS25"/>
    <mergeCell ref="AO15:AO25"/>
    <mergeCell ref="AP15:AP25"/>
    <mergeCell ref="AQ15:AQ25"/>
    <mergeCell ref="AR15:AR25"/>
    <mergeCell ref="P10:P19"/>
    <mergeCell ref="AG67:AG77"/>
    <mergeCell ref="AH67:AH77"/>
    <mergeCell ref="AK64:AL64"/>
    <mergeCell ref="AK83:AL83"/>
    <mergeCell ref="AK102:AL102"/>
    <mergeCell ref="AK121:AL121"/>
    <mergeCell ref="AH124:AI124"/>
    <mergeCell ref="AF123:AG123"/>
    <mergeCell ref="AI118:AI119"/>
    <mergeCell ref="B122:AH122"/>
    <mergeCell ref="B123:D123"/>
    <mergeCell ref="J123:Z123"/>
    <mergeCell ref="AH123:AI123"/>
    <mergeCell ref="B103:B120"/>
    <mergeCell ref="D105:D115"/>
    <mergeCell ref="E105:E115"/>
    <mergeCell ref="F105:F115"/>
    <mergeCell ref="G105:G115"/>
    <mergeCell ref="H105:H115"/>
    <mergeCell ref="C118:C120"/>
    <mergeCell ref="I86:I96"/>
    <mergeCell ref="J86:J96"/>
    <mergeCell ref="K86:K96"/>
    <mergeCell ref="L86:L96"/>
    <mergeCell ref="AK45:AL45"/>
    <mergeCell ref="D10:D20"/>
    <mergeCell ref="E10:E20"/>
    <mergeCell ref="F10:F20"/>
    <mergeCell ref="G10:G20"/>
    <mergeCell ref="H10:H20"/>
    <mergeCell ref="A1:C1"/>
    <mergeCell ref="D1:H1"/>
    <mergeCell ref="J1:N1"/>
    <mergeCell ref="D2:E2"/>
    <mergeCell ref="A4:AH4"/>
    <mergeCell ref="B6:D6"/>
    <mergeCell ref="E6:R6"/>
    <mergeCell ref="S6:U6"/>
    <mergeCell ref="V6:AH6"/>
    <mergeCell ref="Q10:Q20"/>
    <mergeCell ref="R10:R20"/>
    <mergeCell ref="S10:S20"/>
    <mergeCell ref="T10:T20"/>
    <mergeCell ref="I10:I20"/>
    <mergeCell ref="J10:J20"/>
    <mergeCell ref="K10:K20"/>
    <mergeCell ref="L10:L20"/>
    <mergeCell ref="AG10:AG20"/>
    <mergeCell ref="AH10:AH20"/>
    <mergeCell ref="C23:C25"/>
    <mergeCell ref="AI23:AI24"/>
    <mergeCell ref="B27:B44"/>
    <mergeCell ref="D29:D39"/>
    <mergeCell ref="E29:E39"/>
    <mergeCell ref="F29:F39"/>
    <mergeCell ref="G29:G39"/>
    <mergeCell ref="H29:H39"/>
    <mergeCell ref="AA10:AA20"/>
    <mergeCell ref="AB10:AB20"/>
    <mergeCell ref="AC10:AC20"/>
    <mergeCell ref="AD10:AD20"/>
    <mergeCell ref="AE10:AE20"/>
    <mergeCell ref="AF10:AF20"/>
    <mergeCell ref="U10:U20"/>
    <mergeCell ref="V10:V20"/>
    <mergeCell ref="W10:W20"/>
    <mergeCell ref="X10:X20"/>
    <mergeCell ref="Y10:Y20"/>
    <mergeCell ref="Z10:Z20"/>
    <mergeCell ref="O10:O20"/>
    <mergeCell ref="B8:B25"/>
    <mergeCell ref="Q29:Q39"/>
    <mergeCell ref="R29:R39"/>
    <mergeCell ref="S29:S39"/>
    <mergeCell ref="I29:I39"/>
    <mergeCell ref="J29:J39"/>
    <mergeCell ref="K29:K39"/>
    <mergeCell ref="L29:L39"/>
    <mergeCell ref="P29:P39"/>
    <mergeCell ref="O29:O39"/>
    <mergeCell ref="N10:N20"/>
    <mergeCell ref="M10:M20"/>
    <mergeCell ref="AG29:AG39"/>
    <mergeCell ref="AH29:AH39"/>
    <mergeCell ref="C42:C44"/>
    <mergeCell ref="AI42:AI43"/>
    <mergeCell ref="B46:B63"/>
    <mergeCell ref="E48:E58"/>
    <mergeCell ref="F48:F58"/>
    <mergeCell ref="G48:G58"/>
    <mergeCell ref="H48:H58"/>
    <mergeCell ref="AC29:AC39"/>
    <mergeCell ref="AD29:AD39"/>
    <mergeCell ref="AE29:AE39"/>
    <mergeCell ref="AF29:AF39"/>
    <mergeCell ref="V29:V39"/>
    <mergeCell ref="W29:W39"/>
    <mergeCell ref="X29:X39"/>
    <mergeCell ref="Y29:Y39"/>
    <mergeCell ref="Z29:Z39"/>
    <mergeCell ref="Q48:Q58"/>
    <mergeCell ref="R48:R58"/>
    <mergeCell ref="S48:S58"/>
    <mergeCell ref="T48:T58"/>
    <mergeCell ref="I48:I58"/>
    <mergeCell ref="J48:J58"/>
    <mergeCell ref="K48:K58"/>
    <mergeCell ref="L48:L58"/>
    <mergeCell ref="M48:M58"/>
    <mergeCell ref="N48:N58"/>
    <mergeCell ref="AG48:AG58"/>
    <mergeCell ref="AH48:AH58"/>
    <mergeCell ref="C61:C63"/>
    <mergeCell ref="AI61:AI62"/>
    <mergeCell ref="B65:B82"/>
    <mergeCell ref="D67:D77"/>
    <mergeCell ref="E67:E77"/>
    <mergeCell ref="F67:F77"/>
    <mergeCell ref="G67:G77"/>
    <mergeCell ref="H67:H77"/>
    <mergeCell ref="AA48:AA58"/>
    <mergeCell ref="AB48:AB58"/>
    <mergeCell ref="AC48:AC58"/>
    <mergeCell ref="AD48:AD58"/>
    <mergeCell ref="AE48:AE58"/>
    <mergeCell ref="AF48:AF58"/>
    <mergeCell ref="U48:U58"/>
    <mergeCell ref="V48:V58"/>
    <mergeCell ref="W48:W58"/>
    <mergeCell ref="X48:X58"/>
    <mergeCell ref="Y48:Y58"/>
    <mergeCell ref="Z48:Z58"/>
    <mergeCell ref="O48:O58"/>
    <mergeCell ref="P48:P58"/>
    <mergeCell ref="O67:O77"/>
    <mergeCell ref="P67:P77"/>
    <mergeCell ref="AI99:AI100"/>
    <mergeCell ref="AD86:AD96"/>
    <mergeCell ref="Q67:Q77"/>
    <mergeCell ref="R67:R77"/>
    <mergeCell ref="S67:S77"/>
    <mergeCell ref="T67:T77"/>
    <mergeCell ref="I67:I77"/>
    <mergeCell ref="J67:J77"/>
    <mergeCell ref="K67:K77"/>
    <mergeCell ref="L67:L77"/>
    <mergeCell ref="M67:M77"/>
    <mergeCell ref="N67:N77"/>
    <mergeCell ref="AA86:AA96"/>
    <mergeCell ref="AB86:AB96"/>
    <mergeCell ref="AC86:AC96"/>
    <mergeCell ref="AA67:AA77"/>
    <mergeCell ref="AB67:AB77"/>
    <mergeCell ref="AC67:AC77"/>
    <mergeCell ref="AD67:AD77"/>
    <mergeCell ref="AE67:AE77"/>
    <mergeCell ref="AF67:AF77"/>
    <mergeCell ref="U67:U77"/>
    <mergeCell ref="V67:V77"/>
    <mergeCell ref="W67:W77"/>
    <mergeCell ref="X67:X77"/>
    <mergeCell ref="Y67:Y77"/>
    <mergeCell ref="Z67:Z77"/>
    <mergeCell ref="C80:C82"/>
    <mergeCell ref="AI80:AI81"/>
    <mergeCell ref="B84:B101"/>
    <mergeCell ref="D86:D96"/>
    <mergeCell ref="E86:E96"/>
    <mergeCell ref="F86:F96"/>
    <mergeCell ref="G86:G96"/>
    <mergeCell ref="H86:H96"/>
    <mergeCell ref="M86:M96"/>
    <mergeCell ref="N86:N96"/>
    <mergeCell ref="Y86:Y96"/>
    <mergeCell ref="Z86:Z96"/>
    <mergeCell ref="O86:O96"/>
    <mergeCell ref="P86:P96"/>
    <mergeCell ref="Q86:Q96"/>
    <mergeCell ref="R86:R96"/>
    <mergeCell ref="AG86:AG96"/>
    <mergeCell ref="AH86:AH96"/>
    <mergeCell ref="S86:S96"/>
    <mergeCell ref="AH105:AH115"/>
    <mergeCell ref="C99:C101"/>
    <mergeCell ref="J105:J115"/>
    <mergeCell ref="K105:K115"/>
    <mergeCell ref="L105:L115"/>
    <mergeCell ref="M105:M115"/>
    <mergeCell ref="N105:N115"/>
    <mergeCell ref="O105:O115"/>
    <mergeCell ref="P105:P115"/>
    <mergeCell ref="Q105:Q115"/>
    <mergeCell ref="R105:R115"/>
    <mergeCell ref="S105:S115"/>
    <mergeCell ref="T105:T115"/>
    <mergeCell ref="I105:I115"/>
    <mergeCell ref="AG105:AG115"/>
    <mergeCell ref="AE105:AE115"/>
    <mergeCell ref="AF105:AF115"/>
    <mergeCell ref="T86:T96"/>
    <mergeCell ref="AE86:AE96"/>
    <mergeCell ref="AF86:AF96"/>
    <mergeCell ref="U86:U96"/>
    <mergeCell ref="V86:V96"/>
    <mergeCell ref="W86:W96"/>
    <mergeCell ref="X86:X96"/>
    <mergeCell ref="B124:C124"/>
    <mergeCell ref="D124:H124"/>
    <mergeCell ref="J124:K124"/>
    <mergeCell ref="L124:Z124"/>
    <mergeCell ref="AA124:AD124"/>
    <mergeCell ref="AA105:AA115"/>
    <mergeCell ref="AB105:AB115"/>
    <mergeCell ref="AC105:AC115"/>
    <mergeCell ref="AD105:AD115"/>
    <mergeCell ref="U105:U115"/>
    <mergeCell ref="V105:V115"/>
    <mergeCell ref="W105:W115"/>
    <mergeCell ref="X105:X115"/>
    <mergeCell ref="Y105:Y115"/>
    <mergeCell ref="Z105:Z115"/>
    <mergeCell ref="B125:C125"/>
    <mergeCell ref="D125:E125"/>
    <mergeCell ref="G125:H125"/>
    <mergeCell ref="J125:K125"/>
    <mergeCell ref="L125:R125"/>
    <mergeCell ref="T125:Z125"/>
    <mergeCell ref="AA125:AD125"/>
    <mergeCell ref="B126:C126"/>
    <mergeCell ref="D126:E126"/>
    <mergeCell ref="G126:H126"/>
    <mergeCell ref="J126:K126"/>
    <mergeCell ref="L126:R126"/>
    <mergeCell ref="T126:Z126"/>
    <mergeCell ref="AA126:AD126"/>
    <mergeCell ref="B131:C131"/>
    <mergeCell ref="D131:E131"/>
    <mergeCell ref="G131:H131"/>
    <mergeCell ref="B130:C130"/>
    <mergeCell ref="D130:E130"/>
    <mergeCell ref="G130:H130"/>
    <mergeCell ref="AA127:AD127"/>
    <mergeCell ref="B128:C128"/>
    <mergeCell ref="D128:E128"/>
    <mergeCell ref="G128:H128"/>
    <mergeCell ref="B129:C129"/>
    <mergeCell ref="D129:E129"/>
    <mergeCell ref="G129:H129"/>
    <mergeCell ref="B127:C127"/>
    <mergeCell ref="D127:E127"/>
    <mergeCell ref="G127:H127"/>
    <mergeCell ref="J127:K127"/>
    <mergeCell ref="L127:R127"/>
    <mergeCell ref="T127:Z127"/>
    <mergeCell ref="J128:K128"/>
    <mergeCell ref="L128:R128"/>
    <mergeCell ref="T128:Z128"/>
    <mergeCell ref="AA128:AD128"/>
    <mergeCell ref="J129:K129"/>
    <mergeCell ref="AC142:AH142"/>
    <mergeCell ref="B143:E143"/>
    <mergeCell ref="F143:P143"/>
    <mergeCell ref="R143:AB143"/>
    <mergeCell ref="AC143:AH143"/>
    <mergeCell ref="J134:K134"/>
    <mergeCell ref="L134:Z134"/>
    <mergeCell ref="AA134:AD134"/>
    <mergeCell ref="J135:K135"/>
    <mergeCell ref="L135:Z135"/>
    <mergeCell ref="AA135:AD135"/>
    <mergeCell ref="AK25:AL25"/>
    <mergeCell ref="B148:E148"/>
    <mergeCell ref="F148:P148"/>
    <mergeCell ref="R148:AB148"/>
    <mergeCell ref="AC148:AH148"/>
    <mergeCell ref="B146:E146"/>
    <mergeCell ref="F146:P146"/>
    <mergeCell ref="R146:AB146"/>
    <mergeCell ref="AC146:AH146"/>
    <mergeCell ref="B147:E147"/>
    <mergeCell ref="F147:P147"/>
    <mergeCell ref="R147:AB147"/>
    <mergeCell ref="AC147:AH147"/>
    <mergeCell ref="B144:E144"/>
    <mergeCell ref="F144:P144"/>
    <mergeCell ref="R144:AB144"/>
    <mergeCell ref="AC144:AH144"/>
    <mergeCell ref="B145:E145"/>
    <mergeCell ref="F145:P145"/>
    <mergeCell ref="R145:AB145"/>
    <mergeCell ref="AC145:AH145"/>
    <mergeCell ref="B141:V141"/>
    <mergeCell ref="B142:E142"/>
    <mergeCell ref="F142:AB142"/>
    <mergeCell ref="L129:R129"/>
    <mergeCell ref="T129:Z129"/>
    <mergeCell ref="AA129:AD129"/>
    <mergeCell ref="J131:Z131"/>
    <mergeCell ref="J136:K136"/>
    <mergeCell ref="L136:Z136"/>
    <mergeCell ref="AA136:AD136"/>
    <mergeCell ref="J137:K137"/>
    <mergeCell ref="L137:Z137"/>
    <mergeCell ref="AA137:AD137"/>
    <mergeCell ref="J132:K132"/>
    <mergeCell ref="L132:Z132"/>
    <mergeCell ref="AA132:AD132"/>
    <mergeCell ref="J133:K133"/>
    <mergeCell ref="L133:Z133"/>
    <mergeCell ref="AA133:AD133"/>
  </mergeCells>
  <phoneticPr fontId="9"/>
  <conditionalFormatting sqref="D1 J1 AO15:AS30">
    <cfRule type="cellIs" dxfId="323" priority="106" stopIfTrue="1" operator="equal">
      <formula>""</formula>
    </cfRule>
  </conditionalFormatting>
  <conditionalFormatting sqref="D125:E131 G125:H131">
    <cfRule type="cellIs" dxfId="322" priority="25" stopIfTrue="1" operator="equal">
      <formula>""</formula>
    </cfRule>
  </conditionalFormatting>
  <conditionalFormatting sqref="P20 O10:P10 V10:W10 D10:L25 O21:P25 V21:W25 AC10:AD25 AH10:AH25">
    <cfRule type="cellIs" dxfId="321" priority="41" stopIfTrue="1" operator="equal">
      <formula>""</formula>
    </cfRule>
  </conditionalFormatting>
  <conditionalFormatting sqref="G30:I39 M30:N39 T30:U39 AA30:AB39 AH29:AH42 G43:AH44 G40:AF42 G29:AF29">
    <cfRule type="cellIs" dxfId="320" priority="34" stopIfTrue="1" operator="equal">
      <formula>""</formula>
    </cfRule>
  </conditionalFormatting>
  <conditionalFormatting sqref="K63:AH63 M62:AH62 L48:AH48 L59:AH61 P49:AA58 AE49:AH58">
    <cfRule type="cellIs" dxfId="0" priority="26" stopIfTrue="1" operator="equal">
      <formula>""</formula>
    </cfRule>
  </conditionalFormatting>
  <conditionalFormatting sqref="D67:AH82">
    <cfRule type="cellIs" dxfId="319" priority="74" stopIfTrue="1" operator="equal">
      <formula>""</formula>
    </cfRule>
  </conditionalFormatting>
  <conditionalFormatting sqref="D86:AH101">
    <cfRule type="cellIs" dxfId="318" priority="73" stopIfTrue="1" operator="equal">
      <formula>""</formula>
    </cfRule>
  </conditionalFormatting>
  <conditionalFormatting sqref="D105:AH120">
    <cfRule type="cellIs" dxfId="317" priority="72" stopIfTrue="1" operator="equal">
      <formula>""</formula>
    </cfRule>
  </conditionalFormatting>
  <conditionalFormatting sqref="L125:R129 T125:Z129">
    <cfRule type="cellIs" dxfId="316" priority="71" stopIfTrue="1" operator="equal">
      <formula>""</formula>
    </cfRule>
  </conditionalFormatting>
  <conditionalFormatting sqref="L133:Z137">
    <cfRule type="cellIs" dxfId="315" priority="24" stopIfTrue="1" operator="equal">
      <formula>""</formula>
    </cfRule>
  </conditionalFormatting>
  <conditionalFormatting sqref="AI142">
    <cfRule type="expression" dxfId="314" priority="105">
      <formula>$AI$143&lt;28</formula>
    </cfRule>
  </conditionalFormatting>
  <conditionalFormatting sqref="AI144">
    <cfRule type="expression" dxfId="313" priority="104">
      <formula>$AI$144&lt;28</formula>
    </cfRule>
  </conditionalFormatting>
  <conditionalFormatting sqref="AI145">
    <cfRule type="expression" dxfId="312" priority="103">
      <formula>$AI$145&lt;28</formula>
    </cfRule>
  </conditionalFormatting>
  <conditionalFormatting sqref="AI146">
    <cfRule type="expression" dxfId="311" priority="102">
      <formula>$AI$146&lt;28</formula>
    </cfRule>
  </conditionalFormatting>
  <conditionalFormatting sqref="AI147">
    <cfRule type="expression" dxfId="310" priority="101">
      <formula>$AI$147&lt;28</formula>
    </cfRule>
  </conditionalFormatting>
  <conditionalFormatting sqref="AI148">
    <cfRule type="expression" dxfId="309" priority="100">
      <formula>$AI$148&lt;28</formula>
    </cfRule>
  </conditionalFormatting>
  <conditionalFormatting sqref="M10:N25">
    <cfRule type="cellIs" dxfId="308" priority="22" stopIfTrue="1" operator="equal">
      <formula>""</formula>
    </cfRule>
  </conditionalFormatting>
  <conditionalFormatting sqref="Q10:R25">
    <cfRule type="cellIs" dxfId="307" priority="21" stopIfTrue="1" operator="equal">
      <formula>""</formula>
    </cfRule>
  </conditionalFormatting>
  <conditionalFormatting sqref="S10:U10 S21:U25">
    <cfRule type="cellIs" dxfId="306" priority="20" stopIfTrue="1" operator="equal">
      <formula>""</formula>
    </cfRule>
  </conditionalFormatting>
  <conditionalFormatting sqref="X10:Y10 X20:Y25">
    <cfRule type="cellIs" dxfId="304" priority="18" stopIfTrue="1" operator="equal">
      <formula>""</formula>
    </cfRule>
  </conditionalFormatting>
  <conditionalFormatting sqref="X11:Y19">
    <cfRule type="cellIs" dxfId="303" priority="17" stopIfTrue="1" operator="equal">
      <formula>""</formula>
    </cfRule>
  </conditionalFormatting>
  <conditionalFormatting sqref="Z10:AB10 Z21:AB25">
    <cfRule type="cellIs" dxfId="302" priority="16" stopIfTrue="1" operator="equal">
      <formula>""</formula>
    </cfRule>
  </conditionalFormatting>
  <conditionalFormatting sqref="AE21:AE23 AE10 AF10:AG23 AE24:AG25">
    <cfRule type="cellIs" dxfId="301" priority="15" stopIfTrue="1" operator="equal">
      <formula>""</formula>
    </cfRule>
  </conditionalFormatting>
  <conditionalFormatting sqref="AE11:AE20">
    <cfRule type="cellIs" dxfId="300" priority="14" stopIfTrue="1" operator="equal">
      <formula>""</formula>
    </cfRule>
  </conditionalFormatting>
  <conditionalFormatting sqref="K48:L48 K59:L62 K49:K58">
    <cfRule type="cellIs" dxfId="299" priority="13" stopIfTrue="1" operator="equal">
      <formula>""</formula>
    </cfRule>
  </conditionalFormatting>
  <conditionalFormatting sqref="D29:F44">
    <cfRule type="cellIs" dxfId="298" priority="12" stopIfTrue="1" operator="equal">
      <formula>""</formula>
    </cfRule>
  </conditionalFormatting>
  <conditionalFormatting sqref="D48:D63 F48:H48 F59:H63 G49:H58">
    <cfRule type="cellIs" dxfId="297" priority="11" stopIfTrue="1" operator="equal">
      <formula>""</formula>
    </cfRule>
  </conditionalFormatting>
  <conditionalFormatting sqref="H29:H44">
    <cfRule type="cellIs" dxfId="296" priority="10" stopIfTrue="1" operator="equal">
      <formula>""</formula>
    </cfRule>
  </conditionalFormatting>
  <conditionalFormatting sqref="AD29:AG29 AD40:AG42">
    <cfRule type="cellIs" dxfId="295" priority="9" stopIfTrue="1" operator="equal">
      <formula>""</formula>
    </cfRule>
  </conditionalFormatting>
  <conditionalFormatting sqref="I62:J63">
    <cfRule type="cellIs" dxfId="293" priority="7" stopIfTrue="1" operator="equal">
      <formula>""</formula>
    </cfRule>
  </conditionalFormatting>
  <conditionalFormatting sqref="I48:J48 I59:J61">
    <cfRule type="cellIs" dxfId="292" priority="6" stopIfTrue="1" operator="equal">
      <formula>""</formula>
    </cfRule>
  </conditionalFormatting>
  <conditionalFormatting sqref="AD40:AD44 AD29:AE29 AE40:AE42">
    <cfRule type="cellIs" dxfId="291" priority="5" stopIfTrue="1" operator="equal">
      <formula>""</formula>
    </cfRule>
  </conditionalFormatting>
  <conditionalFormatting sqref="E62:E63">
    <cfRule type="cellIs" dxfId="290" priority="4" stopIfTrue="1" operator="equal">
      <formula>""</formula>
    </cfRule>
  </conditionalFormatting>
  <conditionalFormatting sqref="E48 E59:E61">
    <cfRule type="cellIs" dxfId="289" priority="3" stopIfTrue="1" operator="equal">
      <formula>""</formula>
    </cfRule>
  </conditionalFormatting>
  <conditionalFormatting sqref="H48:I61">
    <cfRule type="cellIs" dxfId="288" priority="2" stopIfTrue="1" operator="equal">
      <formula>""</formula>
    </cfRule>
  </conditionalFormatting>
  <conditionalFormatting sqref="F48:G48 F59:G61">
    <cfRule type="cellIs" dxfId="287" priority="1" stopIfTrue="1" operator="equal">
      <formula>""</formula>
    </cfRule>
  </conditionalFormatting>
  <dataValidations count="4">
    <dataValidation imeMode="hiragana" allowBlank="1" showInputMessage="1" showErrorMessage="1" sqref="AO15:AS25 D85:AH96 D66:AH77 D104:AH115 J28:L29 P20 O9:P10 D9:N20 Q9:R20 S9:W10 X9:Y20 Z9:AB10 AC9:AH20 O28:S29 D28:I39 M28:N39 V28:Z29 AC28:AG29 T28:U39 AA28:AB39 AH28:AH39 D47:D58 E47:E48 AB47:AD48 H48:I58 J47:J48 F47:I47 F48:G48 L47:O48 K47:K58 AE47:AH58 P47:AA58" xr:uid="{00000000-0002-0000-0D00-000000000000}"/>
    <dataValidation type="list" allowBlank="1" showInputMessage="1" showErrorMessage="1" sqref="D78:AH78 D97:AH97 AO26:AS26 D59:AH59 D21:AH21 D40:AH40" xr:uid="{00000000-0002-0000-0D00-000001000000}">
      <formula1>"○,◎"</formula1>
    </dataValidation>
    <dataValidation imeMode="off" allowBlank="1" showInputMessage="1" showErrorMessage="1" sqref="L133:Z137 J1 D80:AH82 D99:AH101 D1 T125:Z129 AO28:AS30 D61:AH63 L125:R129 D118:AH120 G125:H131 D125:E131 D42:AH44 D23:AH25" xr:uid="{00000000-0002-0000-0D00-000002000000}"/>
    <dataValidation type="list" allowBlank="1" showInputMessage="1" showErrorMessage="1" sqref="AO27:AS27 D60:AH60 D117:AH117 D79:AH79 D98:AH98 D22:AH22 D41:AH41" xr:uid="{00000000-0002-0000-0D00-000003000000}">
      <formula1>"○,△"</formula1>
    </dataValidation>
  </dataValidations>
  <printOptions horizontalCentered="1"/>
  <pageMargins left="0.62992125984251968" right="0.62992125984251968" top="0.39370078740157483" bottom="0.39370078740157483" header="0" footer="0.19685039370078741"/>
  <pageSetup paperSize="9" scale="55" orientation="portrait" r:id="rId1"/>
  <headerFooter scaleWithDoc="0">
    <oddFooter>&amp;R&amp;10（令和６年４月１日以降に申請する訓練科から適用）</oddFooter>
  </headerFooter>
  <rowBreaks count="1" manualBreakCount="1">
    <brk id="72" max="34" man="1"/>
  </rowBreaks>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rgb="FFFF0000"/>
  </sheetPr>
  <dimension ref="A1:L61"/>
  <sheetViews>
    <sheetView tabSelected="1" topLeftCell="A5" zoomScale="70" zoomScaleNormal="70" zoomScaleSheetLayoutView="85" zoomScalePageLayoutView="70" workbookViewId="0">
      <selection activeCell="E20" sqref="E20:G22"/>
    </sheetView>
  </sheetViews>
  <sheetFormatPr defaultRowHeight="13.5"/>
  <cols>
    <col min="1" max="1" width="5.5" style="485" customWidth="1"/>
    <col min="2" max="3" width="12.625" style="485" customWidth="1"/>
    <col min="4" max="4" width="7.875" style="485" customWidth="1"/>
    <col min="5" max="7" width="19.625" style="485" customWidth="1"/>
    <col min="8" max="8" width="6" style="485" customWidth="1"/>
    <col min="9" max="9" width="5.625" style="485" customWidth="1"/>
    <col min="10" max="10" width="20.75" style="485" customWidth="1"/>
    <col min="11" max="11" width="5.75" style="485" customWidth="1"/>
    <col min="12" max="12" width="24.125" style="485" customWidth="1"/>
    <col min="13" max="13" width="13" style="485" customWidth="1"/>
    <col min="14" max="16384" width="9" style="485"/>
  </cols>
  <sheetData>
    <row r="1" spans="1:12" ht="20.100000000000001" customHeight="1">
      <c r="A1" s="113"/>
      <c r="B1" s="114"/>
      <c r="C1" s="114"/>
      <c r="D1" s="114"/>
      <c r="E1" s="114"/>
      <c r="F1" s="114"/>
      <c r="G1" s="114"/>
      <c r="H1" s="114"/>
      <c r="I1" s="114"/>
      <c r="J1" s="114"/>
      <c r="K1" s="115"/>
      <c r="L1" s="115" t="s">
        <v>754</v>
      </c>
    </row>
    <row r="2" spans="1:12" ht="20.100000000000001" customHeight="1">
      <c r="A2" s="2075" t="s">
        <v>789</v>
      </c>
      <c r="B2" s="2075"/>
      <c r="C2" s="2075"/>
      <c r="D2" s="2075"/>
      <c r="E2" s="2075"/>
      <c r="F2" s="2075"/>
      <c r="G2" s="2075"/>
      <c r="H2" s="2075"/>
      <c r="I2" s="2075"/>
      <c r="J2" s="2075"/>
      <c r="K2" s="2075"/>
      <c r="L2" s="2075"/>
    </row>
    <row r="3" spans="1:12" ht="20.100000000000001" customHeight="1">
      <c r="A3" s="113"/>
      <c r="B3" s="113"/>
      <c r="C3" s="113"/>
      <c r="D3" s="113"/>
      <c r="E3" s="113"/>
      <c r="F3" s="113"/>
      <c r="G3" s="113"/>
      <c r="H3" s="494"/>
      <c r="I3" s="494"/>
      <c r="J3" s="494"/>
      <c r="K3" s="2076"/>
      <c r="L3" s="2076"/>
    </row>
    <row r="4" spans="1:12" ht="21" customHeight="1">
      <c r="A4" s="495"/>
      <c r="B4" s="116" t="s">
        <v>245</v>
      </c>
      <c r="C4" s="2077" t="str">
        <f>IF(様式1!L11="","",様式1!L11)</f>
        <v>株式会社○○○○</v>
      </c>
      <c r="D4" s="2077"/>
      <c r="E4" s="2077"/>
      <c r="F4" s="116" t="s">
        <v>298</v>
      </c>
      <c r="G4" s="2078" t="str">
        <f>IF(様式1!G36="","",様式1!G36)</f>
        <v>ＯＡ事務科</v>
      </c>
      <c r="H4" s="2078"/>
      <c r="I4" s="2078"/>
      <c r="J4" s="2078"/>
      <c r="K4" s="2078"/>
      <c r="L4" s="2078"/>
    </row>
    <row r="5" spans="1:12" ht="13.5" customHeight="1" thickBot="1">
      <c r="A5" s="113"/>
      <c r="B5" s="117"/>
      <c r="C5" s="117"/>
      <c r="D5" s="117"/>
      <c r="E5" s="117"/>
      <c r="F5" s="117"/>
      <c r="G5" s="117"/>
      <c r="H5" s="117"/>
      <c r="I5" s="117"/>
      <c r="J5" s="117"/>
      <c r="K5" s="117"/>
      <c r="L5" s="117"/>
    </row>
    <row r="6" spans="1:12" ht="32.25" customHeight="1">
      <c r="A6" s="2079" t="s">
        <v>790</v>
      </c>
      <c r="B6" s="2080" t="s">
        <v>299</v>
      </c>
      <c r="C6" s="2081"/>
      <c r="D6" s="2084" t="s">
        <v>760</v>
      </c>
      <c r="E6" s="2086" t="s">
        <v>300</v>
      </c>
      <c r="F6" s="2087"/>
      <c r="G6" s="2088"/>
      <c r="H6" s="2092" t="s">
        <v>301</v>
      </c>
      <c r="I6" s="2086" t="s">
        <v>757</v>
      </c>
      <c r="J6" s="2088"/>
      <c r="K6" s="2093" t="s">
        <v>302</v>
      </c>
      <c r="L6" s="486" t="s">
        <v>674</v>
      </c>
    </row>
    <row r="7" spans="1:12" ht="32.25" customHeight="1">
      <c r="A7" s="2012"/>
      <c r="B7" s="2082"/>
      <c r="C7" s="2083"/>
      <c r="D7" s="2085"/>
      <c r="E7" s="2089"/>
      <c r="F7" s="2090"/>
      <c r="G7" s="2091"/>
      <c r="H7" s="1481"/>
      <c r="I7" s="2089"/>
      <c r="J7" s="2091"/>
      <c r="K7" s="2094"/>
      <c r="L7" s="487" t="s">
        <v>791</v>
      </c>
    </row>
    <row r="8" spans="1:12" ht="31.7" customHeight="1">
      <c r="A8" s="2012">
        <v>1</v>
      </c>
      <c r="B8" s="2015" t="s">
        <v>1578</v>
      </c>
      <c r="C8" s="2016"/>
      <c r="D8" s="2021" t="s">
        <v>1333</v>
      </c>
      <c r="E8" s="2066" t="s">
        <v>1571</v>
      </c>
      <c r="F8" s="2067"/>
      <c r="G8" s="2068"/>
      <c r="H8" s="2033">
        <v>3</v>
      </c>
      <c r="I8" s="1077" t="s">
        <v>827</v>
      </c>
      <c r="J8" s="1078" t="s">
        <v>1344</v>
      </c>
      <c r="K8" s="2059"/>
      <c r="L8" s="1079"/>
    </row>
    <row r="9" spans="1:12" ht="31.7" customHeight="1">
      <c r="A9" s="2012"/>
      <c r="B9" s="2017"/>
      <c r="C9" s="2018"/>
      <c r="D9" s="2022"/>
      <c r="E9" s="2069"/>
      <c r="F9" s="2070"/>
      <c r="G9" s="2071"/>
      <c r="H9" s="2034"/>
      <c r="I9" s="1080"/>
      <c r="J9" s="1081" t="s">
        <v>758</v>
      </c>
      <c r="K9" s="2060"/>
      <c r="L9" s="2062"/>
    </row>
    <row r="10" spans="1:12" ht="31.7" customHeight="1">
      <c r="A10" s="2012"/>
      <c r="B10" s="2063"/>
      <c r="C10" s="2064"/>
      <c r="D10" s="2065"/>
      <c r="E10" s="2072"/>
      <c r="F10" s="2073"/>
      <c r="G10" s="2074"/>
      <c r="H10" s="2058"/>
      <c r="I10" s="1082"/>
      <c r="J10" s="1083" t="s">
        <v>759</v>
      </c>
      <c r="K10" s="2061"/>
      <c r="L10" s="2011"/>
    </row>
    <row r="11" spans="1:12" ht="31.7" customHeight="1">
      <c r="A11" s="2012">
        <v>2</v>
      </c>
      <c r="B11" s="2015" t="s">
        <v>1575</v>
      </c>
      <c r="C11" s="2016"/>
      <c r="D11" s="2021" t="s">
        <v>1579</v>
      </c>
      <c r="E11" s="2046" t="s">
        <v>1573</v>
      </c>
      <c r="F11" s="2047"/>
      <c r="G11" s="2048"/>
      <c r="H11" s="2033">
        <v>3</v>
      </c>
      <c r="I11" s="1077" t="s">
        <v>827</v>
      </c>
      <c r="J11" s="1078" t="s">
        <v>1344</v>
      </c>
      <c r="K11" s="2033"/>
      <c r="L11" s="1079"/>
    </row>
    <row r="12" spans="1:12" ht="31.7" customHeight="1">
      <c r="A12" s="2012"/>
      <c r="B12" s="2017"/>
      <c r="C12" s="2018"/>
      <c r="D12" s="2022"/>
      <c r="E12" s="2049"/>
      <c r="F12" s="2050"/>
      <c r="G12" s="2051"/>
      <c r="H12" s="2034"/>
      <c r="I12" s="1080"/>
      <c r="J12" s="1081" t="s">
        <v>758</v>
      </c>
      <c r="K12" s="2034"/>
      <c r="L12" s="2010"/>
    </row>
    <row r="13" spans="1:12" ht="31.7" customHeight="1">
      <c r="A13" s="2012"/>
      <c r="B13" s="2063"/>
      <c r="C13" s="2064"/>
      <c r="D13" s="2065"/>
      <c r="E13" s="2052"/>
      <c r="F13" s="2053"/>
      <c r="G13" s="2054"/>
      <c r="H13" s="2058"/>
      <c r="I13" s="1082"/>
      <c r="J13" s="1083" t="s">
        <v>759</v>
      </c>
      <c r="K13" s="2058"/>
      <c r="L13" s="2011"/>
    </row>
    <row r="14" spans="1:12" ht="31.7" customHeight="1">
      <c r="A14" s="2012">
        <v>3</v>
      </c>
      <c r="B14" s="2037" t="s">
        <v>1572</v>
      </c>
      <c r="C14" s="2038"/>
      <c r="D14" s="2043" t="s">
        <v>1333</v>
      </c>
      <c r="E14" s="2046" t="s">
        <v>1580</v>
      </c>
      <c r="F14" s="2047"/>
      <c r="G14" s="2048"/>
      <c r="H14" s="2055"/>
      <c r="I14" s="1084"/>
      <c r="J14" s="1078" t="s">
        <v>1344</v>
      </c>
      <c r="K14" s="2033" t="s">
        <v>827</v>
      </c>
      <c r="L14" s="1079"/>
    </row>
    <row r="15" spans="1:12" ht="31.7" customHeight="1">
      <c r="A15" s="2012"/>
      <c r="B15" s="2039"/>
      <c r="C15" s="2040"/>
      <c r="D15" s="2044"/>
      <c r="E15" s="2049"/>
      <c r="F15" s="2050"/>
      <c r="G15" s="2051"/>
      <c r="H15" s="2056"/>
      <c r="I15" s="1085"/>
      <c r="J15" s="1081" t="s">
        <v>758</v>
      </c>
      <c r="K15" s="2034"/>
      <c r="L15" s="2010"/>
    </row>
    <row r="16" spans="1:12" ht="31.7" customHeight="1">
      <c r="A16" s="2012"/>
      <c r="B16" s="2041"/>
      <c r="C16" s="2042"/>
      <c r="D16" s="2045"/>
      <c r="E16" s="2052"/>
      <c r="F16" s="2053"/>
      <c r="G16" s="2054"/>
      <c r="H16" s="2057"/>
      <c r="I16" s="1086"/>
      <c r="J16" s="1083" t="s">
        <v>759</v>
      </c>
      <c r="K16" s="2058"/>
      <c r="L16" s="2011"/>
    </row>
    <row r="17" spans="1:12" ht="31.7" customHeight="1">
      <c r="A17" s="2012">
        <v>4</v>
      </c>
      <c r="B17" s="2037" t="s">
        <v>1581</v>
      </c>
      <c r="C17" s="2038"/>
      <c r="D17" s="2043" t="s">
        <v>1333</v>
      </c>
      <c r="E17" s="2046" t="s">
        <v>1580</v>
      </c>
      <c r="F17" s="2047"/>
      <c r="G17" s="2048"/>
      <c r="H17" s="2055">
        <v>3</v>
      </c>
      <c r="I17" s="1084" t="s">
        <v>827</v>
      </c>
      <c r="J17" s="1078" t="s">
        <v>1344</v>
      </c>
      <c r="K17" s="2033"/>
      <c r="L17" s="1079" t="s">
        <v>1334</v>
      </c>
    </row>
    <row r="18" spans="1:12" ht="31.7" customHeight="1">
      <c r="A18" s="2012"/>
      <c r="B18" s="2039"/>
      <c r="C18" s="2040"/>
      <c r="D18" s="2044"/>
      <c r="E18" s="2049"/>
      <c r="F18" s="2050"/>
      <c r="G18" s="2051"/>
      <c r="H18" s="2056"/>
      <c r="I18" s="1085"/>
      <c r="J18" s="1081" t="s">
        <v>758</v>
      </c>
      <c r="K18" s="2034"/>
      <c r="L18" s="2010" t="s">
        <v>1574</v>
      </c>
    </row>
    <row r="19" spans="1:12" ht="31.7" customHeight="1">
      <c r="A19" s="2012"/>
      <c r="B19" s="2041"/>
      <c r="C19" s="2042"/>
      <c r="D19" s="2045"/>
      <c r="E19" s="2052"/>
      <c r="F19" s="2053"/>
      <c r="G19" s="2054"/>
      <c r="H19" s="2057"/>
      <c r="I19" s="1086" t="s">
        <v>827</v>
      </c>
      <c r="J19" s="1083" t="s">
        <v>759</v>
      </c>
      <c r="K19" s="2058"/>
      <c r="L19" s="2011"/>
    </row>
    <row r="20" spans="1:12" ht="31.7" customHeight="1">
      <c r="A20" s="2012">
        <v>5</v>
      </c>
      <c r="B20" s="2037" t="s">
        <v>1582</v>
      </c>
      <c r="C20" s="2038"/>
      <c r="D20" s="2043" t="s">
        <v>1579</v>
      </c>
      <c r="E20" s="2046" t="s">
        <v>1576</v>
      </c>
      <c r="F20" s="2047"/>
      <c r="G20" s="2048"/>
      <c r="H20" s="2055">
        <v>4</v>
      </c>
      <c r="I20" s="1084" t="s">
        <v>827</v>
      </c>
      <c r="J20" s="1078" t="s">
        <v>1344</v>
      </c>
      <c r="K20" s="2033"/>
      <c r="L20" s="1079"/>
    </row>
    <row r="21" spans="1:12" ht="31.7" customHeight="1">
      <c r="A21" s="2012"/>
      <c r="B21" s="2039"/>
      <c r="C21" s="2040"/>
      <c r="D21" s="2044"/>
      <c r="E21" s="2049"/>
      <c r="F21" s="2050"/>
      <c r="G21" s="2051"/>
      <c r="H21" s="2056"/>
      <c r="I21" s="1085" t="s">
        <v>827</v>
      </c>
      <c r="J21" s="1081" t="s">
        <v>758</v>
      </c>
      <c r="K21" s="2034"/>
      <c r="L21" s="2010"/>
    </row>
    <row r="22" spans="1:12" ht="31.7" customHeight="1">
      <c r="A22" s="2012"/>
      <c r="B22" s="2041"/>
      <c r="C22" s="2042"/>
      <c r="D22" s="2045"/>
      <c r="E22" s="2052"/>
      <c r="F22" s="2053"/>
      <c r="G22" s="2054"/>
      <c r="H22" s="2057"/>
      <c r="I22" s="1086"/>
      <c r="J22" s="1083" t="s">
        <v>759</v>
      </c>
      <c r="K22" s="2058"/>
      <c r="L22" s="2011"/>
    </row>
    <row r="23" spans="1:12" ht="31.7" customHeight="1">
      <c r="A23" s="2012">
        <v>6</v>
      </c>
      <c r="B23" s="2037" t="s">
        <v>1577</v>
      </c>
      <c r="C23" s="2038"/>
      <c r="D23" s="2043" t="s">
        <v>1335</v>
      </c>
      <c r="E23" s="2046" t="s">
        <v>1584</v>
      </c>
      <c r="F23" s="2047"/>
      <c r="G23" s="2048"/>
      <c r="H23" s="2055"/>
      <c r="I23" s="1084"/>
      <c r="J23" s="1078" t="s">
        <v>1344</v>
      </c>
      <c r="K23" s="2033"/>
      <c r="L23" s="1087"/>
    </row>
    <row r="24" spans="1:12" ht="31.7" customHeight="1">
      <c r="A24" s="2012"/>
      <c r="B24" s="2039"/>
      <c r="C24" s="2040"/>
      <c r="D24" s="2044"/>
      <c r="E24" s="2049"/>
      <c r="F24" s="2050"/>
      <c r="G24" s="2051"/>
      <c r="H24" s="2056"/>
      <c r="I24" s="1085"/>
      <c r="J24" s="1081" t="s">
        <v>758</v>
      </c>
      <c r="K24" s="2034"/>
      <c r="L24" s="2010"/>
    </row>
    <row r="25" spans="1:12" ht="31.7" customHeight="1">
      <c r="A25" s="2012"/>
      <c r="B25" s="2041"/>
      <c r="C25" s="2042"/>
      <c r="D25" s="2045"/>
      <c r="E25" s="2052"/>
      <c r="F25" s="2053"/>
      <c r="G25" s="2054"/>
      <c r="H25" s="2057"/>
      <c r="I25" s="1086"/>
      <c r="J25" s="1083" t="s">
        <v>759</v>
      </c>
      <c r="K25" s="2058"/>
      <c r="L25" s="2011"/>
    </row>
    <row r="26" spans="1:12" ht="31.7" customHeight="1">
      <c r="A26" s="2012">
        <v>7</v>
      </c>
      <c r="B26" s="2037" t="s">
        <v>1575</v>
      </c>
      <c r="C26" s="2038"/>
      <c r="D26" s="2043" t="s">
        <v>1333</v>
      </c>
      <c r="E26" s="2046" t="s">
        <v>1583</v>
      </c>
      <c r="F26" s="2047"/>
      <c r="G26" s="2048"/>
      <c r="H26" s="2055"/>
      <c r="I26" s="1084"/>
      <c r="J26" s="1078" t="s">
        <v>1344</v>
      </c>
      <c r="K26" s="2033"/>
      <c r="L26" s="1087"/>
    </row>
    <row r="27" spans="1:12" ht="31.7" customHeight="1">
      <c r="A27" s="2012"/>
      <c r="B27" s="2039"/>
      <c r="C27" s="2040"/>
      <c r="D27" s="2044"/>
      <c r="E27" s="2049"/>
      <c r="F27" s="2050"/>
      <c r="G27" s="2051"/>
      <c r="H27" s="2056"/>
      <c r="I27" s="1085"/>
      <c r="J27" s="1081" t="s">
        <v>758</v>
      </c>
      <c r="K27" s="2034"/>
      <c r="L27" s="2010"/>
    </row>
    <row r="28" spans="1:12" ht="31.7" customHeight="1">
      <c r="A28" s="2012"/>
      <c r="B28" s="2041"/>
      <c r="C28" s="2042"/>
      <c r="D28" s="2045"/>
      <c r="E28" s="2052"/>
      <c r="F28" s="2053"/>
      <c r="G28" s="2054"/>
      <c r="H28" s="2057"/>
      <c r="I28" s="1086"/>
      <c r="J28" s="1083" t="s">
        <v>759</v>
      </c>
      <c r="K28" s="2058"/>
      <c r="L28" s="2011"/>
    </row>
    <row r="29" spans="1:12" ht="31.7" customHeight="1">
      <c r="A29" s="2012">
        <v>8</v>
      </c>
      <c r="B29" s="2037"/>
      <c r="C29" s="2038"/>
      <c r="D29" s="2043"/>
      <c r="E29" s="2046"/>
      <c r="F29" s="2047"/>
      <c r="G29" s="2048"/>
      <c r="H29" s="2055"/>
      <c r="I29" s="1084"/>
      <c r="J29" s="1078" t="s">
        <v>1344</v>
      </c>
      <c r="K29" s="2033"/>
      <c r="L29" s="1087"/>
    </row>
    <row r="30" spans="1:12" ht="31.7" customHeight="1">
      <c r="A30" s="2012"/>
      <c r="B30" s="2039"/>
      <c r="C30" s="2040"/>
      <c r="D30" s="2044"/>
      <c r="E30" s="2049"/>
      <c r="F30" s="2050"/>
      <c r="G30" s="2051"/>
      <c r="H30" s="2056"/>
      <c r="I30" s="1085"/>
      <c r="J30" s="1081" t="s">
        <v>758</v>
      </c>
      <c r="K30" s="2034"/>
      <c r="L30" s="2010"/>
    </row>
    <row r="31" spans="1:12" ht="31.7" customHeight="1">
      <c r="A31" s="2012"/>
      <c r="B31" s="2041"/>
      <c r="C31" s="2042"/>
      <c r="D31" s="2045"/>
      <c r="E31" s="2052"/>
      <c r="F31" s="2053"/>
      <c r="G31" s="2054"/>
      <c r="H31" s="2057"/>
      <c r="I31" s="1086"/>
      <c r="J31" s="1083" t="s">
        <v>759</v>
      </c>
      <c r="K31" s="2058"/>
      <c r="L31" s="2011"/>
    </row>
    <row r="32" spans="1:12" ht="31.7" customHeight="1">
      <c r="A32" s="2012">
        <v>9</v>
      </c>
      <c r="B32" s="2037"/>
      <c r="C32" s="2038"/>
      <c r="D32" s="2043"/>
      <c r="E32" s="2046"/>
      <c r="F32" s="2047"/>
      <c r="G32" s="2048"/>
      <c r="H32" s="2055"/>
      <c r="I32" s="1084"/>
      <c r="J32" s="1078" t="s">
        <v>1344</v>
      </c>
      <c r="K32" s="2033"/>
      <c r="L32" s="1087"/>
    </row>
    <row r="33" spans="1:12" ht="31.7" customHeight="1">
      <c r="A33" s="2012"/>
      <c r="B33" s="2039"/>
      <c r="C33" s="2040"/>
      <c r="D33" s="2044"/>
      <c r="E33" s="2049"/>
      <c r="F33" s="2050"/>
      <c r="G33" s="2051"/>
      <c r="H33" s="2056"/>
      <c r="I33" s="1085"/>
      <c r="J33" s="1081" t="s">
        <v>758</v>
      </c>
      <c r="K33" s="2034"/>
      <c r="L33" s="2010"/>
    </row>
    <row r="34" spans="1:12" ht="31.7" customHeight="1">
      <c r="A34" s="2012"/>
      <c r="B34" s="2041"/>
      <c r="C34" s="2042"/>
      <c r="D34" s="2045"/>
      <c r="E34" s="2052"/>
      <c r="F34" s="2053"/>
      <c r="G34" s="2054"/>
      <c r="H34" s="2057"/>
      <c r="I34" s="1086"/>
      <c r="J34" s="1083" t="s">
        <v>759</v>
      </c>
      <c r="K34" s="2058"/>
      <c r="L34" s="2011"/>
    </row>
    <row r="35" spans="1:12" ht="31.7" customHeight="1">
      <c r="A35" s="2012">
        <v>10</v>
      </c>
      <c r="B35" s="2015"/>
      <c r="C35" s="2016"/>
      <c r="D35" s="2021"/>
      <c r="E35" s="2024"/>
      <c r="F35" s="2025"/>
      <c r="G35" s="2026"/>
      <c r="H35" s="2033"/>
      <c r="I35" s="1077"/>
      <c r="J35" s="1078" t="s">
        <v>1344</v>
      </c>
      <c r="K35" s="2033"/>
      <c r="L35" s="1087"/>
    </row>
    <row r="36" spans="1:12" ht="31.7" customHeight="1">
      <c r="A36" s="2013"/>
      <c r="B36" s="2017"/>
      <c r="C36" s="2018"/>
      <c r="D36" s="2022"/>
      <c r="E36" s="2027"/>
      <c r="F36" s="2028"/>
      <c r="G36" s="2029"/>
      <c r="H36" s="2034"/>
      <c r="I36" s="1080"/>
      <c r="J36" s="1081" t="s">
        <v>758</v>
      </c>
      <c r="K36" s="2034"/>
      <c r="L36" s="2010"/>
    </row>
    <row r="37" spans="1:12" ht="31.7" customHeight="1" thickBot="1">
      <c r="A37" s="2014"/>
      <c r="B37" s="2019"/>
      <c r="C37" s="2020"/>
      <c r="D37" s="2023"/>
      <c r="E37" s="2030"/>
      <c r="F37" s="2031"/>
      <c r="G37" s="2032"/>
      <c r="H37" s="2035"/>
      <c r="I37" s="1088"/>
      <c r="J37" s="1089" t="s">
        <v>759</v>
      </c>
      <c r="K37" s="2035"/>
      <c r="L37" s="2036"/>
    </row>
    <row r="38" spans="1:12" ht="6.75" customHeight="1">
      <c r="A38" s="113"/>
      <c r="B38" s="280"/>
      <c r="C38" s="280"/>
      <c r="D38" s="119"/>
      <c r="E38" s="488" t="s">
        <v>765</v>
      </c>
      <c r="F38" s="119"/>
      <c r="G38" s="119"/>
      <c r="H38" s="119"/>
      <c r="I38" s="119"/>
      <c r="J38" s="119"/>
      <c r="K38" s="280"/>
      <c r="L38" s="280"/>
    </row>
    <row r="39" spans="1:12" ht="18" customHeight="1">
      <c r="A39" s="1293" t="s">
        <v>792</v>
      </c>
      <c r="B39" s="1293"/>
      <c r="C39" s="1293"/>
      <c r="D39" s="1293"/>
      <c r="E39" s="1293"/>
      <c r="F39" s="1293"/>
      <c r="G39" s="1293"/>
      <c r="H39" s="1293"/>
      <c r="I39" s="1293"/>
      <c r="J39" s="1293"/>
      <c r="K39" s="1293"/>
      <c r="L39" s="1293"/>
    </row>
    <row r="40" spans="1:12" ht="18" customHeight="1">
      <c r="A40" s="1296" t="s">
        <v>793</v>
      </c>
      <c r="B40" s="1296"/>
      <c r="C40" s="1296"/>
      <c r="D40" s="1296"/>
      <c r="E40" s="1296"/>
      <c r="F40" s="1296"/>
      <c r="G40" s="1296"/>
      <c r="H40" s="1296"/>
      <c r="I40" s="1296"/>
      <c r="J40" s="1296"/>
      <c r="K40" s="1296"/>
      <c r="L40" s="1296"/>
    </row>
    <row r="41" spans="1:12" ht="18" customHeight="1">
      <c r="A41" s="1296" t="s">
        <v>794</v>
      </c>
      <c r="B41" s="1296"/>
      <c r="C41" s="1296"/>
      <c r="D41" s="1296"/>
      <c r="E41" s="1296"/>
      <c r="F41" s="1296"/>
      <c r="G41" s="1296"/>
      <c r="H41" s="1296"/>
      <c r="I41" s="1296"/>
      <c r="J41" s="1296"/>
      <c r="K41" s="1296"/>
      <c r="L41" s="1296"/>
    </row>
    <row r="42" spans="1:12" s="496" customFormat="1" ht="17.25" customHeight="1">
      <c r="A42" s="1296" t="s">
        <v>1348</v>
      </c>
      <c r="B42" s="1296"/>
      <c r="C42" s="1296"/>
      <c r="D42" s="1296"/>
      <c r="E42" s="1296"/>
      <c r="F42" s="1296"/>
      <c r="G42" s="1296"/>
      <c r="H42" s="1296"/>
      <c r="I42" s="1296"/>
      <c r="J42" s="1296"/>
      <c r="K42" s="1296"/>
      <c r="L42" s="1296"/>
    </row>
    <row r="43" spans="1:12" s="496" customFormat="1" ht="17.25" customHeight="1">
      <c r="A43" s="2009" t="s">
        <v>1349</v>
      </c>
      <c r="B43" s="2009"/>
      <c r="C43" s="2009"/>
      <c r="D43" s="2009"/>
      <c r="E43" s="2009"/>
      <c r="F43" s="2009"/>
      <c r="G43" s="2009"/>
      <c r="H43" s="2009"/>
      <c r="I43" s="2009"/>
      <c r="J43" s="2009"/>
      <c r="K43" s="2009"/>
      <c r="L43" s="2009"/>
    </row>
    <row r="44" spans="1:12" s="496" customFormat="1" ht="18" customHeight="1">
      <c r="A44" s="1296" t="s">
        <v>1375</v>
      </c>
      <c r="B44" s="1296"/>
      <c r="C44" s="1296"/>
      <c r="D44" s="1296"/>
      <c r="E44" s="1296"/>
      <c r="F44" s="1296"/>
      <c r="G44" s="1296"/>
      <c r="H44" s="1296"/>
      <c r="I44" s="1296"/>
      <c r="J44" s="1296"/>
      <c r="K44" s="1296"/>
      <c r="L44" s="1296"/>
    </row>
    <row r="45" spans="1:12" s="496" customFormat="1" ht="18" customHeight="1">
      <c r="A45" s="1296" t="s">
        <v>1350</v>
      </c>
      <c r="B45" s="1296"/>
      <c r="C45" s="1296"/>
      <c r="D45" s="1296"/>
      <c r="E45" s="1296"/>
      <c r="F45" s="1296"/>
      <c r="G45" s="1296"/>
      <c r="H45" s="1296"/>
      <c r="I45" s="1296"/>
      <c r="J45" s="1296"/>
      <c r="K45" s="1296"/>
      <c r="L45" s="1296"/>
    </row>
    <row r="46" spans="1:12" s="496" customFormat="1" ht="18" customHeight="1">
      <c r="A46" s="1296" t="s">
        <v>795</v>
      </c>
      <c r="B46" s="1296"/>
      <c r="C46" s="1296"/>
      <c r="D46" s="1296"/>
      <c r="E46" s="1296"/>
      <c r="F46" s="1296"/>
      <c r="G46" s="1296"/>
      <c r="H46" s="1296"/>
      <c r="I46" s="1296"/>
      <c r="J46" s="1296"/>
      <c r="K46" s="1296"/>
      <c r="L46" s="1296"/>
    </row>
    <row r="47" spans="1:12" s="496" customFormat="1" ht="18" customHeight="1">
      <c r="A47" s="1296" t="s">
        <v>1351</v>
      </c>
      <c r="B47" s="1296"/>
      <c r="C47" s="1296"/>
      <c r="D47" s="1296"/>
      <c r="E47" s="1296"/>
      <c r="F47" s="1296"/>
      <c r="G47" s="1296"/>
      <c r="H47" s="1296"/>
      <c r="I47" s="1296"/>
      <c r="J47" s="1296"/>
      <c r="K47" s="1296"/>
      <c r="L47" s="1296"/>
    </row>
    <row r="48" spans="1:12" s="496" customFormat="1" ht="18" customHeight="1">
      <c r="A48" s="1296" t="s">
        <v>796</v>
      </c>
      <c r="B48" s="1296"/>
      <c r="C48" s="1296"/>
      <c r="D48" s="1296"/>
      <c r="E48" s="1296"/>
      <c r="F48" s="1296"/>
      <c r="G48" s="1296"/>
      <c r="H48" s="1296"/>
      <c r="I48" s="1296"/>
      <c r="J48" s="1296"/>
      <c r="K48" s="1296"/>
      <c r="L48" s="1296"/>
    </row>
    <row r="49" spans="1:12" s="496" customFormat="1" ht="18" customHeight="1">
      <c r="A49" s="1296" t="s">
        <v>797</v>
      </c>
      <c r="B49" s="1296"/>
      <c r="C49" s="1296"/>
      <c r="D49" s="1296"/>
      <c r="E49" s="1296"/>
      <c r="F49" s="1296"/>
      <c r="G49" s="1296"/>
      <c r="H49" s="1296"/>
      <c r="I49" s="1296"/>
      <c r="J49" s="1296"/>
      <c r="K49" s="1296"/>
      <c r="L49" s="1296"/>
    </row>
    <row r="50" spans="1:12" ht="18" customHeight="1">
      <c r="A50" s="1296" t="s">
        <v>798</v>
      </c>
      <c r="B50" s="1296"/>
      <c r="C50" s="1296"/>
      <c r="D50" s="1296"/>
      <c r="E50" s="1296"/>
      <c r="F50" s="1296"/>
      <c r="G50" s="1296"/>
      <c r="H50" s="1296"/>
      <c r="I50" s="1296"/>
      <c r="J50" s="1296"/>
      <c r="K50" s="1296"/>
      <c r="L50" s="1296"/>
    </row>
    <row r="51" spans="1:12" ht="18" customHeight="1">
      <c r="A51" s="2008" t="s">
        <v>1167</v>
      </c>
      <c r="B51" s="2008"/>
      <c r="C51" s="2008"/>
      <c r="D51" s="2008"/>
      <c r="E51" s="2008"/>
      <c r="F51" s="2008"/>
      <c r="G51" s="2008"/>
      <c r="H51" s="2008"/>
      <c r="I51" s="2008"/>
      <c r="J51" s="2008"/>
      <c r="K51" s="2008"/>
      <c r="L51" s="2008"/>
    </row>
    <row r="52" spans="1:12" ht="18" customHeight="1">
      <c r="A52" s="1296" t="s">
        <v>1156</v>
      </c>
      <c r="B52" s="1296"/>
      <c r="C52" s="1296"/>
      <c r="D52" s="1296"/>
      <c r="E52" s="1296"/>
      <c r="F52" s="1296"/>
      <c r="G52" s="1296"/>
      <c r="H52" s="1296"/>
      <c r="I52" s="1296"/>
      <c r="J52" s="1296"/>
      <c r="K52" s="1296"/>
      <c r="L52" s="1296"/>
    </row>
    <row r="53" spans="1:12" ht="18" customHeight="1">
      <c r="A53" s="1296" t="s">
        <v>1145</v>
      </c>
      <c r="B53" s="1296"/>
      <c r="C53" s="1296"/>
      <c r="D53" s="1296"/>
      <c r="E53" s="1296"/>
      <c r="F53" s="1296"/>
      <c r="G53" s="1296"/>
      <c r="H53" s="1296"/>
      <c r="I53" s="1296"/>
      <c r="J53" s="1296"/>
      <c r="K53" s="1296"/>
      <c r="L53" s="1296"/>
    </row>
    <row r="54" spans="1:12" ht="18" customHeight="1">
      <c r="A54" s="1296" t="s">
        <v>763</v>
      </c>
      <c r="B54" s="1296"/>
      <c r="C54" s="1296"/>
      <c r="D54" s="1296"/>
      <c r="E54" s="1296"/>
      <c r="F54" s="1296"/>
      <c r="G54" s="1296"/>
      <c r="H54" s="1296"/>
      <c r="I54" s="1296"/>
      <c r="J54" s="1296"/>
      <c r="K54" s="1296"/>
      <c r="L54" s="1296"/>
    </row>
    <row r="55" spans="1:12" ht="18.75" customHeight="1">
      <c r="A55" s="1296"/>
      <c r="B55" s="1296"/>
      <c r="C55" s="1296"/>
      <c r="D55" s="1296"/>
      <c r="E55" s="1296"/>
      <c r="F55" s="1296"/>
      <c r="G55" s="1296"/>
      <c r="H55" s="1296"/>
      <c r="I55" s="1296"/>
      <c r="J55" s="1296"/>
      <c r="K55" s="1296"/>
      <c r="L55" s="1296"/>
    </row>
    <row r="56" spans="1:12" ht="15" customHeight="1">
      <c r="A56" s="2008" t="s">
        <v>799</v>
      </c>
      <c r="B56" s="2008"/>
      <c r="C56" s="2008"/>
      <c r="D56" s="2008"/>
      <c r="E56" s="2008"/>
      <c r="F56" s="2008"/>
      <c r="G56" s="2008"/>
      <c r="H56" s="2008"/>
      <c r="I56" s="2008"/>
      <c r="J56" s="2008"/>
      <c r="K56" s="2008"/>
      <c r="L56" s="2008"/>
    </row>
    <row r="57" spans="1:12" ht="15" customHeight="1">
      <c r="A57" s="2008" t="s">
        <v>800</v>
      </c>
      <c r="B57" s="2008"/>
      <c r="C57" s="2008"/>
      <c r="D57" s="2008"/>
      <c r="E57" s="2008"/>
      <c r="F57" s="2008"/>
      <c r="G57" s="2008"/>
      <c r="H57" s="2008"/>
      <c r="I57" s="2008"/>
      <c r="J57" s="2008"/>
      <c r="K57" s="2008"/>
      <c r="L57" s="2008"/>
    </row>
    <row r="58" spans="1:12" ht="15" customHeight="1">
      <c r="A58" s="2008" t="s">
        <v>801</v>
      </c>
      <c r="B58" s="2008"/>
      <c r="C58" s="2008"/>
      <c r="D58" s="2008"/>
      <c r="E58" s="2008"/>
      <c r="F58" s="2008"/>
      <c r="G58" s="2008"/>
      <c r="H58" s="2008"/>
      <c r="I58" s="2008"/>
      <c r="J58" s="2008"/>
      <c r="K58" s="2008"/>
      <c r="L58" s="2008"/>
    </row>
    <row r="59" spans="1:12" ht="15" customHeight="1">
      <c r="A59" s="2008" t="s">
        <v>802</v>
      </c>
      <c r="B59" s="2008"/>
      <c r="C59" s="2008"/>
      <c r="D59" s="2008"/>
      <c r="E59" s="2008"/>
      <c r="F59" s="2008"/>
      <c r="G59" s="2008"/>
      <c r="H59" s="2008"/>
      <c r="I59" s="2008"/>
      <c r="J59" s="2008"/>
      <c r="K59" s="2008"/>
      <c r="L59" s="2008"/>
    </row>
    <row r="60" spans="1:12" ht="15" customHeight="1">
      <c r="A60" s="2008"/>
      <c r="B60" s="2008"/>
      <c r="C60" s="2008"/>
      <c r="D60" s="2008"/>
      <c r="E60" s="2008"/>
      <c r="F60" s="2008"/>
      <c r="G60" s="2008"/>
      <c r="H60" s="2008"/>
      <c r="I60" s="2008"/>
      <c r="J60" s="2008"/>
      <c r="K60" s="2008"/>
      <c r="L60" s="2008"/>
    </row>
    <row r="61" spans="1:12" ht="15" customHeight="1">
      <c r="A61" s="497"/>
      <c r="B61" s="497"/>
      <c r="C61" s="497"/>
      <c r="D61" s="497"/>
      <c r="E61" s="497"/>
      <c r="F61" s="497"/>
      <c r="G61" s="497"/>
      <c r="H61" s="497"/>
      <c r="I61" s="497"/>
      <c r="J61" s="497"/>
      <c r="K61" s="497"/>
      <c r="L61" s="497"/>
    </row>
  </sheetData>
  <mergeCells count="103">
    <mergeCell ref="A2:L2"/>
    <mergeCell ref="K3:L3"/>
    <mergeCell ref="C4:E4"/>
    <mergeCell ref="G4:L4"/>
    <mergeCell ref="A6:A7"/>
    <mergeCell ref="B6:C7"/>
    <mergeCell ref="D6:D7"/>
    <mergeCell ref="E6:G7"/>
    <mergeCell ref="H6:H7"/>
    <mergeCell ref="I6:J7"/>
    <mergeCell ref="K6:K7"/>
    <mergeCell ref="K8:K10"/>
    <mergeCell ref="L9:L10"/>
    <mergeCell ref="A11:A13"/>
    <mergeCell ref="B11:C13"/>
    <mergeCell ref="D11:D13"/>
    <mergeCell ref="E11:G13"/>
    <mergeCell ref="H11:H13"/>
    <mergeCell ref="K11:K13"/>
    <mergeCell ref="L12:L13"/>
    <mergeCell ref="A8:A10"/>
    <mergeCell ref="B8:C10"/>
    <mergeCell ref="D8:D10"/>
    <mergeCell ref="E8:G10"/>
    <mergeCell ref="H8:H10"/>
    <mergeCell ref="L15:L16"/>
    <mergeCell ref="A17:A19"/>
    <mergeCell ref="B17:C19"/>
    <mergeCell ref="D17:D19"/>
    <mergeCell ref="E17:G19"/>
    <mergeCell ref="H17:H19"/>
    <mergeCell ref="K17:K19"/>
    <mergeCell ref="L18:L19"/>
    <mergeCell ref="A14:A16"/>
    <mergeCell ref="B14:C16"/>
    <mergeCell ref="D14:D16"/>
    <mergeCell ref="E14:G16"/>
    <mergeCell ref="H14:H16"/>
    <mergeCell ref="K14:K16"/>
    <mergeCell ref="L21:L22"/>
    <mergeCell ref="A23:A25"/>
    <mergeCell ref="B23:C25"/>
    <mergeCell ref="D23:D25"/>
    <mergeCell ref="E23:G25"/>
    <mergeCell ref="H23:H25"/>
    <mergeCell ref="K23:K25"/>
    <mergeCell ref="L24:L25"/>
    <mergeCell ref="A20:A22"/>
    <mergeCell ref="B20:C22"/>
    <mergeCell ref="D20:D22"/>
    <mergeCell ref="E20:G22"/>
    <mergeCell ref="H20:H22"/>
    <mergeCell ref="K20:K22"/>
    <mergeCell ref="L27:L28"/>
    <mergeCell ref="A29:A31"/>
    <mergeCell ref="B29:C31"/>
    <mergeCell ref="D29:D31"/>
    <mergeCell ref="E29:G31"/>
    <mergeCell ref="H29:H31"/>
    <mergeCell ref="K29:K31"/>
    <mergeCell ref="L30:L31"/>
    <mergeCell ref="A26:A28"/>
    <mergeCell ref="B26:C28"/>
    <mergeCell ref="D26:D28"/>
    <mergeCell ref="E26:G28"/>
    <mergeCell ref="H26:H28"/>
    <mergeCell ref="K26:K28"/>
    <mergeCell ref="L33:L34"/>
    <mergeCell ref="A35:A37"/>
    <mergeCell ref="B35:C37"/>
    <mergeCell ref="D35:D37"/>
    <mergeCell ref="E35:G37"/>
    <mergeCell ref="H35:H37"/>
    <mergeCell ref="K35:K37"/>
    <mergeCell ref="L36:L37"/>
    <mergeCell ref="A32:A34"/>
    <mergeCell ref="B32:C34"/>
    <mergeCell ref="D32:D34"/>
    <mergeCell ref="E32:G34"/>
    <mergeCell ref="H32:H34"/>
    <mergeCell ref="K32:K34"/>
    <mergeCell ref="A60:L60"/>
    <mergeCell ref="A54:L54"/>
    <mergeCell ref="A55:L55"/>
    <mergeCell ref="A56:L56"/>
    <mergeCell ref="A57:L57"/>
    <mergeCell ref="A58:L58"/>
    <mergeCell ref="A59:L59"/>
    <mergeCell ref="A53:L53"/>
    <mergeCell ref="A39:L39"/>
    <mergeCell ref="A40:L40"/>
    <mergeCell ref="A41:L41"/>
    <mergeCell ref="A42:L42"/>
    <mergeCell ref="A44:L44"/>
    <mergeCell ref="A45:L45"/>
    <mergeCell ref="A46:L46"/>
    <mergeCell ref="A47:L47"/>
    <mergeCell ref="A48:L48"/>
    <mergeCell ref="A49:L49"/>
    <mergeCell ref="A50:L50"/>
    <mergeCell ref="A51:L51"/>
    <mergeCell ref="A52:L52"/>
    <mergeCell ref="A43:L43"/>
  </mergeCells>
  <phoneticPr fontId="0"/>
  <conditionalFormatting sqref="B8:C37">
    <cfRule type="cellIs" dxfId="286" priority="12" stopIfTrue="1" operator="equal">
      <formula>""</formula>
    </cfRule>
  </conditionalFormatting>
  <conditionalFormatting sqref="D8:D37">
    <cfRule type="cellIs" dxfId="285" priority="10" operator="equal">
      <formula>""</formula>
    </cfRule>
  </conditionalFormatting>
  <conditionalFormatting sqref="E11:G13">
    <cfRule type="cellIs" dxfId="284" priority="2" stopIfTrue="1" operator="equal">
      <formula>""</formula>
    </cfRule>
  </conditionalFormatting>
  <conditionalFormatting sqref="E8:I10 H11:I13 E35:I37">
    <cfRule type="cellIs" dxfId="283" priority="33" stopIfTrue="1" operator="equal">
      <formula>""</formula>
    </cfRule>
  </conditionalFormatting>
  <conditionalFormatting sqref="E14:I34">
    <cfRule type="cellIs" dxfId="282" priority="11" stopIfTrue="1" operator="equal">
      <formula>""</formula>
    </cfRule>
  </conditionalFormatting>
  <conditionalFormatting sqref="H14:H34">
    <cfRule type="cellIs" dxfId="281" priority="13" stopIfTrue="1" operator="notEqual">
      <formula>0</formula>
    </cfRule>
  </conditionalFormatting>
  <conditionalFormatting sqref="I14:I16">
    <cfRule type="expression" dxfId="280" priority="9">
      <formula>IF($L$11="《省》",COUNTA($A$8:$L$10),)</formula>
    </cfRule>
  </conditionalFormatting>
  <conditionalFormatting sqref="I17:I19">
    <cfRule type="expression" dxfId="279" priority="8">
      <formula>IF($L$14="《省》",COUNTA($A$8:$L$10),)</formula>
    </cfRule>
  </conditionalFormatting>
  <conditionalFormatting sqref="I20:I22">
    <cfRule type="expression" dxfId="278" priority="7">
      <formula>IF($L$17="《省》",COUNTA($A$8:$L$10),)</formula>
    </cfRule>
  </conditionalFormatting>
  <conditionalFormatting sqref="I23:I25">
    <cfRule type="expression" dxfId="277" priority="6">
      <formula>IF($L$20="《省》",COUNTA($A$8:$L$10),)</formula>
    </cfRule>
  </conditionalFormatting>
  <conditionalFormatting sqref="I26:I28">
    <cfRule type="expression" dxfId="276" priority="5">
      <formula>IF($L$23="《省》",COUNTA($A$8:$L$10),)</formula>
    </cfRule>
  </conditionalFormatting>
  <conditionalFormatting sqref="I29:I31">
    <cfRule type="expression" dxfId="275" priority="4">
      <formula>IF($L$26="《省》",COUNTA($A$8:$L$10),)</formula>
    </cfRule>
  </conditionalFormatting>
  <conditionalFormatting sqref="I32:I34">
    <cfRule type="expression" dxfId="274" priority="3">
      <formula>IF($L$29="《省》",COUNTA($A$8:$L$10),)</formula>
    </cfRule>
  </conditionalFormatting>
  <conditionalFormatting sqref="I8:J10">
    <cfRule type="expression" dxfId="273" priority="32">
      <formula>IF($L$8="《省》",COUNTA($A$8:$L$10),)</formula>
    </cfRule>
  </conditionalFormatting>
  <conditionalFormatting sqref="I11:J13">
    <cfRule type="expression" dxfId="272" priority="30">
      <formula>IF($L$11="《省》",COUNTA($A$8:$L$10),)</formula>
    </cfRule>
  </conditionalFormatting>
  <conditionalFormatting sqref="I35:J37">
    <cfRule type="expression" dxfId="271" priority="14">
      <formula>IF($L$35="《省》",COUNTA($A$8:$L$10),)</formula>
    </cfRule>
  </conditionalFormatting>
  <conditionalFormatting sqref="J14:J16">
    <cfRule type="expression" dxfId="270" priority="28">
      <formula>IF($L$14="《省》",COUNTA($A$8:$L$10),)</formula>
    </cfRule>
  </conditionalFormatting>
  <conditionalFormatting sqref="J17:J19">
    <cfRule type="expression" dxfId="269" priority="26">
      <formula>IF($L$17="《省》",COUNTA($A$8:$L$10),)</formula>
    </cfRule>
  </conditionalFormatting>
  <conditionalFormatting sqref="J20:J22">
    <cfRule type="expression" dxfId="268" priority="24">
      <formula>IF($L$20="《省》",COUNTA($A$8:$L$10),)</formula>
    </cfRule>
  </conditionalFormatting>
  <conditionalFormatting sqref="J23:J25">
    <cfRule type="expression" dxfId="267" priority="22">
      <formula>IF($L$23="《省》",COUNTA($A$8:$L$10),)</formula>
    </cfRule>
  </conditionalFormatting>
  <conditionalFormatting sqref="J26:J28">
    <cfRule type="expression" dxfId="266" priority="20">
      <formula>IF($L$26="《省》",COUNTA($A$8:$L$10),)</formula>
    </cfRule>
  </conditionalFormatting>
  <conditionalFormatting sqref="J29:J31">
    <cfRule type="expression" dxfId="265" priority="18">
      <formula>IF($L$29="《省》",COUNTA($A$8:$L$10),)</formula>
    </cfRule>
  </conditionalFormatting>
  <conditionalFormatting sqref="J32:J34">
    <cfRule type="expression" dxfId="264" priority="16">
      <formula>IF($L$32="《省》",COUNTA($A$8:$L$10),)</formula>
    </cfRule>
  </conditionalFormatting>
  <conditionalFormatting sqref="K8:K37">
    <cfRule type="cellIs" dxfId="263" priority="35" stopIfTrue="1" operator="equal">
      <formula>""</formula>
    </cfRule>
  </conditionalFormatting>
  <conditionalFormatting sqref="K8:L9 K10 K11:L11 K12:K13 K14:L14 K15:K19 K20:L20 K21:K22 K23:L23 K24:K25 K26:L26 K27:K28 K29:L29 K30:K31 K32:L32 K33:K34 K35:L35 K36:K37 H8:H13 H35:H37 L17">
    <cfRule type="cellIs" dxfId="262" priority="36" stopIfTrue="1" operator="notEqual">
      <formula>0</formula>
    </cfRule>
  </conditionalFormatting>
  <conditionalFormatting sqref="K8:L9 K10 K11:L11 K12:K13 K14:L14 K15:K19 K20:L20 K21:K22 K23:L23 K24:K25 K26:L26 K27:K28 K29:L29 K30:K31 K32:L32 K33:K34 K35:L35 K36:K37">
    <cfRule type="cellIs" dxfId="261" priority="34" stopIfTrue="1" operator="equal">
      <formula>""</formula>
    </cfRule>
  </conditionalFormatting>
  <conditionalFormatting sqref="L12">
    <cfRule type="cellIs" dxfId="260" priority="31" stopIfTrue="1" operator="equal">
      <formula>""</formula>
    </cfRule>
  </conditionalFormatting>
  <conditionalFormatting sqref="L15">
    <cfRule type="cellIs" dxfId="259" priority="29" stopIfTrue="1" operator="equal">
      <formula>""</formula>
    </cfRule>
  </conditionalFormatting>
  <conditionalFormatting sqref="L17:L18">
    <cfRule type="cellIs" dxfId="258" priority="1" stopIfTrue="1" operator="equal">
      <formula>""</formula>
    </cfRule>
  </conditionalFormatting>
  <conditionalFormatting sqref="L21">
    <cfRule type="cellIs" dxfId="257" priority="25" stopIfTrue="1" operator="equal">
      <formula>""</formula>
    </cfRule>
  </conditionalFormatting>
  <conditionalFormatting sqref="L24">
    <cfRule type="cellIs" dxfId="256" priority="23" stopIfTrue="1" operator="equal">
      <formula>""</formula>
    </cfRule>
  </conditionalFormatting>
  <conditionalFormatting sqref="L27">
    <cfRule type="cellIs" dxfId="255" priority="21" stopIfTrue="1" operator="equal">
      <formula>""</formula>
    </cfRule>
  </conditionalFormatting>
  <conditionalFormatting sqref="L30">
    <cfRule type="cellIs" dxfId="254" priority="19" stopIfTrue="1" operator="equal">
      <formula>""</formula>
    </cfRule>
  </conditionalFormatting>
  <conditionalFormatting sqref="L33">
    <cfRule type="cellIs" dxfId="253" priority="17" stopIfTrue="1" operator="equal">
      <formula>""</formula>
    </cfRule>
  </conditionalFormatting>
  <conditionalFormatting sqref="L36">
    <cfRule type="cellIs" dxfId="252" priority="15" stopIfTrue="1" operator="equal">
      <formula>""</formula>
    </cfRule>
  </conditionalFormatting>
  <dataValidations count="4">
    <dataValidation type="list" allowBlank="1" showInputMessage="1" showErrorMessage="1" sqref="L14 L35 L8 L11 L32 L29 L26 L23 L20 L17" xr:uid="{F1ACFED2-8280-4FC2-8E97-2E8968360A10}">
      <formula1>"《省》"</formula1>
    </dataValidation>
    <dataValidation type="list" allowBlank="1" showInputMessage="1" showErrorMessage="1" sqref="H8:H37" xr:uid="{E12B9619-CC74-4BE5-9C86-E151D64DCCF9}">
      <formula1>"1, 2, 3, 4,"</formula1>
    </dataValidation>
    <dataValidation type="list" allowBlank="1" showInputMessage="1" showErrorMessage="1" sqref="K8:K37 I8:I37" xr:uid="{943D0F0C-5F89-40A6-A227-3B279007E8D4}">
      <formula1>"✔"</formula1>
    </dataValidation>
    <dataValidation type="list" allowBlank="1" showInputMessage="1" showErrorMessage="1" sqref="D8:D37" xr:uid="{8AD747B4-912B-4E85-8133-4904946FBE7B}">
      <formula1>"常勤,非常勤"</formula1>
    </dataValidation>
  </dataValidations>
  <pageMargins left="0.51181102362204722" right="0.51181102362204722" top="0.39370078740157483" bottom="0.15748031496062992" header="0.35433070866141736" footer="0.15748031496062992"/>
  <pageSetup paperSize="9" scale="56" orientation="portrait" horizontalDpi="300" verticalDpi="300" r:id="rId1"/>
  <headerFooter scaleWithDoc="0">
    <oddFooter>&amp;R&amp;10
&amp;K01+000（令和７年７月１日以降に申請する訓練科から適用）　</oddFooter>
  </headerFooter>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0000"/>
  </sheetPr>
  <dimension ref="A1:AB41"/>
  <sheetViews>
    <sheetView topLeftCell="D1" zoomScale="55" zoomScaleNormal="55" zoomScaleSheetLayoutView="40" workbookViewId="0">
      <selection activeCell="T19" sqref="T19"/>
    </sheetView>
  </sheetViews>
  <sheetFormatPr defaultColWidth="9" defaultRowHeight="13.5"/>
  <cols>
    <col min="1" max="1" width="4.5" style="122" customWidth="1"/>
    <col min="2" max="2" width="15.625" style="122" customWidth="1"/>
    <col min="3" max="3" width="7.625" style="122" customWidth="1"/>
    <col min="4" max="4" width="19.75" style="122" customWidth="1"/>
    <col min="5" max="5" width="42.625" style="122" customWidth="1"/>
    <col min="6" max="6" width="33.75" style="122" customWidth="1"/>
    <col min="7" max="7" width="7.625" style="122" customWidth="1"/>
    <col min="8" max="8" width="5.5" style="122" customWidth="1"/>
    <col min="9" max="9" width="4.625" style="122" customWidth="1"/>
    <col min="10" max="10" width="5.5" style="122" customWidth="1"/>
    <col min="11" max="11" width="4.625" style="122" customWidth="1"/>
    <col min="12" max="12" width="5.625" style="122" customWidth="1"/>
    <col min="13" max="13" width="7.625" style="122" customWidth="1"/>
    <col min="14" max="14" width="5.5" style="122" customWidth="1"/>
    <col min="15" max="15" width="4.625" style="122" customWidth="1"/>
    <col min="16" max="16" width="5.5" style="122" customWidth="1"/>
    <col min="17" max="17" width="4.625" style="122" customWidth="1"/>
    <col min="18" max="18" width="5.5" style="122" customWidth="1"/>
    <col min="19" max="19" width="4.625" style="122" customWidth="1"/>
    <col min="20" max="20" width="5.5" style="122" customWidth="1"/>
    <col min="21" max="21" width="4.625" style="122" customWidth="1"/>
    <col min="22" max="22" width="5.5" style="122" customWidth="1"/>
    <col min="23" max="23" width="4.625" style="122" customWidth="1"/>
    <col min="24" max="24" width="5.5" style="122" customWidth="1"/>
    <col min="25" max="25" width="4.625" style="123" customWidth="1"/>
    <col min="26" max="26" width="18.25" style="122" customWidth="1"/>
    <col min="27" max="27" width="12.375" style="122" customWidth="1"/>
    <col min="28" max="16384" width="9" style="122"/>
  </cols>
  <sheetData>
    <row r="1" spans="1:28" ht="51" customHeight="1">
      <c r="A1" s="1090"/>
      <c r="B1" s="1090"/>
      <c r="C1" s="1090"/>
      <c r="D1" s="1090"/>
      <c r="E1" s="1090"/>
      <c r="F1" s="1090"/>
      <c r="G1" s="1090"/>
      <c r="H1" s="1090"/>
      <c r="I1" s="1090"/>
      <c r="J1" s="1090"/>
      <c r="K1" s="1090"/>
      <c r="L1" s="1090"/>
      <c r="M1" s="1090"/>
      <c r="N1" s="1090"/>
      <c r="O1" s="1090"/>
      <c r="P1" s="1090"/>
      <c r="Q1" s="1090"/>
      <c r="R1" s="1090"/>
      <c r="S1" s="1090"/>
      <c r="T1" s="1090"/>
      <c r="U1" s="1090"/>
      <c r="V1" s="1090"/>
      <c r="W1" s="1090"/>
      <c r="X1" s="1090"/>
      <c r="Y1" s="1091"/>
      <c r="Z1" s="2102" t="s">
        <v>1103</v>
      </c>
      <c r="AA1" s="2102"/>
    </row>
    <row r="2" spans="1:28" ht="29.25" customHeight="1">
      <c r="A2" s="2124" t="s">
        <v>303</v>
      </c>
      <c r="B2" s="2124"/>
      <c r="C2" s="2124"/>
      <c r="D2" s="2124"/>
      <c r="E2" s="2124"/>
      <c r="F2" s="2124"/>
      <c r="G2" s="2124"/>
      <c r="H2" s="2124"/>
      <c r="I2" s="2124"/>
      <c r="J2" s="2124"/>
      <c r="K2" s="2124"/>
      <c r="L2" s="2124"/>
      <c r="M2" s="2124"/>
      <c r="N2" s="2124"/>
      <c r="O2" s="2124"/>
      <c r="P2" s="2124"/>
      <c r="Q2" s="2124"/>
      <c r="R2" s="2124"/>
      <c r="S2" s="2124"/>
      <c r="T2" s="2124"/>
      <c r="U2" s="2124"/>
      <c r="V2" s="2124"/>
      <c r="W2" s="2124"/>
      <c r="X2" s="2124"/>
      <c r="Y2" s="2124"/>
      <c r="Z2" s="1092"/>
      <c r="AA2" s="1092"/>
    </row>
    <row r="3" spans="1:28">
      <c r="A3" s="1090"/>
      <c r="B3" s="1090"/>
      <c r="C3" s="1090"/>
      <c r="D3" s="1090"/>
      <c r="E3" s="1090"/>
      <c r="F3" s="1090"/>
      <c r="G3" s="2125"/>
      <c r="H3" s="2125"/>
      <c r="I3" s="2125"/>
      <c r="J3" s="2125"/>
      <c r="K3" s="2125"/>
      <c r="L3" s="2125"/>
      <c r="M3" s="2125"/>
      <c r="N3" s="2125"/>
      <c r="O3" s="2125"/>
      <c r="P3" s="2125"/>
      <c r="Q3" s="2125"/>
      <c r="R3" s="1093"/>
      <c r="S3" s="1093"/>
      <c r="T3" s="1093"/>
      <c r="U3" s="1093"/>
      <c r="V3" s="1093"/>
      <c r="W3" s="1093"/>
      <c r="X3" s="1093"/>
      <c r="Y3" s="1094"/>
      <c r="Z3" s="2101" t="s">
        <v>1342</v>
      </c>
      <c r="AA3" s="2101"/>
    </row>
    <row r="4" spans="1:28" ht="22.5" customHeight="1">
      <c r="A4" s="2116" t="s">
        <v>304</v>
      </c>
      <c r="B4" s="2117"/>
      <c r="C4" s="2126" t="s">
        <v>1602</v>
      </c>
      <c r="D4" s="2127"/>
      <c r="E4" s="2127"/>
      <c r="F4" s="2127"/>
      <c r="G4" s="2127"/>
      <c r="H4" s="2127"/>
      <c r="I4" s="2127"/>
      <c r="J4" s="2128"/>
      <c r="K4" s="1095"/>
      <c r="L4" s="1096"/>
      <c r="M4" s="1096"/>
      <c r="N4" s="1097"/>
      <c r="O4" s="1096"/>
      <c r="P4" s="1096"/>
      <c r="Q4" s="1096"/>
      <c r="R4" s="1098"/>
      <c r="S4" s="2105" t="s">
        <v>1336</v>
      </c>
      <c r="T4" s="2106"/>
      <c r="U4" s="2106"/>
      <c r="V4" s="2106"/>
      <c r="W4" s="2106"/>
      <c r="X4" s="2106"/>
      <c r="Y4" s="2107"/>
      <c r="Z4" s="1099"/>
      <c r="AA4" s="1098"/>
    </row>
    <row r="5" spans="1:28" ht="15.75" customHeight="1">
      <c r="A5" s="2118" t="s">
        <v>305</v>
      </c>
      <c r="B5" s="2119"/>
      <c r="C5" s="2129" t="s">
        <v>1601</v>
      </c>
      <c r="D5" s="2130"/>
      <c r="E5" s="2131"/>
      <c r="F5" s="2131"/>
      <c r="G5" s="2131"/>
      <c r="H5" s="2131"/>
      <c r="I5" s="2131"/>
      <c r="J5" s="2132"/>
      <c r="K5" s="2120" t="s">
        <v>306</v>
      </c>
      <c r="L5" s="2139"/>
      <c r="M5" s="2139"/>
      <c r="N5" s="2140"/>
      <c r="O5" s="2141">
        <v>50</v>
      </c>
      <c r="P5" s="2142"/>
      <c r="Q5" s="2139" t="s">
        <v>307</v>
      </c>
      <c r="R5" s="2121"/>
      <c r="S5" s="2110" t="s">
        <v>1337</v>
      </c>
      <c r="T5" s="2108">
        <v>49</v>
      </c>
      <c r="U5" s="2108" t="s">
        <v>197</v>
      </c>
      <c r="V5" s="2108">
        <v>10</v>
      </c>
      <c r="W5" s="2108" t="s">
        <v>198</v>
      </c>
      <c r="X5" s="2108">
        <v>1</v>
      </c>
      <c r="Y5" s="2109" t="s">
        <v>682</v>
      </c>
      <c r="Z5" s="2110"/>
      <c r="AA5" s="1100"/>
      <c r="AB5" s="2114"/>
    </row>
    <row r="6" spans="1:28" ht="18" customHeight="1">
      <c r="A6" s="2120"/>
      <c r="B6" s="2121"/>
      <c r="C6" s="2133"/>
      <c r="D6" s="2134"/>
      <c r="E6" s="2134"/>
      <c r="F6" s="2134"/>
      <c r="G6" s="2134"/>
      <c r="H6" s="2134"/>
      <c r="I6" s="2134"/>
      <c r="J6" s="2135"/>
      <c r="K6" s="2120"/>
      <c r="L6" s="2139"/>
      <c r="M6" s="2139"/>
      <c r="N6" s="2140"/>
      <c r="O6" s="2141"/>
      <c r="P6" s="2142"/>
      <c r="Q6" s="2139"/>
      <c r="R6" s="2121"/>
      <c r="S6" s="2110"/>
      <c r="T6" s="2108"/>
      <c r="U6" s="2108"/>
      <c r="V6" s="2108"/>
      <c r="W6" s="2108"/>
      <c r="X6" s="2108"/>
      <c r="Y6" s="2109"/>
      <c r="Z6" s="2110"/>
      <c r="AA6" s="1100"/>
      <c r="AB6" s="2114"/>
    </row>
    <row r="7" spans="1:28" ht="6" customHeight="1">
      <c r="A7" s="2122"/>
      <c r="B7" s="2123"/>
      <c r="C7" s="2136"/>
      <c r="D7" s="2137"/>
      <c r="E7" s="2137"/>
      <c r="F7" s="2137"/>
      <c r="G7" s="2137"/>
      <c r="H7" s="2137"/>
      <c r="I7" s="2137"/>
      <c r="J7" s="2138"/>
      <c r="K7" s="1101"/>
      <c r="L7" s="1102"/>
      <c r="M7" s="1102"/>
      <c r="N7" s="1103"/>
      <c r="O7" s="1102"/>
      <c r="P7" s="1102"/>
      <c r="Q7" s="1102"/>
      <c r="R7" s="1104"/>
      <c r="S7" s="1105"/>
      <c r="T7" s="1106"/>
      <c r="U7" s="1106"/>
      <c r="V7" s="1106"/>
      <c r="W7" s="1106"/>
      <c r="X7" s="1106"/>
      <c r="Y7" s="1104"/>
      <c r="Z7" s="1105"/>
      <c r="AA7" s="1104"/>
    </row>
    <row r="8" spans="1:28" ht="34.5" customHeight="1">
      <c r="A8" s="1107" t="s">
        <v>1146</v>
      </c>
      <c r="B8" s="1108"/>
      <c r="C8" s="1109"/>
      <c r="D8" s="1109"/>
      <c r="E8" s="1109"/>
      <c r="F8" s="1109"/>
      <c r="G8" s="1109"/>
      <c r="H8" s="1110"/>
      <c r="I8" s="1110"/>
      <c r="J8" s="1110"/>
      <c r="K8" s="1110"/>
      <c r="L8" s="1110"/>
      <c r="M8" s="1110"/>
      <c r="N8" s="1110"/>
      <c r="O8" s="1110"/>
      <c r="P8" s="1110"/>
      <c r="Q8" s="1110"/>
      <c r="R8" s="1110"/>
      <c r="S8" s="1110"/>
      <c r="T8" s="1110"/>
      <c r="U8" s="1110"/>
      <c r="V8" s="1110"/>
      <c r="W8" s="1110"/>
      <c r="X8" s="1110"/>
      <c r="Y8" s="1110"/>
      <c r="Z8" s="1092"/>
      <c r="AA8" s="1092"/>
    </row>
    <row r="9" spans="1:28" ht="34.5" customHeight="1">
      <c r="A9" s="1111"/>
      <c r="B9" s="2095" t="s">
        <v>1104</v>
      </c>
      <c r="C9" s="2096"/>
      <c r="D9" s="2096"/>
      <c r="E9" s="2096"/>
      <c r="F9" s="2096"/>
      <c r="G9" s="2096"/>
      <c r="H9" s="2096"/>
      <c r="I9" s="2096"/>
      <c r="J9" s="2097"/>
      <c r="K9" s="2096" t="s">
        <v>1338</v>
      </c>
      <c r="L9" s="2096"/>
      <c r="M9" s="2096"/>
      <c r="N9" s="2096"/>
      <c r="O9" s="2096"/>
      <c r="P9" s="2096"/>
      <c r="Q9" s="2096"/>
      <c r="R9" s="2096"/>
      <c r="S9" s="2096"/>
      <c r="T9" s="2096"/>
      <c r="U9" s="2096"/>
      <c r="V9" s="2096"/>
      <c r="W9" s="2096"/>
      <c r="X9" s="2096"/>
      <c r="Y9" s="2096"/>
      <c r="Z9" s="2096"/>
      <c r="AA9" s="2097"/>
    </row>
    <row r="10" spans="1:28" ht="52.5" customHeight="1">
      <c r="A10" s="1111"/>
      <c r="B10" s="2098" t="s">
        <v>1585</v>
      </c>
      <c r="C10" s="2099"/>
      <c r="D10" s="2099"/>
      <c r="E10" s="2099"/>
      <c r="F10" s="2099"/>
      <c r="G10" s="2099"/>
      <c r="H10" s="2099"/>
      <c r="I10" s="2099"/>
      <c r="J10" s="2100"/>
      <c r="K10" s="2098" t="s">
        <v>1586</v>
      </c>
      <c r="L10" s="2099"/>
      <c r="M10" s="2099"/>
      <c r="N10" s="2099"/>
      <c r="O10" s="2099"/>
      <c r="P10" s="2099"/>
      <c r="Q10" s="2099"/>
      <c r="R10" s="2099"/>
      <c r="S10" s="2099"/>
      <c r="T10" s="2099"/>
      <c r="U10" s="2099"/>
      <c r="V10" s="2099"/>
      <c r="W10" s="2099"/>
      <c r="X10" s="2099"/>
      <c r="Y10" s="2099"/>
      <c r="Z10" s="2099"/>
      <c r="AA10" s="2100"/>
    </row>
    <row r="11" spans="1:28" ht="107.25" customHeight="1">
      <c r="A11" s="1111"/>
      <c r="B11" s="2098"/>
      <c r="C11" s="2099"/>
      <c r="D11" s="2099"/>
      <c r="E11" s="2099"/>
      <c r="F11" s="2099"/>
      <c r="G11" s="2099"/>
      <c r="H11" s="2099"/>
      <c r="I11" s="2099"/>
      <c r="J11" s="2100"/>
      <c r="K11" s="2098"/>
      <c r="L11" s="2099"/>
      <c r="M11" s="2099"/>
      <c r="N11" s="2099"/>
      <c r="O11" s="2099"/>
      <c r="P11" s="2099"/>
      <c r="Q11" s="2099"/>
      <c r="R11" s="2099"/>
      <c r="S11" s="2099"/>
      <c r="T11" s="2099"/>
      <c r="U11" s="2099"/>
      <c r="V11" s="2099"/>
      <c r="W11" s="2099"/>
      <c r="X11" s="2099"/>
      <c r="Y11" s="2099"/>
      <c r="Z11" s="2099"/>
      <c r="AA11" s="2100"/>
    </row>
    <row r="12" spans="1:28" ht="40.5" customHeight="1">
      <c r="A12" s="1107" t="s">
        <v>308</v>
      </c>
      <c r="B12" s="1108"/>
      <c r="C12" s="1109"/>
      <c r="D12" s="1109"/>
      <c r="E12" s="1109"/>
      <c r="F12" s="1109"/>
      <c r="G12" s="1109"/>
      <c r="H12" s="1110"/>
      <c r="I12" s="1110"/>
      <c r="J12" s="1110"/>
      <c r="K12" s="1110"/>
      <c r="L12" s="1110"/>
      <c r="M12" s="1110"/>
      <c r="N12" s="1110"/>
      <c r="O12" s="1110"/>
      <c r="P12" s="1110"/>
      <c r="Q12" s="1110"/>
      <c r="R12" s="1110"/>
      <c r="S12" s="1110"/>
      <c r="T12" s="1110"/>
      <c r="U12" s="1110"/>
      <c r="V12" s="1110"/>
      <c r="W12" s="1110"/>
      <c r="X12" s="1110"/>
      <c r="Y12" s="1110"/>
      <c r="Z12" s="1092"/>
      <c r="AA12" s="1092"/>
    </row>
    <row r="13" spans="1:28" ht="45" customHeight="1">
      <c r="A13" s="2115"/>
      <c r="B13" s="2095" t="s">
        <v>1367</v>
      </c>
      <c r="C13" s="2097"/>
      <c r="D13" s="1112" t="s">
        <v>1343</v>
      </c>
      <c r="E13" s="1113" t="s">
        <v>309</v>
      </c>
      <c r="F13" s="1114" t="s">
        <v>1105</v>
      </c>
      <c r="G13" s="2095" t="s">
        <v>310</v>
      </c>
      <c r="H13" s="2096"/>
      <c r="I13" s="2096"/>
      <c r="J13" s="2096"/>
      <c r="K13" s="2096"/>
      <c r="L13" s="2096"/>
      <c r="M13" s="2096"/>
      <c r="N13" s="2096"/>
      <c r="O13" s="2096"/>
      <c r="P13" s="2096"/>
      <c r="Q13" s="2097"/>
      <c r="R13" s="2095" t="s">
        <v>311</v>
      </c>
      <c r="S13" s="2096"/>
      <c r="T13" s="2096"/>
      <c r="U13" s="2097"/>
      <c r="V13" s="2095" t="s">
        <v>312</v>
      </c>
      <c r="W13" s="2096"/>
      <c r="X13" s="2096"/>
      <c r="Y13" s="2097"/>
      <c r="Z13" s="2111" t="s">
        <v>1376</v>
      </c>
      <c r="AA13" s="2104"/>
    </row>
    <row r="14" spans="1:28" ht="63.75" customHeight="1">
      <c r="A14" s="2115"/>
      <c r="B14" s="2098" t="s">
        <v>1587</v>
      </c>
      <c r="C14" s="2100"/>
      <c r="D14" s="1115" t="s">
        <v>1588</v>
      </c>
      <c r="E14" s="1116" t="s">
        <v>1589</v>
      </c>
      <c r="F14" s="1117" t="s">
        <v>1590</v>
      </c>
      <c r="G14" s="1118" t="s">
        <v>1340</v>
      </c>
      <c r="H14" s="1119">
        <v>9</v>
      </c>
      <c r="I14" s="1120" t="s">
        <v>197</v>
      </c>
      <c r="J14" s="1119">
        <v>4</v>
      </c>
      <c r="K14" s="1121" t="s">
        <v>313</v>
      </c>
      <c r="L14" s="1122" t="s">
        <v>1341</v>
      </c>
      <c r="M14" s="1118" t="s">
        <v>1340</v>
      </c>
      <c r="N14" s="1119">
        <v>25</v>
      </c>
      <c r="O14" s="1120" t="s">
        <v>197</v>
      </c>
      <c r="P14" s="1119">
        <v>3</v>
      </c>
      <c r="Q14" s="1123" t="s">
        <v>313</v>
      </c>
      <c r="R14" s="1119">
        <v>16</v>
      </c>
      <c r="S14" s="1108" t="s">
        <v>197</v>
      </c>
      <c r="T14" s="1119">
        <v>0</v>
      </c>
      <c r="U14" s="1124" t="s">
        <v>313</v>
      </c>
      <c r="V14" s="1119"/>
      <c r="W14" s="1108" t="s">
        <v>197</v>
      </c>
      <c r="X14" s="1119"/>
      <c r="Y14" s="1108" t="s">
        <v>313</v>
      </c>
      <c r="Z14" s="2112"/>
      <c r="AA14" s="2113"/>
    </row>
    <row r="15" spans="1:28" ht="63.75" customHeight="1">
      <c r="A15" s="2115"/>
      <c r="B15" s="2098" t="s">
        <v>1591</v>
      </c>
      <c r="C15" s="2100"/>
      <c r="D15" s="1115" t="s">
        <v>1592</v>
      </c>
      <c r="E15" s="1116" t="s">
        <v>1593</v>
      </c>
      <c r="F15" s="1117" t="s">
        <v>1594</v>
      </c>
      <c r="G15" s="1118" t="s">
        <v>1340</v>
      </c>
      <c r="H15" s="1119">
        <v>25</v>
      </c>
      <c r="I15" s="1120" t="s">
        <v>197</v>
      </c>
      <c r="J15" s="1119">
        <v>4</v>
      </c>
      <c r="K15" s="1121" t="s">
        <v>313</v>
      </c>
      <c r="L15" s="1122" t="s">
        <v>1341</v>
      </c>
      <c r="M15" s="1118" t="s">
        <v>1340</v>
      </c>
      <c r="N15" s="1119">
        <v>31</v>
      </c>
      <c r="O15" s="1120" t="s">
        <v>197</v>
      </c>
      <c r="P15" s="1119">
        <v>3</v>
      </c>
      <c r="Q15" s="1123" t="s">
        <v>313</v>
      </c>
      <c r="R15" s="1119">
        <v>6</v>
      </c>
      <c r="S15" s="1108" t="s">
        <v>197</v>
      </c>
      <c r="T15" s="1119">
        <v>0</v>
      </c>
      <c r="U15" s="1124" t="s">
        <v>313</v>
      </c>
      <c r="V15" s="1119">
        <v>5</v>
      </c>
      <c r="W15" s="1108" t="s">
        <v>197</v>
      </c>
      <c r="X15" s="1119">
        <v>6</v>
      </c>
      <c r="Y15" s="1108" t="s">
        <v>313</v>
      </c>
      <c r="Z15" s="2143" t="s">
        <v>1595</v>
      </c>
      <c r="AA15" s="2144"/>
    </row>
    <row r="16" spans="1:28" ht="63.75" customHeight="1">
      <c r="A16" s="2115"/>
      <c r="B16" s="2098" t="s">
        <v>1596</v>
      </c>
      <c r="C16" s="2100"/>
      <c r="D16" s="1125" t="s">
        <v>1371</v>
      </c>
      <c r="E16" s="1116" t="s">
        <v>1597</v>
      </c>
      <c r="F16" s="1117" t="s">
        <v>1586</v>
      </c>
      <c r="G16" s="1118" t="s">
        <v>1340</v>
      </c>
      <c r="H16" s="1119">
        <v>31</v>
      </c>
      <c r="I16" s="1120" t="s">
        <v>197</v>
      </c>
      <c r="J16" s="1119">
        <v>4</v>
      </c>
      <c r="K16" s="1121" t="s">
        <v>297</v>
      </c>
      <c r="L16" s="1122" t="s">
        <v>1341</v>
      </c>
      <c r="M16" s="1118" t="s">
        <v>1339</v>
      </c>
      <c r="N16" s="1119">
        <v>7</v>
      </c>
      <c r="O16" s="1120" t="s">
        <v>197</v>
      </c>
      <c r="P16" s="1119">
        <v>6</v>
      </c>
      <c r="Q16" s="1123" t="s">
        <v>297</v>
      </c>
      <c r="R16" s="1119">
        <v>6</v>
      </c>
      <c r="S16" s="1108" t="s">
        <v>197</v>
      </c>
      <c r="T16" s="1119">
        <v>2</v>
      </c>
      <c r="U16" s="1124" t="s">
        <v>297</v>
      </c>
      <c r="V16" s="1119">
        <v>5</v>
      </c>
      <c r="W16" s="1108" t="s">
        <v>197</v>
      </c>
      <c r="X16" s="1119">
        <v>10</v>
      </c>
      <c r="Y16" s="1108" t="s">
        <v>297</v>
      </c>
      <c r="Z16" s="2143" t="s">
        <v>1598</v>
      </c>
      <c r="AA16" s="2113"/>
    </row>
    <row r="17" spans="1:27" ht="63.75" customHeight="1">
      <c r="A17" s="2115"/>
      <c r="B17" s="2098"/>
      <c r="C17" s="2100"/>
      <c r="D17" s="1115"/>
      <c r="E17" s="1116"/>
      <c r="F17" s="1117"/>
      <c r="G17" s="1118"/>
      <c r="H17" s="1119"/>
      <c r="I17" s="1120" t="s">
        <v>197</v>
      </c>
      <c r="J17" s="1119"/>
      <c r="K17" s="1121" t="s">
        <v>297</v>
      </c>
      <c r="L17" s="1122" t="s">
        <v>55</v>
      </c>
      <c r="M17" s="1118"/>
      <c r="N17" s="1119"/>
      <c r="O17" s="1120" t="s">
        <v>197</v>
      </c>
      <c r="P17" s="1119"/>
      <c r="Q17" s="1123" t="s">
        <v>297</v>
      </c>
      <c r="R17" s="1119"/>
      <c r="S17" s="1108" t="s">
        <v>197</v>
      </c>
      <c r="T17" s="1119"/>
      <c r="U17" s="1124" t="s">
        <v>297</v>
      </c>
      <c r="V17" s="1119"/>
      <c r="W17" s="1108" t="s">
        <v>197</v>
      </c>
      <c r="X17" s="1119"/>
      <c r="Y17" s="1108" t="s">
        <v>297</v>
      </c>
      <c r="Z17" s="2103"/>
      <c r="AA17" s="2104"/>
    </row>
    <row r="18" spans="1:27">
      <c r="A18" s="1126"/>
      <c r="B18" s="1126"/>
      <c r="C18" s="1096"/>
      <c r="D18" s="1096"/>
      <c r="E18" s="1096"/>
      <c r="F18" s="1096"/>
      <c r="G18" s="1096"/>
      <c r="H18" s="1096"/>
      <c r="I18" s="1096"/>
      <c r="J18" s="1096"/>
      <c r="K18" s="1096"/>
      <c r="L18" s="1096"/>
      <c r="M18" s="1096"/>
      <c r="N18" s="1096"/>
      <c r="O18" s="1096"/>
      <c r="P18" s="1096"/>
      <c r="Q18" s="1096"/>
      <c r="R18" s="1096"/>
      <c r="S18" s="1096"/>
      <c r="T18" s="1127"/>
      <c r="U18" s="1096"/>
      <c r="V18" s="1096"/>
      <c r="W18" s="1096"/>
      <c r="X18" s="1096"/>
      <c r="Y18" s="1096"/>
      <c r="Z18" s="1092"/>
      <c r="AA18" s="1092"/>
    </row>
    <row r="19" spans="1:27" ht="21" customHeight="1">
      <c r="A19" s="1128" t="s">
        <v>1147</v>
      </c>
      <c r="B19" s="1129"/>
      <c r="C19" s="1093"/>
      <c r="D19" s="1093"/>
      <c r="E19" s="1093"/>
      <c r="F19" s="1093"/>
      <c r="G19" s="1093"/>
      <c r="H19" s="1093"/>
      <c r="I19" s="1093"/>
      <c r="J19" s="1093"/>
      <c r="K19" s="1093"/>
      <c r="L19" s="1093"/>
      <c r="M19" s="1093"/>
      <c r="N19" s="1093"/>
      <c r="O19" s="1093"/>
      <c r="P19" s="1093"/>
      <c r="Q19" s="1093"/>
      <c r="R19" s="1093"/>
      <c r="S19" s="1093"/>
      <c r="T19" s="1093"/>
      <c r="U19" s="1093"/>
      <c r="V19" s="1093"/>
      <c r="W19" s="1093"/>
      <c r="X19" s="1093"/>
      <c r="Y19" s="1093"/>
      <c r="Z19" s="1092"/>
      <c r="AA19" s="1092"/>
    </row>
    <row r="20" spans="1:27" ht="21" customHeight="1">
      <c r="A20" s="1093" t="s">
        <v>1599</v>
      </c>
      <c r="B20" s="1093"/>
      <c r="C20" s="1130"/>
      <c r="D20" s="1130"/>
      <c r="E20" s="1130"/>
      <c r="F20" s="1130"/>
      <c r="G20" s="1130"/>
      <c r="H20" s="1130"/>
      <c r="I20" s="1130"/>
      <c r="J20" s="1130"/>
      <c r="K20" s="1130"/>
      <c r="L20" s="1130"/>
      <c r="M20" s="1130"/>
      <c r="N20" s="1130"/>
      <c r="O20" s="1130"/>
      <c r="P20" s="1130"/>
      <c r="Q20" s="1130"/>
      <c r="R20" s="1093"/>
      <c r="S20" s="1093"/>
      <c r="T20" s="1093"/>
      <c r="U20" s="1093"/>
      <c r="V20" s="1093"/>
      <c r="W20" s="1092"/>
      <c r="X20" s="1092"/>
      <c r="Y20" s="1092"/>
      <c r="Z20" s="1092"/>
      <c r="AA20" s="1092"/>
    </row>
    <row r="21" spans="1:27" ht="21" customHeight="1">
      <c r="A21" s="1093" t="s">
        <v>1600</v>
      </c>
      <c r="B21" s="1093"/>
      <c r="C21" s="1130"/>
      <c r="D21" s="1130"/>
      <c r="E21" s="1130"/>
      <c r="F21" s="1130"/>
      <c r="G21" s="1130"/>
      <c r="H21" s="1130"/>
      <c r="I21" s="1130"/>
      <c r="J21" s="1130"/>
      <c r="K21" s="1130"/>
      <c r="L21" s="1130"/>
      <c r="M21" s="1130"/>
      <c r="N21" s="1130"/>
      <c r="O21" s="1130"/>
      <c r="P21" s="1130"/>
      <c r="Q21" s="1130"/>
      <c r="R21" s="1130"/>
      <c r="S21" s="1130"/>
      <c r="T21" s="1130"/>
      <c r="U21" s="1130"/>
      <c r="V21" s="1130"/>
      <c r="W21" s="1130"/>
      <c r="X21" s="1130"/>
      <c r="Y21" s="1130"/>
      <c r="Z21" s="1092"/>
      <c r="AA21" s="1092"/>
    </row>
    <row r="22" spans="1:27" ht="21" customHeight="1">
      <c r="A22" s="1092" t="s">
        <v>1369</v>
      </c>
      <c r="B22" s="1093"/>
      <c r="C22" s="1093"/>
      <c r="D22" s="1093"/>
      <c r="E22" s="1093"/>
      <c r="F22" s="1093"/>
      <c r="G22" s="1093"/>
      <c r="H22" s="1093"/>
      <c r="I22" s="1093"/>
      <c r="J22" s="1093"/>
      <c r="K22" s="1093"/>
      <c r="L22" s="1093"/>
      <c r="M22" s="1093"/>
      <c r="N22" s="1093"/>
      <c r="O22" s="1093"/>
      <c r="P22" s="1093"/>
      <c r="Q22" s="1093"/>
      <c r="R22" s="1093"/>
      <c r="S22" s="1093"/>
      <c r="T22" s="1093"/>
      <c r="U22" s="1093"/>
      <c r="V22" s="1093"/>
      <c r="W22" s="1093"/>
      <c r="X22" s="1093"/>
      <c r="Y22" s="1093"/>
      <c r="Z22" s="1092"/>
      <c r="AA22" s="1092"/>
    </row>
    <row r="23" spans="1:27" ht="21" customHeight="1">
      <c r="A23" s="1131" t="s">
        <v>1370</v>
      </c>
      <c r="B23" s="485"/>
      <c r="C23" s="485"/>
      <c r="D23" s="485"/>
      <c r="E23" s="485"/>
      <c r="F23" s="485"/>
      <c r="G23" s="485"/>
      <c r="H23" s="485"/>
      <c r="I23" s="485"/>
      <c r="J23" s="485"/>
      <c r="K23" s="485"/>
      <c r="L23" s="485"/>
      <c r="M23" s="485"/>
      <c r="N23" s="485"/>
      <c r="O23" s="485"/>
      <c r="P23" s="485"/>
      <c r="Q23" s="485"/>
      <c r="R23" s="485"/>
      <c r="S23" s="485"/>
      <c r="T23" s="485"/>
      <c r="U23" s="485"/>
      <c r="V23" s="485"/>
      <c r="W23" s="485"/>
      <c r="X23" s="485"/>
      <c r="Y23" s="485"/>
      <c r="Z23" s="485"/>
      <c r="AA23" s="485"/>
    </row>
    <row r="24" spans="1:27">
      <c r="A24" s="1092"/>
      <c r="B24" s="1092"/>
      <c r="C24" s="1092"/>
      <c r="D24" s="1092"/>
      <c r="E24" s="1092"/>
      <c r="F24" s="1092"/>
      <c r="G24" s="1092"/>
      <c r="H24" s="1092"/>
      <c r="I24" s="1092"/>
      <c r="J24" s="1092"/>
      <c r="K24" s="1092"/>
      <c r="L24" s="1092"/>
      <c r="M24" s="1092"/>
      <c r="N24" s="1092"/>
      <c r="O24" s="1092"/>
      <c r="P24" s="1092"/>
      <c r="Q24" s="1092"/>
      <c r="R24" s="1092"/>
      <c r="S24" s="1092"/>
      <c r="T24" s="1092"/>
      <c r="U24" s="1092"/>
      <c r="V24" s="1092"/>
      <c r="W24" s="1092"/>
      <c r="X24" s="1092"/>
      <c r="Y24" s="1092"/>
      <c r="Z24" s="1092"/>
      <c r="AA24" s="1092"/>
    </row>
    <row r="25" spans="1:27">
      <c r="A25" s="1092"/>
      <c r="B25" s="1092"/>
      <c r="C25" s="1092"/>
      <c r="D25" s="1092"/>
      <c r="E25" s="1092"/>
      <c r="F25" s="1092"/>
      <c r="G25" s="1092"/>
      <c r="H25" s="1092"/>
      <c r="I25" s="1092"/>
      <c r="J25" s="1092"/>
      <c r="K25" s="1092"/>
      <c r="L25" s="1092"/>
      <c r="M25" s="1092"/>
      <c r="N25" s="1092"/>
      <c r="O25" s="1092"/>
      <c r="P25" s="1092"/>
      <c r="Q25" s="1092"/>
      <c r="R25" s="1092"/>
      <c r="S25" s="1092"/>
      <c r="T25" s="1092"/>
      <c r="U25" s="1092"/>
      <c r="V25" s="1092"/>
      <c r="W25" s="1092"/>
      <c r="X25" s="1092"/>
      <c r="Y25" s="1092"/>
      <c r="Z25" s="1092"/>
      <c r="AA25" s="1092"/>
    </row>
    <row r="26" spans="1:27">
      <c r="A26" s="1092"/>
      <c r="B26" s="1092"/>
      <c r="C26" s="1092"/>
      <c r="D26" s="1092"/>
      <c r="E26" s="1092"/>
      <c r="F26" s="1092"/>
      <c r="G26" s="1092"/>
      <c r="H26" s="1092"/>
      <c r="I26" s="1092"/>
      <c r="J26" s="1092"/>
      <c r="K26" s="1092"/>
      <c r="L26" s="1092"/>
      <c r="M26" s="1092"/>
      <c r="N26" s="1092"/>
      <c r="O26" s="1092"/>
      <c r="P26" s="1092"/>
      <c r="Q26" s="1092"/>
      <c r="R26" s="1092"/>
      <c r="S26" s="1092"/>
      <c r="T26" s="1092"/>
      <c r="U26" s="1092"/>
      <c r="V26" s="1092"/>
      <c r="W26" s="1092"/>
      <c r="X26" s="1092"/>
      <c r="Y26" s="1092"/>
      <c r="Z26" s="1092"/>
      <c r="AA26" s="1092"/>
    </row>
    <row r="27" spans="1:27">
      <c r="A27" s="1092"/>
      <c r="B27" s="1092"/>
      <c r="C27" s="1092"/>
      <c r="D27" s="1092"/>
      <c r="E27" s="1092"/>
      <c r="F27" s="1092"/>
      <c r="G27" s="1092"/>
      <c r="H27" s="1092"/>
      <c r="I27" s="1092"/>
      <c r="J27" s="1092"/>
      <c r="K27" s="1092"/>
      <c r="L27" s="1092"/>
      <c r="M27" s="1092"/>
      <c r="N27" s="1092"/>
      <c r="O27" s="1092"/>
      <c r="P27" s="1092"/>
      <c r="Q27" s="1092"/>
      <c r="R27" s="1092"/>
      <c r="S27" s="1092"/>
      <c r="T27" s="1092"/>
      <c r="U27" s="1092"/>
      <c r="V27" s="1092"/>
      <c r="W27" s="1092"/>
      <c r="X27" s="1092"/>
      <c r="Y27" s="1092"/>
      <c r="Z27" s="1092"/>
      <c r="AA27" s="1092"/>
    </row>
    <row r="28" spans="1:27">
      <c r="A28" s="1092"/>
      <c r="B28" s="1092"/>
      <c r="C28" s="1092"/>
      <c r="D28" s="1092"/>
      <c r="E28" s="1092"/>
      <c r="F28" s="1092"/>
      <c r="G28" s="1092"/>
      <c r="H28" s="1092"/>
      <c r="I28" s="1092"/>
      <c r="J28" s="1092"/>
      <c r="K28" s="1092"/>
      <c r="L28" s="1092"/>
      <c r="M28" s="1092"/>
      <c r="N28" s="1092"/>
      <c r="O28" s="1092"/>
      <c r="P28" s="1092"/>
      <c r="Q28" s="1092"/>
      <c r="R28" s="1092"/>
      <c r="S28" s="1092"/>
      <c r="T28" s="1092"/>
      <c r="U28" s="1092"/>
      <c r="V28" s="1092"/>
      <c r="W28" s="1092"/>
      <c r="X28" s="1092"/>
      <c r="Y28" s="1092"/>
      <c r="Z28" s="1092"/>
      <c r="AA28" s="1092"/>
    </row>
    <row r="29" spans="1:27">
      <c r="A29" s="1092"/>
      <c r="B29" s="1092"/>
      <c r="C29" s="1092"/>
      <c r="D29" s="1092"/>
      <c r="E29" s="1092"/>
      <c r="F29" s="1092"/>
      <c r="G29" s="1092"/>
      <c r="H29" s="1092"/>
      <c r="I29" s="1092"/>
      <c r="J29" s="1092"/>
      <c r="K29" s="1092"/>
      <c r="L29" s="1092"/>
      <c r="M29" s="1092"/>
      <c r="N29" s="1092"/>
      <c r="O29" s="1092"/>
      <c r="P29" s="1092"/>
      <c r="Q29" s="1092"/>
      <c r="R29" s="1092"/>
      <c r="S29" s="1092"/>
      <c r="T29" s="1092"/>
      <c r="U29" s="1092"/>
      <c r="V29" s="1092"/>
      <c r="W29" s="1092"/>
      <c r="X29" s="1092"/>
      <c r="Y29" s="1092"/>
      <c r="Z29" s="1092"/>
      <c r="AA29" s="1092"/>
    </row>
    <row r="30" spans="1:27">
      <c r="A30" s="1092"/>
      <c r="B30" s="1092"/>
      <c r="C30" s="1092"/>
      <c r="D30" s="1092"/>
      <c r="E30" s="1092"/>
      <c r="F30" s="1092"/>
      <c r="G30" s="1092"/>
      <c r="H30" s="1092"/>
      <c r="I30" s="1092"/>
      <c r="J30" s="1092"/>
      <c r="K30" s="1092"/>
      <c r="L30" s="1092"/>
      <c r="M30" s="1092"/>
      <c r="N30" s="1092"/>
      <c r="O30" s="1092"/>
      <c r="P30" s="1092"/>
      <c r="Q30" s="1092"/>
      <c r="R30" s="1092"/>
      <c r="S30" s="1092"/>
      <c r="T30" s="1092"/>
      <c r="U30" s="1092"/>
      <c r="V30" s="1092"/>
      <c r="W30" s="1092"/>
      <c r="X30" s="1092"/>
      <c r="Y30" s="1092"/>
      <c r="Z30" s="1092"/>
      <c r="AA30" s="1092"/>
    </row>
    <row r="31" spans="1:27">
      <c r="A31" s="1092"/>
      <c r="B31" s="1092"/>
      <c r="C31" s="1092"/>
      <c r="D31" s="1092"/>
      <c r="E31" s="1092"/>
      <c r="F31" s="1092"/>
      <c r="G31" s="1092"/>
      <c r="H31" s="1092"/>
      <c r="I31" s="1092"/>
      <c r="J31" s="1092"/>
      <c r="K31" s="1092"/>
      <c r="L31" s="1092"/>
      <c r="M31" s="1092"/>
      <c r="N31" s="1092"/>
      <c r="O31" s="1092"/>
      <c r="P31" s="1092"/>
      <c r="Q31" s="1092"/>
      <c r="R31" s="1092"/>
      <c r="S31" s="1092"/>
      <c r="T31" s="1092"/>
      <c r="U31" s="1092"/>
      <c r="V31" s="1092"/>
      <c r="W31" s="1092"/>
      <c r="X31" s="1092"/>
      <c r="Y31" s="1092"/>
      <c r="Z31" s="1092"/>
      <c r="AA31" s="1092"/>
    </row>
    <row r="32" spans="1:27">
      <c r="A32" s="1092"/>
      <c r="B32" s="1092"/>
      <c r="C32" s="1092"/>
      <c r="D32" s="1092"/>
      <c r="E32" s="1092"/>
      <c r="F32" s="1092"/>
      <c r="G32" s="1092"/>
      <c r="H32" s="1092"/>
      <c r="I32" s="1092"/>
      <c r="J32" s="1092"/>
      <c r="K32" s="1092"/>
      <c r="L32" s="1092"/>
      <c r="M32" s="1092"/>
      <c r="N32" s="1092"/>
      <c r="O32" s="1092"/>
      <c r="P32" s="1092"/>
      <c r="Q32" s="1092"/>
      <c r="R32" s="1092"/>
      <c r="S32" s="1092"/>
      <c r="T32" s="1092"/>
      <c r="U32" s="1092"/>
      <c r="V32" s="1092"/>
      <c r="W32" s="1092"/>
      <c r="X32" s="1092"/>
      <c r="Y32" s="1092"/>
      <c r="Z32" s="1092"/>
      <c r="AA32" s="1092"/>
    </row>
    <row r="33" spans="1:27">
      <c r="A33" s="1092"/>
      <c r="B33" s="1092"/>
      <c r="C33" s="1092"/>
      <c r="D33" s="1092"/>
      <c r="E33" s="1092"/>
      <c r="F33" s="1092"/>
      <c r="G33" s="1092"/>
      <c r="H33" s="1092"/>
      <c r="I33" s="1092"/>
      <c r="J33" s="1092"/>
      <c r="K33" s="1092"/>
      <c r="L33" s="1092"/>
      <c r="M33" s="1092"/>
      <c r="N33" s="1092"/>
      <c r="O33" s="1092"/>
      <c r="P33" s="1092"/>
      <c r="Q33" s="1092"/>
      <c r="R33" s="1092"/>
      <c r="S33" s="1092"/>
      <c r="T33" s="1092"/>
      <c r="U33" s="1092"/>
      <c r="V33" s="1092"/>
      <c r="W33" s="1092"/>
      <c r="X33" s="1092"/>
      <c r="Y33" s="1092"/>
      <c r="Z33" s="1092"/>
      <c r="AA33" s="1092"/>
    </row>
    <row r="34" spans="1:27">
      <c r="A34" s="1092"/>
      <c r="B34" s="1092"/>
      <c r="C34" s="1092"/>
      <c r="D34" s="1092"/>
      <c r="E34" s="1092"/>
      <c r="F34" s="1092"/>
      <c r="G34" s="1092"/>
      <c r="H34" s="1092"/>
      <c r="I34" s="1092"/>
      <c r="J34" s="1092"/>
      <c r="K34" s="1092"/>
      <c r="L34" s="1092"/>
      <c r="M34" s="1092"/>
      <c r="N34" s="1092"/>
      <c r="O34" s="1092"/>
      <c r="P34" s="1092"/>
      <c r="Q34" s="1092"/>
      <c r="R34" s="1092"/>
      <c r="S34" s="1092"/>
      <c r="T34" s="1092"/>
      <c r="U34" s="1092"/>
      <c r="V34" s="1092"/>
      <c r="W34" s="1092"/>
      <c r="X34" s="1092"/>
      <c r="Y34" s="1092"/>
      <c r="Z34" s="1092"/>
      <c r="AA34" s="1092"/>
    </row>
    <row r="35" spans="1:27">
      <c r="A35" s="1092"/>
      <c r="B35" s="1092"/>
      <c r="C35" s="1092"/>
      <c r="D35" s="1092"/>
      <c r="E35" s="1092"/>
      <c r="F35" s="1092"/>
      <c r="G35" s="1092"/>
      <c r="H35" s="1092"/>
      <c r="I35" s="1092"/>
      <c r="J35" s="1092"/>
      <c r="K35" s="1092"/>
      <c r="L35" s="1092"/>
      <c r="M35" s="1092"/>
      <c r="N35" s="1092"/>
      <c r="O35" s="1092"/>
      <c r="P35" s="1092"/>
      <c r="Q35" s="1092"/>
      <c r="R35" s="1092"/>
      <c r="S35" s="1092"/>
      <c r="T35" s="1092"/>
      <c r="U35" s="1092"/>
      <c r="V35" s="1092"/>
      <c r="W35" s="1092"/>
      <c r="X35" s="1092"/>
      <c r="Y35" s="1092"/>
      <c r="Z35" s="1092"/>
      <c r="AA35" s="1092"/>
    </row>
    <row r="36" spans="1:27">
      <c r="A36" s="1092"/>
      <c r="B36" s="1092"/>
      <c r="C36" s="1092"/>
      <c r="D36" s="1092"/>
      <c r="E36" s="1092"/>
      <c r="F36" s="1092"/>
      <c r="G36" s="1092"/>
      <c r="H36" s="1092"/>
      <c r="I36" s="1092"/>
      <c r="J36" s="1092"/>
      <c r="K36" s="1092"/>
      <c r="L36" s="1092"/>
      <c r="M36" s="1092"/>
      <c r="N36" s="1092"/>
      <c r="O36" s="1092"/>
      <c r="P36" s="1092"/>
      <c r="Q36" s="1092"/>
      <c r="R36" s="1092"/>
      <c r="S36" s="1092"/>
      <c r="T36" s="1092"/>
      <c r="U36" s="1092"/>
      <c r="V36" s="1092"/>
      <c r="W36" s="1092"/>
      <c r="X36" s="1092"/>
      <c r="Y36" s="1092"/>
      <c r="Z36" s="1092"/>
      <c r="AA36" s="1092"/>
    </row>
    <row r="37" spans="1:27">
      <c r="A37" s="1092"/>
      <c r="B37" s="1092"/>
      <c r="C37" s="1092"/>
      <c r="D37" s="1092"/>
      <c r="E37" s="1092"/>
      <c r="F37" s="1092"/>
      <c r="G37" s="1092"/>
      <c r="H37" s="1092"/>
      <c r="I37" s="1092"/>
      <c r="J37" s="1092"/>
      <c r="K37" s="1092"/>
      <c r="L37" s="1092"/>
      <c r="M37" s="1092"/>
      <c r="N37" s="1092"/>
      <c r="O37" s="1092"/>
      <c r="P37" s="1092"/>
      <c r="Q37" s="1092"/>
      <c r="R37" s="1092"/>
      <c r="S37" s="1092"/>
      <c r="T37" s="1092"/>
      <c r="U37" s="1092"/>
      <c r="V37" s="1092"/>
      <c r="W37" s="1092"/>
      <c r="X37" s="1092"/>
      <c r="Y37" s="1092"/>
      <c r="Z37" s="1092"/>
      <c r="AA37" s="1092"/>
    </row>
    <row r="38" spans="1:27">
      <c r="A38" s="1092"/>
      <c r="B38" s="1092"/>
      <c r="C38" s="1092"/>
      <c r="D38" s="1092"/>
      <c r="E38" s="1092"/>
      <c r="F38" s="1092"/>
      <c r="G38" s="1092"/>
      <c r="H38" s="1092"/>
      <c r="I38" s="1092"/>
      <c r="J38" s="1092"/>
      <c r="K38" s="1092"/>
      <c r="L38" s="1092"/>
      <c r="M38" s="1092"/>
      <c r="N38" s="1092"/>
      <c r="O38" s="1092"/>
      <c r="P38" s="1092"/>
      <c r="Q38" s="1092"/>
      <c r="R38" s="1092"/>
      <c r="S38" s="1092"/>
      <c r="T38" s="1092"/>
      <c r="U38" s="1092"/>
      <c r="V38" s="1092"/>
      <c r="W38" s="1092"/>
      <c r="X38" s="1092"/>
      <c r="Y38" s="1092"/>
      <c r="Z38" s="1092"/>
      <c r="AA38" s="1092"/>
    </row>
    <row r="39" spans="1:27">
      <c r="A39" s="1092"/>
      <c r="B39" s="1092"/>
      <c r="C39" s="1092"/>
      <c r="D39" s="1092"/>
      <c r="E39" s="1092"/>
      <c r="F39" s="1092"/>
      <c r="G39" s="1092"/>
      <c r="H39" s="1092"/>
      <c r="I39" s="1092"/>
      <c r="J39" s="1092"/>
      <c r="K39" s="1092"/>
      <c r="L39" s="1092"/>
      <c r="M39" s="1092"/>
      <c r="N39" s="1092"/>
      <c r="O39" s="1092"/>
      <c r="P39" s="1092"/>
      <c r="Q39" s="1092"/>
      <c r="R39" s="1092"/>
      <c r="S39" s="1092"/>
      <c r="T39" s="1092"/>
      <c r="U39" s="1092"/>
      <c r="V39" s="1092"/>
      <c r="W39" s="1092"/>
      <c r="X39" s="1092"/>
      <c r="Y39" s="1092"/>
      <c r="Z39" s="1092"/>
      <c r="AA39" s="1092"/>
    </row>
    <row r="40" spans="1:27">
      <c r="A40" s="1092"/>
      <c r="B40" s="1092"/>
      <c r="C40" s="1092"/>
      <c r="D40" s="1092"/>
      <c r="E40" s="1092"/>
      <c r="F40" s="1092"/>
      <c r="G40" s="1092"/>
      <c r="H40" s="1092"/>
      <c r="I40" s="1092"/>
      <c r="J40" s="1092"/>
      <c r="K40" s="1092"/>
      <c r="L40" s="1092"/>
      <c r="M40" s="1092"/>
      <c r="N40" s="1092"/>
      <c r="O40" s="1092"/>
      <c r="P40" s="1092"/>
      <c r="Q40" s="1092"/>
      <c r="R40" s="1092"/>
      <c r="S40" s="1092"/>
      <c r="T40" s="1092"/>
      <c r="U40" s="1092"/>
      <c r="V40" s="1092"/>
      <c r="W40" s="1092"/>
      <c r="X40" s="1092"/>
      <c r="Y40" s="1092"/>
      <c r="Z40" s="1092"/>
      <c r="AA40" s="1092"/>
    </row>
    <row r="41" spans="1:27">
      <c r="A41" s="1092"/>
      <c r="B41" s="1092"/>
      <c r="C41" s="1092"/>
      <c r="D41" s="1092"/>
      <c r="E41" s="1092"/>
      <c r="F41" s="1092"/>
      <c r="G41" s="1092"/>
      <c r="H41" s="1092"/>
      <c r="I41" s="1092"/>
      <c r="J41" s="1092"/>
      <c r="K41" s="1092"/>
      <c r="L41" s="1092"/>
      <c r="M41" s="1092"/>
      <c r="N41" s="1092"/>
      <c r="O41" s="1092"/>
      <c r="P41" s="1092"/>
      <c r="Q41" s="1092"/>
      <c r="R41" s="1092"/>
      <c r="S41" s="1092"/>
      <c r="T41" s="1092"/>
      <c r="U41" s="1092"/>
      <c r="V41" s="1092"/>
      <c r="W41" s="1092"/>
      <c r="X41" s="1092"/>
      <c r="Y41" s="1092"/>
      <c r="Z41" s="1092"/>
      <c r="AA41" s="1092"/>
    </row>
  </sheetData>
  <mergeCells count="41">
    <mergeCell ref="B13:C13"/>
    <mergeCell ref="B14:C14"/>
    <mergeCell ref="B15:C15"/>
    <mergeCell ref="B16:C16"/>
    <mergeCell ref="B17:C17"/>
    <mergeCell ref="AB5:AB6"/>
    <mergeCell ref="A13:A17"/>
    <mergeCell ref="A4:B4"/>
    <mergeCell ref="A5:B7"/>
    <mergeCell ref="A2:Y2"/>
    <mergeCell ref="G3:Q3"/>
    <mergeCell ref="C4:J4"/>
    <mergeCell ref="C5:J7"/>
    <mergeCell ref="K5:N6"/>
    <mergeCell ref="O5:P6"/>
    <mergeCell ref="Q5:R6"/>
    <mergeCell ref="G13:Q13"/>
    <mergeCell ref="R13:U13"/>
    <mergeCell ref="V13:Y13"/>
    <mergeCell ref="Z15:AA15"/>
    <mergeCell ref="Z16:AA16"/>
    <mergeCell ref="Z17:AA17"/>
    <mergeCell ref="S4:Y4"/>
    <mergeCell ref="K9:AA9"/>
    <mergeCell ref="X5:X6"/>
    <mergeCell ref="Y5:Y6"/>
    <mergeCell ref="Z5:Z6"/>
    <mergeCell ref="Z13:AA13"/>
    <mergeCell ref="Z14:AA14"/>
    <mergeCell ref="S5:S6"/>
    <mergeCell ref="T5:T6"/>
    <mergeCell ref="U5:U6"/>
    <mergeCell ref="V5:V6"/>
    <mergeCell ref="W5:W6"/>
    <mergeCell ref="B9:J9"/>
    <mergeCell ref="B10:J10"/>
    <mergeCell ref="B11:J11"/>
    <mergeCell ref="Z3:AA3"/>
    <mergeCell ref="Z1:AA1"/>
    <mergeCell ref="K10:AA10"/>
    <mergeCell ref="K11:AA11"/>
  </mergeCells>
  <phoneticPr fontId="9"/>
  <conditionalFormatting sqref="B14:D15">
    <cfRule type="cellIs" dxfId="251" priority="4" stopIfTrue="1" operator="equal">
      <formula>""</formula>
    </cfRule>
  </conditionalFormatting>
  <conditionalFormatting sqref="C4:J7">
    <cfRule type="cellIs" dxfId="250" priority="6" stopIfTrue="1" operator="equal">
      <formula>""</formula>
    </cfRule>
  </conditionalFormatting>
  <conditionalFormatting sqref="E15">
    <cfRule type="cellIs" dxfId="249" priority="3" stopIfTrue="1" operator="equal">
      <formula>""</formula>
    </cfRule>
  </conditionalFormatting>
  <conditionalFormatting sqref="E14:F14">
    <cfRule type="cellIs" dxfId="248" priority="5" stopIfTrue="1" operator="equal">
      <formula>""</formula>
    </cfRule>
  </conditionalFormatting>
  <conditionalFormatting sqref="F15:F16">
    <cfRule type="cellIs" dxfId="247" priority="1" stopIfTrue="1" operator="equal">
      <formula>""</formula>
    </cfRule>
  </conditionalFormatting>
  <conditionalFormatting sqref="G14:H16 J14:J17 M14:N17 P14:P17 R14:R17 T14:T17 V14:V17 X14:X17">
    <cfRule type="cellIs" dxfId="246" priority="2" stopIfTrue="1" operator="equal">
      <formula>""</formula>
    </cfRule>
  </conditionalFormatting>
  <conditionalFormatting sqref="O5 V5 X5 S5:T6 B10:K11 Z14:AA17 B16:E16 B17:H17">
    <cfRule type="cellIs" dxfId="245" priority="7" stopIfTrue="1" operator="equal">
      <formula>""</formula>
    </cfRule>
  </conditionalFormatting>
  <dataValidations count="3">
    <dataValidation imeMode="fullKatakana" allowBlank="1" showInputMessage="1" showErrorMessage="1" sqref="C4:J4" xr:uid="{D7707F72-20BF-4A13-BDE7-B1205A58D062}"/>
    <dataValidation type="list" allowBlank="1" showInputMessage="1" showErrorMessage="1" sqref="G14:G17 M14:M17" xr:uid="{957D6A62-1A6F-4B05-A75A-8F299F4FF167}">
      <formula1>"令和 , 平成 , 昭和"</formula1>
    </dataValidation>
    <dataValidation type="list" allowBlank="1" showInputMessage="1" showErrorMessage="1" sqref="S5:S6" xr:uid="{CE103DAC-BB6C-49A0-94AB-B5BE8FB72D7D}">
      <formula1>"T,S,H,R"</formula1>
    </dataValidation>
  </dataValidations>
  <printOptions horizontalCentered="1"/>
  <pageMargins left="0.70866141732283472" right="0.70866141732283472" top="0.74803149606299213" bottom="0.74803149606299213" header="0.31496062992125984" footer="0.31496062992125984"/>
  <pageSetup paperSize="9" scale="49" orientation="landscape" horizontalDpi="300" verticalDpi="300" r:id="rId1"/>
  <headerFooter scaleWithDoc="0">
    <oddFooter>&amp;R&amp;10（令和７年７月１日以降に申請する訓練科から適用）</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1746D-8197-40D2-A190-074F2D16FC5A}">
  <sheetPr>
    <pageSetUpPr fitToPage="1"/>
  </sheetPr>
  <dimension ref="A1:P36"/>
  <sheetViews>
    <sheetView view="pageBreakPreview" topLeftCell="A13" zoomScale="70" zoomScaleNormal="70" zoomScaleSheetLayoutView="70" workbookViewId="0">
      <selection activeCell="B14" sqref="B14:M15"/>
    </sheetView>
  </sheetViews>
  <sheetFormatPr defaultRowHeight="13.5"/>
  <cols>
    <col min="1" max="1" width="15.625" style="689" customWidth="1"/>
    <col min="2" max="2" width="9" style="689" customWidth="1"/>
    <col min="3" max="3" width="5.75" style="689" customWidth="1"/>
    <col min="4" max="4" width="9" style="689"/>
    <col min="5" max="5" width="5.75" style="689" customWidth="1"/>
    <col min="6" max="6" width="9" style="689"/>
    <col min="7" max="7" width="5.75" style="689" customWidth="1"/>
    <col min="8" max="8" width="6.625" style="689" customWidth="1"/>
    <col min="9" max="9" width="9" style="689"/>
    <col min="10" max="10" width="5.75" style="689" customWidth="1"/>
    <col min="11" max="11" width="9" style="689"/>
    <col min="12" max="12" width="5.75" style="689" customWidth="1"/>
    <col min="13" max="13" width="9" style="689"/>
    <col min="14" max="14" width="5.75" style="689" customWidth="1"/>
    <col min="15" max="15" width="13.125" style="689" customWidth="1"/>
    <col min="16" max="16" width="3" style="689" customWidth="1"/>
    <col min="17" max="16384" width="9" style="689"/>
  </cols>
  <sheetData>
    <row r="1" spans="1:16" ht="42" customHeight="1">
      <c r="A1" s="2943" t="s">
        <v>1675</v>
      </c>
      <c r="B1" s="2943"/>
      <c r="C1" s="2943"/>
      <c r="D1" s="2943"/>
      <c r="E1" s="2943"/>
      <c r="F1" s="2943"/>
      <c r="G1" s="2943"/>
      <c r="H1" s="2943"/>
      <c r="I1" s="2943"/>
      <c r="J1" s="2943"/>
      <c r="K1" s="2943"/>
      <c r="L1" s="2943"/>
      <c r="M1" s="2943"/>
      <c r="N1" s="2943"/>
      <c r="O1" s="2943"/>
    </row>
    <row r="2" spans="1:16" ht="10.5" customHeight="1">
      <c r="A2" s="2944"/>
      <c r="B2" s="2944"/>
      <c r="C2" s="2944"/>
      <c r="D2" s="2944"/>
      <c r="E2" s="2944"/>
      <c r="F2" s="2944"/>
      <c r="G2" s="2944"/>
      <c r="H2" s="2944"/>
      <c r="I2" s="2944"/>
      <c r="J2" s="2944"/>
      <c r="K2" s="2944"/>
      <c r="L2" s="2944"/>
      <c r="M2" s="2944"/>
      <c r="N2" s="2944"/>
      <c r="O2" s="2944"/>
    </row>
    <row r="3" spans="1:16" s="2949" customFormat="1" ht="33" customHeight="1">
      <c r="A3" s="2945" t="s">
        <v>1676</v>
      </c>
      <c r="B3" s="2946" t="s">
        <v>1677</v>
      </c>
      <c r="C3" s="2947"/>
      <c r="D3" s="2947"/>
      <c r="E3" s="2947"/>
      <c r="F3" s="2947"/>
      <c r="G3" s="2948"/>
      <c r="H3" s="2948"/>
      <c r="I3" s="2948"/>
      <c r="J3" s="2948"/>
      <c r="K3" s="2948"/>
      <c r="L3" s="2948"/>
      <c r="M3" s="2948"/>
      <c r="N3" s="2948"/>
      <c r="O3" s="2948"/>
    </row>
    <row r="4" spans="1:16" ht="61.5" customHeight="1">
      <c r="A4" s="2945"/>
      <c r="B4" s="2950"/>
      <c r="C4" s="2950"/>
      <c r="D4" s="2950"/>
      <c r="E4" s="2950"/>
      <c r="F4" s="2950"/>
      <c r="G4" s="2950"/>
      <c r="H4" s="2950"/>
      <c r="I4" s="2950"/>
      <c r="J4" s="2950"/>
      <c r="K4" s="2950"/>
      <c r="L4" s="2950"/>
      <c r="M4" s="2950"/>
      <c r="N4" s="2951"/>
      <c r="O4" s="2951"/>
    </row>
    <row r="5" spans="1:16" ht="24" customHeight="1">
      <c r="A5" s="2952" t="s">
        <v>1678</v>
      </c>
      <c r="B5" s="2953"/>
      <c r="C5" s="2953"/>
      <c r="D5" s="2953"/>
      <c r="E5" s="2953"/>
      <c r="F5" s="2953"/>
      <c r="G5" s="2954" t="s">
        <v>1679</v>
      </c>
      <c r="H5" s="2954"/>
      <c r="I5" s="2952"/>
      <c r="J5" s="2952"/>
      <c r="K5" s="2952"/>
      <c r="L5" s="2952"/>
      <c r="M5" s="2952"/>
      <c r="N5" s="2952"/>
      <c r="O5" s="2952"/>
    </row>
    <row r="6" spans="1:16" ht="48.75" customHeight="1">
      <c r="A6" s="2952" t="s">
        <v>1680</v>
      </c>
      <c r="B6" s="2955"/>
      <c r="C6" s="2955"/>
      <c r="D6" s="2955"/>
      <c r="E6" s="2955"/>
      <c r="F6" s="2955"/>
      <c r="G6" s="2945"/>
      <c r="H6" s="2945"/>
      <c r="I6" s="2956"/>
      <c r="J6" s="2956"/>
      <c r="K6" s="2957" t="s">
        <v>1681</v>
      </c>
      <c r="L6" s="2956"/>
      <c r="M6" s="2957" t="s">
        <v>1682</v>
      </c>
      <c r="N6" s="2956"/>
      <c r="O6" s="2957" t="s">
        <v>1683</v>
      </c>
    </row>
    <row r="7" spans="1:16" ht="18">
      <c r="A7" s="2951"/>
      <c r="B7" s="2951"/>
      <c r="C7" s="2951"/>
      <c r="D7" s="2951"/>
      <c r="E7" s="2951"/>
      <c r="F7" s="2951"/>
      <c r="G7" s="2951"/>
      <c r="H7" s="2951"/>
      <c r="I7" s="2951"/>
      <c r="J7" s="2951"/>
      <c r="K7" s="2951"/>
      <c r="L7" s="2951"/>
      <c r="M7" s="2951"/>
      <c r="N7" s="2951"/>
      <c r="O7" s="2951"/>
    </row>
    <row r="8" spans="1:16" ht="36.75" customHeight="1">
      <c r="A8" s="2951" t="s">
        <v>1684</v>
      </c>
      <c r="B8" s="2958"/>
      <c r="C8" s="2959" t="s">
        <v>1681</v>
      </c>
      <c r="D8" s="2958"/>
      <c r="E8" s="2959" t="s">
        <v>1682</v>
      </c>
      <c r="F8" s="2958"/>
      <c r="G8" s="2959" t="s">
        <v>1685</v>
      </c>
      <c r="H8" s="2959" t="s">
        <v>1686</v>
      </c>
      <c r="I8" s="2958"/>
      <c r="J8" s="2959" t="s">
        <v>1681</v>
      </c>
      <c r="K8" s="2958"/>
      <c r="L8" s="2959" t="s">
        <v>1682</v>
      </c>
      <c r="M8" s="2958"/>
      <c r="N8" s="2959" t="s">
        <v>1685</v>
      </c>
      <c r="O8" s="2960" t="s">
        <v>1687</v>
      </c>
    </row>
    <row r="9" spans="1:16" ht="41.25" customHeight="1">
      <c r="A9" s="2960" t="s">
        <v>1688</v>
      </c>
      <c r="B9" s="2961"/>
      <c r="C9" s="2961"/>
      <c r="D9" s="2961"/>
      <c r="E9" s="2961"/>
      <c r="F9" s="2961"/>
      <c r="G9" s="2961"/>
      <c r="H9" s="2961"/>
      <c r="I9" s="2961"/>
      <c r="J9" s="2961"/>
      <c r="K9" s="2961"/>
      <c r="L9" s="2960" t="s">
        <v>1689</v>
      </c>
      <c r="M9" s="2962"/>
      <c r="N9" s="2962"/>
      <c r="O9" s="2962"/>
      <c r="P9" s="2963"/>
    </row>
    <row r="10" spans="1:16" ht="118.5" customHeight="1">
      <c r="A10" s="2963"/>
      <c r="B10" s="2964"/>
      <c r="C10" s="2964"/>
      <c r="D10" s="2964"/>
      <c r="E10" s="2964"/>
      <c r="F10" s="2964"/>
      <c r="G10" s="2964"/>
      <c r="H10" s="2964"/>
      <c r="I10" s="2964"/>
      <c r="J10" s="2964"/>
      <c r="K10" s="2964"/>
      <c r="L10" s="2964"/>
      <c r="M10" s="2964"/>
      <c r="N10" s="2964"/>
      <c r="O10" s="2965"/>
    </row>
    <row r="11" spans="1:16" ht="30.75" customHeight="1">
      <c r="A11" s="2960" t="s">
        <v>1690</v>
      </c>
      <c r="B11" s="2951"/>
      <c r="C11" s="2951"/>
      <c r="D11" s="2951"/>
      <c r="E11" s="2951"/>
      <c r="F11" s="2951"/>
      <c r="G11" s="2944"/>
      <c r="H11" s="2944"/>
      <c r="I11" s="2944"/>
      <c r="J11" s="2944"/>
      <c r="K11" s="2944"/>
      <c r="L11" s="2944"/>
      <c r="M11" s="2944"/>
      <c r="N11" s="2944"/>
      <c r="O11" s="2944"/>
    </row>
    <row r="12" spans="1:16" ht="19.5" customHeight="1">
      <c r="A12" s="2944"/>
      <c r="B12" s="2944"/>
      <c r="C12" s="2944"/>
      <c r="D12" s="2966"/>
      <c r="E12" s="2944"/>
      <c r="F12" s="2944"/>
      <c r="G12" s="2944"/>
      <c r="H12" s="2944"/>
      <c r="I12" s="2944"/>
      <c r="J12" s="2944"/>
      <c r="K12" s="2944"/>
      <c r="L12" s="2944"/>
      <c r="M12" s="2944"/>
      <c r="N12" s="2944"/>
      <c r="O12" s="2944"/>
    </row>
    <row r="13" spans="1:16" s="2949" customFormat="1" ht="33" customHeight="1">
      <c r="A13" s="2945" t="s">
        <v>1691</v>
      </c>
      <c r="B13" s="2946" t="s">
        <v>1677</v>
      </c>
      <c r="C13" s="2967"/>
      <c r="D13" s="2967"/>
      <c r="E13" s="2967"/>
      <c r="F13" s="2967"/>
      <c r="G13" s="2948"/>
      <c r="H13" s="2948"/>
      <c r="I13" s="2948"/>
      <c r="J13" s="2948"/>
      <c r="K13" s="2948"/>
      <c r="L13" s="2948"/>
      <c r="M13" s="2948"/>
      <c r="N13" s="2948"/>
      <c r="O13" s="2948"/>
    </row>
    <row r="14" spans="1:16" ht="34.5" customHeight="1">
      <c r="A14" s="2945"/>
      <c r="B14" s="2968"/>
      <c r="C14" s="2968"/>
      <c r="D14" s="2968"/>
      <c r="E14" s="2968"/>
      <c r="F14" s="2968"/>
      <c r="G14" s="2968"/>
      <c r="H14" s="2968"/>
      <c r="I14" s="2968"/>
      <c r="J14" s="2968"/>
      <c r="K14" s="2968"/>
      <c r="L14" s="2968"/>
      <c r="M14" s="2968"/>
      <c r="N14" s="2944"/>
      <c r="O14" s="2944"/>
    </row>
    <row r="15" spans="1:16" ht="39" customHeight="1">
      <c r="A15" s="2945"/>
      <c r="B15" s="2969"/>
      <c r="C15" s="2969"/>
      <c r="D15" s="2969"/>
      <c r="E15" s="2969"/>
      <c r="F15" s="2969"/>
      <c r="G15" s="2969"/>
      <c r="H15" s="2969"/>
      <c r="I15" s="2969"/>
      <c r="J15" s="2969"/>
      <c r="K15" s="2969"/>
      <c r="L15" s="2969"/>
      <c r="M15" s="2969"/>
      <c r="N15" s="2944"/>
      <c r="O15" s="2944"/>
    </row>
    <row r="16" spans="1:16" ht="39" customHeight="1">
      <c r="A16" s="2945" t="s">
        <v>1692</v>
      </c>
      <c r="B16" s="2970"/>
      <c r="C16" s="2970"/>
      <c r="D16" s="2970"/>
      <c r="E16" s="2970"/>
      <c r="F16" s="2970"/>
      <c r="G16" s="2970"/>
      <c r="H16" s="2970"/>
      <c r="I16" s="2970"/>
      <c r="J16" s="2970"/>
      <c r="K16" s="2970"/>
      <c r="L16" s="2970"/>
      <c r="M16" s="2970"/>
      <c r="N16" s="2944"/>
      <c r="O16" s="2944"/>
    </row>
    <row r="17" spans="1:16" ht="39" customHeight="1">
      <c r="A17" s="2945"/>
      <c r="B17" s="2969"/>
      <c r="C17" s="2969"/>
      <c r="D17" s="2969"/>
      <c r="E17" s="2969"/>
      <c r="F17" s="2969"/>
      <c r="G17" s="2969"/>
      <c r="H17" s="2969"/>
      <c r="I17" s="2969"/>
      <c r="J17" s="2969"/>
      <c r="K17" s="2969"/>
      <c r="L17" s="2969"/>
      <c r="M17" s="2969"/>
      <c r="N17" s="2944"/>
      <c r="O17" s="2944"/>
    </row>
    <row r="18" spans="1:16" ht="39" customHeight="1">
      <c r="A18" s="2971" t="s">
        <v>1693</v>
      </c>
      <c r="B18" s="2970"/>
      <c r="C18" s="2970"/>
      <c r="D18" s="2970"/>
      <c r="E18" s="2970"/>
      <c r="F18" s="2970"/>
      <c r="G18" s="2970"/>
      <c r="H18" s="2970"/>
      <c r="I18" s="2970"/>
      <c r="J18" s="2970"/>
      <c r="K18" s="2970"/>
      <c r="L18" s="2972" t="s">
        <v>1694</v>
      </c>
      <c r="M18" s="2973"/>
      <c r="N18" s="2944"/>
      <c r="O18" s="2944"/>
    </row>
    <row r="19" spans="1:16" ht="39" customHeight="1">
      <c r="A19" s="2971"/>
      <c r="B19" s="2969"/>
      <c r="C19" s="2969"/>
      <c r="D19" s="2969"/>
      <c r="E19" s="2969"/>
      <c r="F19" s="2969"/>
      <c r="G19" s="2969"/>
      <c r="H19" s="2969"/>
      <c r="I19" s="2969"/>
      <c r="J19" s="2969"/>
      <c r="K19" s="2969"/>
      <c r="L19" s="2974"/>
      <c r="M19" s="2975"/>
      <c r="N19" s="2976"/>
      <c r="O19" s="2944"/>
    </row>
    <row r="20" spans="1:16" ht="33.75" customHeight="1">
      <c r="A20" s="2977"/>
      <c r="B20" s="2963" t="s">
        <v>1695</v>
      </c>
      <c r="C20" s="2944"/>
      <c r="D20" s="2944"/>
      <c r="E20" s="2944"/>
      <c r="F20" s="2944"/>
      <c r="G20" s="2944"/>
      <c r="H20" s="2944"/>
      <c r="I20" s="2944"/>
      <c r="J20" s="2944"/>
      <c r="K20" s="2944"/>
      <c r="L20" s="2944"/>
      <c r="M20" s="2944"/>
      <c r="N20" s="2944"/>
      <c r="O20" s="2944"/>
    </row>
    <row r="21" spans="1:16" ht="24" customHeight="1">
      <c r="A21" s="2944"/>
      <c r="B21" s="2944"/>
      <c r="C21" s="2944"/>
      <c r="D21" s="2944"/>
      <c r="E21" s="2944"/>
      <c r="F21" s="2944"/>
      <c r="G21" s="2944"/>
      <c r="H21" s="2944"/>
      <c r="I21" s="2944"/>
      <c r="J21" s="2944"/>
      <c r="K21" s="2944"/>
      <c r="L21" s="2944"/>
      <c r="M21" s="2944"/>
      <c r="N21" s="2944"/>
      <c r="O21" s="2944"/>
    </row>
    <row r="22" spans="1:16" ht="33" customHeight="1">
      <c r="A22" s="2944"/>
      <c r="B22" s="2944"/>
      <c r="C22" s="2944"/>
      <c r="D22" s="2944"/>
      <c r="E22" s="2944"/>
      <c r="F22" s="2944"/>
      <c r="G22" s="2944"/>
      <c r="H22" s="2944"/>
      <c r="I22" s="2978" t="s">
        <v>1696</v>
      </c>
      <c r="J22" s="2958"/>
      <c r="K22" s="2978" t="s">
        <v>1681</v>
      </c>
      <c r="L22" s="2958"/>
      <c r="M22" s="2978" t="s">
        <v>1682</v>
      </c>
      <c r="N22" s="2958"/>
      <c r="O22" s="2978" t="s">
        <v>1683</v>
      </c>
    </row>
    <row r="23" spans="1:16" ht="33" customHeight="1">
      <c r="A23" s="2944"/>
      <c r="B23" s="2944"/>
      <c r="C23" s="2944"/>
      <c r="D23" s="2944"/>
      <c r="E23" s="2944"/>
      <c r="F23" s="2944"/>
      <c r="G23" s="2944"/>
      <c r="H23" s="2944"/>
      <c r="I23" s="2959"/>
      <c r="J23" s="2979"/>
      <c r="K23" s="2959"/>
      <c r="L23" s="2979"/>
      <c r="M23" s="2959"/>
      <c r="N23" s="2979"/>
      <c r="O23" s="2959"/>
    </row>
    <row r="24" spans="1:16" ht="33" customHeight="1">
      <c r="A24" s="2980" t="s">
        <v>1697</v>
      </c>
      <c r="B24" s="2980"/>
      <c r="C24" s="2980"/>
      <c r="D24" s="2980"/>
      <c r="E24" s="2980"/>
      <c r="F24" s="2980"/>
      <c r="G24" s="2980"/>
      <c r="H24" s="2980"/>
      <c r="I24" s="2980"/>
      <c r="J24" s="2980"/>
      <c r="K24" s="2980"/>
      <c r="L24" s="2980"/>
      <c r="M24" s="2980"/>
      <c r="N24" s="2980"/>
      <c r="O24" s="2980"/>
    </row>
    <row r="25" spans="1:16" ht="219.75" customHeight="1">
      <c r="A25" s="2944"/>
      <c r="B25" s="2944"/>
      <c r="C25" s="2944"/>
      <c r="D25" s="2944"/>
      <c r="E25" s="2944"/>
      <c r="F25" s="2944"/>
      <c r="G25" s="2944"/>
      <c r="H25" s="2944"/>
      <c r="I25" s="2944"/>
      <c r="J25" s="2944"/>
      <c r="K25" s="2944"/>
      <c r="L25" s="2944"/>
      <c r="M25" s="2944"/>
      <c r="N25" s="2944"/>
      <c r="O25" s="2944"/>
    </row>
    <row r="26" spans="1:16" ht="33" customHeight="1">
      <c r="A26" s="2981"/>
      <c r="B26" s="2982"/>
      <c r="C26" s="2982"/>
      <c r="D26" s="2982"/>
      <c r="E26" s="2982"/>
      <c r="F26" s="2982"/>
      <c r="G26" s="2982"/>
      <c r="H26" s="2982"/>
      <c r="I26" s="2982"/>
      <c r="J26" s="2982"/>
      <c r="K26" s="2982"/>
      <c r="L26" s="2982"/>
      <c r="M26" s="2982"/>
      <c r="N26" s="2982"/>
      <c r="O26" s="2982"/>
      <c r="P26" s="2976"/>
    </row>
    <row r="27" spans="1:16" ht="33" customHeight="1">
      <c r="A27" s="2981"/>
      <c r="B27" s="2982"/>
      <c r="C27" s="2982"/>
      <c r="D27" s="2982"/>
      <c r="E27" s="2982"/>
      <c r="F27" s="2982"/>
      <c r="G27" s="2982"/>
      <c r="H27" s="2982"/>
      <c r="I27" s="2982"/>
      <c r="J27" s="2982"/>
      <c r="K27" s="2982"/>
      <c r="L27" s="2982"/>
      <c r="M27" s="2982"/>
      <c r="N27" s="2982"/>
      <c r="O27" s="2982"/>
      <c r="P27" s="2976"/>
    </row>
    <row r="28" spans="1:16" ht="33" customHeight="1">
      <c r="A28" s="2982" t="s">
        <v>1698</v>
      </c>
      <c r="B28" s="2982"/>
      <c r="C28" s="2982"/>
      <c r="D28" s="2982"/>
      <c r="E28" s="2982"/>
      <c r="F28" s="2982"/>
      <c r="G28" s="2982"/>
      <c r="H28" s="2982"/>
      <c r="I28" s="2982"/>
      <c r="J28" s="2982"/>
      <c r="K28" s="2982"/>
      <c r="L28" s="2982"/>
      <c r="M28" s="2982"/>
      <c r="N28" s="2982"/>
      <c r="O28" s="2982"/>
      <c r="P28" s="2976"/>
    </row>
    <row r="29" spans="1:16" ht="33" customHeight="1">
      <c r="A29" s="2982"/>
      <c r="B29" s="2983"/>
      <c r="C29" s="2983"/>
      <c r="D29" s="2983"/>
      <c r="E29" s="2983"/>
      <c r="F29" s="2983"/>
      <c r="G29" s="2983"/>
      <c r="H29" s="2983"/>
      <c r="I29" s="2983"/>
      <c r="J29" s="2983"/>
      <c r="K29" s="2983"/>
      <c r="L29" s="2983"/>
      <c r="M29" s="2983"/>
      <c r="N29" s="2983"/>
      <c r="O29" s="2983"/>
      <c r="P29" s="2976"/>
    </row>
    <row r="30" spans="1:16" ht="33" customHeight="1">
      <c r="A30" s="2982"/>
      <c r="B30" s="2976"/>
      <c r="C30" s="2976"/>
      <c r="D30" s="2976"/>
      <c r="E30" s="2976"/>
      <c r="F30" s="2976"/>
      <c r="G30" s="2976"/>
      <c r="H30" s="2976"/>
      <c r="I30" s="2976"/>
      <c r="J30" s="2976"/>
      <c r="K30" s="2976"/>
      <c r="L30" s="2976"/>
      <c r="M30" s="2976"/>
      <c r="N30" s="2976"/>
      <c r="O30" s="2976"/>
      <c r="P30" s="2976"/>
    </row>
    <row r="31" spans="1:16" ht="33" customHeight="1">
      <c r="A31" s="2982"/>
      <c r="B31" s="2976"/>
      <c r="C31" s="2976"/>
      <c r="D31" s="2976"/>
      <c r="E31" s="2976"/>
      <c r="F31" s="2976"/>
      <c r="G31" s="2976"/>
      <c r="H31" s="2976"/>
      <c r="I31" s="2976"/>
      <c r="J31" s="2976"/>
      <c r="K31" s="2976"/>
      <c r="L31" s="2976"/>
      <c r="M31" s="2976"/>
      <c r="N31" s="2976"/>
      <c r="O31" s="2976"/>
      <c r="P31" s="2976"/>
    </row>
    <row r="32" spans="1:16" ht="33" customHeight="1">
      <c r="A32" s="2984"/>
      <c r="B32" s="2976"/>
      <c r="C32" s="2976"/>
      <c r="D32" s="2976"/>
      <c r="E32" s="2976"/>
      <c r="F32" s="2976"/>
      <c r="G32" s="2976"/>
      <c r="H32" s="2976"/>
      <c r="I32" s="2976"/>
      <c r="J32" s="2976"/>
      <c r="K32" s="2976"/>
      <c r="L32" s="2976"/>
      <c r="M32" s="2976"/>
      <c r="N32" s="2976"/>
      <c r="O32" s="2976"/>
      <c r="P32" s="2976"/>
    </row>
    <row r="33" spans="1:16" ht="33" customHeight="1">
      <c r="A33" s="2976"/>
      <c r="B33" s="2976"/>
      <c r="C33" s="2976"/>
      <c r="D33" s="2976"/>
      <c r="E33" s="2976"/>
      <c r="F33" s="2976"/>
      <c r="G33" s="2976"/>
      <c r="H33" s="2976"/>
      <c r="I33" s="2976"/>
      <c r="J33" s="2976"/>
      <c r="K33" s="2976"/>
      <c r="L33" s="2976"/>
      <c r="M33" s="2976"/>
      <c r="N33" s="2976"/>
      <c r="O33" s="2976"/>
      <c r="P33" s="2976"/>
    </row>
    <row r="34" spans="1:16" ht="33" customHeight="1">
      <c r="A34" s="2976"/>
      <c r="B34" s="2976"/>
      <c r="C34" s="2976"/>
      <c r="D34" s="2976"/>
      <c r="E34" s="2976"/>
      <c r="F34" s="2976"/>
      <c r="G34" s="2976"/>
      <c r="H34" s="2976"/>
      <c r="I34" s="2976"/>
      <c r="J34" s="2976"/>
      <c r="K34" s="2976"/>
      <c r="L34" s="2976"/>
      <c r="M34" s="2976"/>
      <c r="N34" s="2976"/>
      <c r="O34" s="2976"/>
      <c r="P34" s="2976"/>
    </row>
    <row r="35" spans="1:16" ht="33" customHeight="1">
      <c r="A35" s="2976"/>
      <c r="B35" s="2976"/>
      <c r="C35" s="2976"/>
      <c r="D35" s="2976"/>
      <c r="E35" s="2976"/>
      <c r="F35" s="2976"/>
      <c r="G35" s="2976"/>
      <c r="H35" s="2976"/>
      <c r="I35" s="2976"/>
      <c r="J35" s="2976"/>
      <c r="K35" s="2976"/>
      <c r="L35" s="2976"/>
      <c r="M35" s="2976"/>
      <c r="N35" s="2976"/>
      <c r="O35" s="2976"/>
      <c r="P35" s="2976"/>
    </row>
    <row r="36" spans="1:16" ht="33" customHeight="1">
      <c r="A36" s="2976"/>
      <c r="B36" s="2976"/>
      <c r="C36" s="2976"/>
      <c r="D36" s="2976"/>
      <c r="E36" s="2976"/>
      <c r="F36" s="2976"/>
      <c r="G36" s="2976"/>
      <c r="H36" s="2976"/>
      <c r="I36" s="2976"/>
      <c r="J36" s="2976"/>
      <c r="K36" s="2976"/>
      <c r="L36" s="2976"/>
      <c r="M36" s="2976"/>
      <c r="N36" s="2976"/>
      <c r="O36" s="2976"/>
      <c r="P36" s="2976"/>
    </row>
  </sheetData>
  <mergeCells count="18">
    <mergeCell ref="A18:A19"/>
    <mergeCell ref="B18:K19"/>
    <mergeCell ref="L18:L19"/>
    <mergeCell ref="A24:O24"/>
    <mergeCell ref="B9:K9"/>
    <mergeCell ref="B10:N10"/>
    <mergeCell ref="A13:A15"/>
    <mergeCell ref="C13:F13"/>
    <mergeCell ref="B14:M15"/>
    <mergeCell ref="A16:A17"/>
    <mergeCell ref="B16:M17"/>
    <mergeCell ref="A1:O1"/>
    <mergeCell ref="A3:A4"/>
    <mergeCell ref="C3:F3"/>
    <mergeCell ref="B4:M4"/>
    <mergeCell ref="B5:F5"/>
    <mergeCell ref="G5:H6"/>
    <mergeCell ref="B6:F6"/>
  </mergeCells>
  <phoneticPr fontId="9"/>
  <printOptions horizontalCentered="1"/>
  <pageMargins left="0.59055118110236227" right="0.59055118110236227" top="0.39370078740157483" bottom="0.39370078740157483" header="0.31496062992125984" footer="0.31496062992125984"/>
  <pageSetup paperSize="9" scale="74"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1"/>
  <dimension ref="A1:H41"/>
  <sheetViews>
    <sheetView view="pageBreakPreview" topLeftCell="A13" zoomScale="70" zoomScaleNormal="100" zoomScaleSheetLayoutView="70" workbookViewId="0">
      <selection activeCell="H38" sqref="H38"/>
    </sheetView>
  </sheetViews>
  <sheetFormatPr defaultColWidth="9" defaultRowHeight="13.5"/>
  <cols>
    <col min="1" max="2" width="17.625" style="131" customWidth="1"/>
    <col min="3" max="4" width="11.625" style="131" customWidth="1"/>
    <col min="5" max="5" width="11.125" style="131" customWidth="1"/>
    <col min="6" max="6" width="59.75" style="131" customWidth="1"/>
    <col min="7" max="18" width="15.625" style="127" customWidth="1"/>
    <col min="19" max="16384" width="9" style="127"/>
  </cols>
  <sheetData>
    <row r="1" spans="1:8" ht="24.95" customHeight="1">
      <c r="A1" s="124"/>
      <c r="B1" s="124"/>
      <c r="C1" s="125"/>
      <c r="D1" s="125"/>
      <c r="E1" s="125"/>
      <c r="F1" s="126" t="s">
        <v>314</v>
      </c>
    </row>
    <row r="2" spans="1:8" ht="39.950000000000003" customHeight="1">
      <c r="A2" s="2145" t="s">
        <v>10</v>
      </c>
      <c r="B2" s="2145"/>
      <c r="C2" s="2145"/>
      <c r="D2" s="2145"/>
      <c r="E2" s="2145"/>
      <c r="F2" s="2145"/>
    </row>
    <row r="3" spans="1:8" ht="39.950000000000003" customHeight="1" thickBot="1">
      <c r="A3" s="128" t="s">
        <v>245</v>
      </c>
      <c r="B3" s="2146" t="str">
        <f>IF(様式1!L11="","",様式1!L11)</f>
        <v>株式会社○○○○</v>
      </c>
      <c r="C3" s="2146"/>
      <c r="D3" s="2146"/>
      <c r="E3" s="128" t="s">
        <v>315</v>
      </c>
      <c r="F3" s="509" t="str">
        <f>IF(様式1!G36="","",様式1!G36)</f>
        <v>ＯＡ事務科</v>
      </c>
    </row>
    <row r="4" spans="1:8" ht="30" customHeight="1" thickBot="1">
      <c r="A4" s="129" t="s">
        <v>316</v>
      </c>
      <c r="B4" s="130"/>
    </row>
    <row r="5" spans="1:8" ht="39.950000000000003" customHeight="1" thickBot="1">
      <c r="A5" s="2147" t="s">
        <v>317</v>
      </c>
      <c r="B5" s="2148"/>
      <c r="C5" s="2149" t="s">
        <v>318</v>
      </c>
      <c r="D5" s="2150"/>
      <c r="E5" s="132" t="s">
        <v>319</v>
      </c>
      <c r="F5" s="133" t="s">
        <v>320</v>
      </c>
      <c r="H5" s="127" t="s">
        <v>321</v>
      </c>
    </row>
    <row r="6" spans="1:8" ht="26.1" customHeight="1">
      <c r="A6" s="2151" t="s">
        <v>1603</v>
      </c>
      <c r="B6" s="2152"/>
      <c r="C6" s="2155" t="s">
        <v>1604</v>
      </c>
      <c r="D6" s="2156"/>
      <c r="E6" s="2159">
        <v>1500</v>
      </c>
      <c r="F6" s="2161" t="s">
        <v>1605</v>
      </c>
    </row>
    <row r="7" spans="1:8" ht="26.1" customHeight="1">
      <c r="A7" s="2153"/>
      <c r="B7" s="2154"/>
      <c r="C7" s="2157"/>
      <c r="D7" s="2158"/>
      <c r="E7" s="2160"/>
      <c r="F7" s="2162"/>
    </row>
    <row r="8" spans="1:8" ht="26.1" customHeight="1">
      <c r="A8" s="2163" t="s">
        <v>1606</v>
      </c>
      <c r="B8" s="2164"/>
      <c r="C8" s="2165" t="s">
        <v>1607</v>
      </c>
      <c r="D8" s="2166"/>
      <c r="E8" s="2167">
        <v>2000</v>
      </c>
      <c r="F8" s="2162" t="s">
        <v>1608</v>
      </c>
    </row>
    <row r="9" spans="1:8" ht="26.1" customHeight="1">
      <c r="A9" s="2153"/>
      <c r="B9" s="2154"/>
      <c r="C9" s="2157"/>
      <c r="D9" s="2158"/>
      <c r="E9" s="2160"/>
      <c r="F9" s="2162"/>
    </row>
    <row r="10" spans="1:8" ht="26.1" customHeight="1">
      <c r="A10" s="2163" t="s">
        <v>1609</v>
      </c>
      <c r="B10" s="2164"/>
      <c r="C10" s="2165" t="s">
        <v>1610</v>
      </c>
      <c r="D10" s="2166"/>
      <c r="E10" s="2167">
        <v>1800</v>
      </c>
      <c r="F10" s="2162" t="s">
        <v>1611</v>
      </c>
    </row>
    <row r="11" spans="1:8" ht="26.1" customHeight="1">
      <c r="A11" s="2153"/>
      <c r="B11" s="2154"/>
      <c r="C11" s="2157"/>
      <c r="D11" s="2158"/>
      <c r="E11" s="2160"/>
      <c r="F11" s="2162"/>
    </row>
    <row r="12" spans="1:8" ht="26.1" customHeight="1">
      <c r="A12" s="2163" t="s">
        <v>1612</v>
      </c>
      <c r="B12" s="2164"/>
      <c r="C12" s="2165" t="s">
        <v>1613</v>
      </c>
      <c r="D12" s="2166"/>
      <c r="E12" s="2167">
        <v>1650</v>
      </c>
      <c r="F12" s="2162" t="s">
        <v>1614</v>
      </c>
    </row>
    <row r="13" spans="1:8" ht="26.1" customHeight="1">
      <c r="A13" s="2153"/>
      <c r="B13" s="2154"/>
      <c r="C13" s="2157"/>
      <c r="D13" s="2158"/>
      <c r="E13" s="2160"/>
      <c r="F13" s="2162"/>
    </row>
    <row r="14" spans="1:8" ht="26.1" customHeight="1">
      <c r="A14" s="2163" t="s">
        <v>1615</v>
      </c>
      <c r="B14" s="2164"/>
      <c r="C14" s="2165"/>
      <c r="D14" s="2166"/>
      <c r="E14" s="2167">
        <v>-50</v>
      </c>
      <c r="F14" s="2173"/>
    </row>
    <row r="15" spans="1:8" ht="26.1" customHeight="1" thickBot="1">
      <c r="A15" s="2168"/>
      <c r="B15" s="2169"/>
      <c r="C15" s="2170"/>
      <c r="D15" s="2171"/>
      <c r="E15" s="2172"/>
      <c r="F15" s="2174"/>
    </row>
    <row r="16" spans="1:8" s="47" customFormat="1" ht="20.100000000000001" customHeight="1">
      <c r="A16" s="2175" t="s">
        <v>322</v>
      </c>
      <c r="B16" s="2176"/>
      <c r="C16" s="2176"/>
      <c r="D16" s="2177"/>
      <c r="E16" s="2181">
        <f>SUM(E6:E15)</f>
        <v>6900</v>
      </c>
      <c r="F16" s="2183"/>
    </row>
    <row r="17" spans="1:6" ht="20.100000000000001" customHeight="1" thickBot="1">
      <c r="A17" s="2178"/>
      <c r="B17" s="2179"/>
      <c r="C17" s="2179"/>
      <c r="D17" s="2180"/>
      <c r="E17" s="2182"/>
      <c r="F17" s="2184"/>
    </row>
    <row r="18" spans="1:6" ht="24.95" customHeight="1">
      <c r="A18" s="134" t="s">
        <v>746</v>
      </c>
      <c r="B18" s="134"/>
      <c r="C18" s="478"/>
      <c r="D18" s="478"/>
      <c r="E18" s="479"/>
      <c r="F18" s="478"/>
    </row>
    <row r="19" spans="1:6" ht="24.95" customHeight="1" thickBot="1">
      <c r="A19" s="129" t="s">
        <v>323</v>
      </c>
      <c r="B19" s="130"/>
      <c r="E19" s="135"/>
    </row>
    <row r="20" spans="1:6" ht="39.950000000000003" customHeight="1" thickBot="1">
      <c r="A20" s="2147" t="s">
        <v>324</v>
      </c>
      <c r="B20" s="2185"/>
      <c r="C20" s="2185"/>
      <c r="D20" s="2148"/>
      <c r="E20" s="132" t="s">
        <v>325</v>
      </c>
      <c r="F20" s="133" t="s">
        <v>271</v>
      </c>
    </row>
    <row r="21" spans="1:6" ht="26.1" customHeight="1">
      <c r="A21" s="2151" t="s">
        <v>1616</v>
      </c>
      <c r="B21" s="2186"/>
      <c r="C21" s="2186"/>
      <c r="D21" s="2152"/>
      <c r="E21" s="2159">
        <v>0</v>
      </c>
      <c r="F21" s="2173" t="s">
        <v>1617</v>
      </c>
    </row>
    <row r="22" spans="1:6" ht="26.1" customHeight="1">
      <c r="A22" s="2153"/>
      <c r="B22" s="2187"/>
      <c r="C22" s="2187"/>
      <c r="D22" s="2154"/>
      <c r="E22" s="2160"/>
      <c r="F22" s="2173"/>
    </row>
    <row r="23" spans="1:6" ht="26.1" customHeight="1">
      <c r="A23" s="2163" t="s">
        <v>1618</v>
      </c>
      <c r="B23" s="2188"/>
      <c r="C23" s="2188"/>
      <c r="D23" s="2164"/>
      <c r="E23" s="2167">
        <v>0</v>
      </c>
      <c r="F23" s="2173" t="s">
        <v>1619</v>
      </c>
    </row>
    <row r="24" spans="1:6" ht="26.1" customHeight="1">
      <c r="A24" s="2153"/>
      <c r="B24" s="2187"/>
      <c r="C24" s="2187"/>
      <c r="D24" s="2154"/>
      <c r="E24" s="2160"/>
      <c r="F24" s="2173"/>
    </row>
    <row r="25" spans="1:6" ht="26.1" customHeight="1">
      <c r="A25" s="2189"/>
      <c r="B25" s="2190"/>
      <c r="C25" s="2190"/>
      <c r="D25" s="2191"/>
      <c r="E25" s="2195"/>
      <c r="F25" s="2197"/>
    </row>
    <row r="26" spans="1:6" ht="26.1" customHeight="1">
      <c r="A26" s="2192"/>
      <c r="B26" s="2193"/>
      <c r="C26" s="2193"/>
      <c r="D26" s="2194"/>
      <c r="E26" s="2196"/>
      <c r="F26" s="2197"/>
    </row>
    <row r="27" spans="1:6" ht="26.1" customHeight="1">
      <c r="A27" s="2189"/>
      <c r="B27" s="2190"/>
      <c r="C27" s="2190"/>
      <c r="D27" s="2191"/>
      <c r="E27" s="2195"/>
      <c r="F27" s="2197"/>
    </row>
    <row r="28" spans="1:6" ht="26.1" customHeight="1">
      <c r="A28" s="2192"/>
      <c r="B28" s="2193"/>
      <c r="C28" s="2193"/>
      <c r="D28" s="2194"/>
      <c r="E28" s="2196"/>
      <c r="F28" s="2197"/>
    </row>
    <row r="29" spans="1:6" ht="26.1" customHeight="1">
      <c r="A29" s="2189"/>
      <c r="B29" s="2190"/>
      <c r="C29" s="2190"/>
      <c r="D29" s="2191"/>
      <c r="E29" s="2195"/>
      <c r="F29" s="2197"/>
    </row>
    <row r="30" spans="1:6" ht="26.1" customHeight="1" thickBot="1">
      <c r="A30" s="2202"/>
      <c r="B30" s="2203"/>
      <c r="C30" s="2203"/>
      <c r="D30" s="2204"/>
      <c r="E30" s="2205"/>
      <c r="F30" s="2206"/>
    </row>
    <row r="31" spans="1:6" s="47" customFormat="1" ht="20.100000000000001" customHeight="1">
      <c r="A31" s="2175" t="s">
        <v>322</v>
      </c>
      <c r="B31" s="2176"/>
      <c r="C31" s="2176"/>
      <c r="D31" s="2177"/>
      <c r="E31" s="2181">
        <f>SUM(E21:E30)</f>
        <v>0</v>
      </c>
      <c r="F31" s="2183"/>
    </row>
    <row r="32" spans="1:6" ht="20.100000000000001" customHeight="1" thickBot="1">
      <c r="A32" s="2178"/>
      <c r="B32" s="2179"/>
      <c r="C32" s="2179"/>
      <c r="D32" s="2180"/>
      <c r="E32" s="2182"/>
      <c r="F32" s="2184"/>
    </row>
    <row r="33" spans="1:6" ht="20.100000000000001" customHeight="1">
      <c r="A33" s="134" t="s">
        <v>747</v>
      </c>
      <c r="B33" s="134"/>
      <c r="C33" s="478"/>
      <c r="D33" s="478"/>
      <c r="E33" s="478"/>
      <c r="F33" s="478"/>
    </row>
    <row r="34" spans="1:6" ht="30" customHeight="1" thickBot="1">
      <c r="A34" s="136" t="s">
        <v>326</v>
      </c>
      <c r="B34" s="136"/>
      <c r="C34" s="137"/>
      <c r="D34" s="137"/>
      <c r="E34" s="137"/>
      <c r="F34" s="137"/>
    </row>
    <row r="35" spans="1:6" ht="39.950000000000003" customHeight="1" thickBot="1">
      <c r="A35" s="2207" t="s">
        <v>317</v>
      </c>
      <c r="B35" s="2150"/>
      <c r="C35" s="2208" t="s">
        <v>327</v>
      </c>
      <c r="D35" s="2209"/>
      <c r="E35" s="2210"/>
      <c r="F35" s="133" t="s">
        <v>320</v>
      </c>
    </row>
    <row r="36" spans="1:6" ht="35.1" customHeight="1">
      <c r="A36" s="2198" t="s">
        <v>1620</v>
      </c>
      <c r="B36" s="2199"/>
      <c r="C36" s="2200" t="s">
        <v>1621</v>
      </c>
      <c r="D36" s="2201"/>
      <c r="E36" s="2199"/>
      <c r="F36" s="1132" t="s">
        <v>1622</v>
      </c>
    </row>
    <row r="37" spans="1:6" ht="35.1" customHeight="1">
      <c r="A37" s="2215" t="s">
        <v>1623</v>
      </c>
      <c r="B37" s="2216"/>
      <c r="C37" s="2217" t="s">
        <v>1621</v>
      </c>
      <c r="D37" s="2218"/>
      <c r="E37" s="2216"/>
      <c r="F37" s="1133" t="s">
        <v>1624</v>
      </c>
    </row>
    <row r="38" spans="1:6" ht="35.1" customHeight="1">
      <c r="A38" s="2219"/>
      <c r="B38" s="2220"/>
      <c r="C38" s="2221"/>
      <c r="D38" s="2222"/>
      <c r="E38" s="2220"/>
      <c r="F38" s="638"/>
    </row>
    <row r="39" spans="1:6" ht="35.1" customHeight="1">
      <c r="A39" s="2219"/>
      <c r="B39" s="2220"/>
      <c r="C39" s="2221"/>
      <c r="D39" s="2222"/>
      <c r="E39" s="2220"/>
      <c r="F39" s="638"/>
    </row>
    <row r="40" spans="1:6" ht="35.1" customHeight="1" thickBot="1">
      <c r="A40" s="2211"/>
      <c r="B40" s="2212"/>
      <c r="C40" s="2213"/>
      <c r="D40" s="2214"/>
      <c r="E40" s="2212"/>
      <c r="F40" s="639"/>
    </row>
    <row r="41" spans="1:6">
      <c r="A41" s="489" t="s">
        <v>764</v>
      </c>
    </row>
  </sheetData>
  <mergeCells count="58">
    <mergeCell ref="A40:B40"/>
    <mergeCell ref="C40:E40"/>
    <mergeCell ref="A37:B37"/>
    <mergeCell ref="C37:E37"/>
    <mergeCell ref="A38:B38"/>
    <mergeCell ref="C38:E38"/>
    <mergeCell ref="A39:B39"/>
    <mergeCell ref="C39:E39"/>
    <mergeCell ref="A36:B36"/>
    <mergeCell ref="C36:E36"/>
    <mergeCell ref="A27:D28"/>
    <mergeCell ref="E27:E28"/>
    <mergeCell ref="F27:F28"/>
    <mergeCell ref="A29:D30"/>
    <mergeCell ref="E29:E30"/>
    <mergeCell ref="F29:F30"/>
    <mergeCell ref="A31:D32"/>
    <mergeCell ref="E31:E32"/>
    <mergeCell ref="F31:F32"/>
    <mergeCell ref="A35:B35"/>
    <mergeCell ref="C35:E35"/>
    <mergeCell ref="A23:D24"/>
    <mergeCell ref="E23:E24"/>
    <mergeCell ref="F23:F24"/>
    <mergeCell ref="A25:D26"/>
    <mergeCell ref="E25:E26"/>
    <mergeCell ref="F25:F26"/>
    <mergeCell ref="A16:D17"/>
    <mergeCell ref="E16:E17"/>
    <mergeCell ref="F16:F17"/>
    <mergeCell ref="A20:D20"/>
    <mergeCell ref="A21:D22"/>
    <mergeCell ref="E21:E22"/>
    <mergeCell ref="F21:F22"/>
    <mergeCell ref="A12:B13"/>
    <mergeCell ref="C12:D13"/>
    <mergeCell ref="E12:E13"/>
    <mergeCell ref="F12:F13"/>
    <mergeCell ref="A14:B15"/>
    <mergeCell ref="C14:D15"/>
    <mergeCell ref="E14:E15"/>
    <mergeCell ref="F14:F15"/>
    <mergeCell ref="A8:B9"/>
    <mergeCell ref="C8:D9"/>
    <mergeCell ref="E8:E9"/>
    <mergeCell ref="F8:F9"/>
    <mergeCell ref="A10:B11"/>
    <mergeCell ref="C10:D11"/>
    <mergeCell ref="E10:E11"/>
    <mergeCell ref="F10:F11"/>
    <mergeCell ref="A2:F2"/>
    <mergeCell ref="B3:D3"/>
    <mergeCell ref="A5:B5"/>
    <mergeCell ref="C5:D5"/>
    <mergeCell ref="A6:B7"/>
    <mergeCell ref="C6:D7"/>
    <mergeCell ref="E6:E7"/>
    <mergeCell ref="F6:F7"/>
  </mergeCells>
  <phoneticPr fontId="9"/>
  <conditionalFormatting sqref="A6:D15 E12 E14">
    <cfRule type="cellIs" dxfId="244" priority="5" stopIfTrue="1" operator="equal">
      <formula>""</formula>
    </cfRule>
  </conditionalFormatting>
  <conditionalFormatting sqref="A21:D30 F21:F30 E21 E23">
    <cfRule type="cellIs" dxfId="243" priority="4" stopIfTrue="1" operator="notEqual">
      <formula>0</formula>
    </cfRule>
  </conditionalFormatting>
  <conditionalFormatting sqref="A21:D30 F21:F30">
    <cfRule type="cellIs" dxfId="242" priority="3" stopIfTrue="1" operator="equal">
      <formula>""</formula>
    </cfRule>
  </conditionalFormatting>
  <conditionalFormatting sqref="A36:F40">
    <cfRule type="cellIs" dxfId="241" priority="1" stopIfTrue="1" operator="equal">
      <formula>""</formula>
    </cfRule>
  </conditionalFormatting>
  <conditionalFormatting sqref="E6 E8 E10">
    <cfRule type="cellIs" dxfId="240" priority="7" stopIfTrue="1" operator="equal">
      <formula>""</formula>
    </cfRule>
  </conditionalFormatting>
  <conditionalFormatting sqref="E21 E23">
    <cfRule type="cellIs" dxfId="239" priority="2" stopIfTrue="1" operator="equal">
      <formula>""</formula>
    </cfRule>
  </conditionalFormatting>
  <conditionalFormatting sqref="E25 E27 E29">
    <cfRule type="cellIs" dxfId="238" priority="8" stopIfTrue="1" operator="equal">
      <formula>""</formula>
    </cfRule>
    <cfRule type="cellIs" dxfId="237" priority="12" stopIfTrue="1" operator="notEqual">
      <formula>0</formula>
    </cfRule>
  </conditionalFormatting>
  <conditionalFormatting sqref="F6:F15">
    <cfRule type="cellIs" dxfId="236" priority="6" stopIfTrue="1" operator="equal">
      <formula>""</formula>
    </cfRule>
  </conditionalFormatting>
  <dataValidations count="1">
    <dataValidation imeMode="off" allowBlank="1" showInputMessage="1" showErrorMessage="1" sqref="E29 E10 E12 E25 E27 E6 E8 E14 E21 E23" xr:uid="{00000000-0002-0000-1300-000000000000}"/>
  </dataValidations>
  <printOptions horizontalCentered="1"/>
  <pageMargins left="0.59055118110236227" right="0.59055118110236227" top="0.59055118110236227" bottom="0.19685039370078741" header="0.39370078740157483" footer="0.31496062992125984"/>
  <pageSetup paperSize="9" scale="70" orientation="portrait" horizontalDpi="300" verticalDpi="300" r:id="rId1"/>
  <headerFooter scaleWithDoc="0">
    <oddFooter>&amp;R&amp;10（平成30年7月開講訓練科から適用）</oddFooter>
  </headerFooter>
  <colBreaks count="1" manualBreakCount="1">
    <brk id="6" max="1048575" man="1"/>
  </colBreaks>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AV47"/>
  <sheetViews>
    <sheetView view="pageBreakPreview" topLeftCell="A20" zoomScale="55" zoomScaleNormal="85" zoomScaleSheetLayoutView="55" zoomScalePageLayoutView="40" workbookViewId="0">
      <selection activeCell="C47" sqref="C47:AO47"/>
    </sheetView>
  </sheetViews>
  <sheetFormatPr defaultColWidth="9" defaultRowHeight="14.25"/>
  <cols>
    <col min="1" max="1" width="5.625" style="141" customWidth="1"/>
    <col min="2" max="2" width="29.875" style="140" customWidth="1"/>
    <col min="3" max="4" width="7.125" style="140" customWidth="1"/>
    <col min="5" max="6" width="7.25" style="140" customWidth="1"/>
    <col min="7" max="7" width="25.25" style="140" customWidth="1"/>
    <col min="8" max="39" width="2.625" style="140" customWidth="1"/>
    <col min="40" max="40" width="0.375" style="140" customWidth="1"/>
    <col min="41" max="41" width="0.25" style="140" customWidth="1"/>
    <col min="42" max="42" width="10" style="140" customWidth="1"/>
    <col min="43" max="43" width="7.5" style="141" customWidth="1"/>
    <col min="44" max="44" width="30.25" style="141" customWidth="1"/>
    <col min="45" max="54" width="15.625" style="141" customWidth="1"/>
    <col min="55" max="16384" width="9" style="141"/>
  </cols>
  <sheetData>
    <row r="1" spans="1:42" ht="23.25" customHeight="1">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109"/>
      <c r="AH1" s="109"/>
      <c r="AI1" s="531"/>
      <c r="AJ1" s="531"/>
      <c r="AK1" s="531"/>
      <c r="AL1" s="531"/>
      <c r="AM1" s="531"/>
      <c r="AN1" s="531"/>
      <c r="AO1" s="139" t="s">
        <v>846</v>
      </c>
    </row>
    <row r="2" spans="1:42" ht="25.5" customHeight="1">
      <c r="A2" s="2223" t="s">
        <v>328</v>
      </c>
      <c r="B2" s="2223"/>
      <c r="C2" s="2223"/>
      <c r="D2" s="2223"/>
      <c r="E2" s="2223"/>
      <c r="F2" s="2223"/>
      <c r="G2" s="2223"/>
      <c r="H2" s="2223"/>
      <c r="I2" s="2223"/>
      <c r="J2" s="2223"/>
      <c r="K2" s="2223"/>
      <c r="L2" s="2223"/>
      <c r="M2" s="2223"/>
      <c r="N2" s="2223"/>
      <c r="O2" s="2223"/>
      <c r="P2" s="2223"/>
      <c r="Q2" s="2223"/>
      <c r="R2" s="2223"/>
      <c r="S2" s="2223"/>
      <c r="T2" s="2223"/>
      <c r="U2" s="2223"/>
      <c r="V2" s="2223"/>
      <c r="W2" s="2223"/>
      <c r="X2" s="2223"/>
      <c r="Y2" s="2223"/>
      <c r="Z2" s="2223"/>
      <c r="AA2" s="2223"/>
      <c r="AB2" s="2223"/>
      <c r="AC2" s="2223"/>
      <c r="AD2" s="2223"/>
      <c r="AE2" s="2223"/>
      <c r="AF2" s="2223"/>
      <c r="AG2" s="2223"/>
      <c r="AH2" s="2223"/>
      <c r="AI2" s="2223"/>
      <c r="AJ2" s="2223"/>
      <c r="AK2" s="2223"/>
      <c r="AL2" s="2223"/>
      <c r="AM2" s="2223"/>
      <c r="AN2" s="2223"/>
      <c r="AO2" s="2223"/>
      <c r="AP2" s="142"/>
    </row>
    <row r="3" spans="1:42" ht="12.75" customHeight="1">
      <c r="A3" s="55"/>
      <c r="B3" s="138"/>
      <c r="C3" s="138"/>
      <c r="D3" s="138"/>
      <c r="E3" s="138"/>
      <c r="F3" s="138"/>
      <c r="G3" s="138"/>
      <c r="H3" s="2224"/>
      <c r="I3" s="2224"/>
      <c r="J3" s="2224"/>
      <c r="K3" s="2224"/>
      <c r="L3" s="2224"/>
      <c r="M3" s="2224"/>
      <c r="N3" s="2224"/>
      <c r="O3" s="2224"/>
      <c r="P3" s="2224"/>
      <c r="Q3" s="2224"/>
      <c r="R3" s="2224"/>
      <c r="S3" s="2224"/>
      <c r="T3" s="513"/>
      <c r="U3" s="2224"/>
      <c r="V3" s="2224"/>
      <c r="W3" s="2224"/>
      <c r="X3" s="2224"/>
      <c r="Y3" s="2224"/>
      <c r="Z3" s="2224"/>
      <c r="AA3" s="2224"/>
      <c r="AB3" s="2224"/>
      <c r="AC3" s="2224"/>
      <c r="AD3" s="2224"/>
      <c r="AE3" s="2224"/>
      <c r="AF3" s="2224"/>
      <c r="AG3" s="2224"/>
      <c r="AH3" s="2224"/>
      <c r="AI3" s="2224"/>
      <c r="AJ3" s="2224"/>
      <c r="AK3" s="2224"/>
      <c r="AL3" s="2224"/>
      <c r="AM3" s="2224"/>
      <c r="AN3" s="2224"/>
      <c r="AO3" s="2224"/>
      <c r="AP3" s="143"/>
    </row>
    <row r="4" spans="1:42" s="145" customFormat="1" ht="24.95" customHeight="1" thickBot="1">
      <c r="A4" s="2179" t="s">
        <v>825</v>
      </c>
      <c r="B4" s="2179"/>
      <c r="C4" s="2225" t="str">
        <f>IF(様式1!L11="","",様式1!L11)</f>
        <v>株式会社○○○○</v>
      </c>
      <c r="D4" s="2225"/>
      <c r="E4" s="2225"/>
      <c r="F4" s="2225"/>
      <c r="G4" s="2225"/>
      <c r="H4" s="2226" t="s">
        <v>82</v>
      </c>
      <c r="I4" s="2226"/>
      <c r="J4" s="2226"/>
      <c r="K4" s="2226"/>
      <c r="L4" s="2226"/>
      <c r="M4" s="2226"/>
      <c r="N4" s="2226"/>
      <c r="O4" s="2226"/>
      <c r="P4" s="2226"/>
      <c r="Q4" s="2226"/>
      <c r="R4" s="2227" t="str">
        <f>IF(様式1!G36="","",様式1!G36)</f>
        <v>ＯＡ事務科</v>
      </c>
      <c r="S4" s="2227"/>
      <c r="T4" s="2227"/>
      <c r="U4" s="2227"/>
      <c r="V4" s="2227"/>
      <c r="W4" s="2227"/>
      <c r="X4" s="2227"/>
      <c r="Y4" s="2227"/>
      <c r="Z4" s="2227"/>
      <c r="AA4" s="2227"/>
      <c r="AB4" s="2227"/>
      <c r="AC4" s="2227"/>
      <c r="AD4" s="2227"/>
      <c r="AE4" s="2227"/>
      <c r="AF4" s="2227"/>
      <c r="AG4" s="2227"/>
      <c r="AH4" s="2227"/>
      <c r="AI4" s="2227"/>
      <c r="AJ4" s="2227"/>
      <c r="AK4" s="2227"/>
      <c r="AL4" s="2227"/>
      <c r="AM4" s="2227"/>
      <c r="AN4" s="2227"/>
      <c r="AO4" s="2227"/>
      <c r="AP4" s="144"/>
    </row>
    <row r="5" spans="1:42" ht="11.1" customHeight="1" thickBot="1">
      <c r="A5" s="146"/>
      <c r="B5" s="147"/>
      <c r="C5" s="147"/>
      <c r="D5" s="147"/>
      <c r="E5" s="147"/>
      <c r="F5" s="147"/>
      <c r="G5" s="147"/>
      <c r="H5" s="2228"/>
      <c r="I5" s="2228"/>
      <c r="J5" s="2228"/>
      <c r="K5" s="2228"/>
      <c r="L5" s="2228"/>
      <c r="M5" s="2228"/>
      <c r="N5" s="2228"/>
      <c r="O5" s="2228"/>
      <c r="P5" s="2228"/>
      <c r="Q5" s="2228"/>
      <c r="R5" s="2228"/>
      <c r="S5" s="2228"/>
      <c r="T5" s="514"/>
      <c r="U5" s="2228"/>
      <c r="V5" s="2228"/>
      <c r="W5" s="2228"/>
      <c r="X5" s="2228"/>
      <c r="Y5" s="2228"/>
      <c r="Z5" s="2228"/>
      <c r="AA5" s="2228"/>
      <c r="AB5" s="2228"/>
      <c r="AC5" s="2228"/>
      <c r="AD5" s="2228"/>
      <c r="AE5" s="2228"/>
      <c r="AF5" s="2228"/>
      <c r="AG5" s="2228"/>
      <c r="AH5" s="2228"/>
      <c r="AI5" s="2228"/>
      <c r="AJ5" s="2228"/>
      <c r="AK5" s="2228"/>
      <c r="AL5" s="2228"/>
      <c r="AM5" s="2228"/>
      <c r="AN5" s="2228"/>
      <c r="AO5" s="2228"/>
      <c r="AP5" s="148"/>
    </row>
    <row r="6" spans="1:42" ht="32.25" customHeight="1">
      <c r="A6" s="2234" t="s">
        <v>329</v>
      </c>
      <c r="B6" s="2235"/>
      <c r="C6" s="2235"/>
      <c r="D6" s="2235"/>
      <c r="E6" s="2235"/>
      <c r="F6" s="2235"/>
      <c r="G6" s="2235"/>
      <c r="H6" s="2235"/>
      <c r="I6" s="2235"/>
      <c r="J6" s="2235"/>
      <c r="K6" s="2235"/>
      <c r="L6" s="2235"/>
      <c r="M6" s="2235"/>
      <c r="N6" s="2235"/>
      <c r="O6" s="2235"/>
      <c r="P6" s="2235"/>
      <c r="Q6" s="2235"/>
      <c r="R6" s="2235"/>
      <c r="S6" s="2235"/>
      <c r="T6" s="2235"/>
      <c r="U6" s="2235"/>
      <c r="V6" s="2235"/>
      <c r="W6" s="2235"/>
      <c r="X6" s="2235"/>
      <c r="Y6" s="2235"/>
      <c r="Z6" s="2235"/>
      <c r="AA6" s="2235"/>
      <c r="AB6" s="2235"/>
      <c r="AC6" s="2235"/>
      <c r="AD6" s="2235"/>
      <c r="AE6" s="2235"/>
      <c r="AF6" s="2235"/>
      <c r="AG6" s="2235"/>
      <c r="AH6" s="2235"/>
      <c r="AI6" s="2235"/>
      <c r="AJ6" s="2235"/>
      <c r="AK6" s="2235"/>
      <c r="AL6" s="2235"/>
      <c r="AM6" s="2235"/>
      <c r="AN6" s="2235"/>
      <c r="AO6" s="2236"/>
      <c r="AP6" s="46"/>
    </row>
    <row r="7" spans="1:42" ht="25.5" customHeight="1">
      <c r="A7" s="526" t="s">
        <v>826</v>
      </c>
      <c r="B7" s="46"/>
      <c r="C7" s="46"/>
      <c r="D7" s="46"/>
      <c r="E7" s="46"/>
      <c r="F7" s="533"/>
      <c r="G7" s="46"/>
      <c r="H7" s="2237"/>
      <c r="I7" s="2237"/>
      <c r="J7" s="2237"/>
      <c r="K7" s="2237"/>
      <c r="L7" s="2237"/>
      <c r="M7" s="2237"/>
      <c r="N7" s="2237"/>
      <c r="O7" s="2237"/>
      <c r="P7" s="2237"/>
      <c r="Q7" s="2237"/>
      <c r="R7" s="2237"/>
      <c r="S7" s="2237"/>
      <c r="T7" s="534"/>
      <c r="U7" s="2237"/>
      <c r="V7" s="2237"/>
      <c r="W7" s="2237"/>
      <c r="X7" s="2237"/>
      <c r="Y7" s="2237"/>
      <c r="Z7" s="2237"/>
      <c r="AA7" s="2237"/>
      <c r="AB7" s="2237"/>
      <c r="AC7" s="2237"/>
      <c r="AD7" s="2237"/>
      <c r="AE7" s="2237"/>
      <c r="AF7" s="2237"/>
      <c r="AG7" s="2237"/>
      <c r="AH7" s="2237"/>
      <c r="AI7" s="2237"/>
      <c r="AJ7" s="2237"/>
      <c r="AK7" s="2237"/>
      <c r="AL7" s="2237"/>
      <c r="AM7" s="2237"/>
      <c r="AN7" s="2237"/>
      <c r="AO7" s="2238"/>
      <c r="AP7" s="512"/>
    </row>
    <row r="8" spans="1:42" ht="33" customHeight="1">
      <c r="A8" s="640" t="s">
        <v>827</v>
      </c>
      <c r="B8" s="2229" t="s">
        <v>828</v>
      </c>
      <c r="C8" s="2229"/>
      <c r="D8" s="2229"/>
      <c r="E8" s="2229"/>
      <c r="F8" s="2229"/>
      <c r="G8" s="2229"/>
      <c r="H8" s="2229"/>
      <c r="I8" s="2229"/>
      <c r="J8" s="2229"/>
      <c r="K8" s="2229"/>
      <c r="L8" s="2229"/>
      <c r="M8" s="2229"/>
      <c r="N8" s="2229"/>
      <c r="O8" s="2229"/>
      <c r="P8" s="2229"/>
      <c r="Q8" s="2229"/>
      <c r="R8" s="2229"/>
      <c r="S8" s="2229"/>
      <c r="T8" s="2229"/>
      <c r="U8" s="2229"/>
      <c r="V8" s="2229"/>
      <c r="W8" s="2229"/>
      <c r="X8" s="2229"/>
      <c r="Y8" s="2229"/>
      <c r="Z8" s="2229"/>
      <c r="AA8" s="2229"/>
      <c r="AB8" s="2229"/>
      <c r="AC8" s="2229"/>
      <c r="AD8" s="2229"/>
      <c r="AE8" s="2229"/>
      <c r="AF8" s="2229"/>
      <c r="AG8" s="2229"/>
      <c r="AH8" s="2229"/>
      <c r="AI8" s="2229"/>
      <c r="AJ8" s="2229"/>
      <c r="AK8" s="2229"/>
      <c r="AL8" s="2229"/>
      <c r="AM8" s="2229"/>
      <c r="AN8" s="2229"/>
      <c r="AO8" s="2230"/>
      <c r="AP8" s="512"/>
    </row>
    <row r="9" spans="1:42" ht="30" customHeight="1">
      <c r="A9" s="2231" t="s">
        <v>829</v>
      </c>
      <c r="B9" s="2232"/>
      <c r="C9" s="2233" t="s">
        <v>1402</v>
      </c>
      <c r="D9" s="2233"/>
      <c r="E9" s="2233"/>
      <c r="F9" s="2233"/>
      <c r="G9" s="223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535"/>
      <c r="AP9" s="141"/>
    </row>
    <row r="10" spans="1:42" ht="130.5" customHeight="1">
      <c r="A10" s="2245" t="s">
        <v>1358</v>
      </c>
      <c r="B10" s="2246"/>
      <c r="C10" s="2246"/>
      <c r="D10" s="2246"/>
      <c r="E10" s="2246"/>
      <c r="F10" s="2246"/>
      <c r="G10" s="2246"/>
      <c r="H10" s="2246"/>
      <c r="I10" s="2246"/>
      <c r="J10" s="2246"/>
      <c r="K10" s="2246"/>
      <c r="L10" s="2246"/>
      <c r="M10" s="2246"/>
      <c r="N10" s="2246"/>
      <c r="O10" s="2246"/>
      <c r="P10" s="2246"/>
      <c r="Q10" s="2246"/>
      <c r="R10" s="2246"/>
      <c r="S10" s="2246"/>
      <c r="T10" s="2246"/>
      <c r="U10" s="2246"/>
      <c r="V10" s="2246"/>
      <c r="W10" s="2246"/>
      <c r="X10" s="2246"/>
      <c r="Y10" s="2246"/>
      <c r="Z10" s="2246"/>
      <c r="AA10" s="2246"/>
      <c r="AB10" s="2246"/>
      <c r="AC10" s="2246"/>
      <c r="AD10" s="2246"/>
      <c r="AE10" s="2246"/>
      <c r="AF10" s="2246"/>
      <c r="AG10" s="2246"/>
      <c r="AH10" s="2246"/>
      <c r="AI10" s="2246"/>
      <c r="AJ10" s="2246"/>
      <c r="AK10" s="2246"/>
      <c r="AL10" s="2246"/>
      <c r="AM10" s="2246"/>
      <c r="AN10" s="2246"/>
      <c r="AO10" s="2247"/>
      <c r="AP10" s="512"/>
    </row>
    <row r="11" spans="1:42" ht="94.5" customHeight="1">
      <c r="A11" s="2245" t="s">
        <v>970</v>
      </c>
      <c r="B11" s="2246"/>
      <c r="C11" s="2246"/>
      <c r="D11" s="2246"/>
      <c r="E11" s="2246"/>
      <c r="F11" s="2246"/>
      <c r="G11" s="2246"/>
      <c r="H11" s="2246"/>
      <c r="I11" s="2246"/>
      <c r="J11" s="2246"/>
      <c r="K11" s="2246"/>
      <c r="L11" s="2246"/>
      <c r="M11" s="2246"/>
      <c r="N11" s="2246"/>
      <c r="O11" s="2246"/>
      <c r="P11" s="2246"/>
      <c r="Q11" s="2246"/>
      <c r="R11" s="2246"/>
      <c r="S11" s="2246"/>
      <c r="T11" s="2246"/>
      <c r="U11" s="2246"/>
      <c r="V11" s="2246"/>
      <c r="W11" s="2246"/>
      <c r="X11" s="2246"/>
      <c r="Y11" s="2246"/>
      <c r="Z11" s="2246"/>
      <c r="AA11" s="2246"/>
      <c r="AB11" s="2246"/>
      <c r="AC11" s="2246"/>
      <c r="AD11" s="2246"/>
      <c r="AE11" s="2246"/>
      <c r="AF11" s="2246"/>
      <c r="AG11" s="2246"/>
      <c r="AH11" s="2246"/>
      <c r="AI11" s="2246"/>
      <c r="AJ11" s="2246"/>
      <c r="AK11" s="2246"/>
      <c r="AL11" s="2246"/>
      <c r="AM11" s="2246"/>
      <c r="AN11" s="2246"/>
      <c r="AO11" s="2247"/>
      <c r="AP11" s="512"/>
    </row>
    <row r="12" spans="1:42" ht="59.25" customHeight="1">
      <c r="A12" s="2239" t="s">
        <v>1101</v>
      </c>
      <c r="B12" s="2240"/>
      <c r="C12" s="2240"/>
      <c r="D12" s="2240"/>
      <c r="E12" s="2240"/>
      <c r="F12" s="2240"/>
      <c r="G12" s="2240"/>
      <c r="H12" s="2240"/>
      <c r="I12" s="2240"/>
      <c r="J12" s="2240"/>
      <c r="K12" s="2240"/>
      <c r="L12" s="2240"/>
      <c r="M12" s="2240"/>
      <c r="N12" s="2240"/>
      <c r="O12" s="2240"/>
      <c r="P12" s="2240"/>
      <c r="Q12" s="2240"/>
      <c r="R12" s="2240"/>
      <c r="S12" s="2240"/>
      <c r="T12" s="2240"/>
      <c r="U12" s="2240"/>
      <c r="V12" s="2240"/>
      <c r="W12" s="2240"/>
      <c r="X12" s="2240"/>
      <c r="Y12" s="2240"/>
      <c r="Z12" s="2240"/>
      <c r="AA12" s="2240"/>
      <c r="AB12" s="2240"/>
      <c r="AC12" s="2240"/>
      <c r="AD12" s="2240"/>
      <c r="AE12" s="2240"/>
      <c r="AF12" s="2240"/>
      <c r="AG12" s="2240"/>
      <c r="AH12" s="2240"/>
      <c r="AI12" s="2240"/>
      <c r="AJ12" s="2240"/>
      <c r="AK12" s="2240"/>
      <c r="AL12" s="2240"/>
      <c r="AM12" s="2240"/>
      <c r="AN12" s="542"/>
      <c r="AO12" s="543"/>
      <c r="AP12" s="512"/>
    </row>
    <row r="13" spans="1:42" ht="33" customHeight="1">
      <c r="A13" s="640" t="s">
        <v>827</v>
      </c>
      <c r="B13" s="2246" t="s">
        <v>1152</v>
      </c>
      <c r="C13" s="2248"/>
      <c r="D13" s="2248"/>
      <c r="E13" s="2248"/>
      <c r="F13" s="2248"/>
      <c r="G13" s="2248"/>
      <c r="H13" s="2248"/>
      <c r="I13" s="2248"/>
      <c r="J13" s="2248"/>
      <c r="K13" s="2248"/>
      <c r="L13" s="2248"/>
      <c r="M13" s="2248"/>
      <c r="N13" s="2248"/>
      <c r="O13" s="2248"/>
      <c r="P13" s="2248"/>
      <c r="Q13" s="2248"/>
      <c r="R13" s="2248"/>
      <c r="S13" s="2248"/>
      <c r="T13" s="2248"/>
      <c r="U13" s="2248"/>
      <c r="V13" s="2248"/>
      <c r="W13" s="2248"/>
      <c r="X13" s="2248"/>
      <c r="Y13" s="2248"/>
      <c r="Z13" s="2248"/>
      <c r="AA13" s="2248"/>
      <c r="AB13" s="2248"/>
      <c r="AC13" s="2248"/>
      <c r="AD13" s="2248"/>
      <c r="AE13" s="2248"/>
      <c r="AF13" s="2248"/>
      <c r="AG13" s="2248"/>
      <c r="AH13" s="2248"/>
      <c r="AI13" s="2248"/>
      <c r="AJ13" s="2248"/>
      <c r="AK13" s="2248"/>
      <c r="AL13" s="2248"/>
      <c r="AM13" s="2248"/>
      <c r="AN13" s="2248"/>
      <c r="AO13" s="2249"/>
      <c r="AP13" s="512"/>
    </row>
    <row r="14" spans="1:42" ht="90.75" customHeight="1">
      <c r="A14" s="2239" t="s">
        <v>1102</v>
      </c>
      <c r="B14" s="2250"/>
      <c r="C14" s="2250"/>
      <c r="D14" s="2250"/>
      <c r="E14" s="2250"/>
      <c r="F14" s="2250"/>
      <c r="G14" s="2250"/>
      <c r="H14" s="2250"/>
      <c r="I14" s="2250"/>
      <c r="J14" s="2250"/>
      <c r="K14" s="2250"/>
      <c r="L14" s="2250"/>
      <c r="M14" s="2250"/>
      <c r="N14" s="2250"/>
      <c r="O14" s="2250"/>
      <c r="P14" s="2250"/>
      <c r="Q14" s="2250"/>
      <c r="R14" s="2250"/>
      <c r="S14" s="2250"/>
      <c r="T14" s="2250"/>
      <c r="U14" s="2250"/>
      <c r="V14" s="2250"/>
      <c r="W14" s="2250"/>
      <c r="X14" s="2250"/>
      <c r="Y14" s="2250"/>
      <c r="Z14" s="2250"/>
      <c r="AA14" s="2250"/>
      <c r="AB14" s="2250"/>
      <c r="AC14" s="2250"/>
      <c r="AD14" s="2250"/>
      <c r="AE14" s="2250"/>
      <c r="AF14" s="2250"/>
      <c r="AG14" s="2250"/>
      <c r="AH14" s="2250"/>
      <c r="AI14" s="2250"/>
      <c r="AJ14" s="2250"/>
      <c r="AK14" s="2250"/>
      <c r="AL14" s="2250"/>
      <c r="AM14" s="2250"/>
      <c r="AN14" s="2250"/>
      <c r="AO14" s="2251"/>
      <c r="AP14" s="512"/>
    </row>
    <row r="15" spans="1:42" ht="30" customHeight="1">
      <c r="A15" s="526" t="s">
        <v>831</v>
      </c>
      <c r="B15" s="539"/>
      <c r="C15" s="540"/>
      <c r="D15" s="540"/>
      <c r="E15" s="540"/>
      <c r="F15" s="540"/>
      <c r="G15" s="540"/>
      <c r="H15" s="2237"/>
      <c r="I15" s="2237"/>
      <c r="J15" s="2237"/>
      <c r="K15" s="2237"/>
      <c r="L15" s="2237"/>
      <c r="M15" s="2237"/>
      <c r="N15" s="2237"/>
      <c r="O15" s="2237"/>
      <c r="P15" s="2237"/>
      <c r="Q15" s="2237"/>
      <c r="R15" s="2237"/>
      <c r="S15" s="2237"/>
      <c r="T15" s="541"/>
      <c r="U15" s="2237"/>
      <c r="V15" s="2237"/>
      <c r="W15" s="2237"/>
      <c r="X15" s="2237"/>
      <c r="Y15" s="2237"/>
      <c r="Z15" s="2237"/>
      <c r="AA15" s="2237"/>
      <c r="AB15" s="2237"/>
      <c r="AC15" s="2237"/>
      <c r="AD15" s="2237"/>
      <c r="AE15" s="2237"/>
      <c r="AF15" s="2237"/>
      <c r="AG15" s="2237"/>
      <c r="AH15" s="2237"/>
      <c r="AI15" s="2237"/>
      <c r="AJ15" s="2237"/>
      <c r="AK15" s="2237"/>
      <c r="AL15" s="2237"/>
      <c r="AM15" s="2237"/>
      <c r="AN15" s="2237"/>
      <c r="AO15" s="2238"/>
      <c r="AP15" s="512"/>
    </row>
    <row r="16" spans="1:42" ht="33" customHeight="1">
      <c r="A16" s="640" t="s">
        <v>827</v>
      </c>
      <c r="B16" s="2229" t="s">
        <v>832</v>
      </c>
      <c r="C16" s="2229"/>
      <c r="D16" s="2229"/>
      <c r="E16" s="2229"/>
      <c r="F16" s="2229"/>
      <c r="G16" s="2229"/>
      <c r="H16" s="2229"/>
      <c r="I16" s="2229"/>
      <c r="J16" s="2229"/>
      <c r="K16" s="2229"/>
      <c r="L16" s="2229"/>
      <c r="M16" s="2229"/>
      <c r="N16" s="2229"/>
      <c r="O16" s="2229"/>
      <c r="P16" s="2229"/>
      <c r="Q16" s="2229"/>
      <c r="R16" s="2229"/>
      <c r="S16" s="2229"/>
      <c r="T16" s="2229"/>
      <c r="U16" s="2229"/>
      <c r="V16" s="2229"/>
      <c r="W16" s="2229"/>
      <c r="X16" s="2229"/>
      <c r="Y16" s="2229"/>
      <c r="Z16" s="2229"/>
      <c r="AA16" s="2229"/>
      <c r="AB16" s="2229"/>
      <c r="AC16" s="2229"/>
      <c r="AD16" s="2229"/>
      <c r="AE16" s="2229"/>
      <c r="AF16" s="2229"/>
      <c r="AG16" s="2229"/>
      <c r="AH16" s="2229"/>
      <c r="AI16" s="2229"/>
      <c r="AJ16" s="2229"/>
      <c r="AK16" s="2229"/>
      <c r="AL16" s="2229"/>
      <c r="AM16" s="2229"/>
      <c r="AN16" s="2229"/>
      <c r="AO16" s="2230"/>
      <c r="AP16" s="512"/>
    </row>
    <row r="17" spans="1:48" ht="45" customHeight="1">
      <c r="A17" s="2239" t="s">
        <v>1100</v>
      </c>
      <c r="B17" s="2240"/>
      <c r="C17" s="2240"/>
      <c r="D17" s="2240"/>
      <c r="E17" s="2240"/>
      <c r="F17" s="2240"/>
      <c r="G17" s="2240"/>
      <c r="H17" s="2240"/>
      <c r="I17" s="2240"/>
      <c r="J17" s="2240"/>
      <c r="K17" s="2240"/>
      <c r="L17" s="2240"/>
      <c r="M17" s="2240"/>
      <c r="N17" s="2240"/>
      <c r="O17" s="2240"/>
      <c r="P17" s="2240"/>
      <c r="Q17" s="2240"/>
      <c r="R17" s="2240"/>
      <c r="S17" s="2240"/>
      <c r="T17" s="2240"/>
      <c r="U17" s="2240"/>
      <c r="V17" s="2240"/>
      <c r="W17" s="2240"/>
      <c r="X17" s="2240"/>
      <c r="Y17" s="2240"/>
      <c r="Z17" s="2240"/>
      <c r="AA17" s="2240"/>
      <c r="AB17" s="2240"/>
      <c r="AC17" s="2240"/>
      <c r="AD17" s="2240"/>
      <c r="AE17" s="2240"/>
      <c r="AF17" s="2240"/>
      <c r="AG17" s="2240"/>
      <c r="AH17" s="2240"/>
      <c r="AI17" s="2240"/>
      <c r="AJ17" s="2240"/>
      <c r="AK17" s="2240"/>
      <c r="AL17" s="2240"/>
      <c r="AM17" s="2240"/>
      <c r="AN17" s="2240"/>
      <c r="AO17" s="2241"/>
      <c r="AP17" s="512"/>
    </row>
    <row r="18" spans="1:48" ht="30" customHeight="1">
      <c r="A18" s="2231" t="s">
        <v>833</v>
      </c>
      <c r="B18" s="2232"/>
      <c r="C18" s="2233" t="s">
        <v>1405</v>
      </c>
      <c r="D18" s="2233"/>
      <c r="E18" s="2233"/>
      <c r="F18" s="2233"/>
      <c r="G18" s="2233"/>
      <c r="H18" s="2242" t="s">
        <v>676</v>
      </c>
      <c r="I18" s="2242"/>
      <c r="J18" s="2242"/>
      <c r="K18" s="2242"/>
      <c r="L18" s="2242"/>
      <c r="M18" s="2242"/>
      <c r="N18" s="2242"/>
      <c r="O18" s="2242"/>
      <c r="P18" s="2242"/>
      <c r="Q18" s="2242"/>
      <c r="R18" s="2242"/>
      <c r="S18" s="2242"/>
      <c r="T18" s="2242"/>
      <c r="U18" s="2242"/>
      <c r="V18" s="512" t="s">
        <v>830</v>
      </c>
      <c r="W18" s="2243">
        <v>12345678</v>
      </c>
      <c r="X18" s="2243"/>
      <c r="Y18" s="2243"/>
      <c r="Z18" s="2243"/>
      <c r="AA18" s="2243"/>
      <c r="AB18" s="2243"/>
      <c r="AC18" s="2243"/>
      <c r="AD18" s="2243"/>
      <c r="AE18" s="2243"/>
      <c r="AF18" s="2243"/>
      <c r="AG18" s="2243"/>
      <c r="AH18" s="2243"/>
      <c r="AI18" s="2243"/>
      <c r="AJ18" s="2243"/>
      <c r="AK18" s="2243"/>
      <c r="AL18" s="2243"/>
      <c r="AM18" s="2243"/>
      <c r="AN18" s="2243"/>
      <c r="AO18" s="2244"/>
      <c r="AP18" s="532"/>
    </row>
    <row r="19" spans="1:48" s="149" customFormat="1" ht="27" customHeight="1">
      <c r="A19" s="2245" t="s">
        <v>891</v>
      </c>
      <c r="B19" s="2246"/>
      <c r="C19" s="2246"/>
      <c r="D19" s="2246"/>
      <c r="E19" s="2246"/>
      <c r="F19" s="2246"/>
      <c r="G19" s="2246"/>
      <c r="H19" s="2246"/>
      <c r="I19" s="2246"/>
      <c r="J19" s="2246"/>
      <c r="K19" s="2246"/>
      <c r="L19" s="2246"/>
      <c r="M19" s="2246"/>
      <c r="N19" s="2246"/>
      <c r="O19" s="2246"/>
      <c r="P19" s="2246"/>
      <c r="Q19" s="2246"/>
      <c r="R19" s="2246"/>
      <c r="S19" s="2246"/>
      <c r="T19" s="2246"/>
      <c r="U19" s="2246"/>
      <c r="V19" s="2246"/>
      <c r="W19" s="2246"/>
      <c r="X19" s="2246"/>
      <c r="Y19" s="2246"/>
      <c r="Z19" s="2246"/>
      <c r="AA19" s="2246"/>
      <c r="AB19" s="2246"/>
      <c r="AC19" s="2246"/>
      <c r="AD19" s="2246"/>
      <c r="AE19" s="2246"/>
      <c r="AF19" s="2246"/>
      <c r="AG19" s="2246"/>
      <c r="AH19" s="2246"/>
      <c r="AI19" s="2246"/>
      <c r="AJ19" s="2246"/>
      <c r="AK19" s="2246"/>
      <c r="AL19" s="2246"/>
      <c r="AM19" s="2246"/>
      <c r="AN19" s="2246"/>
      <c r="AO19" s="2247"/>
      <c r="AP19" s="512"/>
    </row>
    <row r="20" spans="1:48" s="149" customFormat="1" ht="30" customHeight="1">
      <c r="A20" s="2245" t="s">
        <v>892</v>
      </c>
      <c r="B20" s="2246"/>
      <c r="C20" s="2246"/>
      <c r="D20" s="2246"/>
      <c r="E20" s="2246"/>
      <c r="F20" s="2246"/>
      <c r="G20" s="2246"/>
      <c r="H20" s="2246"/>
      <c r="I20" s="2246"/>
      <c r="J20" s="2246"/>
      <c r="K20" s="2246"/>
      <c r="L20" s="2246"/>
      <c r="M20" s="2246"/>
      <c r="N20" s="2246"/>
      <c r="O20" s="2246"/>
      <c r="P20" s="2246"/>
      <c r="Q20" s="2246"/>
      <c r="R20" s="2246"/>
      <c r="S20" s="2246"/>
      <c r="T20" s="2246"/>
      <c r="U20" s="2246"/>
      <c r="V20" s="2246"/>
      <c r="W20" s="2246"/>
      <c r="X20" s="2246"/>
      <c r="Y20" s="2246"/>
      <c r="Z20" s="2246"/>
      <c r="AA20" s="2246"/>
      <c r="AB20" s="2246"/>
      <c r="AC20" s="2246"/>
      <c r="AD20" s="2246"/>
      <c r="AE20" s="2246"/>
      <c r="AF20" s="2246"/>
      <c r="AG20" s="2246"/>
      <c r="AH20" s="2246"/>
      <c r="AI20" s="2246"/>
      <c r="AJ20" s="2246"/>
      <c r="AK20" s="2246"/>
      <c r="AL20" s="2246"/>
      <c r="AM20" s="2246"/>
      <c r="AN20" s="2246"/>
      <c r="AO20" s="2247"/>
      <c r="AP20" s="512"/>
    </row>
    <row r="21" spans="1:48" ht="33" customHeight="1">
      <c r="A21" s="640" t="s">
        <v>827</v>
      </c>
      <c r="B21" s="2246" t="s">
        <v>834</v>
      </c>
      <c r="C21" s="2246"/>
      <c r="D21" s="2246"/>
      <c r="E21" s="2246"/>
      <c r="F21" s="2246"/>
      <c r="G21" s="2246"/>
      <c r="H21" s="2246"/>
      <c r="I21" s="2246"/>
      <c r="J21" s="2246"/>
      <c r="K21" s="2246"/>
      <c r="L21" s="2246"/>
      <c r="M21" s="2246"/>
      <c r="N21" s="2246"/>
      <c r="O21" s="2246"/>
      <c r="P21" s="2246"/>
      <c r="Q21" s="2246"/>
      <c r="R21" s="2246"/>
      <c r="S21" s="2246"/>
      <c r="T21" s="2246"/>
      <c r="U21" s="2246"/>
      <c r="V21" s="2246"/>
      <c r="W21" s="2246"/>
      <c r="X21" s="2246"/>
      <c r="Y21" s="2246"/>
      <c r="Z21" s="2246"/>
      <c r="AA21" s="2246"/>
      <c r="AB21" s="2246"/>
      <c r="AC21" s="2246"/>
      <c r="AD21" s="2246"/>
      <c r="AE21" s="2246"/>
      <c r="AF21" s="2246"/>
      <c r="AG21" s="2246"/>
      <c r="AH21" s="2246"/>
      <c r="AI21" s="2246"/>
      <c r="AJ21" s="2246"/>
      <c r="AK21" s="2246"/>
      <c r="AL21" s="2246"/>
      <c r="AM21" s="2246"/>
      <c r="AN21" s="2246"/>
      <c r="AO21" s="2247"/>
      <c r="AP21" s="150"/>
    </row>
    <row r="22" spans="1:48" ht="33" customHeight="1">
      <c r="A22" s="640" t="s">
        <v>827</v>
      </c>
      <c r="B22" s="2246" t="s">
        <v>835</v>
      </c>
      <c r="C22" s="2246"/>
      <c r="D22" s="2246"/>
      <c r="E22" s="2246"/>
      <c r="F22" s="2246"/>
      <c r="G22" s="2246"/>
      <c r="H22" s="2246"/>
      <c r="I22" s="2246"/>
      <c r="J22" s="2246"/>
      <c r="K22" s="2246"/>
      <c r="L22" s="2246"/>
      <c r="M22" s="2246"/>
      <c r="N22" s="2246"/>
      <c r="O22" s="2246"/>
      <c r="P22" s="2246"/>
      <c r="Q22" s="2246"/>
      <c r="R22" s="2246"/>
      <c r="S22" s="2246"/>
      <c r="T22" s="2246"/>
      <c r="U22" s="2246"/>
      <c r="V22" s="2246"/>
      <c r="W22" s="2246"/>
      <c r="X22" s="2246"/>
      <c r="Y22" s="2246"/>
      <c r="Z22" s="2246"/>
      <c r="AA22" s="2246"/>
      <c r="AB22" s="2246"/>
      <c r="AC22" s="2246"/>
      <c r="AD22" s="2246"/>
      <c r="AE22" s="2246"/>
      <c r="AF22" s="2246"/>
      <c r="AG22" s="2246"/>
      <c r="AH22" s="2246"/>
      <c r="AI22" s="2246"/>
      <c r="AJ22" s="2246"/>
      <c r="AK22" s="2246"/>
      <c r="AL22" s="2246"/>
      <c r="AM22" s="2246"/>
      <c r="AN22" s="2246"/>
      <c r="AO22" s="2247"/>
      <c r="AP22" s="150"/>
    </row>
    <row r="23" spans="1:48" ht="33" customHeight="1">
      <c r="A23" s="640" t="s">
        <v>827</v>
      </c>
      <c r="B23" s="2246" t="s">
        <v>787</v>
      </c>
      <c r="C23" s="2246"/>
      <c r="D23" s="2246"/>
      <c r="E23" s="2246"/>
      <c r="F23" s="2246"/>
      <c r="G23" s="2246"/>
      <c r="H23" s="2246"/>
      <c r="I23" s="2246"/>
      <c r="J23" s="2246"/>
      <c r="K23" s="2246"/>
      <c r="L23" s="2246"/>
      <c r="M23" s="2246"/>
      <c r="N23" s="2246"/>
      <c r="O23" s="2246"/>
      <c r="P23" s="2246"/>
      <c r="Q23" s="2246"/>
      <c r="R23" s="2246"/>
      <c r="S23" s="2246"/>
      <c r="T23" s="2246"/>
      <c r="U23" s="2246"/>
      <c r="V23" s="2246"/>
      <c r="W23" s="2246"/>
      <c r="X23" s="2246"/>
      <c r="Y23" s="2246"/>
      <c r="Z23" s="2246"/>
      <c r="AA23" s="2246"/>
      <c r="AB23" s="2246"/>
      <c r="AC23" s="2246"/>
      <c r="AD23" s="2246"/>
      <c r="AE23" s="2246"/>
      <c r="AF23" s="2246"/>
      <c r="AG23" s="2246"/>
      <c r="AH23" s="2246"/>
      <c r="AI23" s="2246"/>
      <c r="AJ23" s="2246"/>
      <c r="AK23" s="2246"/>
      <c r="AL23" s="2246"/>
      <c r="AM23" s="2246"/>
      <c r="AN23" s="2246"/>
      <c r="AO23" s="2247"/>
      <c r="AP23" s="150"/>
    </row>
    <row r="24" spans="1:48" s="149" customFormat="1" ht="9.9499999999999993" customHeight="1">
      <c r="A24" s="151"/>
      <c r="B24" s="152"/>
      <c r="C24" s="152"/>
      <c r="D24" s="152"/>
      <c r="E24" s="152"/>
      <c r="F24" s="152"/>
      <c r="G24" s="152"/>
      <c r="H24" s="2252"/>
      <c r="I24" s="2252"/>
      <c r="J24" s="2252"/>
      <c r="K24" s="2252"/>
      <c r="L24" s="2252"/>
      <c r="M24" s="2252"/>
      <c r="N24" s="2252"/>
      <c r="O24" s="2252"/>
      <c r="P24" s="2252"/>
      <c r="Q24" s="2252"/>
      <c r="R24" s="2252"/>
      <c r="S24" s="2252"/>
      <c r="T24" s="2252"/>
      <c r="U24" s="2252"/>
      <c r="V24" s="2252"/>
      <c r="W24" s="2252"/>
      <c r="X24" s="2252"/>
      <c r="Y24" s="2252"/>
      <c r="Z24" s="2252"/>
      <c r="AA24" s="2252"/>
      <c r="AB24" s="2252"/>
      <c r="AC24" s="2252"/>
      <c r="AD24" s="2252"/>
      <c r="AE24" s="2252"/>
      <c r="AF24" s="2252"/>
      <c r="AG24" s="2252"/>
      <c r="AH24" s="2252"/>
      <c r="AI24" s="2252"/>
      <c r="AJ24" s="2252"/>
      <c r="AK24" s="2252"/>
      <c r="AL24" s="2232"/>
      <c r="AM24" s="2232"/>
      <c r="AN24" s="2232"/>
      <c r="AO24" s="2253"/>
      <c r="AP24" s="153"/>
    </row>
    <row r="25" spans="1:48" ht="30" customHeight="1">
      <c r="A25" s="154" t="s">
        <v>836</v>
      </c>
      <c r="B25" s="2254" t="s">
        <v>847</v>
      </c>
      <c r="C25" s="2254"/>
      <c r="D25" s="2254"/>
      <c r="E25" s="2254"/>
      <c r="F25" s="2254"/>
      <c r="G25" s="2254"/>
      <c r="H25" s="2255">
        <v>1</v>
      </c>
      <c r="I25" s="2256"/>
      <c r="J25" s="2257" t="s">
        <v>698</v>
      </c>
      <c r="K25" s="2257"/>
      <c r="L25" s="2258"/>
      <c r="M25" s="2255">
        <v>2</v>
      </c>
      <c r="N25" s="2256"/>
      <c r="O25" s="2257" t="s">
        <v>698</v>
      </c>
      <c r="P25" s="2257"/>
      <c r="Q25" s="2258"/>
      <c r="R25" s="2255">
        <v>3</v>
      </c>
      <c r="S25" s="2256"/>
      <c r="T25" s="2259" t="s">
        <v>698</v>
      </c>
      <c r="U25" s="2259"/>
      <c r="V25" s="2260"/>
      <c r="W25" s="2255">
        <v>4</v>
      </c>
      <c r="X25" s="2256"/>
      <c r="Y25" s="2259" t="s">
        <v>698</v>
      </c>
      <c r="Z25" s="2259"/>
      <c r="AA25" s="2260"/>
      <c r="AB25" s="2255">
        <v>5</v>
      </c>
      <c r="AC25" s="2256"/>
      <c r="AD25" s="2257" t="s">
        <v>698</v>
      </c>
      <c r="AE25" s="2257"/>
      <c r="AF25" s="2258"/>
      <c r="AG25" s="2255">
        <v>6</v>
      </c>
      <c r="AH25" s="2256"/>
      <c r="AI25" s="2257" t="s">
        <v>698</v>
      </c>
      <c r="AJ25" s="2257"/>
      <c r="AK25" s="2258"/>
      <c r="AL25" s="527"/>
      <c r="AM25" s="157"/>
      <c r="AN25" s="157"/>
      <c r="AO25" s="528"/>
      <c r="AP25" s="511"/>
      <c r="AQ25" s="155"/>
    </row>
    <row r="26" spans="1:48" ht="42" customHeight="1">
      <c r="A26" s="2261" t="s">
        <v>330</v>
      </c>
      <c r="B26" s="2264" t="s">
        <v>331</v>
      </c>
      <c r="C26" s="2264"/>
      <c r="D26" s="2264"/>
      <c r="E26" s="2264"/>
      <c r="F26" s="2264"/>
      <c r="G26" s="2264"/>
      <c r="H26" s="2265" t="s">
        <v>539</v>
      </c>
      <c r="I26" s="2266"/>
      <c r="J26" s="2266"/>
      <c r="K26" s="2266"/>
      <c r="L26" s="2267"/>
      <c r="M26" s="2265" t="s">
        <v>539</v>
      </c>
      <c r="N26" s="2266"/>
      <c r="O26" s="2266"/>
      <c r="P26" s="2266"/>
      <c r="Q26" s="2267"/>
      <c r="R26" s="2265" t="s">
        <v>539</v>
      </c>
      <c r="S26" s="2266"/>
      <c r="T26" s="2266"/>
      <c r="U26" s="2266"/>
      <c r="V26" s="2267"/>
      <c r="W26" s="2268"/>
      <c r="X26" s="2269"/>
      <c r="Y26" s="2269"/>
      <c r="Z26" s="2269"/>
      <c r="AA26" s="2270"/>
      <c r="AB26" s="2268"/>
      <c r="AC26" s="2269"/>
      <c r="AD26" s="2269"/>
      <c r="AE26" s="2269"/>
      <c r="AF26" s="2270"/>
      <c r="AG26" s="2268"/>
      <c r="AH26" s="2269"/>
      <c r="AI26" s="2269"/>
      <c r="AJ26" s="2269"/>
      <c r="AK26" s="2270"/>
      <c r="AL26" s="527"/>
      <c r="AM26" s="157"/>
      <c r="AN26" s="157"/>
      <c r="AO26" s="528"/>
      <c r="AP26" s="46"/>
      <c r="AQ26" s="46"/>
      <c r="AR26" s="511"/>
      <c r="AS26" s="511"/>
      <c r="AT26" s="156"/>
    </row>
    <row r="27" spans="1:48" ht="42" customHeight="1">
      <c r="A27" s="2262"/>
      <c r="B27" s="2264" t="s">
        <v>837</v>
      </c>
      <c r="C27" s="2264"/>
      <c r="D27" s="2264"/>
      <c r="E27" s="2264"/>
      <c r="F27" s="2264"/>
      <c r="G27" s="2264"/>
      <c r="H27" s="2265"/>
      <c r="I27" s="2266"/>
      <c r="J27" s="2266"/>
      <c r="K27" s="2266"/>
      <c r="L27" s="2267"/>
      <c r="M27" s="2265" t="s">
        <v>539</v>
      </c>
      <c r="N27" s="2266"/>
      <c r="O27" s="2266"/>
      <c r="P27" s="2266"/>
      <c r="Q27" s="2267"/>
      <c r="R27" s="2265" t="s">
        <v>539</v>
      </c>
      <c r="S27" s="2266"/>
      <c r="T27" s="2266"/>
      <c r="U27" s="2266"/>
      <c r="V27" s="2267"/>
      <c r="W27" s="2268"/>
      <c r="X27" s="2269"/>
      <c r="Y27" s="2269"/>
      <c r="Z27" s="2269"/>
      <c r="AA27" s="2270"/>
      <c r="AB27" s="2268"/>
      <c r="AC27" s="2269"/>
      <c r="AD27" s="2269"/>
      <c r="AE27" s="2269"/>
      <c r="AF27" s="2270"/>
      <c r="AG27" s="2268"/>
      <c r="AH27" s="2269"/>
      <c r="AI27" s="2269"/>
      <c r="AJ27" s="2269"/>
      <c r="AK27" s="2270"/>
      <c r="AL27" s="527"/>
      <c r="AM27" s="157"/>
      <c r="AN27" s="157"/>
      <c r="AO27" s="528"/>
      <c r="AP27" s="46"/>
      <c r="AQ27" s="155"/>
      <c r="AR27" s="155"/>
      <c r="AS27" s="155"/>
      <c r="AT27" s="157"/>
    </row>
    <row r="28" spans="1:48" ht="42" customHeight="1">
      <c r="A28" s="2262"/>
      <c r="B28" s="2264" t="s">
        <v>838</v>
      </c>
      <c r="C28" s="2264"/>
      <c r="D28" s="2264"/>
      <c r="E28" s="2264"/>
      <c r="F28" s="2264"/>
      <c r="G28" s="2264"/>
      <c r="H28" s="2265"/>
      <c r="I28" s="2266"/>
      <c r="J28" s="2266"/>
      <c r="K28" s="2266"/>
      <c r="L28" s="2267"/>
      <c r="M28" s="2265" t="s">
        <v>539</v>
      </c>
      <c r="N28" s="2266"/>
      <c r="O28" s="2266"/>
      <c r="P28" s="2266"/>
      <c r="Q28" s="2267"/>
      <c r="R28" s="2265" t="s">
        <v>539</v>
      </c>
      <c r="S28" s="2266"/>
      <c r="T28" s="2266"/>
      <c r="U28" s="2266"/>
      <c r="V28" s="2267"/>
      <c r="W28" s="2268"/>
      <c r="X28" s="2269"/>
      <c r="Y28" s="2269"/>
      <c r="Z28" s="2269"/>
      <c r="AA28" s="2270"/>
      <c r="AB28" s="2268"/>
      <c r="AC28" s="2269"/>
      <c r="AD28" s="2269"/>
      <c r="AE28" s="2269"/>
      <c r="AF28" s="2270"/>
      <c r="AG28" s="2268"/>
      <c r="AH28" s="2269"/>
      <c r="AI28" s="2269"/>
      <c r="AJ28" s="2269"/>
      <c r="AK28" s="2270"/>
      <c r="AL28" s="527"/>
      <c r="AM28" s="157"/>
      <c r="AN28" s="157"/>
      <c r="AO28" s="528"/>
      <c r="AP28" s="46"/>
      <c r="AQ28" s="155"/>
      <c r="AR28" s="155"/>
      <c r="AS28" s="155"/>
      <c r="AT28" s="157"/>
    </row>
    <row r="29" spans="1:48" ht="42" customHeight="1">
      <c r="A29" s="2262"/>
      <c r="B29" s="2264" t="s">
        <v>839</v>
      </c>
      <c r="C29" s="2264"/>
      <c r="D29" s="2264"/>
      <c r="E29" s="2264"/>
      <c r="F29" s="2264"/>
      <c r="G29" s="2264"/>
      <c r="H29" s="2265"/>
      <c r="I29" s="2266"/>
      <c r="J29" s="2266"/>
      <c r="K29" s="2266"/>
      <c r="L29" s="2267"/>
      <c r="M29" s="2265" t="s">
        <v>539</v>
      </c>
      <c r="N29" s="2266"/>
      <c r="O29" s="2266"/>
      <c r="P29" s="2266"/>
      <c r="Q29" s="2267"/>
      <c r="R29" s="2265"/>
      <c r="S29" s="2266"/>
      <c r="T29" s="2266"/>
      <c r="U29" s="2266"/>
      <c r="V29" s="2267"/>
      <c r="W29" s="2268"/>
      <c r="X29" s="2269"/>
      <c r="Y29" s="2269"/>
      <c r="Z29" s="2269"/>
      <c r="AA29" s="2270"/>
      <c r="AB29" s="2268"/>
      <c r="AC29" s="2269"/>
      <c r="AD29" s="2269"/>
      <c r="AE29" s="2269"/>
      <c r="AF29" s="2270"/>
      <c r="AG29" s="2268"/>
      <c r="AH29" s="2269"/>
      <c r="AI29" s="2269"/>
      <c r="AJ29" s="2269"/>
      <c r="AK29" s="2270"/>
      <c r="AL29" s="527"/>
      <c r="AM29" s="157"/>
      <c r="AN29" s="157"/>
      <c r="AO29" s="528"/>
      <c r="AP29" s="46"/>
      <c r="AQ29" s="155"/>
      <c r="AR29" s="155"/>
      <c r="AS29" s="155"/>
      <c r="AT29" s="157"/>
    </row>
    <row r="30" spans="1:48" ht="42" customHeight="1">
      <c r="A30" s="2262"/>
      <c r="B30" s="2264" t="s">
        <v>332</v>
      </c>
      <c r="C30" s="2264"/>
      <c r="D30" s="2264"/>
      <c r="E30" s="2264"/>
      <c r="F30" s="2264"/>
      <c r="G30" s="2264"/>
      <c r="H30" s="2265"/>
      <c r="I30" s="2266"/>
      <c r="J30" s="2266"/>
      <c r="K30" s="2266"/>
      <c r="L30" s="2267"/>
      <c r="M30" s="2265"/>
      <c r="N30" s="2266"/>
      <c r="O30" s="2266"/>
      <c r="P30" s="2266"/>
      <c r="Q30" s="2267"/>
      <c r="R30" s="2265" t="s">
        <v>539</v>
      </c>
      <c r="S30" s="2266"/>
      <c r="T30" s="2266"/>
      <c r="U30" s="2266"/>
      <c r="V30" s="2267"/>
      <c r="W30" s="2268"/>
      <c r="X30" s="2269"/>
      <c r="Y30" s="2269"/>
      <c r="Z30" s="2269"/>
      <c r="AA30" s="2270"/>
      <c r="AB30" s="2268"/>
      <c r="AC30" s="2269"/>
      <c r="AD30" s="2269"/>
      <c r="AE30" s="2269"/>
      <c r="AF30" s="2270"/>
      <c r="AG30" s="2268"/>
      <c r="AH30" s="2269"/>
      <c r="AI30" s="2269"/>
      <c r="AJ30" s="2269"/>
      <c r="AK30" s="2270"/>
      <c r="AL30" s="527"/>
      <c r="AM30" s="157"/>
      <c r="AN30" s="157"/>
      <c r="AO30" s="528"/>
      <c r="AP30" s="46"/>
      <c r="AQ30" s="155"/>
      <c r="AR30" s="155"/>
      <c r="AS30" s="155"/>
      <c r="AT30" s="158"/>
      <c r="AU30" s="155"/>
      <c r="AV30" s="157"/>
    </row>
    <row r="31" spans="1:48" ht="42" customHeight="1" thickBot="1">
      <c r="A31" s="2263"/>
      <c r="B31" s="2271" t="s">
        <v>333</v>
      </c>
      <c r="C31" s="2271"/>
      <c r="D31" s="2271"/>
      <c r="E31" s="2271"/>
      <c r="F31" s="2271"/>
      <c r="G31" s="2271"/>
      <c r="H31" s="2265" t="s">
        <v>539</v>
      </c>
      <c r="I31" s="2266"/>
      <c r="J31" s="2266"/>
      <c r="K31" s="2266"/>
      <c r="L31" s="2267"/>
      <c r="M31" s="2265" t="s">
        <v>539</v>
      </c>
      <c r="N31" s="2266"/>
      <c r="O31" s="2266"/>
      <c r="P31" s="2266"/>
      <c r="Q31" s="2267"/>
      <c r="R31" s="2265" t="s">
        <v>539</v>
      </c>
      <c r="S31" s="2266"/>
      <c r="T31" s="2266"/>
      <c r="U31" s="2266"/>
      <c r="V31" s="2267"/>
      <c r="W31" s="2268"/>
      <c r="X31" s="2269"/>
      <c r="Y31" s="2269"/>
      <c r="Z31" s="2269"/>
      <c r="AA31" s="2270"/>
      <c r="AB31" s="2268"/>
      <c r="AC31" s="2269"/>
      <c r="AD31" s="2269"/>
      <c r="AE31" s="2269"/>
      <c r="AF31" s="2270"/>
      <c r="AG31" s="2268"/>
      <c r="AH31" s="2269"/>
      <c r="AI31" s="2269"/>
      <c r="AJ31" s="2269"/>
      <c r="AK31" s="2270"/>
      <c r="AL31" s="527"/>
      <c r="AM31" s="157"/>
      <c r="AN31" s="157"/>
      <c r="AO31" s="528"/>
      <c r="AP31" s="511"/>
      <c r="AQ31" s="155"/>
      <c r="AR31" s="155"/>
      <c r="AS31" s="155"/>
      <c r="AT31" s="155"/>
      <c r="AU31" s="155"/>
      <c r="AV31" s="157"/>
    </row>
    <row r="32" spans="1:48" ht="42" customHeight="1" thickTop="1">
      <c r="A32" s="2272" t="s">
        <v>334</v>
      </c>
      <c r="B32" s="2274" t="s">
        <v>840</v>
      </c>
      <c r="C32" s="2274"/>
      <c r="D32" s="2274"/>
      <c r="E32" s="2274"/>
      <c r="F32" s="2274"/>
      <c r="G32" s="2274"/>
      <c r="H32" s="2275"/>
      <c r="I32" s="2276"/>
      <c r="J32" s="2276"/>
      <c r="K32" s="2276"/>
      <c r="L32" s="2277"/>
      <c r="M32" s="2275" t="s">
        <v>539</v>
      </c>
      <c r="N32" s="2276"/>
      <c r="O32" s="2276"/>
      <c r="P32" s="2276"/>
      <c r="Q32" s="2277"/>
      <c r="R32" s="2275"/>
      <c r="S32" s="2276"/>
      <c r="T32" s="2276"/>
      <c r="U32" s="2276"/>
      <c r="V32" s="2277"/>
      <c r="W32" s="2278"/>
      <c r="X32" s="2279"/>
      <c r="Y32" s="2279"/>
      <c r="Z32" s="2279"/>
      <c r="AA32" s="2280"/>
      <c r="AB32" s="2278"/>
      <c r="AC32" s="2279"/>
      <c r="AD32" s="2279"/>
      <c r="AE32" s="2279"/>
      <c r="AF32" s="2280"/>
      <c r="AG32" s="2278"/>
      <c r="AH32" s="2279"/>
      <c r="AI32" s="2279"/>
      <c r="AJ32" s="2279"/>
      <c r="AK32" s="2280"/>
      <c r="AL32" s="529"/>
      <c r="AM32" s="157"/>
      <c r="AN32" s="157"/>
      <c r="AO32" s="528"/>
      <c r="AP32" s="46"/>
      <c r="AQ32" s="155"/>
      <c r="AR32" s="155"/>
      <c r="AS32" s="155"/>
    </row>
    <row r="33" spans="1:45" ht="42" customHeight="1">
      <c r="A33" s="2273"/>
      <c r="B33" s="2264" t="s">
        <v>841</v>
      </c>
      <c r="C33" s="2264"/>
      <c r="D33" s="2264"/>
      <c r="E33" s="2264"/>
      <c r="F33" s="2264"/>
      <c r="G33" s="2264"/>
      <c r="H33" s="2268"/>
      <c r="I33" s="2269"/>
      <c r="J33" s="2269"/>
      <c r="K33" s="2269"/>
      <c r="L33" s="2270"/>
      <c r="M33" s="2268"/>
      <c r="N33" s="2269"/>
      <c r="O33" s="2269"/>
      <c r="P33" s="2269"/>
      <c r="Q33" s="2270"/>
      <c r="R33" s="2268"/>
      <c r="S33" s="2269"/>
      <c r="T33" s="2269"/>
      <c r="U33" s="2269"/>
      <c r="V33" s="2270"/>
      <c r="W33" s="2268"/>
      <c r="X33" s="2269"/>
      <c r="Y33" s="2269"/>
      <c r="Z33" s="2269"/>
      <c r="AA33" s="2270"/>
      <c r="AB33" s="2268"/>
      <c r="AC33" s="2269"/>
      <c r="AD33" s="2269"/>
      <c r="AE33" s="2269"/>
      <c r="AF33" s="2270"/>
      <c r="AG33" s="2268"/>
      <c r="AH33" s="2269"/>
      <c r="AI33" s="2269"/>
      <c r="AJ33" s="2269"/>
      <c r="AK33" s="2270"/>
      <c r="AL33" s="527"/>
      <c r="AM33" s="157"/>
      <c r="AN33" s="157"/>
      <c r="AO33" s="528"/>
      <c r="AP33" s="46"/>
      <c r="AQ33" s="155"/>
    </row>
    <row r="34" spans="1:45" ht="42" customHeight="1">
      <c r="A34" s="2273"/>
      <c r="B34" s="2264" t="s">
        <v>842</v>
      </c>
      <c r="C34" s="2264"/>
      <c r="D34" s="2264"/>
      <c r="E34" s="2264"/>
      <c r="F34" s="2264"/>
      <c r="G34" s="2264"/>
      <c r="H34" s="2268"/>
      <c r="I34" s="2269"/>
      <c r="J34" s="2269"/>
      <c r="K34" s="2269"/>
      <c r="L34" s="2270"/>
      <c r="M34" s="2268"/>
      <c r="N34" s="2269"/>
      <c r="O34" s="2269"/>
      <c r="P34" s="2269"/>
      <c r="Q34" s="2270"/>
      <c r="R34" s="2268"/>
      <c r="S34" s="2269"/>
      <c r="T34" s="2269"/>
      <c r="U34" s="2269"/>
      <c r="V34" s="2270"/>
      <c r="W34" s="2268"/>
      <c r="X34" s="2269"/>
      <c r="Y34" s="2269"/>
      <c r="Z34" s="2269"/>
      <c r="AA34" s="2270"/>
      <c r="AB34" s="2268"/>
      <c r="AC34" s="2269"/>
      <c r="AD34" s="2269"/>
      <c r="AE34" s="2269"/>
      <c r="AF34" s="2270"/>
      <c r="AG34" s="2268"/>
      <c r="AH34" s="2269"/>
      <c r="AI34" s="2269"/>
      <c r="AJ34" s="2269"/>
      <c r="AK34" s="2270"/>
      <c r="AL34" s="527"/>
      <c r="AM34" s="157"/>
      <c r="AN34" s="157"/>
      <c r="AO34" s="528"/>
      <c r="AP34" s="46"/>
      <c r="AQ34" s="155"/>
    </row>
    <row r="35" spans="1:45" ht="42" customHeight="1">
      <c r="A35" s="2273"/>
      <c r="B35" s="2264" t="s">
        <v>843</v>
      </c>
      <c r="C35" s="2264"/>
      <c r="D35" s="2264"/>
      <c r="E35" s="2264"/>
      <c r="F35" s="2264"/>
      <c r="G35" s="2264"/>
      <c r="H35" s="2268"/>
      <c r="I35" s="2269"/>
      <c r="J35" s="2269"/>
      <c r="K35" s="2269"/>
      <c r="L35" s="2270"/>
      <c r="M35" s="2268"/>
      <c r="N35" s="2269"/>
      <c r="O35" s="2269"/>
      <c r="P35" s="2269"/>
      <c r="Q35" s="2270"/>
      <c r="R35" s="2268"/>
      <c r="S35" s="2269"/>
      <c r="T35" s="2269"/>
      <c r="U35" s="2269"/>
      <c r="V35" s="2270"/>
      <c r="W35" s="2268"/>
      <c r="X35" s="2269"/>
      <c r="Y35" s="2269"/>
      <c r="Z35" s="2269"/>
      <c r="AA35" s="2270"/>
      <c r="AB35" s="2268"/>
      <c r="AC35" s="2269"/>
      <c r="AD35" s="2269"/>
      <c r="AE35" s="2269"/>
      <c r="AF35" s="2270"/>
      <c r="AG35" s="2268"/>
      <c r="AH35" s="2269"/>
      <c r="AI35" s="2269"/>
      <c r="AJ35" s="2269"/>
      <c r="AK35" s="2270"/>
      <c r="AL35" s="527"/>
      <c r="AM35" s="157"/>
      <c r="AN35" s="157"/>
      <c r="AO35" s="528"/>
      <c r="AP35" s="46"/>
    </row>
    <row r="36" spans="1:45" ht="9.9499999999999993" customHeight="1" thickBot="1">
      <c r="A36" s="2281"/>
      <c r="B36" s="2282"/>
      <c r="C36" s="2282"/>
      <c r="D36" s="2282"/>
      <c r="E36" s="2282"/>
      <c r="F36" s="2282"/>
      <c r="G36" s="2282"/>
      <c r="H36" s="2282"/>
      <c r="I36" s="2282"/>
      <c r="J36" s="2282"/>
      <c r="K36" s="2282"/>
      <c r="L36" s="2282"/>
      <c r="M36" s="2282"/>
      <c r="N36" s="2282"/>
      <c r="O36" s="2282"/>
      <c r="P36" s="2282"/>
      <c r="Q36" s="2282"/>
      <c r="R36" s="2282"/>
      <c r="S36" s="2282"/>
      <c r="T36" s="2282"/>
      <c r="U36" s="2282"/>
      <c r="V36" s="2282"/>
      <c r="W36" s="2282"/>
      <c r="X36" s="2282"/>
      <c r="Y36" s="2282"/>
      <c r="Z36" s="2282"/>
      <c r="AA36" s="2282"/>
      <c r="AB36" s="2282"/>
      <c r="AC36" s="2282"/>
      <c r="AD36" s="2282"/>
      <c r="AE36" s="2282"/>
      <c r="AF36" s="2282"/>
      <c r="AG36" s="2282"/>
      <c r="AH36" s="2282"/>
      <c r="AI36" s="2282"/>
      <c r="AJ36" s="2282"/>
      <c r="AK36" s="2282"/>
      <c r="AL36" s="2283"/>
      <c r="AM36" s="2283"/>
      <c r="AN36" s="2283"/>
      <c r="AO36" s="2284"/>
      <c r="AP36" s="159"/>
    </row>
    <row r="37" spans="1:45" ht="45" customHeight="1" thickBot="1">
      <c r="A37" s="2285" t="s">
        <v>335</v>
      </c>
      <c r="B37" s="2286"/>
      <c r="C37" s="2286"/>
      <c r="D37" s="2286"/>
      <c r="E37" s="2286"/>
      <c r="F37" s="2286"/>
      <c r="G37" s="2286"/>
      <c r="H37" s="2286"/>
      <c r="I37" s="2286"/>
      <c r="J37" s="2286"/>
      <c r="K37" s="2286"/>
      <c r="L37" s="2286"/>
      <c r="M37" s="2286"/>
      <c r="N37" s="2286"/>
      <c r="O37" s="2286"/>
      <c r="P37" s="2286"/>
      <c r="Q37" s="2286"/>
      <c r="R37" s="2286"/>
      <c r="S37" s="2286"/>
      <c r="T37" s="2286"/>
      <c r="U37" s="2286"/>
      <c r="V37" s="2286"/>
      <c r="W37" s="2286"/>
      <c r="X37" s="2286"/>
      <c r="Y37" s="2286"/>
      <c r="Z37" s="2286"/>
      <c r="AA37" s="2286"/>
      <c r="AB37" s="2286"/>
      <c r="AC37" s="2286"/>
      <c r="AD37" s="2286"/>
      <c r="AE37" s="2286"/>
      <c r="AF37" s="2286"/>
      <c r="AG37" s="2286"/>
      <c r="AH37" s="2286"/>
      <c r="AI37" s="2286"/>
      <c r="AJ37" s="2286"/>
      <c r="AK37" s="2286"/>
      <c r="AL37" s="2286"/>
      <c r="AM37" s="2286"/>
      <c r="AN37" s="2286"/>
      <c r="AO37" s="2287"/>
      <c r="AP37" s="160"/>
      <c r="AS37" s="161"/>
    </row>
    <row r="38" spans="1:45" ht="45" customHeight="1">
      <c r="A38" s="2288"/>
      <c r="B38" s="2289"/>
      <c r="C38" s="2289"/>
      <c r="D38" s="2289"/>
      <c r="E38" s="2289"/>
      <c r="F38" s="2289"/>
      <c r="G38" s="2289"/>
      <c r="H38" s="2289"/>
      <c r="I38" s="2289"/>
      <c r="J38" s="2289"/>
      <c r="K38" s="2289"/>
      <c r="L38" s="2289"/>
      <c r="M38" s="2289"/>
      <c r="N38" s="2289"/>
      <c r="O38" s="2289"/>
      <c r="P38" s="2289"/>
      <c r="Q38" s="2289"/>
      <c r="R38" s="2289"/>
      <c r="S38" s="2289"/>
      <c r="T38" s="2289"/>
      <c r="U38" s="2289"/>
      <c r="V38" s="2289"/>
      <c r="W38" s="2289"/>
      <c r="X38" s="2289"/>
      <c r="Y38" s="2289"/>
      <c r="Z38" s="2289"/>
      <c r="AA38" s="2289"/>
      <c r="AB38" s="2289"/>
      <c r="AC38" s="2289"/>
      <c r="AD38" s="2289"/>
      <c r="AE38" s="2289"/>
      <c r="AF38" s="2289"/>
      <c r="AG38" s="2289"/>
      <c r="AH38" s="2289"/>
      <c r="AI38" s="2289"/>
      <c r="AJ38" s="2289"/>
      <c r="AK38" s="2289"/>
      <c r="AL38" s="2289"/>
      <c r="AM38" s="2289"/>
      <c r="AN38" s="2289"/>
      <c r="AO38" s="2290"/>
      <c r="AP38" s="162"/>
      <c r="AS38" s="161"/>
    </row>
    <row r="39" spans="1:45" ht="24" customHeight="1">
      <c r="A39" s="2291"/>
      <c r="B39" s="2292"/>
      <c r="C39" s="2292"/>
      <c r="D39" s="2292"/>
      <c r="E39" s="2292"/>
      <c r="F39" s="2292"/>
      <c r="G39" s="2292"/>
      <c r="H39" s="2292"/>
      <c r="I39" s="2292"/>
      <c r="J39" s="2292"/>
      <c r="K39" s="2292"/>
      <c r="L39" s="2292"/>
      <c r="M39" s="2292"/>
      <c r="N39" s="2292"/>
      <c r="O39" s="2292"/>
      <c r="P39" s="2292"/>
      <c r="Q39" s="2292"/>
      <c r="R39" s="2292"/>
      <c r="S39" s="2292"/>
      <c r="T39" s="2292"/>
      <c r="U39" s="2292"/>
      <c r="V39" s="2292"/>
      <c r="W39" s="2292"/>
      <c r="X39" s="2292"/>
      <c r="Y39" s="2292"/>
      <c r="Z39" s="2292"/>
      <c r="AA39" s="2292"/>
      <c r="AB39" s="2292"/>
      <c r="AC39" s="2292"/>
      <c r="AD39" s="2292"/>
      <c r="AE39" s="2292"/>
      <c r="AF39" s="2292"/>
      <c r="AG39" s="2292"/>
      <c r="AH39" s="2292"/>
      <c r="AI39" s="2292"/>
      <c r="AJ39" s="2292"/>
      <c r="AK39" s="2292"/>
      <c r="AL39" s="2292"/>
      <c r="AM39" s="2292"/>
      <c r="AN39" s="2292"/>
      <c r="AO39" s="2293"/>
      <c r="AP39" s="156"/>
      <c r="AQ39" s="163"/>
      <c r="AS39" s="161"/>
    </row>
    <row r="40" spans="1:45" ht="22.5" customHeight="1">
      <c r="A40" s="2291"/>
      <c r="B40" s="2292"/>
      <c r="C40" s="2292"/>
      <c r="D40" s="2292"/>
      <c r="E40" s="2292"/>
      <c r="F40" s="2292"/>
      <c r="G40" s="2292"/>
      <c r="H40" s="2292"/>
      <c r="I40" s="2292"/>
      <c r="J40" s="2292"/>
      <c r="K40" s="2292"/>
      <c r="L40" s="2292"/>
      <c r="M40" s="2292"/>
      <c r="N40" s="2292"/>
      <c r="O40" s="2292"/>
      <c r="P40" s="2292"/>
      <c r="Q40" s="2292"/>
      <c r="R40" s="2292"/>
      <c r="S40" s="2292"/>
      <c r="T40" s="2292"/>
      <c r="U40" s="2292"/>
      <c r="V40" s="2292"/>
      <c r="W40" s="2292"/>
      <c r="X40" s="2292"/>
      <c r="Y40" s="2292"/>
      <c r="Z40" s="2292"/>
      <c r="AA40" s="2292"/>
      <c r="AB40" s="2292"/>
      <c r="AC40" s="2292"/>
      <c r="AD40" s="2292"/>
      <c r="AE40" s="2292"/>
      <c r="AF40" s="2292"/>
      <c r="AG40" s="2292"/>
      <c r="AH40" s="2292"/>
      <c r="AI40" s="2292"/>
      <c r="AJ40" s="2292"/>
      <c r="AK40" s="2292"/>
      <c r="AL40" s="2292"/>
      <c r="AM40" s="2292"/>
      <c r="AN40" s="2292"/>
      <c r="AO40" s="2293"/>
      <c r="AP40" s="164"/>
      <c r="AS40" s="161"/>
    </row>
    <row r="41" spans="1:45" ht="50.1" customHeight="1">
      <c r="A41" s="2291"/>
      <c r="B41" s="2292"/>
      <c r="C41" s="2292"/>
      <c r="D41" s="2292"/>
      <c r="E41" s="2292"/>
      <c r="F41" s="2292"/>
      <c r="G41" s="2292"/>
      <c r="H41" s="2292"/>
      <c r="I41" s="2292"/>
      <c r="J41" s="2292"/>
      <c r="K41" s="2292"/>
      <c r="L41" s="2292"/>
      <c r="M41" s="2292"/>
      <c r="N41" s="2292"/>
      <c r="O41" s="2292"/>
      <c r="P41" s="2292"/>
      <c r="Q41" s="2292"/>
      <c r="R41" s="2292"/>
      <c r="S41" s="2292"/>
      <c r="T41" s="2292"/>
      <c r="U41" s="2292"/>
      <c r="V41" s="2292"/>
      <c r="W41" s="2292"/>
      <c r="X41" s="2292"/>
      <c r="Y41" s="2292"/>
      <c r="Z41" s="2292"/>
      <c r="AA41" s="2292"/>
      <c r="AB41" s="2292"/>
      <c r="AC41" s="2292"/>
      <c r="AD41" s="2292"/>
      <c r="AE41" s="2292"/>
      <c r="AF41" s="2292"/>
      <c r="AG41" s="2292"/>
      <c r="AH41" s="2292"/>
      <c r="AI41" s="2292"/>
      <c r="AJ41" s="2292"/>
      <c r="AK41" s="2292"/>
      <c r="AL41" s="2292"/>
      <c r="AM41" s="2292"/>
      <c r="AN41" s="2292"/>
      <c r="AO41" s="2293"/>
      <c r="AP41" s="512"/>
      <c r="AS41" s="161"/>
    </row>
    <row r="42" spans="1:45" ht="45" customHeight="1">
      <c r="A42" s="2291"/>
      <c r="B42" s="2292"/>
      <c r="C42" s="2292"/>
      <c r="D42" s="2292"/>
      <c r="E42" s="2292"/>
      <c r="F42" s="2292"/>
      <c r="G42" s="2292"/>
      <c r="H42" s="2292"/>
      <c r="I42" s="2292"/>
      <c r="J42" s="2292"/>
      <c r="K42" s="2292"/>
      <c r="L42" s="2292"/>
      <c r="M42" s="2292"/>
      <c r="N42" s="2292"/>
      <c r="O42" s="2292"/>
      <c r="P42" s="2292"/>
      <c r="Q42" s="2292"/>
      <c r="R42" s="2292"/>
      <c r="S42" s="2292"/>
      <c r="T42" s="2292"/>
      <c r="U42" s="2292"/>
      <c r="V42" s="2292"/>
      <c r="W42" s="2292"/>
      <c r="X42" s="2292"/>
      <c r="Y42" s="2292"/>
      <c r="Z42" s="2292"/>
      <c r="AA42" s="2292"/>
      <c r="AB42" s="2292"/>
      <c r="AC42" s="2292"/>
      <c r="AD42" s="2292"/>
      <c r="AE42" s="2292"/>
      <c r="AF42" s="2292"/>
      <c r="AG42" s="2292"/>
      <c r="AH42" s="2292"/>
      <c r="AI42" s="2292"/>
      <c r="AJ42" s="2292"/>
      <c r="AK42" s="2292"/>
      <c r="AL42" s="2292"/>
      <c r="AM42" s="2292"/>
      <c r="AN42" s="2292"/>
      <c r="AO42" s="2293"/>
      <c r="AP42" s="162"/>
      <c r="AS42" s="161"/>
    </row>
    <row r="43" spans="1:45" ht="45" customHeight="1" thickBot="1">
      <c r="A43" s="2294"/>
      <c r="B43" s="2295"/>
      <c r="C43" s="2295"/>
      <c r="D43" s="2295"/>
      <c r="E43" s="2295"/>
      <c r="F43" s="2295"/>
      <c r="G43" s="2295"/>
      <c r="H43" s="2295"/>
      <c r="I43" s="2295"/>
      <c r="J43" s="2295"/>
      <c r="K43" s="2295"/>
      <c r="L43" s="2295"/>
      <c r="M43" s="2295"/>
      <c r="N43" s="2295"/>
      <c r="O43" s="2295"/>
      <c r="P43" s="2295"/>
      <c r="Q43" s="2295"/>
      <c r="R43" s="2295"/>
      <c r="S43" s="2295"/>
      <c r="T43" s="2295"/>
      <c r="U43" s="2295"/>
      <c r="V43" s="2295"/>
      <c r="W43" s="2295"/>
      <c r="X43" s="2295"/>
      <c r="Y43" s="2295"/>
      <c r="Z43" s="2295"/>
      <c r="AA43" s="2295"/>
      <c r="AB43" s="2295"/>
      <c r="AC43" s="2295"/>
      <c r="AD43" s="2295"/>
      <c r="AE43" s="2295"/>
      <c r="AF43" s="2295"/>
      <c r="AG43" s="2295"/>
      <c r="AH43" s="2295"/>
      <c r="AI43" s="2295"/>
      <c r="AJ43" s="2295"/>
      <c r="AK43" s="2295"/>
      <c r="AL43" s="2295"/>
      <c r="AM43" s="2295"/>
      <c r="AN43" s="2295"/>
      <c r="AO43" s="2296"/>
      <c r="AP43" s="162"/>
      <c r="AQ43" s="165"/>
      <c r="AR43" s="165"/>
      <c r="AS43" s="161"/>
    </row>
    <row r="44" spans="1:45" ht="45" customHeight="1" thickBot="1">
      <c r="A44" s="2297" t="s">
        <v>336</v>
      </c>
      <c r="B44" s="166" t="s">
        <v>337</v>
      </c>
      <c r="C44" s="167"/>
      <c r="D44" s="168" t="s">
        <v>338</v>
      </c>
      <c r="E44" s="167"/>
      <c r="F44" s="169" t="s">
        <v>109</v>
      </c>
      <c r="G44" s="170" t="s">
        <v>339</v>
      </c>
      <c r="H44" s="2147"/>
      <c r="I44" s="2185"/>
      <c r="J44" s="2185"/>
      <c r="K44" s="2185"/>
      <c r="L44" s="2185"/>
      <c r="M44" s="2300"/>
      <c r="N44" s="2300"/>
      <c r="O44" s="2300"/>
      <c r="P44" s="2300"/>
      <c r="Q44" s="2300"/>
      <c r="R44" s="2185" t="s">
        <v>197</v>
      </c>
      <c r="S44" s="2185"/>
      <c r="T44" s="2185"/>
      <c r="U44" s="2185"/>
      <c r="V44" s="2185"/>
      <c r="W44" s="2300"/>
      <c r="X44" s="2300"/>
      <c r="Y44" s="2300"/>
      <c r="Z44" s="2300"/>
      <c r="AA44" s="2300"/>
      <c r="AB44" s="2185" t="s">
        <v>198</v>
      </c>
      <c r="AC44" s="2185"/>
      <c r="AD44" s="2185"/>
      <c r="AE44" s="2185"/>
      <c r="AF44" s="2185"/>
      <c r="AG44" s="2300"/>
      <c r="AH44" s="2300"/>
      <c r="AI44" s="2300"/>
      <c r="AJ44" s="2300"/>
      <c r="AK44" s="2300"/>
      <c r="AL44" s="2185" t="s">
        <v>199</v>
      </c>
      <c r="AM44" s="2185"/>
      <c r="AN44" s="2185"/>
      <c r="AO44" s="2306"/>
      <c r="AP44" s="46"/>
      <c r="AS44" s="161"/>
    </row>
    <row r="45" spans="1:45" ht="45" customHeight="1" thickBot="1">
      <c r="A45" s="2298"/>
      <c r="B45" s="166" t="s">
        <v>340</v>
      </c>
      <c r="C45" s="167"/>
      <c r="D45" s="168" t="s">
        <v>338</v>
      </c>
      <c r="E45" s="167"/>
      <c r="F45" s="169" t="s">
        <v>109</v>
      </c>
      <c r="G45" s="170" t="s">
        <v>341</v>
      </c>
      <c r="H45" s="2147" t="s">
        <v>844</v>
      </c>
      <c r="I45" s="2185"/>
      <c r="J45" s="2185"/>
      <c r="K45" s="2185"/>
      <c r="L45" s="2185"/>
      <c r="M45" s="2300"/>
      <c r="N45" s="2300"/>
      <c r="O45" s="2300"/>
      <c r="P45" s="2300"/>
      <c r="Q45" s="2300"/>
      <c r="R45" s="2185" t="s">
        <v>197</v>
      </c>
      <c r="S45" s="2185"/>
      <c r="T45" s="2185"/>
      <c r="U45" s="2185"/>
      <c r="V45" s="2185"/>
      <c r="W45" s="2300"/>
      <c r="X45" s="2300"/>
      <c r="Y45" s="2300"/>
      <c r="Z45" s="2300"/>
      <c r="AA45" s="2300"/>
      <c r="AB45" s="2185" t="s">
        <v>198</v>
      </c>
      <c r="AC45" s="2185"/>
      <c r="AD45" s="2185"/>
      <c r="AE45" s="2185"/>
      <c r="AF45" s="2185"/>
      <c r="AG45" s="2300"/>
      <c r="AH45" s="2300"/>
      <c r="AI45" s="2300"/>
      <c r="AJ45" s="2300"/>
      <c r="AK45" s="2300"/>
      <c r="AL45" s="2185" t="s">
        <v>199</v>
      </c>
      <c r="AM45" s="2185"/>
      <c r="AN45" s="2185"/>
      <c r="AO45" s="2306"/>
      <c r="AP45" s="46"/>
      <c r="AS45" s="161"/>
    </row>
    <row r="46" spans="1:45" ht="45" customHeight="1" thickBot="1">
      <c r="A46" s="2298"/>
      <c r="B46" s="171" t="s">
        <v>342</v>
      </c>
      <c r="C46" s="2147" t="s">
        <v>343</v>
      </c>
      <c r="D46" s="2185"/>
      <c r="E46" s="2301"/>
      <c r="F46" s="2301"/>
      <c r="G46" s="2301"/>
      <c r="H46" s="2301"/>
      <c r="I46" s="2301"/>
      <c r="J46" s="2301"/>
      <c r="K46" s="2301"/>
      <c r="L46" s="2301"/>
      <c r="M46" s="2185" t="s">
        <v>845</v>
      </c>
      <c r="N46" s="2185"/>
      <c r="O46" s="2185"/>
      <c r="P46" s="2185"/>
      <c r="Q46" s="2185"/>
      <c r="R46" s="2301"/>
      <c r="S46" s="2301"/>
      <c r="T46" s="2301"/>
      <c r="U46" s="2301"/>
      <c r="V46" s="2301"/>
      <c r="W46" s="2301"/>
      <c r="X46" s="2301"/>
      <c r="Y46" s="2301"/>
      <c r="Z46" s="2301"/>
      <c r="AA46" s="2301"/>
      <c r="AB46" s="2301"/>
      <c r="AC46" s="2301"/>
      <c r="AD46" s="2301"/>
      <c r="AE46" s="2301"/>
      <c r="AF46" s="2301"/>
      <c r="AG46" s="2301"/>
      <c r="AH46" s="2301"/>
      <c r="AI46" s="2301"/>
      <c r="AJ46" s="2301"/>
      <c r="AK46" s="2301"/>
      <c r="AL46" s="2301"/>
      <c r="AM46" s="2301"/>
      <c r="AN46" s="2301"/>
      <c r="AO46" s="2302"/>
      <c r="AP46" s="46"/>
    </row>
    <row r="47" spans="1:45" ht="75" customHeight="1" thickBot="1">
      <c r="A47" s="2299"/>
      <c r="B47" s="172" t="s">
        <v>344</v>
      </c>
      <c r="C47" s="2303"/>
      <c r="D47" s="2304"/>
      <c r="E47" s="2304"/>
      <c r="F47" s="2304"/>
      <c r="G47" s="2304"/>
      <c r="H47" s="2304"/>
      <c r="I47" s="2304"/>
      <c r="J47" s="2304"/>
      <c r="K47" s="2304"/>
      <c r="L47" s="2304"/>
      <c r="M47" s="2304"/>
      <c r="N47" s="2304"/>
      <c r="O47" s="2304"/>
      <c r="P47" s="2304"/>
      <c r="Q47" s="2304"/>
      <c r="R47" s="2304"/>
      <c r="S47" s="2304"/>
      <c r="T47" s="2304"/>
      <c r="U47" s="2304"/>
      <c r="V47" s="2304"/>
      <c r="W47" s="2304"/>
      <c r="X47" s="2304"/>
      <c r="Y47" s="2304"/>
      <c r="Z47" s="2304"/>
      <c r="AA47" s="2304"/>
      <c r="AB47" s="2304"/>
      <c r="AC47" s="2304"/>
      <c r="AD47" s="2304"/>
      <c r="AE47" s="2304"/>
      <c r="AF47" s="2304"/>
      <c r="AG47" s="2304"/>
      <c r="AH47" s="2304"/>
      <c r="AI47" s="2304"/>
      <c r="AJ47" s="2304"/>
      <c r="AK47" s="2304"/>
      <c r="AL47" s="2304"/>
      <c r="AM47" s="2304"/>
      <c r="AN47" s="2304"/>
      <c r="AO47" s="2305"/>
      <c r="AP47" s="46"/>
    </row>
  </sheetData>
  <mergeCells count="164">
    <mergeCell ref="A36:AO36"/>
    <mergeCell ref="A37:AO37"/>
    <mergeCell ref="A38:AO43"/>
    <mergeCell ref="A44:A47"/>
    <mergeCell ref="H44:L44"/>
    <mergeCell ref="M44:Q44"/>
    <mergeCell ref="R44:V44"/>
    <mergeCell ref="W44:AA44"/>
    <mergeCell ref="AB44:AF44"/>
    <mergeCell ref="AG44:AK44"/>
    <mergeCell ref="C46:D46"/>
    <mergeCell ref="E46:L46"/>
    <mergeCell ref="M46:Q46"/>
    <mergeCell ref="R46:AO46"/>
    <mergeCell ref="C47:AO47"/>
    <mergeCell ref="AL44:AO44"/>
    <mergeCell ref="H45:L45"/>
    <mergeCell ref="M45:Q45"/>
    <mergeCell ref="R45:V45"/>
    <mergeCell ref="W45:AA45"/>
    <mergeCell ref="AB45:AF45"/>
    <mergeCell ref="AG45:AK45"/>
    <mergeCell ref="AL45:AO45"/>
    <mergeCell ref="AB34:AF34"/>
    <mergeCell ref="AG34:AK34"/>
    <mergeCell ref="B35:G35"/>
    <mergeCell ref="H35:L35"/>
    <mergeCell ref="M35:Q35"/>
    <mergeCell ref="R35:V35"/>
    <mergeCell ref="W35:AA35"/>
    <mergeCell ref="AB35:AF35"/>
    <mergeCell ref="AG35:AK35"/>
    <mergeCell ref="AB32:AF32"/>
    <mergeCell ref="AG32:AK32"/>
    <mergeCell ref="B33:G33"/>
    <mergeCell ref="H33:L33"/>
    <mergeCell ref="M33:Q33"/>
    <mergeCell ref="R33:V33"/>
    <mergeCell ref="W33:AA33"/>
    <mergeCell ref="AB33:AF33"/>
    <mergeCell ref="AG33:AK33"/>
    <mergeCell ref="A32:A35"/>
    <mergeCell ref="B32:G32"/>
    <mergeCell ref="H32:L32"/>
    <mergeCell ref="M32:Q32"/>
    <mergeCell ref="R32:V32"/>
    <mergeCell ref="W32:AA32"/>
    <mergeCell ref="B34:G34"/>
    <mergeCell ref="H34:L34"/>
    <mergeCell ref="M34:Q34"/>
    <mergeCell ref="R34:V34"/>
    <mergeCell ref="W34:AA34"/>
    <mergeCell ref="AG30:AK30"/>
    <mergeCell ref="B31:G31"/>
    <mergeCell ref="H31:L31"/>
    <mergeCell ref="M31:Q31"/>
    <mergeCell ref="R31:V31"/>
    <mergeCell ref="W31:AA31"/>
    <mergeCell ref="AB31:AF31"/>
    <mergeCell ref="AG31:AK31"/>
    <mergeCell ref="B30:G30"/>
    <mergeCell ref="H30:L30"/>
    <mergeCell ref="M30:Q30"/>
    <mergeCell ref="R30:V30"/>
    <mergeCell ref="W30:AA30"/>
    <mergeCell ref="AB30:AF30"/>
    <mergeCell ref="W29:AA29"/>
    <mergeCell ref="AB29:AF29"/>
    <mergeCell ref="AG29:AK29"/>
    <mergeCell ref="B28:G28"/>
    <mergeCell ref="H28:L28"/>
    <mergeCell ref="M28:Q28"/>
    <mergeCell ref="R28:V28"/>
    <mergeCell ref="W28:AA28"/>
    <mergeCell ref="AB28:AF28"/>
    <mergeCell ref="AB25:AC25"/>
    <mergeCell ref="AD25:AF25"/>
    <mergeCell ref="AG25:AH25"/>
    <mergeCell ref="AI25:AK25"/>
    <mergeCell ref="A26:A31"/>
    <mergeCell ref="B26:G26"/>
    <mergeCell ref="H26:L26"/>
    <mergeCell ref="M26:Q26"/>
    <mergeCell ref="R26:V26"/>
    <mergeCell ref="W26:AA26"/>
    <mergeCell ref="AB26:AF26"/>
    <mergeCell ref="AG26:AK26"/>
    <mergeCell ref="B27:G27"/>
    <mergeCell ref="H27:L27"/>
    <mergeCell ref="M27:Q27"/>
    <mergeCell ref="R27:V27"/>
    <mergeCell ref="W27:AA27"/>
    <mergeCell ref="AB27:AF27"/>
    <mergeCell ref="AG27:AK27"/>
    <mergeCell ref="AG28:AK28"/>
    <mergeCell ref="B29:G29"/>
    <mergeCell ref="H29:L29"/>
    <mergeCell ref="M29:Q29"/>
    <mergeCell ref="R29:V29"/>
    <mergeCell ref="B25:G25"/>
    <mergeCell ref="H25:I25"/>
    <mergeCell ref="J25:L25"/>
    <mergeCell ref="M25:N25"/>
    <mergeCell ref="O25:Q25"/>
    <mergeCell ref="R25:S25"/>
    <mergeCell ref="T25:V25"/>
    <mergeCell ref="W25:X25"/>
    <mergeCell ref="Y25:AA25"/>
    <mergeCell ref="A19:AO19"/>
    <mergeCell ref="A20:AO20"/>
    <mergeCell ref="B21:AO21"/>
    <mergeCell ref="B22:AO22"/>
    <mergeCell ref="B23:AO23"/>
    <mergeCell ref="H24:L24"/>
    <mergeCell ref="M24:Q24"/>
    <mergeCell ref="R24:V24"/>
    <mergeCell ref="W24:AA24"/>
    <mergeCell ref="AB24:AF24"/>
    <mergeCell ref="AG24:AK24"/>
    <mergeCell ref="AL24:AO24"/>
    <mergeCell ref="AM15:AO15"/>
    <mergeCell ref="B16:AO16"/>
    <mergeCell ref="A17:AO17"/>
    <mergeCell ref="A18:B18"/>
    <mergeCell ref="C18:G18"/>
    <mergeCell ref="H18:U18"/>
    <mergeCell ref="W18:AO18"/>
    <mergeCell ref="A10:AO10"/>
    <mergeCell ref="A11:AO11"/>
    <mergeCell ref="A12:AM12"/>
    <mergeCell ref="B13:AO13"/>
    <mergeCell ref="A14:AO14"/>
    <mergeCell ref="H15:M15"/>
    <mergeCell ref="N15:S15"/>
    <mergeCell ref="U15:Z15"/>
    <mergeCell ref="AA15:AF15"/>
    <mergeCell ref="AG15:AL15"/>
    <mergeCell ref="H5:M5"/>
    <mergeCell ref="N5:S5"/>
    <mergeCell ref="U5:Z5"/>
    <mergeCell ref="AA5:AF5"/>
    <mergeCell ref="AG5:AL5"/>
    <mergeCell ref="AM5:AO5"/>
    <mergeCell ref="B8:AO8"/>
    <mergeCell ref="A9:B9"/>
    <mergeCell ref="C9:G9"/>
    <mergeCell ref="A6:AO6"/>
    <mergeCell ref="H7:M7"/>
    <mergeCell ref="N7:S7"/>
    <mergeCell ref="U7:Z7"/>
    <mergeCell ref="AA7:AF7"/>
    <mergeCell ref="AG7:AL7"/>
    <mergeCell ref="AM7:AO7"/>
    <mergeCell ref="A2:AO2"/>
    <mergeCell ref="H3:M3"/>
    <mergeCell ref="N3:S3"/>
    <mergeCell ref="U3:Z3"/>
    <mergeCell ref="AA3:AF3"/>
    <mergeCell ref="AG3:AL3"/>
    <mergeCell ref="AM3:AO3"/>
    <mergeCell ref="A4:B4"/>
    <mergeCell ref="C4:G4"/>
    <mergeCell ref="H4:Q4"/>
    <mergeCell ref="R4:AO4"/>
  </mergeCells>
  <phoneticPr fontId="9"/>
  <conditionalFormatting sqref="A8 C9:G9 A13 A16 C18 W18 A21:A23 H25">
    <cfRule type="cellIs" dxfId="235" priority="23" stopIfTrue="1" operator="equal">
      <formula>""</formula>
    </cfRule>
  </conditionalFormatting>
  <conditionalFormatting sqref="A38:AO43">
    <cfRule type="cellIs" dxfId="234" priority="22" stopIfTrue="1" operator="equal">
      <formula>""</formula>
    </cfRule>
  </conditionalFormatting>
  <conditionalFormatting sqref="C44">
    <cfRule type="expression" dxfId="233" priority="18" stopIfTrue="1">
      <formula>($C$44="")*($E$44="")</formula>
    </cfRule>
  </conditionalFormatting>
  <conditionalFormatting sqref="C45">
    <cfRule type="expression" dxfId="232" priority="13" stopIfTrue="1">
      <formula>($C$45="")*($E$45="")</formula>
    </cfRule>
  </conditionalFormatting>
  <conditionalFormatting sqref="C47:AO47">
    <cfRule type="cellIs" dxfId="231" priority="6" stopIfTrue="1" operator="equal">
      <formula>(COUNTIF($C$44,"○")&lt;1)</formula>
    </cfRule>
  </conditionalFormatting>
  <conditionalFormatting sqref="E44">
    <cfRule type="expression" dxfId="230" priority="17" stopIfTrue="1">
      <formula>($C$44="")*($E$44="")</formula>
    </cfRule>
  </conditionalFormatting>
  <conditionalFormatting sqref="E45">
    <cfRule type="expression" dxfId="229" priority="12" stopIfTrue="1">
      <formula>($C$45="")*($E$45="")</formula>
    </cfRule>
  </conditionalFormatting>
  <conditionalFormatting sqref="E46:L46">
    <cfRule type="cellIs" dxfId="228" priority="8" stopIfTrue="1" operator="equal">
      <formula>(COUNTIF($C$44,"○")&lt;1)</formula>
    </cfRule>
  </conditionalFormatting>
  <conditionalFormatting sqref="H44:Q44">
    <cfRule type="cellIs" dxfId="227" priority="16" stopIfTrue="1" operator="equal">
      <formula>(COUNTIF($C$44,"○")&lt;1)</formula>
    </cfRule>
  </conditionalFormatting>
  <conditionalFormatting sqref="H26:AK31">
    <cfRule type="cellIs" dxfId="226" priority="1" stopIfTrue="1" operator="equal">
      <formula>""</formula>
    </cfRule>
  </conditionalFormatting>
  <conditionalFormatting sqref="H32:AK35">
    <cfRule type="cellIs" dxfId="225" priority="2" stopIfTrue="1" operator="equal">
      <formula>""</formula>
    </cfRule>
  </conditionalFormatting>
  <conditionalFormatting sqref="M25">
    <cfRule type="cellIs" dxfId="224" priority="5" stopIfTrue="1" operator="equal">
      <formula>""</formula>
    </cfRule>
  </conditionalFormatting>
  <conditionalFormatting sqref="M45:Q45">
    <cfRule type="cellIs" dxfId="223" priority="11" stopIfTrue="1" operator="equal">
      <formula>(COUNTIF($C$45,"○")&lt;1)</formula>
    </cfRule>
  </conditionalFormatting>
  <conditionalFormatting sqref="R25 W25 AB25 AG25">
    <cfRule type="cellIs" dxfId="222" priority="4" stopIfTrue="1" operator="equal">
      <formula>""</formula>
    </cfRule>
  </conditionalFormatting>
  <conditionalFormatting sqref="R46:AO46">
    <cfRule type="cellIs" dxfId="221" priority="7" stopIfTrue="1" operator="equal">
      <formula>(COUNTIF($C$44,"○")&lt;1)</formula>
    </cfRule>
  </conditionalFormatting>
  <conditionalFormatting sqref="W44:AA44">
    <cfRule type="cellIs" dxfId="220" priority="15" stopIfTrue="1" operator="equal">
      <formula>(COUNTIF($C$44,"○")&lt;1)</formula>
    </cfRule>
  </conditionalFormatting>
  <conditionalFormatting sqref="W45:AA45">
    <cfRule type="cellIs" dxfId="219" priority="10" stopIfTrue="1" operator="equal">
      <formula>(COUNTIF($C$45,"○")&lt;1)</formula>
    </cfRule>
  </conditionalFormatting>
  <conditionalFormatting sqref="AG44:AK44">
    <cfRule type="cellIs" dxfId="218" priority="14" stopIfTrue="1" operator="equal">
      <formula>(COUNTIF($C$44,"○")&lt;1)</formula>
    </cfRule>
  </conditionalFormatting>
  <conditionalFormatting sqref="AG45:AK45">
    <cfRule type="cellIs" dxfId="217" priority="9" stopIfTrue="1" operator="equal">
      <formula>(COUNTIF($C$45,"○")&lt;1)</formula>
    </cfRule>
  </conditionalFormatting>
  <dataValidations count="5">
    <dataValidation imeMode="off" allowBlank="1" showInputMessage="1" showErrorMessage="1" sqref="AG44:AK45 M44:Q45 W44:AA45 AB25 J25:K25 H25 M25 O25:P25 T25 Y25 AD25:AE25 AI25:AJ25 AG25 R25 W25 W18:AO18" xr:uid="{00000000-0002-0000-1500-000000000000}"/>
    <dataValidation imeMode="hiragana" allowBlank="1" showInputMessage="1" showErrorMessage="1" sqref="A38:AO43 E46:H46 R46:AO46 C47:AO47 C9:G9 C15:G15 C18:G18" xr:uid="{00000000-0002-0000-1500-000001000000}"/>
    <dataValidation type="list" allowBlank="1" showInputMessage="1" showErrorMessage="1" sqref="C44:C45 E44:E45 H26:AK35" xr:uid="{00000000-0002-0000-1500-000002000000}">
      <formula1>"○"</formula1>
    </dataValidation>
    <dataValidation type="list" allowBlank="1" showInputMessage="1" showErrorMessage="1" sqref="A8 A13 A21:A23 A16" xr:uid="{00000000-0002-0000-1500-000003000000}">
      <formula1>"✔"</formula1>
    </dataValidation>
    <dataValidation type="list" showInputMessage="1" showErrorMessage="1" sqref="H44:L44" xr:uid="{00000000-0002-0000-1500-000004000000}">
      <formula1>"令和,平成,昭和"</formula1>
    </dataValidation>
  </dataValidations>
  <printOptions horizontalCentered="1"/>
  <pageMargins left="0.19685039370078741" right="0.19685039370078741" top="0.19685039370078741" bottom="0.19685039370078741" header="0.19685039370078741" footer="0.11811023622047245"/>
  <pageSetup paperSize="9" scale="46" orientation="portrait" horizontalDpi="300" verticalDpi="300" r:id="rId1"/>
  <headerFooter scaleWithDoc="0">
    <oddFooter>&amp;R&amp;9（令和７年４月１日以降に申請する訓練科から適用）　</oddFooter>
  </headerFooter>
  <colBreaks count="1" manualBreakCount="1">
    <brk id="44" max="1048575" man="1"/>
  </colBreaks>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tabColor rgb="FFFF0000"/>
  </sheetPr>
  <dimension ref="A1:O48"/>
  <sheetViews>
    <sheetView view="pageBreakPreview" topLeftCell="C1" zoomScale="55" zoomScaleNormal="100" zoomScaleSheetLayoutView="55" workbookViewId="0">
      <selection activeCell="E27" sqref="E27"/>
    </sheetView>
  </sheetViews>
  <sheetFormatPr defaultRowHeight="13.5"/>
  <cols>
    <col min="1" max="1" width="4.25" customWidth="1"/>
    <col min="2" max="2" width="13.5" customWidth="1"/>
    <col min="3" max="3" width="21" customWidth="1"/>
    <col min="4" max="4" width="13.5" customWidth="1"/>
    <col min="14" max="14" width="6.625" customWidth="1"/>
    <col min="15" max="15" width="51" customWidth="1"/>
  </cols>
  <sheetData>
    <row r="1" spans="1:15" ht="24.75" customHeight="1">
      <c r="A1" s="112"/>
      <c r="B1" s="112"/>
      <c r="C1" s="112"/>
      <c r="D1" s="112"/>
      <c r="E1" s="112"/>
      <c r="F1" s="112"/>
      <c r="G1" s="112"/>
      <c r="H1" s="112"/>
      <c r="I1" s="112"/>
      <c r="J1" s="112"/>
      <c r="K1" s="112"/>
      <c r="L1" s="112"/>
      <c r="M1" s="112"/>
      <c r="N1" s="112"/>
      <c r="O1" s="464" t="s">
        <v>748</v>
      </c>
    </row>
    <row r="2" spans="1:15" ht="42" customHeight="1">
      <c r="A2" s="2372" t="s">
        <v>345</v>
      </c>
      <c r="B2" s="2372"/>
      <c r="C2" s="2372"/>
      <c r="D2" s="2372"/>
      <c r="E2" s="2372"/>
      <c r="F2" s="2372"/>
      <c r="G2" s="2372"/>
      <c r="H2" s="2372"/>
      <c r="I2" s="2372"/>
      <c r="J2" s="2372"/>
      <c r="K2" s="2372"/>
      <c r="L2" s="2372"/>
      <c r="M2" s="2372"/>
      <c r="N2" s="2372"/>
      <c r="O2" s="2372"/>
    </row>
    <row r="3" spans="1:15" ht="32.25" customHeight="1">
      <c r="A3" s="481"/>
      <c r="B3" s="2373" t="s">
        <v>245</v>
      </c>
      <c r="C3" s="2373"/>
      <c r="D3" s="2374" t="str">
        <f>IF(様式1!L11="","",様式1!L11)</f>
        <v>株式会社○○○○</v>
      </c>
      <c r="E3" s="2374"/>
      <c r="F3" s="2374"/>
      <c r="G3" s="2374"/>
      <c r="H3" s="2374"/>
      <c r="I3" s="2374"/>
      <c r="J3" s="2374"/>
      <c r="K3" s="2373" t="s">
        <v>298</v>
      </c>
      <c r="L3" s="2373"/>
      <c r="M3" s="2373"/>
      <c r="N3" s="2373"/>
      <c r="O3" s="510" t="str">
        <f>IF(様式1!G36="","",様式1!G36)</f>
        <v>ＯＡ事務科</v>
      </c>
    </row>
    <row r="4" spans="1:15" ht="15.75" customHeight="1">
      <c r="A4" s="112"/>
      <c r="B4" s="112"/>
      <c r="C4" s="112"/>
      <c r="D4" s="112"/>
      <c r="E4" s="112"/>
      <c r="F4" s="112"/>
      <c r="G4" s="112"/>
      <c r="H4" s="112"/>
      <c r="I4" s="112"/>
      <c r="J4" s="112"/>
      <c r="K4" s="112"/>
      <c r="L4" s="112"/>
      <c r="M4" s="112"/>
      <c r="N4" s="112"/>
      <c r="O4" s="112"/>
    </row>
    <row r="5" spans="1:15" ht="24.75" customHeight="1">
      <c r="A5" s="469" t="s">
        <v>699</v>
      </c>
      <c r="B5" s="2312" t="s">
        <v>346</v>
      </c>
      <c r="C5" s="2313"/>
      <c r="D5" s="2312" t="s">
        <v>690</v>
      </c>
      <c r="E5" s="2326"/>
      <c r="F5" s="2326"/>
      <c r="G5" s="2326"/>
      <c r="H5" s="2326"/>
      <c r="I5" s="2326"/>
      <c r="J5" s="2326"/>
      <c r="K5" s="2326"/>
      <c r="L5" s="2326"/>
      <c r="M5" s="2313"/>
      <c r="N5" s="2312" t="s">
        <v>347</v>
      </c>
      <c r="O5" s="2313"/>
    </row>
    <row r="6" spans="1:15" ht="54.75" customHeight="1">
      <c r="A6" s="2384">
        <v>1</v>
      </c>
      <c r="B6" s="2364" t="s">
        <v>1630</v>
      </c>
      <c r="C6" s="2365"/>
      <c r="D6" s="2385" t="s">
        <v>1625</v>
      </c>
      <c r="E6" s="2386"/>
      <c r="F6" s="2386"/>
      <c r="G6" s="2386"/>
      <c r="H6" s="2386"/>
      <c r="I6" s="2386"/>
      <c r="J6" s="2386"/>
      <c r="K6" s="2386"/>
      <c r="L6" s="2386"/>
      <c r="M6" s="2387"/>
      <c r="N6" s="2385" t="s">
        <v>1626</v>
      </c>
      <c r="O6" s="2387"/>
    </row>
    <row r="7" spans="1:15" ht="30" customHeight="1">
      <c r="A7" s="2308"/>
      <c r="B7" s="2366"/>
      <c r="C7" s="2367"/>
      <c r="D7" s="1142" t="s">
        <v>700</v>
      </c>
      <c r="E7" s="2390"/>
      <c r="F7" s="2391"/>
      <c r="G7" s="2391"/>
      <c r="H7" s="2391"/>
      <c r="I7" s="2392" t="s">
        <v>691</v>
      </c>
      <c r="J7" s="2393"/>
      <c r="K7" s="2390"/>
      <c r="L7" s="2391"/>
      <c r="M7" s="2394"/>
      <c r="N7" s="2388"/>
      <c r="O7" s="2389"/>
    </row>
    <row r="8" spans="1:15" ht="24.75" customHeight="1">
      <c r="A8" s="2308"/>
      <c r="B8" s="2353" t="s">
        <v>701</v>
      </c>
      <c r="C8" s="2354"/>
      <c r="D8" s="2355" t="s">
        <v>692</v>
      </c>
      <c r="E8" s="2356"/>
      <c r="F8" s="2356"/>
      <c r="G8" s="2356"/>
      <c r="H8" s="2356"/>
      <c r="I8" s="2356"/>
      <c r="J8" s="2356"/>
      <c r="K8" s="2356"/>
      <c r="L8" s="2356"/>
      <c r="M8" s="2357"/>
      <c r="N8" s="2355" t="s">
        <v>270</v>
      </c>
      <c r="O8" s="2357"/>
    </row>
    <row r="9" spans="1:15" ht="34.700000000000003" customHeight="1">
      <c r="A9" s="2308"/>
      <c r="B9" s="1143" t="s">
        <v>693</v>
      </c>
      <c r="C9" s="1144" t="s">
        <v>1627</v>
      </c>
      <c r="D9" s="1145" t="s">
        <v>349</v>
      </c>
      <c r="E9" s="2375" t="s">
        <v>350</v>
      </c>
      <c r="F9" s="2376"/>
      <c r="G9" s="2376"/>
      <c r="H9" s="2376"/>
      <c r="I9" s="1146">
        <v>1</v>
      </c>
      <c r="J9" s="2377" t="s">
        <v>702</v>
      </c>
      <c r="K9" s="2377"/>
      <c r="L9" s="2377"/>
      <c r="M9" s="2378"/>
      <c r="N9" s="2345" t="s">
        <v>827</v>
      </c>
      <c r="O9" s="2347" t="s">
        <v>1628</v>
      </c>
    </row>
    <row r="10" spans="1:15" ht="34.700000000000003" customHeight="1">
      <c r="A10" s="2308"/>
      <c r="B10" s="1143" t="s">
        <v>694</v>
      </c>
      <c r="C10" s="1144" t="s">
        <v>1627</v>
      </c>
      <c r="D10" s="1147" t="s">
        <v>213</v>
      </c>
      <c r="E10" s="2381" t="s">
        <v>1629</v>
      </c>
      <c r="F10" s="2382"/>
      <c r="G10" s="2382"/>
      <c r="H10" s="2382"/>
      <c r="I10" s="1148" t="s">
        <v>55</v>
      </c>
      <c r="J10" s="2382" t="s">
        <v>1629</v>
      </c>
      <c r="K10" s="2382"/>
      <c r="L10" s="2382"/>
      <c r="M10" s="2383"/>
      <c r="N10" s="2379"/>
      <c r="O10" s="2380"/>
    </row>
    <row r="11" spans="1:15" ht="34.700000000000003" customHeight="1">
      <c r="A11" s="2308"/>
      <c r="B11" s="1143" t="s">
        <v>695</v>
      </c>
      <c r="C11" s="1144" t="s">
        <v>1627</v>
      </c>
      <c r="D11" s="1147" t="s">
        <v>251</v>
      </c>
      <c r="E11" s="1149">
        <v>9</v>
      </c>
      <c r="F11" s="1150" t="s">
        <v>252</v>
      </c>
      <c r="G11" s="1149">
        <v>0</v>
      </c>
      <c r="H11" s="1150" t="s">
        <v>227</v>
      </c>
      <c r="I11" s="1150" t="s">
        <v>55</v>
      </c>
      <c r="J11" s="1149">
        <v>15</v>
      </c>
      <c r="K11" s="1150" t="s">
        <v>252</v>
      </c>
      <c r="L11" s="1149">
        <v>50</v>
      </c>
      <c r="M11" s="1151" t="s">
        <v>227</v>
      </c>
      <c r="N11" s="2345" t="s">
        <v>827</v>
      </c>
      <c r="O11" s="2347" t="s">
        <v>696</v>
      </c>
    </row>
    <row r="12" spans="1:15" ht="34.700000000000003" customHeight="1" thickBot="1">
      <c r="A12" s="2309"/>
      <c r="B12" s="2351"/>
      <c r="C12" s="2352"/>
      <c r="D12" s="1152" t="s">
        <v>697</v>
      </c>
      <c r="E12" s="2349">
        <v>15</v>
      </c>
      <c r="F12" s="2350"/>
      <c r="G12" s="1153" t="s">
        <v>59</v>
      </c>
      <c r="H12" s="1153"/>
      <c r="I12" s="1153"/>
      <c r="J12" s="1153"/>
      <c r="K12" s="1153"/>
      <c r="L12" s="1153"/>
      <c r="M12" s="1154"/>
      <c r="N12" s="2346"/>
      <c r="O12" s="2348"/>
    </row>
    <row r="13" spans="1:15" ht="24.75" customHeight="1">
      <c r="A13" s="2308">
        <v>2</v>
      </c>
      <c r="B13" s="2310" t="s">
        <v>346</v>
      </c>
      <c r="C13" s="2311"/>
      <c r="D13" s="2310" t="s">
        <v>690</v>
      </c>
      <c r="E13" s="2344"/>
      <c r="F13" s="2344"/>
      <c r="G13" s="2344"/>
      <c r="H13" s="2344"/>
      <c r="I13" s="2344"/>
      <c r="J13" s="2344"/>
      <c r="K13" s="2344"/>
      <c r="L13" s="2344"/>
      <c r="M13" s="2311"/>
      <c r="N13" s="2310" t="s">
        <v>347</v>
      </c>
      <c r="O13" s="2311"/>
    </row>
    <row r="14" spans="1:15" ht="54.75" customHeight="1">
      <c r="A14" s="2308"/>
      <c r="B14" s="2368"/>
      <c r="C14" s="2369"/>
      <c r="D14" s="2339"/>
      <c r="E14" s="2340"/>
      <c r="F14" s="2340"/>
      <c r="G14" s="2340"/>
      <c r="H14" s="2340"/>
      <c r="I14" s="2340"/>
      <c r="J14" s="2340"/>
      <c r="K14" s="2340"/>
      <c r="L14" s="2340"/>
      <c r="M14" s="2341"/>
      <c r="N14" s="2339"/>
      <c r="O14" s="2341"/>
    </row>
    <row r="15" spans="1:15" ht="30" customHeight="1">
      <c r="A15" s="2308"/>
      <c r="B15" s="2370"/>
      <c r="C15" s="2371"/>
      <c r="D15" s="472" t="s">
        <v>700</v>
      </c>
      <c r="E15" s="2321"/>
      <c r="F15" s="2322"/>
      <c r="G15" s="2322"/>
      <c r="H15" s="2322"/>
      <c r="I15" s="2323" t="s">
        <v>691</v>
      </c>
      <c r="J15" s="2324"/>
      <c r="K15" s="2321"/>
      <c r="L15" s="2322"/>
      <c r="M15" s="2325"/>
      <c r="N15" s="2342"/>
      <c r="O15" s="2343"/>
    </row>
    <row r="16" spans="1:15" ht="24.75" customHeight="1">
      <c r="A16" s="2308"/>
      <c r="B16" s="2312" t="s">
        <v>701</v>
      </c>
      <c r="C16" s="2313"/>
      <c r="D16" s="2358" t="s">
        <v>692</v>
      </c>
      <c r="E16" s="2359"/>
      <c r="F16" s="2359"/>
      <c r="G16" s="2359"/>
      <c r="H16" s="2359"/>
      <c r="I16" s="2359"/>
      <c r="J16" s="2359"/>
      <c r="K16" s="2359"/>
      <c r="L16" s="2359"/>
      <c r="M16" s="2360"/>
      <c r="N16" s="2312" t="s">
        <v>270</v>
      </c>
      <c r="O16" s="2313"/>
    </row>
    <row r="17" spans="1:15" ht="34.700000000000003" customHeight="1">
      <c r="A17" s="2308"/>
      <c r="B17" s="896" t="s">
        <v>693</v>
      </c>
      <c r="C17" s="643"/>
      <c r="D17" s="470" t="s">
        <v>349</v>
      </c>
      <c r="E17" s="2335" t="s">
        <v>350</v>
      </c>
      <c r="F17" s="2336"/>
      <c r="G17" s="2336"/>
      <c r="H17" s="2336"/>
      <c r="I17" s="641"/>
      <c r="J17" s="1280" t="s">
        <v>702</v>
      </c>
      <c r="K17" s="1280"/>
      <c r="L17" s="1280"/>
      <c r="M17" s="2337"/>
      <c r="N17" s="2319"/>
      <c r="O17" s="2327" t="s">
        <v>1347</v>
      </c>
    </row>
    <row r="18" spans="1:15" ht="34.700000000000003" customHeight="1">
      <c r="A18" s="2308"/>
      <c r="B18" s="896" t="s">
        <v>694</v>
      </c>
      <c r="C18" s="643"/>
      <c r="D18" s="471" t="s">
        <v>213</v>
      </c>
      <c r="E18" s="2329"/>
      <c r="F18" s="2330"/>
      <c r="G18" s="2330"/>
      <c r="H18" s="2330"/>
      <c r="I18" s="482" t="s">
        <v>55</v>
      </c>
      <c r="J18" s="2330"/>
      <c r="K18" s="2330"/>
      <c r="L18" s="2330"/>
      <c r="M18" s="2331"/>
      <c r="N18" s="2338"/>
      <c r="O18" s="2328"/>
    </row>
    <row r="19" spans="1:15" ht="34.700000000000003" customHeight="1">
      <c r="A19" s="2308"/>
      <c r="B19" s="896" t="s">
        <v>695</v>
      </c>
      <c r="C19" s="643"/>
      <c r="D19" s="471" t="s">
        <v>251</v>
      </c>
      <c r="E19" s="642"/>
      <c r="F19" s="482" t="s">
        <v>252</v>
      </c>
      <c r="G19" s="642"/>
      <c r="H19" s="482" t="s">
        <v>227</v>
      </c>
      <c r="I19" s="482" t="s">
        <v>55</v>
      </c>
      <c r="J19" s="642"/>
      <c r="K19" s="482" t="s">
        <v>252</v>
      </c>
      <c r="L19" s="642"/>
      <c r="M19" s="393" t="s">
        <v>227</v>
      </c>
      <c r="N19" s="2319"/>
      <c r="O19" s="2327" t="s">
        <v>696</v>
      </c>
    </row>
    <row r="20" spans="1:15" ht="34.700000000000003" customHeight="1" thickBot="1">
      <c r="A20" s="2308"/>
      <c r="B20" s="2314"/>
      <c r="C20" s="2315"/>
      <c r="D20" s="476" t="s">
        <v>697</v>
      </c>
      <c r="E20" s="2362"/>
      <c r="F20" s="2363"/>
      <c r="G20" s="480" t="s">
        <v>59</v>
      </c>
      <c r="H20" s="480"/>
      <c r="I20" s="480"/>
      <c r="J20" s="480"/>
      <c r="K20" s="480"/>
      <c r="L20" s="480"/>
      <c r="M20" s="52"/>
      <c r="N20" s="2320"/>
      <c r="O20" s="2361"/>
    </row>
    <row r="21" spans="1:15" ht="24.75" customHeight="1">
      <c r="A21" s="2307">
        <v>3</v>
      </c>
      <c r="B21" s="2316" t="s">
        <v>346</v>
      </c>
      <c r="C21" s="2317"/>
      <c r="D21" s="2316" t="s">
        <v>690</v>
      </c>
      <c r="E21" s="2318"/>
      <c r="F21" s="2318"/>
      <c r="G21" s="2318"/>
      <c r="H21" s="2318"/>
      <c r="I21" s="2318"/>
      <c r="J21" s="2318"/>
      <c r="K21" s="2318"/>
      <c r="L21" s="2318"/>
      <c r="M21" s="2317"/>
      <c r="N21" s="2316" t="s">
        <v>347</v>
      </c>
      <c r="O21" s="2317"/>
    </row>
    <row r="22" spans="1:15" ht="54.75" customHeight="1">
      <c r="A22" s="2308"/>
      <c r="B22" s="2368"/>
      <c r="C22" s="2369"/>
      <c r="D22" s="2339"/>
      <c r="E22" s="2340"/>
      <c r="F22" s="2340"/>
      <c r="G22" s="2340"/>
      <c r="H22" s="2340"/>
      <c r="I22" s="2340"/>
      <c r="J22" s="2340"/>
      <c r="K22" s="2340"/>
      <c r="L22" s="2340"/>
      <c r="M22" s="2341"/>
      <c r="N22" s="2339"/>
      <c r="O22" s="2341"/>
    </row>
    <row r="23" spans="1:15" ht="30" customHeight="1">
      <c r="A23" s="2308"/>
      <c r="B23" s="2370"/>
      <c r="C23" s="2371"/>
      <c r="D23" s="472" t="s">
        <v>700</v>
      </c>
      <c r="E23" s="2321"/>
      <c r="F23" s="2322"/>
      <c r="G23" s="2322"/>
      <c r="H23" s="2322"/>
      <c r="I23" s="2323" t="s">
        <v>691</v>
      </c>
      <c r="J23" s="2324"/>
      <c r="K23" s="2321"/>
      <c r="L23" s="2322"/>
      <c r="M23" s="2325"/>
      <c r="N23" s="2342"/>
      <c r="O23" s="2343"/>
    </row>
    <row r="24" spans="1:15" ht="24.75" customHeight="1">
      <c r="A24" s="2308"/>
      <c r="B24" s="2312" t="s">
        <v>701</v>
      </c>
      <c r="C24" s="2313"/>
      <c r="D24" s="2312" t="s">
        <v>692</v>
      </c>
      <c r="E24" s="2326"/>
      <c r="F24" s="2326"/>
      <c r="G24" s="2326"/>
      <c r="H24" s="2326"/>
      <c r="I24" s="2326"/>
      <c r="J24" s="2326"/>
      <c r="K24" s="2326"/>
      <c r="L24" s="2326"/>
      <c r="M24" s="2313"/>
      <c r="N24" s="2312" t="s">
        <v>270</v>
      </c>
      <c r="O24" s="2313"/>
    </row>
    <row r="25" spans="1:15" ht="34.700000000000003" customHeight="1">
      <c r="A25" s="2308"/>
      <c r="B25" s="896" t="s">
        <v>693</v>
      </c>
      <c r="C25" s="643"/>
      <c r="D25" s="470" t="s">
        <v>349</v>
      </c>
      <c r="E25" s="2335" t="s">
        <v>350</v>
      </c>
      <c r="F25" s="2336"/>
      <c r="G25" s="2336"/>
      <c r="H25" s="2336"/>
      <c r="I25" s="641"/>
      <c r="J25" s="1280" t="s">
        <v>702</v>
      </c>
      <c r="K25" s="1280"/>
      <c r="L25" s="1280"/>
      <c r="M25" s="2337"/>
      <c r="N25" s="2319"/>
      <c r="O25" s="2327" t="s">
        <v>1347</v>
      </c>
    </row>
    <row r="26" spans="1:15" ht="34.700000000000003" customHeight="1">
      <c r="A26" s="2308"/>
      <c r="B26" s="896" t="s">
        <v>694</v>
      </c>
      <c r="C26" s="643"/>
      <c r="D26" s="471" t="s">
        <v>213</v>
      </c>
      <c r="E26" s="2329"/>
      <c r="F26" s="2330"/>
      <c r="G26" s="2330"/>
      <c r="H26" s="2330"/>
      <c r="I26" s="482" t="s">
        <v>55</v>
      </c>
      <c r="J26" s="2330"/>
      <c r="K26" s="2330"/>
      <c r="L26" s="2330"/>
      <c r="M26" s="2331"/>
      <c r="N26" s="2338"/>
      <c r="O26" s="2328"/>
    </row>
    <row r="27" spans="1:15" ht="34.700000000000003" customHeight="1">
      <c r="A27" s="2308"/>
      <c r="B27" s="896" t="s">
        <v>695</v>
      </c>
      <c r="C27" s="643"/>
      <c r="D27" s="471" t="s">
        <v>251</v>
      </c>
      <c r="E27" s="642"/>
      <c r="F27" s="482" t="s">
        <v>252</v>
      </c>
      <c r="G27" s="642"/>
      <c r="H27" s="482" t="s">
        <v>227</v>
      </c>
      <c r="I27" s="482" t="s">
        <v>55</v>
      </c>
      <c r="J27" s="642"/>
      <c r="K27" s="482" t="s">
        <v>252</v>
      </c>
      <c r="L27" s="642"/>
      <c r="M27" s="393" t="s">
        <v>227</v>
      </c>
      <c r="N27" s="2319"/>
      <c r="O27" s="2327" t="s">
        <v>696</v>
      </c>
    </row>
    <row r="28" spans="1:15" ht="34.700000000000003" customHeight="1" thickBot="1">
      <c r="A28" s="2309"/>
      <c r="B28" s="2314"/>
      <c r="C28" s="2315"/>
      <c r="D28" s="473" t="s">
        <v>697</v>
      </c>
      <c r="E28" s="2333"/>
      <c r="F28" s="2334"/>
      <c r="G28" s="474" t="s">
        <v>59</v>
      </c>
      <c r="H28" s="474"/>
      <c r="I28" s="474"/>
      <c r="J28" s="474"/>
      <c r="K28" s="474"/>
      <c r="L28" s="474"/>
      <c r="M28" s="475"/>
      <c r="N28" s="2320"/>
      <c r="O28" s="2332"/>
    </row>
    <row r="29" spans="1:15" ht="24.75" customHeight="1">
      <c r="A29" s="2307">
        <v>4</v>
      </c>
      <c r="B29" s="2316" t="s">
        <v>346</v>
      </c>
      <c r="C29" s="2317"/>
      <c r="D29" s="2316" t="s">
        <v>690</v>
      </c>
      <c r="E29" s="2318"/>
      <c r="F29" s="2318"/>
      <c r="G29" s="2318"/>
      <c r="H29" s="2318"/>
      <c r="I29" s="2318"/>
      <c r="J29" s="2318"/>
      <c r="K29" s="2318"/>
      <c r="L29" s="2318"/>
      <c r="M29" s="2317"/>
      <c r="N29" s="2316" t="s">
        <v>347</v>
      </c>
      <c r="O29" s="2317"/>
    </row>
    <row r="30" spans="1:15" ht="54.75" customHeight="1">
      <c r="A30" s="2308"/>
      <c r="B30" s="2368"/>
      <c r="C30" s="2369"/>
      <c r="D30" s="2339"/>
      <c r="E30" s="2340"/>
      <c r="F30" s="2340"/>
      <c r="G30" s="2340"/>
      <c r="H30" s="2340"/>
      <c r="I30" s="2340"/>
      <c r="J30" s="2340"/>
      <c r="K30" s="2340"/>
      <c r="L30" s="2340"/>
      <c r="M30" s="2341"/>
      <c r="N30" s="2339"/>
      <c r="O30" s="2341"/>
    </row>
    <row r="31" spans="1:15" ht="30" customHeight="1">
      <c r="A31" s="2308"/>
      <c r="B31" s="2370"/>
      <c r="C31" s="2371"/>
      <c r="D31" s="472" t="s">
        <v>700</v>
      </c>
      <c r="E31" s="2321"/>
      <c r="F31" s="2322"/>
      <c r="G31" s="2322"/>
      <c r="H31" s="2322"/>
      <c r="I31" s="2323" t="s">
        <v>691</v>
      </c>
      <c r="J31" s="2324"/>
      <c r="K31" s="2321"/>
      <c r="L31" s="2322"/>
      <c r="M31" s="2325"/>
      <c r="N31" s="2342"/>
      <c r="O31" s="2343"/>
    </row>
    <row r="32" spans="1:15" ht="24.75" customHeight="1">
      <c r="A32" s="2308"/>
      <c r="B32" s="2312" t="s">
        <v>701</v>
      </c>
      <c r="C32" s="2313"/>
      <c r="D32" s="2312" t="s">
        <v>692</v>
      </c>
      <c r="E32" s="2326"/>
      <c r="F32" s="2326"/>
      <c r="G32" s="2326"/>
      <c r="H32" s="2326"/>
      <c r="I32" s="2326"/>
      <c r="J32" s="2326"/>
      <c r="K32" s="2326"/>
      <c r="L32" s="2326"/>
      <c r="M32" s="2313"/>
      <c r="N32" s="2312" t="s">
        <v>270</v>
      </c>
      <c r="O32" s="2313"/>
    </row>
    <row r="33" spans="1:15" ht="34.700000000000003" customHeight="1">
      <c r="A33" s="2308"/>
      <c r="B33" s="896" t="s">
        <v>693</v>
      </c>
      <c r="C33" s="643"/>
      <c r="D33" s="470" t="s">
        <v>349</v>
      </c>
      <c r="E33" s="2335" t="s">
        <v>350</v>
      </c>
      <c r="F33" s="2336"/>
      <c r="G33" s="2336"/>
      <c r="H33" s="2336"/>
      <c r="I33" s="641"/>
      <c r="J33" s="1280" t="s">
        <v>702</v>
      </c>
      <c r="K33" s="1280"/>
      <c r="L33" s="1280"/>
      <c r="M33" s="2337"/>
      <c r="N33" s="2319"/>
      <c r="O33" s="2327" t="s">
        <v>1347</v>
      </c>
    </row>
    <row r="34" spans="1:15" ht="34.700000000000003" customHeight="1">
      <c r="A34" s="2308"/>
      <c r="B34" s="896" t="s">
        <v>694</v>
      </c>
      <c r="C34" s="643"/>
      <c r="D34" s="471" t="s">
        <v>213</v>
      </c>
      <c r="E34" s="2329"/>
      <c r="F34" s="2330"/>
      <c r="G34" s="2330"/>
      <c r="H34" s="2330"/>
      <c r="I34" s="482" t="s">
        <v>55</v>
      </c>
      <c r="J34" s="2330"/>
      <c r="K34" s="2330"/>
      <c r="L34" s="2330"/>
      <c r="M34" s="2331"/>
      <c r="N34" s="2338"/>
      <c r="O34" s="2328"/>
    </row>
    <row r="35" spans="1:15" ht="34.700000000000003" customHeight="1">
      <c r="A35" s="2308"/>
      <c r="B35" s="896" t="s">
        <v>695</v>
      </c>
      <c r="C35" s="643"/>
      <c r="D35" s="471" t="s">
        <v>251</v>
      </c>
      <c r="E35" s="642"/>
      <c r="F35" s="482" t="s">
        <v>252</v>
      </c>
      <c r="G35" s="642"/>
      <c r="H35" s="482" t="s">
        <v>227</v>
      </c>
      <c r="I35" s="482" t="s">
        <v>55</v>
      </c>
      <c r="J35" s="642"/>
      <c r="K35" s="482" t="s">
        <v>252</v>
      </c>
      <c r="L35" s="642"/>
      <c r="M35" s="393" t="s">
        <v>227</v>
      </c>
      <c r="N35" s="2319"/>
      <c r="O35" s="2327" t="s">
        <v>696</v>
      </c>
    </row>
    <row r="36" spans="1:15" ht="34.700000000000003" customHeight="1" thickBot="1">
      <c r="A36" s="2309"/>
      <c r="B36" s="2314"/>
      <c r="C36" s="2315"/>
      <c r="D36" s="473" t="s">
        <v>697</v>
      </c>
      <c r="E36" s="2333"/>
      <c r="F36" s="2334"/>
      <c r="G36" s="474" t="s">
        <v>59</v>
      </c>
      <c r="H36" s="474"/>
      <c r="I36" s="474"/>
      <c r="J36" s="474"/>
      <c r="K36" s="474"/>
      <c r="L36" s="474"/>
      <c r="M36" s="475"/>
      <c r="N36" s="2320"/>
      <c r="O36" s="2332"/>
    </row>
    <row r="37" spans="1:15" ht="24.75" customHeight="1">
      <c r="A37" s="2307">
        <v>5</v>
      </c>
      <c r="B37" s="2310" t="s">
        <v>346</v>
      </c>
      <c r="C37" s="2311"/>
      <c r="D37" s="2310" t="s">
        <v>690</v>
      </c>
      <c r="E37" s="2344"/>
      <c r="F37" s="2344"/>
      <c r="G37" s="2344"/>
      <c r="H37" s="2344"/>
      <c r="I37" s="2344"/>
      <c r="J37" s="2344"/>
      <c r="K37" s="2344"/>
      <c r="L37" s="2344"/>
      <c r="M37" s="2311"/>
      <c r="N37" s="2310" t="s">
        <v>347</v>
      </c>
      <c r="O37" s="2311"/>
    </row>
    <row r="38" spans="1:15" ht="54.75" customHeight="1">
      <c r="A38" s="2308"/>
      <c r="B38" s="2368"/>
      <c r="C38" s="2369"/>
      <c r="D38" s="2339"/>
      <c r="E38" s="2340"/>
      <c r="F38" s="2340"/>
      <c r="G38" s="2340"/>
      <c r="H38" s="2340"/>
      <c r="I38" s="2340"/>
      <c r="J38" s="2340"/>
      <c r="K38" s="2340"/>
      <c r="L38" s="2340"/>
      <c r="M38" s="2341"/>
      <c r="N38" s="2339"/>
      <c r="O38" s="2341"/>
    </row>
    <row r="39" spans="1:15" ht="30" customHeight="1">
      <c r="A39" s="2308"/>
      <c r="B39" s="2370"/>
      <c r="C39" s="2371"/>
      <c r="D39" s="472" t="s">
        <v>700</v>
      </c>
      <c r="E39" s="2321"/>
      <c r="F39" s="2322"/>
      <c r="G39" s="2322"/>
      <c r="H39" s="2322"/>
      <c r="I39" s="2323" t="s">
        <v>691</v>
      </c>
      <c r="J39" s="2324"/>
      <c r="K39" s="2321"/>
      <c r="L39" s="2322"/>
      <c r="M39" s="2325"/>
      <c r="N39" s="2342"/>
      <c r="O39" s="2343"/>
    </row>
    <row r="40" spans="1:15" ht="24.75" customHeight="1">
      <c r="A40" s="2308"/>
      <c r="B40" s="2312" t="s">
        <v>701</v>
      </c>
      <c r="C40" s="2313"/>
      <c r="D40" s="2312" t="s">
        <v>692</v>
      </c>
      <c r="E40" s="2326"/>
      <c r="F40" s="2326"/>
      <c r="G40" s="2326"/>
      <c r="H40" s="2326"/>
      <c r="I40" s="2326"/>
      <c r="J40" s="2326"/>
      <c r="K40" s="2326"/>
      <c r="L40" s="2326"/>
      <c r="M40" s="2313"/>
      <c r="N40" s="2312" t="s">
        <v>270</v>
      </c>
      <c r="O40" s="2313"/>
    </row>
    <row r="41" spans="1:15" ht="34.700000000000003" customHeight="1">
      <c r="A41" s="2308"/>
      <c r="B41" s="896" t="s">
        <v>693</v>
      </c>
      <c r="C41" s="643"/>
      <c r="D41" s="470" t="s">
        <v>349</v>
      </c>
      <c r="E41" s="2335" t="s">
        <v>350</v>
      </c>
      <c r="F41" s="2336"/>
      <c r="G41" s="2336"/>
      <c r="H41" s="2336"/>
      <c r="I41" s="641"/>
      <c r="J41" s="1280" t="s">
        <v>702</v>
      </c>
      <c r="K41" s="1280"/>
      <c r="L41" s="1280"/>
      <c r="M41" s="2337"/>
      <c r="N41" s="2319"/>
      <c r="O41" s="2327" t="s">
        <v>1347</v>
      </c>
    </row>
    <row r="42" spans="1:15" ht="34.700000000000003" customHeight="1">
      <c r="A42" s="2308"/>
      <c r="B42" s="896" t="s">
        <v>694</v>
      </c>
      <c r="C42" s="643"/>
      <c r="D42" s="471" t="s">
        <v>213</v>
      </c>
      <c r="E42" s="2329"/>
      <c r="F42" s="2330"/>
      <c r="G42" s="2330"/>
      <c r="H42" s="2330"/>
      <c r="I42" s="482" t="s">
        <v>55</v>
      </c>
      <c r="J42" s="2330"/>
      <c r="K42" s="2330"/>
      <c r="L42" s="2330"/>
      <c r="M42" s="2331"/>
      <c r="N42" s="2338"/>
      <c r="O42" s="2328"/>
    </row>
    <row r="43" spans="1:15" ht="34.700000000000003" customHeight="1">
      <c r="A43" s="2308"/>
      <c r="B43" s="896" t="s">
        <v>695</v>
      </c>
      <c r="C43" s="643"/>
      <c r="D43" s="471" t="s">
        <v>251</v>
      </c>
      <c r="E43" s="642"/>
      <c r="F43" s="885" t="s">
        <v>252</v>
      </c>
      <c r="G43" s="642"/>
      <c r="H43" s="885" t="s">
        <v>227</v>
      </c>
      <c r="I43" s="885" t="s">
        <v>55</v>
      </c>
      <c r="J43" s="642"/>
      <c r="K43" s="885" t="s">
        <v>252</v>
      </c>
      <c r="L43" s="642"/>
      <c r="M43" s="393" t="s">
        <v>227</v>
      </c>
      <c r="N43" s="2319"/>
      <c r="O43" s="2327" t="s">
        <v>696</v>
      </c>
    </row>
    <row r="44" spans="1:15" ht="34.700000000000003" customHeight="1" thickBot="1">
      <c r="A44" s="2309"/>
      <c r="B44" s="2314"/>
      <c r="C44" s="2315"/>
      <c r="D44" s="473" t="s">
        <v>697</v>
      </c>
      <c r="E44" s="2333"/>
      <c r="F44" s="2334"/>
      <c r="G44" s="474" t="s">
        <v>59</v>
      </c>
      <c r="H44" s="474"/>
      <c r="I44" s="474"/>
      <c r="J44" s="474"/>
      <c r="K44" s="474"/>
      <c r="L44" s="474"/>
      <c r="M44" s="475"/>
      <c r="N44" s="2320"/>
      <c r="O44" s="2332"/>
    </row>
    <row r="45" spans="1:15">
      <c r="A45" s="112" t="s">
        <v>348</v>
      </c>
      <c r="B45" s="112"/>
      <c r="C45" s="120"/>
      <c r="D45" s="120"/>
      <c r="E45" s="120"/>
      <c r="F45" s="120"/>
      <c r="G45" s="120"/>
      <c r="H45" s="120"/>
      <c r="I45" s="120"/>
      <c r="J45" s="120"/>
      <c r="K45" s="120"/>
      <c r="L45" s="120"/>
      <c r="M45" s="120"/>
      <c r="N45" s="120"/>
      <c r="O45" s="120"/>
    </row>
    <row r="46" spans="1:15">
      <c r="A46" s="1039" t="s">
        <v>1377</v>
      </c>
      <c r="B46" s="112"/>
      <c r="C46" s="120"/>
      <c r="D46" s="120"/>
      <c r="E46" s="120"/>
      <c r="F46" s="120"/>
      <c r="G46" s="120"/>
      <c r="H46" s="120"/>
      <c r="I46" s="120"/>
      <c r="J46" s="120"/>
      <c r="K46" s="120"/>
      <c r="L46" s="120"/>
      <c r="M46" s="120"/>
      <c r="N46" s="120"/>
      <c r="O46" s="120"/>
    </row>
    <row r="47" spans="1:15">
      <c r="A47" s="1040" t="s">
        <v>1353</v>
      </c>
    </row>
    <row r="48" spans="1:15">
      <c r="A48" s="1041" t="s">
        <v>1352</v>
      </c>
    </row>
  </sheetData>
  <mergeCells count="119">
    <mergeCell ref="B6:C7"/>
    <mergeCell ref="B14:C15"/>
    <mergeCell ref="B30:C31"/>
    <mergeCell ref="B22:C23"/>
    <mergeCell ref="B38:C39"/>
    <mergeCell ref="A2:O2"/>
    <mergeCell ref="B3:C3"/>
    <mergeCell ref="D3:J3"/>
    <mergeCell ref="K3:N3"/>
    <mergeCell ref="B5:C5"/>
    <mergeCell ref="D5:M5"/>
    <mergeCell ref="N5:O5"/>
    <mergeCell ref="E9:H9"/>
    <mergeCell ref="J9:M9"/>
    <mergeCell ref="N9:N10"/>
    <mergeCell ref="O9:O10"/>
    <mergeCell ref="E10:H10"/>
    <mergeCell ref="J10:M10"/>
    <mergeCell ref="A6:A12"/>
    <mergeCell ref="D6:M6"/>
    <mergeCell ref="N6:O7"/>
    <mergeCell ref="E7:H7"/>
    <mergeCell ref="I7:J7"/>
    <mergeCell ref="K7:M7"/>
    <mergeCell ref="A13:A20"/>
    <mergeCell ref="B13:C13"/>
    <mergeCell ref="D13:M13"/>
    <mergeCell ref="N13:O13"/>
    <mergeCell ref="D14:M14"/>
    <mergeCell ref="E17:H17"/>
    <mergeCell ref="J17:M17"/>
    <mergeCell ref="N17:N18"/>
    <mergeCell ref="O17:O18"/>
    <mergeCell ref="E18:H18"/>
    <mergeCell ref="J18:M18"/>
    <mergeCell ref="N14:O15"/>
    <mergeCell ref="E15:H15"/>
    <mergeCell ref="I15:J15"/>
    <mergeCell ref="K15:M15"/>
    <mergeCell ref="B16:C16"/>
    <mergeCell ref="B20:C20"/>
    <mergeCell ref="D16:M16"/>
    <mergeCell ref="N16:O16"/>
    <mergeCell ref="N19:N20"/>
    <mergeCell ref="O19:O20"/>
    <mergeCell ref="E20:F20"/>
    <mergeCell ref="N11:N12"/>
    <mergeCell ref="O11:O12"/>
    <mergeCell ref="E12:F12"/>
    <mergeCell ref="B12:C12"/>
    <mergeCell ref="B8:C8"/>
    <mergeCell ref="D8:M8"/>
    <mergeCell ref="N8:O8"/>
    <mergeCell ref="A21:A28"/>
    <mergeCell ref="B21:C21"/>
    <mergeCell ref="D21:M21"/>
    <mergeCell ref="N21:O21"/>
    <mergeCell ref="D22:M22"/>
    <mergeCell ref="E25:H25"/>
    <mergeCell ref="J25:M25"/>
    <mergeCell ref="N25:N26"/>
    <mergeCell ref="O25:O26"/>
    <mergeCell ref="E26:H26"/>
    <mergeCell ref="J26:M26"/>
    <mergeCell ref="N22:O23"/>
    <mergeCell ref="E23:H23"/>
    <mergeCell ref="I23:J23"/>
    <mergeCell ref="K23:M23"/>
    <mergeCell ref="B24:C24"/>
    <mergeCell ref="E28:F28"/>
    <mergeCell ref="N29:O29"/>
    <mergeCell ref="D30:M30"/>
    <mergeCell ref="D40:M40"/>
    <mergeCell ref="N40:O40"/>
    <mergeCell ref="N35:N36"/>
    <mergeCell ref="O35:O36"/>
    <mergeCell ref="D24:M24"/>
    <mergeCell ref="N24:O24"/>
    <mergeCell ref="B28:C28"/>
    <mergeCell ref="N27:N28"/>
    <mergeCell ref="O27:O28"/>
    <mergeCell ref="E36:F36"/>
    <mergeCell ref="N30:O31"/>
    <mergeCell ref="D37:M37"/>
    <mergeCell ref="N37:O37"/>
    <mergeCell ref="D38:M38"/>
    <mergeCell ref="E33:H33"/>
    <mergeCell ref="J33:M33"/>
    <mergeCell ref="N33:N34"/>
    <mergeCell ref="O33:O34"/>
    <mergeCell ref="E34:H34"/>
    <mergeCell ref="J34:M34"/>
    <mergeCell ref="N38:O39"/>
    <mergeCell ref="E39:H39"/>
    <mergeCell ref="N43:N44"/>
    <mergeCell ref="E31:H31"/>
    <mergeCell ref="I31:J31"/>
    <mergeCell ref="K31:M31"/>
    <mergeCell ref="D32:M32"/>
    <mergeCell ref="N32:O32"/>
    <mergeCell ref="O41:O42"/>
    <mergeCell ref="E42:H42"/>
    <mergeCell ref="J42:M42"/>
    <mergeCell ref="O43:O44"/>
    <mergeCell ref="E44:F44"/>
    <mergeCell ref="E41:H41"/>
    <mergeCell ref="J41:M41"/>
    <mergeCell ref="N41:N42"/>
    <mergeCell ref="I39:J39"/>
    <mergeCell ref="K39:M39"/>
    <mergeCell ref="A37:A44"/>
    <mergeCell ref="B37:C37"/>
    <mergeCell ref="A29:A36"/>
    <mergeCell ref="B40:C40"/>
    <mergeCell ref="B32:C32"/>
    <mergeCell ref="B36:C36"/>
    <mergeCell ref="B44:C44"/>
    <mergeCell ref="B29:C29"/>
    <mergeCell ref="D29:M29"/>
  </mergeCells>
  <phoneticPr fontId="9"/>
  <conditionalFormatting sqref="B6">
    <cfRule type="cellIs" dxfId="216" priority="13" stopIfTrue="1" operator="equal">
      <formula>""</formula>
    </cfRule>
  </conditionalFormatting>
  <conditionalFormatting sqref="B14">
    <cfRule type="cellIs" dxfId="215" priority="92" stopIfTrue="1" operator="equal">
      <formula>""</formula>
    </cfRule>
  </conditionalFormatting>
  <conditionalFormatting sqref="B22">
    <cfRule type="cellIs" dxfId="214" priority="81" stopIfTrue="1" operator="equal">
      <formula>""</formula>
    </cfRule>
  </conditionalFormatting>
  <conditionalFormatting sqref="B30">
    <cfRule type="cellIs" dxfId="213" priority="71" stopIfTrue="1" operator="equal">
      <formula>""</formula>
    </cfRule>
  </conditionalFormatting>
  <conditionalFormatting sqref="B38">
    <cfRule type="cellIs" dxfId="212" priority="61" stopIfTrue="1" operator="equal">
      <formula>""</formula>
    </cfRule>
  </conditionalFormatting>
  <conditionalFormatting sqref="C9:C11">
    <cfRule type="cellIs" dxfId="211" priority="6" stopIfTrue="1" operator="equal">
      <formula>""</formula>
    </cfRule>
  </conditionalFormatting>
  <conditionalFormatting sqref="C17:C19">
    <cfRule type="cellIs" dxfId="210" priority="91" stopIfTrue="1" operator="equal">
      <formula>""</formula>
    </cfRule>
  </conditionalFormatting>
  <conditionalFormatting sqref="C25:C27">
    <cfRule type="cellIs" dxfId="209" priority="80" stopIfTrue="1" operator="equal">
      <formula>""</formula>
    </cfRule>
  </conditionalFormatting>
  <conditionalFormatting sqref="C33:C35">
    <cfRule type="cellIs" dxfId="208" priority="70" stopIfTrue="1" operator="equal">
      <formula>""</formula>
    </cfRule>
  </conditionalFormatting>
  <conditionalFormatting sqref="C41:C43">
    <cfRule type="cellIs" dxfId="207" priority="60" stopIfTrue="1" operator="equal">
      <formula>""</formula>
    </cfRule>
  </conditionalFormatting>
  <conditionalFormatting sqref="D11:D12">
    <cfRule type="cellIs" dxfId="206" priority="12" stopIfTrue="1" operator="equal">
      <formula>""</formula>
    </cfRule>
  </conditionalFormatting>
  <conditionalFormatting sqref="D7:E7">
    <cfRule type="cellIs" dxfId="205" priority="14" stopIfTrue="1" operator="equal">
      <formula>""</formula>
    </cfRule>
  </conditionalFormatting>
  <conditionalFormatting sqref="D15:E15">
    <cfRule type="cellIs" dxfId="204" priority="93" stopIfTrue="1" operator="equal">
      <formula>""</formula>
    </cfRule>
  </conditionalFormatting>
  <conditionalFormatting sqref="D19:E20">
    <cfRule type="cellIs" dxfId="203" priority="85" stopIfTrue="1" operator="equal">
      <formula>""</formula>
    </cfRule>
  </conditionalFormatting>
  <conditionalFormatting sqref="D23:E23">
    <cfRule type="cellIs" dxfId="202" priority="82" stopIfTrue="1" operator="equal">
      <formula>""</formula>
    </cfRule>
  </conditionalFormatting>
  <conditionalFormatting sqref="D27:E28">
    <cfRule type="cellIs" dxfId="201" priority="39" stopIfTrue="1" operator="equal">
      <formula>""</formula>
    </cfRule>
  </conditionalFormatting>
  <conditionalFormatting sqref="D31:E31">
    <cfRule type="cellIs" dxfId="200" priority="72" stopIfTrue="1" operator="equal">
      <formula>""</formula>
    </cfRule>
  </conditionalFormatting>
  <conditionalFormatting sqref="D35:E36">
    <cfRule type="cellIs" dxfId="199" priority="38" stopIfTrue="1" operator="equal">
      <formula>""</formula>
    </cfRule>
  </conditionalFormatting>
  <conditionalFormatting sqref="D39:E39">
    <cfRule type="cellIs" dxfId="198" priority="62" stopIfTrue="1" operator="equal">
      <formula>""</formula>
    </cfRule>
  </conditionalFormatting>
  <conditionalFormatting sqref="D43:E44">
    <cfRule type="cellIs" dxfId="197" priority="37" stopIfTrue="1" operator="equal">
      <formula>""</formula>
    </cfRule>
  </conditionalFormatting>
  <conditionalFormatting sqref="D6:J6">
    <cfRule type="cellIs" dxfId="196" priority="8" stopIfTrue="1" operator="equal">
      <formula>""</formula>
    </cfRule>
  </conditionalFormatting>
  <conditionalFormatting sqref="D14:J14">
    <cfRule type="cellIs" dxfId="195" priority="94" stopIfTrue="1" operator="equal">
      <formula>""</formula>
    </cfRule>
  </conditionalFormatting>
  <conditionalFormatting sqref="D22:J22">
    <cfRule type="cellIs" dxfId="194" priority="83" stopIfTrue="1" operator="equal">
      <formula>""</formula>
    </cfRule>
  </conditionalFormatting>
  <conditionalFormatting sqref="D30:J30">
    <cfRule type="cellIs" dxfId="193" priority="73" stopIfTrue="1" operator="equal">
      <formula>""</formula>
    </cfRule>
  </conditionalFormatting>
  <conditionalFormatting sqref="D38:J38">
    <cfRule type="cellIs" dxfId="192" priority="63" stopIfTrue="1" operator="equal">
      <formula>""</formula>
    </cfRule>
  </conditionalFormatting>
  <conditionalFormatting sqref="E10:E12">
    <cfRule type="cellIs" dxfId="191" priority="2" stopIfTrue="1" operator="equal">
      <formula>""</formula>
    </cfRule>
  </conditionalFormatting>
  <conditionalFormatting sqref="E18">
    <cfRule type="cellIs" dxfId="190" priority="47" stopIfTrue="1" operator="equal">
      <formula>""</formula>
    </cfRule>
  </conditionalFormatting>
  <conditionalFormatting sqref="E26">
    <cfRule type="cellIs" dxfId="189" priority="45" stopIfTrue="1" operator="equal">
      <formula>""</formula>
    </cfRule>
  </conditionalFormatting>
  <conditionalFormatting sqref="E34">
    <cfRule type="cellIs" dxfId="188" priority="43" stopIfTrue="1" operator="equal">
      <formula>""</formula>
    </cfRule>
  </conditionalFormatting>
  <conditionalFormatting sqref="E42">
    <cfRule type="cellIs" dxfId="187" priority="41" stopIfTrue="1" operator="equal">
      <formula>""</formula>
    </cfRule>
  </conditionalFormatting>
  <conditionalFormatting sqref="G11">
    <cfRule type="cellIs" dxfId="186" priority="3" stopIfTrue="1" operator="equal">
      <formula>""</formula>
    </cfRule>
  </conditionalFormatting>
  <conditionalFormatting sqref="G19">
    <cfRule type="cellIs" dxfId="185" priority="89" stopIfTrue="1" operator="equal">
      <formula>""</formula>
    </cfRule>
  </conditionalFormatting>
  <conditionalFormatting sqref="G27">
    <cfRule type="cellIs" dxfId="184" priority="78" stopIfTrue="1" operator="equal">
      <formula>""</formula>
    </cfRule>
  </conditionalFormatting>
  <conditionalFormatting sqref="G35">
    <cfRule type="cellIs" dxfId="183" priority="68" stopIfTrue="1" operator="equal">
      <formula>""</formula>
    </cfRule>
  </conditionalFormatting>
  <conditionalFormatting sqref="G43">
    <cfRule type="cellIs" dxfId="182" priority="58" stopIfTrue="1" operator="equal">
      <formula>""</formula>
    </cfRule>
  </conditionalFormatting>
  <conditionalFormatting sqref="I9">
    <cfRule type="cellIs" dxfId="181" priority="4" stopIfTrue="1" operator="equal">
      <formula>""</formula>
    </cfRule>
  </conditionalFormatting>
  <conditionalFormatting sqref="I17">
    <cfRule type="cellIs" dxfId="180" priority="86" stopIfTrue="1" operator="equal">
      <formula>""</formula>
    </cfRule>
  </conditionalFormatting>
  <conditionalFormatting sqref="I25">
    <cfRule type="cellIs" dxfId="179" priority="75" stopIfTrue="1" operator="equal">
      <formula>""</formula>
    </cfRule>
  </conditionalFormatting>
  <conditionalFormatting sqref="I33">
    <cfRule type="cellIs" dxfId="178" priority="65" stopIfTrue="1" operator="equal">
      <formula>""</formula>
    </cfRule>
  </conditionalFormatting>
  <conditionalFormatting sqref="I41">
    <cfRule type="cellIs" dxfId="177" priority="55" stopIfTrue="1" operator="equal">
      <formula>""</formula>
    </cfRule>
  </conditionalFormatting>
  <conditionalFormatting sqref="J10:J11">
    <cfRule type="cellIs" dxfId="176" priority="1" stopIfTrue="1" operator="equal">
      <formula>""</formula>
    </cfRule>
  </conditionalFormatting>
  <conditionalFormatting sqref="J18:J19">
    <cfRule type="cellIs" dxfId="175" priority="46" stopIfTrue="1" operator="equal">
      <formula>""</formula>
    </cfRule>
  </conditionalFormatting>
  <conditionalFormatting sqref="J26:J27">
    <cfRule type="cellIs" dxfId="174" priority="44" stopIfTrue="1" operator="equal">
      <formula>""</formula>
    </cfRule>
  </conditionalFormatting>
  <conditionalFormatting sqref="J34:J35">
    <cfRule type="cellIs" dxfId="173" priority="42" stopIfTrue="1" operator="equal">
      <formula>""</formula>
    </cfRule>
  </conditionalFormatting>
  <conditionalFormatting sqref="J42:J43">
    <cfRule type="cellIs" dxfId="172" priority="40" stopIfTrue="1" operator="equal">
      <formula>""</formula>
    </cfRule>
  </conditionalFormatting>
  <conditionalFormatting sqref="K7">
    <cfRule type="cellIs" dxfId="171" priority="11" stopIfTrue="1" operator="equal">
      <formula>""</formula>
    </cfRule>
  </conditionalFormatting>
  <conditionalFormatting sqref="K15">
    <cfRule type="cellIs" dxfId="170" priority="84" stopIfTrue="1" operator="equal">
      <formula>""</formula>
    </cfRule>
  </conditionalFormatting>
  <conditionalFormatting sqref="K23">
    <cfRule type="cellIs" dxfId="169" priority="74" stopIfTrue="1" operator="equal">
      <formula>""</formula>
    </cfRule>
  </conditionalFormatting>
  <conditionalFormatting sqref="K31">
    <cfRule type="cellIs" dxfId="168" priority="64" stopIfTrue="1" operator="equal">
      <formula>""</formula>
    </cfRule>
  </conditionalFormatting>
  <conditionalFormatting sqref="K39">
    <cfRule type="cellIs" dxfId="167" priority="54" stopIfTrue="1" operator="equal">
      <formula>""</formula>
    </cfRule>
  </conditionalFormatting>
  <conditionalFormatting sqref="L11">
    <cfRule type="cellIs" dxfId="166" priority="5" stopIfTrue="1" operator="equal">
      <formula>""</formula>
    </cfRule>
  </conditionalFormatting>
  <conditionalFormatting sqref="L19">
    <cfRule type="cellIs" dxfId="165" priority="87" stopIfTrue="1" operator="equal">
      <formula>""</formula>
    </cfRule>
  </conditionalFormatting>
  <conditionalFormatting sqref="L27">
    <cfRule type="cellIs" dxfId="164" priority="76" stopIfTrue="1" operator="equal">
      <formula>""</formula>
    </cfRule>
  </conditionalFormatting>
  <conditionalFormatting sqref="L35">
    <cfRule type="cellIs" dxfId="163" priority="66" stopIfTrue="1" operator="equal">
      <formula>""</formula>
    </cfRule>
  </conditionalFormatting>
  <conditionalFormatting sqref="L43">
    <cfRule type="cellIs" dxfId="162" priority="56" stopIfTrue="1" operator="equal">
      <formula>""</formula>
    </cfRule>
  </conditionalFormatting>
  <conditionalFormatting sqref="N6">
    <cfRule type="cellIs" dxfId="161" priority="7" stopIfTrue="1" operator="equal">
      <formula>""</formula>
    </cfRule>
  </conditionalFormatting>
  <conditionalFormatting sqref="N9">
    <cfRule type="cellIs" dxfId="160" priority="9" operator="equal">
      <formula>""</formula>
    </cfRule>
  </conditionalFormatting>
  <conditionalFormatting sqref="N11">
    <cfRule type="cellIs" dxfId="159" priority="10" operator="equal">
      <formula>""</formula>
    </cfRule>
  </conditionalFormatting>
  <conditionalFormatting sqref="N14">
    <cfRule type="cellIs" dxfId="158" priority="90" stopIfTrue="1" operator="equal">
      <formula>""</formula>
    </cfRule>
  </conditionalFormatting>
  <conditionalFormatting sqref="N17">
    <cfRule type="cellIs" dxfId="157" priority="35" operator="equal">
      <formula>""</formula>
    </cfRule>
  </conditionalFormatting>
  <conditionalFormatting sqref="N19">
    <cfRule type="cellIs" dxfId="156" priority="31" operator="equal">
      <formula>""</formula>
    </cfRule>
  </conditionalFormatting>
  <conditionalFormatting sqref="N22">
    <cfRule type="cellIs" dxfId="155" priority="79" stopIfTrue="1" operator="equal">
      <formula>""</formula>
    </cfRule>
  </conditionalFormatting>
  <conditionalFormatting sqref="N25">
    <cfRule type="cellIs" dxfId="154" priority="30" operator="equal">
      <formula>""</formula>
    </cfRule>
  </conditionalFormatting>
  <conditionalFormatting sqref="N27">
    <cfRule type="cellIs" dxfId="153" priority="29" operator="equal">
      <formula>""</formula>
    </cfRule>
  </conditionalFormatting>
  <conditionalFormatting sqref="N30">
    <cfRule type="cellIs" dxfId="152" priority="69" stopIfTrue="1" operator="equal">
      <formula>""</formula>
    </cfRule>
  </conditionalFormatting>
  <conditionalFormatting sqref="N33">
    <cfRule type="cellIs" dxfId="151" priority="28" operator="equal">
      <formula>""</formula>
    </cfRule>
  </conditionalFormatting>
  <conditionalFormatting sqref="N35">
    <cfRule type="cellIs" dxfId="150" priority="27" operator="equal">
      <formula>""</formula>
    </cfRule>
  </conditionalFormatting>
  <conditionalFormatting sqref="N38">
    <cfRule type="cellIs" dxfId="149" priority="59" stopIfTrue="1" operator="equal">
      <formula>""</formula>
    </cfRule>
  </conditionalFormatting>
  <conditionalFormatting sqref="N41">
    <cfRule type="cellIs" dxfId="148" priority="26" operator="equal">
      <formula>""</formula>
    </cfRule>
  </conditionalFormatting>
  <conditionalFormatting sqref="N43">
    <cfRule type="cellIs" dxfId="147" priority="25" operator="equal">
      <formula>""</formula>
    </cfRule>
  </conditionalFormatting>
  <dataValidations count="2">
    <dataValidation imeMode="hiragana" allowBlank="1" showInputMessage="1" showErrorMessage="1" sqref="C41:C43 K39 D43:D44 E42:E44 B14 J34:J35 N38 E34:E36 F38:J38 G43 I41 L43 C17:C19 K15 D38:E39 B22 N14 E18:E20 F14:J14 G19 I17 L19 D14:E15 D19:D20 C25:C27 K23 J18:J19 B30 N22 J42:J43 F22:J22 G27 I25 L27 D22:E23 D27:D28 C33:C35 K31 J26:J27 B38 N30 E26:E28 F30:J30 G35 I33 L35 D30:E31 D35:D36 K7 F6:J6 D6:E7 D11:D12 C9:C11 N6 B6 G11 E10:E12 I9 L11 J10:J11" xr:uid="{00000000-0002-0000-1600-000000000000}"/>
    <dataValidation type="list" allowBlank="1" showInputMessage="1" showErrorMessage="1" sqref="N41:N44 N17:N20 N25:N28 N33:N36 N9:N12" xr:uid="{00000000-0002-0000-1600-000001000000}">
      <formula1>"✔"</formula1>
    </dataValidation>
  </dataValidations>
  <printOptions horizontalCentered="1"/>
  <pageMargins left="0.39370078740157483" right="0.39370078740157483" top="0.39370078740157483" bottom="0" header="0.31496062992125984" footer="0"/>
  <pageSetup paperSize="9" scale="48" orientation="portrait" horizontalDpi="300" verticalDpi="300" r:id="rId1"/>
  <headerFooter scaleWithDoc="0">
    <oddFooter>&amp;R&amp;10（令和７年７月１日以降に申請する訓練科から適用）</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W65"/>
  <sheetViews>
    <sheetView view="pageBreakPreview" zoomScale="60" zoomScaleNormal="40" zoomScalePageLayoutView="55" workbookViewId="0">
      <selection activeCell="C17" sqref="C17:Q17"/>
    </sheetView>
  </sheetViews>
  <sheetFormatPr defaultColWidth="9" defaultRowHeight="26.1" customHeight="1"/>
  <cols>
    <col min="1" max="1" width="5.625" style="7" customWidth="1"/>
    <col min="2" max="2" width="4.625" style="7" customWidth="1"/>
    <col min="3" max="3" width="20.625" style="7" customWidth="1"/>
    <col min="4" max="4" width="5.125" style="7" customWidth="1"/>
    <col min="5" max="5" width="4.5" style="7" customWidth="1"/>
    <col min="6" max="6" width="9.625" style="7" customWidth="1"/>
    <col min="7" max="7" width="3.875" style="7" customWidth="1"/>
    <col min="8" max="9" width="10.625" style="7" customWidth="1"/>
    <col min="10" max="11" width="4.5" style="7" customWidth="1"/>
    <col min="12" max="14" width="9" style="7"/>
    <col min="15" max="15" width="4.625" style="7" customWidth="1"/>
    <col min="16" max="16" width="9" style="7"/>
    <col min="17" max="17" width="15.5" style="7" customWidth="1"/>
    <col min="18" max="18" width="11" style="7" customWidth="1"/>
    <col min="19" max="19" width="1.5" style="7" customWidth="1"/>
    <col min="20" max="20" width="9" style="7"/>
    <col min="21" max="21" width="9" style="355"/>
    <col min="22" max="24" width="9" style="7"/>
    <col min="25" max="25" width="9" style="7" customWidth="1"/>
    <col min="26" max="16384" width="9" style="7"/>
  </cols>
  <sheetData>
    <row r="1" spans="1:23" s="1" customFormat="1" ht="26.1" customHeight="1">
      <c r="B1" s="2"/>
      <c r="C1" s="2"/>
      <c r="D1" s="2"/>
      <c r="E1" s="3"/>
      <c r="F1" s="4"/>
      <c r="R1" s="5" t="s">
        <v>15</v>
      </c>
      <c r="U1" s="355"/>
    </row>
    <row r="2" spans="1:23" s="1" customFormat="1" ht="12.75" customHeight="1">
      <c r="B2" s="2"/>
      <c r="C2" s="2"/>
      <c r="D2" s="2"/>
      <c r="E2" s="3"/>
      <c r="F2" s="4"/>
      <c r="R2" s="6"/>
      <c r="U2" s="355"/>
    </row>
    <row r="3" spans="1:23" s="1" customFormat="1" ht="26.1" customHeight="1">
      <c r="O3" s="1209">
        <v>46029</v>
      </c>
      <c r="P3" s="1209"/>
      <c r="Q3" s="1209"/>
      <c r="R3" s="1209"/>
      <c r="U3" s="355"/>
    </row>
    <row r="4" spans="1:23" ht="21.75" customHeight="1"/>
    <row r="5" spans="1:23" ht="32.25" customHeight="1">
      <c r="A5" s="1210" t="s">
        <v>16</v>
      </c>
      <c r="B5" s="1211"/>
      <c r="C5" s="1211"/>
      <c r="D5" s="1211"/>
      <c r="E5" s="1211"/>
      <c r="F5" s="1211"/>
      <c r="G5" s="1211"/>
      <c r="H5" s="1211"/>
      <c r="I5" s="1211"/>
      <c r="J5" s="1211"/>
      <c r="K5" s="1211"/>
      <c r="L5" s="1211"/>
    </row>
    <row r="6" spans="1:23" ht="9.75" customHeight="1">
      <c r="A6" s="8"/>
      <c r="B6" s="9"/>
      <c r="C6" s="9"/>
      <c r="D6" s="9"/>
      <c r="E6" s="9"/>
      <c r="F6" s="9"/>
      <c r="G6" s="9"/>
      <c r="H6" s="9"/>
      <c r="I6" s="9"/>
      <c r="J6" s="9"/>
      <c r="K6" s="9"/>
      <c r="L6" s="9"/>
      <c r="N6" s="10"/>
      <c r="O6" s="11"/>
    </row>
    <row r="7" spans="1:23" ht="26.1" customHeight="1">
      <c r="L7" s="1" t="s">
        <v>17</v>
      </c>
      <c r="M7" s="1"/>
      <c r="N7" s="1"/>
      <c r="O7" s="1"/>
      <c r="P7" s="1"/>
      <c r="Q7" s="1"/>
      <c r="R7" s="1"/>
    </row>
    <row r="8" spans="1:23" ht="19.5" customHeight="1">
      <c r="I8" s="12" t="s">
        <v>18</v>
      </c>
      <c r="J8" s="1051" t="s">
        <v>19</v>
      </c>
      <c r="K8" s="1052"/>
      <c r="L8" s="1212" t="s">
        <v>1380</v>
      </c>
      <c r="M8" s="1212"/>
      <c r="N8" s="1212"/>
      <c r="O8" s="1212"/>
      <c r="P8" s="1212"/>
      <c r="Q8" s="1212"/>
      <c r="R8" s="1212"/>
    </row>
    <row r="9" spans="1:23" ht="26.1" customHeight="1">
      <c r="I9" s="14" t="s">
        <v>20</v>
      </c>
      <c r="J9" s="1213" t="s">
        <v>1381</v>
      </c>
      <c r="K9" s="1213"/>
      <c r="L9" s="1214" t="s">
        <v>1382</v>
      </c>
      <c r="M9" s="1214"/>
      <c r="N9" s="1214"/>
      <c r="O9" s="1214"/>
      <c r="P9" s="1214"/>
      <c r="Q9" s="1214"/>
      <c r="R9" s="1214"/>
    </row>
    <row r="10" spans="1:23" ht="21" customHeight="1">
      <c r="I10" s="12" t="s">
        <v>18</v>
      </c>
      <c r="J10" s="1053"/>
      <c r="K10" s="1053"/>
      <c r="L10" s="1214" t="s">
        <v>1383</v>
      </c>
      <c r="M10" s="1214"/>
      <c r="N10" s="1214"/>
      <c r="O10" s="1214"/>
      <c r="P10" s="1214"/>
      <c r="Q10" s="1214"/>
      <c r="R10" s="1214"/>
    </row>
    <row r="11" spans="1:23" ht="26.1" customHeight="1">
      <c r="C11" s="361"/>
      <c r="D11" s="15"/>
      <c r="E11" s="15"/>
      <c r="F11" s="16"/>
      <c r="I11" s="1" t="s">
        <v>21</v>
      </c>
      <c r="J11" s="1053"/>
      <c r="K11" s="1054"/>
      <c r="L11" s="1214" t="s">
        <v>541</v>
      </c>
      <c r="M11" s="1214"/>
      <c r="N11" s="1214"/>
      <c r="O11" s="1214"/>
      <c r="P11" s="1214"/>
      <c r="Q11" s="1214"/>
      <c r="R11" s="1214"/>
    </row>
    <row r="12" spans="1:23" ht="21" customHeight="1">
      <c r="C12" s="15"/>
      <c r="D12" s="15"/>
      <c r="E12" s="15"/>
      <c r="F12" s="16"/>
      <c r="I12" s="12" t="s">
        <v>18</v>
      </c>
      <c r="J12" s="1053"/>
      <c r="K12" s="1053"/>
      <c r="L12" s="1214" t="s">
        <v>1384</v>
      </c>
      <c r="M12" s="1214"/>
      <c r="N12" s="1214"/>
      <c r="O12" s="1214"/>
      <c r="P12" s="1214"/>
      <c r="Q12" s="1214"/>
      <c r="R12" s="1214"/>
    </row>
    <row r="13" spans="1:23" s="17" customFormat="1" ht="26.1" customHeight="1">
      <c r="A13" s="7"/>
      <c r="B13" s="7"/>
      <c r="C13" s="7"/>
      <c r="D13" s="7"/>
      <c r="E13" s="7"/>
      <c r="F13" s="7"/>
      <c r="G13" s="7"/>
      <c r="I13" s="18" t="s">
        <v>22</v>
      </c>
      <c r="J13" s="1055"/>
      <c r="K13" s="1056"/>
      <c r="L13" s="1056"/>
      <c r="M13" s="1212" t="s">
        <v>1385</v>
      </c>
      <c r="N13" s="1212"/>
      <c r="O13" s="1212"/>
      <c r="P13" s="1212"/>
      <c r="Q13" s="1212"/>
      <c r="R13" s="1057"/>
      <c r="U13" s="356"/>
    </row>
    <row r="14" spans="1:23" s="13" customFormat="1" ht="17.25" customHeight="1">
      <c r="A14" s="17"/>
      <c r="B14" s="17"/>
      <c r="C14" s="17"/>
      <c r="D14" s="17"/>
      <c r="E14" s="17"/>
      <c r="F14" s="17"/>
      <c r="G14" s="7"/>
      <c r="H14" s="7"/>
      <c r="I14" s="7"/>
      <c r="J14" s="7"/>
      <c r="M14" s="19"/>
      <c r="N14" s="19"/>
      <c r="O14" s="19"/>
      <c r="P14" s="19"/>
      <c r="Q14" s="19"/>
      <c r="R14" s="19"/>
      <c r="U14" s="356"/>
    </row>
    <row r="15" spans="1:23" s="20" customFormat="1" ht="40.5" customHeight="1">
      <c r="A15" s="1215" t="s">
        <v>7</v>
      </c>
      <c r="B15" s="1215"/>
      <c r="C15" s="1215"/>
      <c r="D15" s="1215"/>
      <c r="E15" s="1215"/>
      <c r="F15" s="1215"/>
      <c r="G15" s="1215"/>
      <c r="H15" s="1215"/>
      <c r="I15" s="1215"/>
      <c r="J15" s="1215"/>
      <c r="K15" s="1216"/>
      <c r="L15" s="1216"/>
      <c r="M15" s="1216"/>
      <c r="N15" s="1216"/>
      <c r="O15" s="1216"/>
      <c r="P15" s="1216"/>
      <c r="Q15" s="1216"/>
      <c r="R15" s="1216"/>
      <c r="U15" s="357"/>
      <c r="W15" s="390"/>
    </row>
    <row r="16" spans="1:23" ht="21" customHeight="1">
      <c r="A16" s="20"/>
      <c r="B16" s="20"/>
      <c r="C16" s="20"/>
      <c r="D16" s="20"/>
      <c r="E16" s="20"/>
      <c r="F16" s="20"/>
      <c r="P16" s="13"/>
    </row>
    <row r="17" spans="1:21" s="1" customFormat="1" ht="67.5" customHeight="1">
      <c r="A17" s="7"/>
      <c r="B17" s="326"/>
      <c r="C17" s="1217" t="s">
        <v>788</v>
      </c>
      <c r="D17" s="1217"/>
      <c r="E17" s="1217"/>
      <c r="F17" s="1217"/>
      <c r="G17" s="1217"/>
      <c r="H17" s="1217"/>
      <c r="I17" s="1217"/>
      <c r="J17" s="1217"/>
      <c r="K17" s="1217"/>
      <c r="L17" s="1217"/>
      <c r="M17" s="1217"/>
      <c r="N17" s="1217"/>
      <c r="O17" s="1217"/>
      <c r="P17" s="1217"/>
      <c r="Q17" s="1217"/>
      <c r="R17" s="21"/>
      <c r="U17" s="355"/>
    </row>
    <row r="18" spans="1:21" ht="14.25" customHeight="1"/>
    <row r="19" spans="1:21" s="1" customFormat="1" ht="26.1" customHeight="1">
      <c r="A19" s="1208" t="s">
        <v>23</v>
      </c>
      <c r="B19" s="1208"/>
      <c r="C19" s="1208"/>
      <c r="D19" s="1208"/>
      <c r="E19" s="1208"/>
      <c r="F19" s="1208"/>
      <c r="G19" s="1208"/>
      <c r="H19" s="1208"/>
      <c r="I19" s="1208"/>
      <c r="J19" s="1208"/>
      <c r="K19" s="1208"/>
      <c r="L19" s="1208"/>
      <c r="M19" s="1208"/>
      <c r="N19" s="1208"/>
      <c r="O19" s="1208"/>
      <c r="P19" s="1208"/>
      <c r="Q19" s="1208"/>
      <c r="R19" s="1208"/>
      <c r="U19" s="355"/>
    </row>
    <row r="20" spans="1:21" s="1" customFormat="1" ht="26.1" customHeight="1">
      <c r="B20" s="1218" t="s">
        <v>24</v>
      </c>
      <c r="C20" s="1218"/>
      <c r="D20" s="4" t="s">
        <v>25</v>
      </c>
      <c r="E20" s="584"/>
      <c r="F20" s="1" t="s">
        <v>26</v>
      </c>
      <c r="U20" s="355"/>
    </row>
    <row r="21" spans="1:21" s="22" customFormat="1" ht="26.1" customHeight="1">
      <c r="B21" s="1"/>
      <c r="C21" s="1"/>
      <c r="D21" s="4" t="s">
        <v>25</v>
      </c>
      <c r="E21" s="584" t="s">
        <v>539</v>
      </c>
      <c r="F21" s="1" t="s">
        <v>27</v>
      </c>
      <c r="G21" s="1"/>
      <c r="H21" s="1"/>
      <c r="I21" s="1"/>
      <c r="J21" s="1"/>
      <c r="K21" s="1"/>
      <c r="L21" s="23"/>
      <c r="M21" s="23"/>
      <c r="N21" s="24"/>
      <c r="O21" s="1"/>
      <c r="P21" s="1"/>
      <c r="Q21" s="1"/>
      <c r="U21" s="358"/>
    </row>
    <row r="22" spans="1:21" s="1" customFormat="1" ht="17.25" customHeight="1">
      <c r="B22" s="22"/>
      <c r="C22" s="22"/>
      <c r="D22" s="22"/>
      <c r="E22" s="22"/>
      <c r="G22" s="7"/>
      <c r="H22" s="25"/>
      <c r="I22" s="25"/>
      <c r="J22" s="25"/>
      <c r="U22" s="355"/>
    </row>
    <row r="23" spans="1:21" s="1" customFormat="1" ht="26.1" customHeight="1">
      <c r="B23" s="1218" t="s">
        <v>488</v>
      </c>
      <c r="C23" s="1218"/>
      <c r="D23" s="1218"/>
      <c r="E23" s="1219"/>
      <c r="F23" s="1219"/>
      <c r="G23" s="1219"/>
      <c r="H23" s="1220"/>
      <c r="I23" s="1220"/>
      <c r="J23" s="1220"/>
      <c r="K23" s="1220"/>
      <c r="L23" s="1220"/>
      <c r="N23" s="1221" t="s">
        <v>28</v>
      </c>
      <c r="O23" s="1221"/>
      <c r="P23" s="1221"/>
      <c r="Q23" s="1221"/>
      <c r="R23" s="1221"/>
      <c r="U23" s="355"/>
    </row>
    <row r="24" spans="1:21" ht="18" customHeight="1">
      <c r="B24" s="26"/>
      <c r="C24" s="1222" t="s">
        <v>29</v>
      </c>
      <c r="D24" s="1223"/>
      <c r="E24" s="26"/>
      <c r="F24" s="1224" t="s">
        <v>30</v>
      </c>
      <c r="G24" s="1225"/>
      <c r="H24" s="1225"/>
      <c r="I24" s="1225"/>
      <c r="J24" s="1225"/>
      <c r="K24" s="26"/>
      <c r="L24" s="1224" t="s">
        <v>31</v>
      </c>
      <c r="M24" s="1225"/>
      <c r="N24" s="1226"/>
      <c r="O24" s="26"/>
      <c r="P24" s="1227" t="s">
        <v>32</v>
      </c>
      <c r="Q24" s="1228"/>
      <c r="R24" s="1228"/>
    </row>
    <row r="25" spans="1:21" ht="18" customHeight="1">
      <c r="B25" s="26" t="s">
        <v>827</v>
      </c>
      <c r="C25" s="1224" t="s">
        <v>33</v>
      </c>
      <c r="D25" s="1225"/>
      <c r="E25" s="26"/>
      <c r="F25" s="1224" t="s">
        <v>34</v>
      </c>
      <c r="G25" s="1225"/>
      <c r="H25" s="1225"/>
      <c r="I25" s="1225"/>
      <c r="J25" s="1225"/>
      <c r="K25" s="26"/>
      <c r="L25" s="1224" t="s">
        <v>35</v>
      </c>
      <c r="M25" s="1225"/>
      <c r="N25" s="1226"/>
      <c r="O25" s="26"/>
      <c r="P25" s="1227" t="s">
        <v>36</v>
      </c>
      <c r="Q25" s="1228"/>
      <c r="R25" s="1228"/>
    </row>
    <row r="26" spans="1:21" ht="18" customHeight="1">
      <c r="B26" s="26"/>
      <c r="C26" s="1222" t="s">
        <v>37</v>
      </c>
      <c r="D26" s="1223"/>
      <c r="E26" s="26"/>
      <c r="F26" s="1224" t="s">
        <v>38</v>
      </c>
      <c r="G26" s="1225"/>
      <c r="H26" s="1225"/>
      <c r="I26" s="1225"/>
      <c r="J26" s="1225"/>
      <c r="K26" s="26"/>
      <c r="L26" s="1224" t="s">
        <v>39</v>
      </c>
      <c r="M26" s="1225"/>
      <c r="N26" s="1226"/>
      <c r="O26" s="26"/>
      <c r="P26" s="1227" t="s">
        <v>40</v>
      </c>
      <c r="Q26" s="1228"/>
      <c r="R26" s="1228"/>
    </row>
    <row r="27" spans="1:21" ht="18" customHeight="1">
      <c r="B27" s="26"/>
      <c r="C27" s="1224" t="s">
        <v>814</v>
      </c>
      <c r="D27" s="1226"/>
      <c r="E27" s="26"/>
      <c r="F27" s="1224" t="s">
        <v>41</v>
      </c>
      <c r="G27" s="1225"/>
      <c r="H27" s="1225"/>
      <c r="I27" s="1225"/>
      <c r="J27" s="1225"/>
      <c r="K27" s="26"/>
      <c r="L27" s="1224" t="s">
        <v>42</v>
      </c>
      <c r="M27" s="1225"/>
      <c r="N27" s="1226"/>
      <c r="O27" s="26"/>
      <c r="P27" s="1227" t="s">
        <v>43</v>
      </c>
      <c r="Q27" s="1228"/>
      <c r="R27" s="1228"/>
    </row>
    <row r="28" spans="1:21" ht="18" customHeight="1">
      <c r="B28" s="26"/>
      <c r="C28" s="1222" t="s">
        <v>44</v>
      </c>
      <c r="D28" s="1223"/>
      <c r="E28" s="26"/>
      <c r="F28" s="1224" t="s">
        <v>45</v>
      </c>
      <c r="G28" s="1225"/>
      <c r="H28" s="1225"/>
      <c r="I28" s="1225"/>
      <c r="J28" s="1225"/>
      <c r="K28" s="26"/>
      <c r="L28" s="1224" t="s">
        <v>46</v>
      </c>
      <c r="M28" s="1225"/>
      <c r="N28" s="1230"/>
      <c r="O28" s="586" t="s">
        <v>47</v>
      </c>
      <c r="P28" s="1231"/>
      <c r="Q28" s="1232"/>
      <c r="R28" s="1232"/>
      <c r="S28" s="27" t="s">
        <v>48</v>
      </c>
    </row>
    <row r="29" spans="1:21" ht="14.25" customHeight="1">
      <c r="E29" s="1233"/>
      <c r="F29" s="1233"/>
      <c r="G29" s="1233"/>
      <c r="H29" s="1233"/>
      <c r="I29" s="1233"/>
      <c r="J29" s="1233"/>
      <c r="K29" s="1233"/>
      <c r="L29" s="1233"/>
      <c r="M29" s="1233"/>
      <c r="N29" s="1233"/>
      <c r="O29" s="1233"/>
      <c r="P29" s="1233"/>
      <c r="Q29" s="1233"/>
    </row>
    <row r="30" spans="1:21" s="1" customFormat="1" ht="26.25" customHeight="1">
      <c r="C30" s="21" t="s">
        <v>49</v>
      </c>
      <c r="D30" s="585"/>
      <c r="E30" s="1234" t="s">
        <v>50</v>
      </c>
      <c r="F30" s="1234"/>
      <c r="G30" s="1234"/>
      <c r="H30" s="1234"/>
      <c r="I30" s="1234"/>
      <c r="J30" s="1234"/>
      <c r="K30" s="1234"/>
      <c r="L30" s="1234"/>
      <c r="M30" s="1234"/>
      <c r="N30" s="1234"/>
      <c r="O30" s="1234"/>
      <c r="P30" s="1234"/>
      <c r="Q30" s="1234"/>
      <c r="R30" s="1234"/>
      <c r="U30" s="355"/>
    </row>
    <row r="31" spans="1:21" s="1" customFormat="1" ht="12.75" customHeight="1">
      <c r="C31" s="21"/>
      <c r="D31" s="28"/>
      <c r="E31" s="29"/>
      <c r="F31" s="29"/>
      <c r="G31" s="29"/>
      <c r="H31" s="29"/>
      <c r="I31" s="29"/>
      <c r="J31" s="29"/>
      <c r="K31" s="29"/>
      <c r="L31" s="29"/>
      <c r="M31" s="29"/>
      <c r="N31" s="29"/>
      <c r="O31" s="29"/>
      <c r="P31" s="29"/>
      <c r="Q31" s="29"/>
      <c r="R31" s="29"/>
      <c r="U31" s="355"/>
    </row>
    <row r="32" spans="1:21" s="1" customFormat="1" ht="26.25" customHeight="1">
      <c r="C32" s="30" t="s">
        <v>51</v>
      </c>
      <c r="D32" s="585"/>
      <c r="E32" s="1235" t="s">
        <v>1148</v>
      </c>
      <c r="F32" s="1235"/>
      <c r="G32" s="1235"/>
      <c r="H32" s="1235"/>
      <c r="I32" s="1235"/>
      <c r="J32" s="1235"/>
      <c r="K32" s="1235"/>
      <c r="L32" s="1235"/>
      <c r="M32" s="1235"/>
      <c r="N32" s="1235"/>
      <c r="O32" s="1235"/>
      <c r="P32" s="1235"/>
      <c r="Q32" s="1235"/>
      <c r="R32" s="1235"/>
      <c r="U32" s="355"/>
    </row>
    <row r="33" spans="2:21" s="1" customFormat="1" ht="123.75" customHeight="1">
      <c r="C33" s="30"/>
      <c r="D33" s="21"/>
      <c r="E33" s="1235"/>
      <c r="F33" s="1235"/>
      <c r="G33" s="1235"/>
      <c r="H33" s="1235"/>
      <c r="I33" s="1235"/>
      <c r="J33" s="1235"/>
      <c r="K33" s="1235"/>
      <c r="L33" s="1235"/>
      <c r="M33" s="1235"/>
      <c r="N33" s="1235"/>
      <c r="O33" s="1235"/>
      <c r="P33" s="1235"/>
      <c r="Q33" s="1235"/>
      <c r="R33" s="1235"/>
      <c r="U33" s="355"/>
    </row>
    <row r="34" spans="2:21" s="1" customFormat="1" ht="19.5" customHeight="1">
      <c r="C34" s="2"/>
      <c r="D34" s="2"/>
      <c r="E34" s="2"/>
      <c r="F34" s="2"/>
      <c r="G34" s="2"/>
      <c r="H34" s="2"/>
      <c r="I34" s="2"/>
      <c r="J34" s="2"/>
      <c r="K34" s="2"/>
      <c r="L34" s="2"/>
      <c r="M34" s="2"/>
      <c r="N34" s="2"/>
      <c r="O34" s="2"/>
      <c r="P34" s="2"/>
      <c r="Q34" s="2"/>
      <c r="R34" s="2"/>
      <c r="U34" s="355"/>
    </row>
    <row r="35" spans="2:21" s="1" customFormat="1" ht="26.1" customHeight="1">
      <c r="B35" s="1" t="s">
        <v>52</v>
      </c>
      <c r="U35" s="355"/>
    </row>
    <row r="36" spans="2:21" s="1" customFormat="1" ht="30.75" customHeight="1">
      <c r="C36" s="1" t="s">
        <v>53</v>
      </c>
      <c r="G36" s="1236" t="s">
        <v>1386</v>
      </c>
      <c r="H36" s="1236"/>
      <c r="I36" s="1236"/>
      <c r="J36" s="1236"/>
      <c r="K36" s="1236"/>
      <c r="L36" s="1236"/>
      <c r="M36" s="1236"/>
      <c r="N36" s="1236"/>
      <c r="O36" s="1236"/>
      <c r="P36" s="1236"/>
      <c r="Q36" s="1236"/>
      <c r="R36" s="31"/>
      <c r="U36" s="355"/>
    </row>
    <row r="37" spans="2:21" s="1" customFormat="1" ht="30" customHeight="1">
      <c r="C37" s="1" t="s">
        <v>54</v>
      </c>
      <c r="F37" s="1237">
        <v>46140</v>
      </c>
      <c r="G37" s="1237"/>
      <c r="H37" s="1237"/>
      <c r="I37" s="1237"/>
      <c r="J37" s="1058" t="s">
        <v>55</v>
      </c>
      <c r="K37" s="1238">
        <v>46230</v>
      </c>
      <c r="L37" s="1238"/>
      <c r="M37" s="1238"/>
      <c r="N37" s="1238"/>
      <c r="O37" s="32" t="s">
        <v>56</v>
      </c>
      <c r="P37" s="587">
        <v>3</v>
      </c>
      <c r="Q37" s="31" t="s">
        <v>57</v>
      </c>
      <c r="U37" s="355"/>
    </row>
    <row r="38" spans="2:21" s="1" customFormat="1" ht="30" customHeight="1">
      <c r="C38" s="1" t="s">
        <v>58</v>
      </c>
      <c r="F38" s="588">
        <v>20</v>
      </c>
      <c r="G38" s="33" t="s">
        <v>59</v>
      </c>
      <c r="U38" s="355"/>
    </row>
    <row r="39" spans="2:21" s="1" customFormat="1" ht="11.25" customHeight="1">
      <c r="H39" s="24"/>
      <c r="U39" s="355"/>
    </row>
    <row r="40" spans="2:21" s="1" customFormat="1" ht="37.5" customHeight="1">
      <c r="B40" s="502" t="s">
        <v>815</v>
      </c>
      <c r="C40" s="502" t="s">
        <v>817</v>
      </c>
      <c r="F40" s="1229" t="s">
        <v>1387</v>
      </c>
      <c r="G40" s="1229"/>
      <c r="H40" s="1229"/>
      <c r="I40" s="1229"/>
      <c r="J40" s="1229"/>
      <c r="K40" s="1229"/>
      <c r="L40" s="1229"/>
      <c r="M40" s="1229"/>
      <c r="N40" s="1229"/>
      <c r="O40" s="1229"/>
      <c r="P40" s="1229"/>
      <c r="Q40" s="1229"/>
      <c r="R40" s="1229"/>
      <c r="U40" s="355"/>
    </row>
    <row r="41" spans="2:21" s="1" customFormat="1" ht="18.75">
      <c r="B41" s="1239" t="s">
        <v>60</v>
      </c>
      <c r="C41" s="1239"/>
      <c r="D41" s="1239"/>
      <c r="E41" s="34" t="s">
        <v>19</v>
      </c>
      <c r="F41" s="1240" t="s">
        <v>1388</v>
      </c>
      <c r="G41" s="1059"/>
      <c r="H41" s="1242" t="s">
        <v>1389</v>
      </c>
      <c r="I41" s="1242"/>
      <c r="J41" s="1242"/>
      <c r="K41" s="1242"/>
      <c r="L41" s="1242"/>
      <c r="M41" s="1242"/>
      <c r="N41" s="1242"/>
      <c r="O41" s="1242"/>
      <c r="P41" s="1242"/>
      <c r="Q41" s="1242"/>
      <c r="R41" s="1242"/>
      <c r="T41" s="290" t="str">
        <f>LEN(H41)&amp;"文字(最大23文字)"</f>
        <v>16文字(最大23文字)</v>
      </c>
      <c r="U41" s="355"/>
    </row>
    <row r="42" spans="2:21" s="1" customFormat="1" ht="18.75">
      <c r="B42" s="1239"/>
      <c r="C42" s="1239"/>
      <c r="D42" s="1239"/>
      <c r="E42" s="34"/>
      <c r="F42" s="1241"/>
      <c r="G42" s="1060"/>
      <c r="H42" s="1229" t="s">
        <v>1390</v>
      </c>
      <c r="I42" s="1229"/>
      <c r="J42" s="1229"/>
      <c r="K42" s="1229"/>
      <c r="L42" s="1229"/>
      <c r="M42" s="1229"/>
      <c r="N42" s="1229"/>
      <c r="O42" s="1229"/>
      <c r="P42" s="1229"/>
      <c r="Q42" s="1229"/>
      <c r="R42" s="1229"/>
      <c r="T42" s="290" t="str">
        <f>LEN(H42)&amp;"文字(最大23文字)"</f>
        <v>9文字(最大23文字)</v>
      </c>
      <c r="U42" s="355"/>
    </row>
    <row r="43" spans="2:21" s="1" customFormat="1" ht="13.5" customHeight="1">
      <c r="F43" s="1059"/>
      <c r="G43" s="1059"/>
      <c r="H43" s="1059"/>
      <c r="I43" s="1059"/>
      <c r="J43" s="1059"/>
      <c r="K43" s="1059"/>
      <c r="L43" s="1059"/>
      <c r="M43" s="1059"/>
      <c r="N43" s="1059"/>
      <c r="O43" s="1059"/>
      <c r="P43" s="1059"/>
      <c r="Q43" s="1059"/>
      <c r="R43" s="1059"/>
      <c r="U43" s="355"/>
    </row>
    <row r="44" spans="2:21" s="1" customFormat="1" ht="30" customHeight="1">
      <c r="B44" s="1" t="s">
        <v>61</v>
      </c>
      <c r="F44" s="1266">
        <v>123456789</v>
      </c>
      <c r="G44" s="1266"/>
      <c r="H44" s="1266"/>
      <c r="I44" s="1266"/>
      <c r="J44" s="1061"/>
      <c r="K44" s="1062"/>
      <c r="L44" s="1063"/>
      <c r="M44" s="1062"/>
      <c r="N44" s="1062"/>
      <c r="O44" s="1062"/>
      <c r="P44" s="1062"/>
      <c r="Q44" s="1062"/>
      <c r="R44" s="1062"/>
      <c r="U44" s="355"/>
    </row>
    <row r="45" spans="2:21" ht="13.5" customHeight="1">
      <c r="F45" s="1053"/>
      <c r="G45" s="1053"/>
      <c r="H45" s="1053"/>
      <c r="I45" s="1053"/>
      <c r="J45" s="1053"/>
      <c r="K45" s="1053"/>
      <c r="L45" s="1053"/>
      <c r="M45" s="1053"/>
      <c r="N45" s="1053"/>
      <c r="O45" s="1053"/>
      <c r="P45" s="1053"/>
      <c r="Q45" s="1053"/>
      <c r="R45" s="1053"/>
    </row>
    <row r="46" spans="2:21" s="325" customFormat="1" ht="30" customHeight="1">
      <c r="B46" s="367" t="s">
        <v>487</v>
      </c>
      <c r="C46" s="367"/>
      <c r="F46" s="1266">
        <v>1234567891234</v>
      </c>
      <c r="G46" s="1266"/>
      <c r="H46" s="1266"/>
      <c r="I46" s="1266"/>
      <c r="J46" s="1061"/>
      <c r="K46" s="1062"/>
      <c r="L46" s="1063"/>
      <c r="M46" s="1062"/>
      <c r="N46" s="1062"/>
      <c r="O46" s="1062"/>
      <c r="P46" s="1062"/>
      <c r="Q46" s="1062"/>
      <c r="R46" s="1062"/>
      <c r="U46" s="355"/>
    </row>
    <row r="47" spans="2:21" ht="13.5" customHeight="1"/>
    <row r="48" spans="2:21" ht="36.75" customHeight="1">
      <c r="B48" s="1246" t="s">
        <v>62</v>
      </c>
      <c r="C48" s="1247"/>
      <c r="D48" s="1250" t="s">
        <v>63</v>
      </c>
      <c r="E48" s="1251"/>
      <c r="F48" s="1251"/>
      <c r="G48" s="1251"/>
      <c r="H48" s="1251"/>
      <c r="I48" s="1252"/>
      <c r="J48" s="1253" t="s">
        <v>64</v>
      </c>
      <c r="K48" s="1254"/>
      <c r="L48" s="1254"/>
      <c r="M48" s="1254"/>
      <c r="N48" s="1255"/>
      <c r="O48" s="1253" t="s">
        <v>65</v>
      </c>
      <c r="P48" s="1254"/>
      <c r="Q48" s="1254"/>
      <c r="R48" s="1255"/>
    </row>
    <row r="49" spans="1:21" ht="46.5" customHeight="1">
      <c r="B49" s="1248"/>
      <c r="C49" s="1249"/>
      <c r="D49" s="1256"/>
      <c r="E49" s="1257"/>
      <c r="F49" s="1257"/>
      <c r="G49" s="1257"/>
      <c r="H49" s="1257"/>
      <c r="I49" s="1258"/>
      <c r="J49" s="1259"/>
      <c r="K49" s="1260"/>
      <c r="L49" s="1260"/>
      <c r="M49" s="1260"/>
      <c r="N49" s="1261"/>
      <c r="O49" s="1262"/>
      <c r="P49" s="1263"/>
      <c r="Q49" s="1264"/>
      <c r="R49" s="1265"/>
    </row>
    <row r="50" spans="1:21" s="1" customFormat="1" ht="15.75" customHeight="1">
      <c r="U50" s="355"/>
    </row>
    <row r="51" spans="1:21" s="1" customFormat="1" ht="26.1" customHeight="1">
      <c r="B51" s="1" t="s">
        <v>66</v>
      </c>
      <c r="U51" s="355"/>
    </row>
    <row r="52" spans="1:21" s="1" customFormat="1" ht="39.950000000000003" customHeight="1">
      <c r="B52" s="36" t="s">
        <v>67</v>
      </c>
      <c r="C52" s="35"/>
      <c r="D52" s="35"/>
      <c r="E52" s="35"/>
      <c r="F52" s="35"/>
      <c r="G52" s="35" t="s">
        <v>68</v>
      </c>
      <c r="H52" s="35"/>
      <c r="I52" s="35"/>
      <c r="J52" s="35"/>
      <c r="K52" s="35"/>
      <c r="L52" s="35"/>
      <c r="M52" s="35" t="s">
        <v>69</v>
      </c>
      <c r="N52" s="35" t="s">
        <v>70</v>
      </c>
      <c r="O52" s="35"/>
      <c r="P52" s="35"/>
      <c r="Q52" s="35"/>
      <c r="R52" s="37"/>
      <c r="U52" s="355"/>
    </row>
    <row r="53" spans="1:21" s="1" customFormat="1" ht="18.75" customHeight="1">
      <c r="B53" s="38"/>
      <c r="C53" s="24"/>
      <c r="D53" s="24"/>
      <c r="E53" s="24"/>
      <c r="F53" s="24"/>
      <c r="G53" s="24"/>
      <c r="H53" s="24"/>
      <c r="I53" s="24"/>
      <c r="J53" s="24"/>
      <c r="K53" s="24"/>
      <c r="L53" s="24"/>
      <c r="M53" s="24"/>
      <c r="N53" s="24"/>
      <c r="O53" s="24"/>
      <c r="P53" s="24"/>
      <c r="Q53" s="24"/>
      <c r="R53" s="39"/>
      <c r="U53" s="355"/>
    </row>
    <row r="54" spans="1:21" s="1" customFormat="1" ht="39.950000000000003" customHeight="1">
      <c r="B54" s="38" t="s">
        <v>71</v>
      </c>
      <c r="C54" s="24"/>
      <c r="D54" s="24"/>
      <c r="E54" s="24"/>
      <c r="F54" s="24"/>
      <c r="G54" s="24"/>
      <c r="H54" s="24"/>
      <c r="I54" s="24"/>
      <c r="J54" s="24"/>
      <c r="K54" s="24"/>
      <c r="L54" s="24"/>
      <c r="M54" s="24"/>
      <c r="N54" s="24"/>
      <c r="O54" s="24"/>
      <c r="P54" s="24"/>
      <c r="Q54" s="24"/>
      <c r="R54" s="39"/>
      <c r="U54" s="355"/>
    </row>
    <row r="55" spans="1:21" s="1" customFormat="1" ht="30" customHeight="1">
      <c r="B55" s="40"/>
      <c r="C55" s="31"/>
      <c r="D55" s="31"/>
      <c r="E55" s="31"/>
      <c r="F55" s="31"/>
      <c r="G55" s="31"/>
      <c r="H55" s="31"/>
      <c r="I55" s="31"/>
      <c r="J55" s="31"/>
      <c r="K55" s="31"/>
      <c r="L55" s="31"/>
      <c r="M55" s="31"/>
      <c r="N55" s="31"/>
      <c r="O55" s="31"/>
      <c r="P55" s="31"/>
      <c r="Q55" s="31"/>
      <c r="R55" s="41"/>
      <c r="U55" s="355"/>
    </row>
    <row r="56" spans="1:21" s="1" customFormat="1" ht="26.1" customHeight="1">
      <c r="P56" s="7"/>
      <c r="Q56" s="7"/>
      <c r="R56" s="5" t="s">
        <v>72</v>
      </c>
      <c r="S56" s="42"/>
      <c r="U56" s="355"/>
    </row>
    <row r="57" spans="1:21" ht="14.25" customHeight="1">
      <c r="A57" s="1"/>
      <c r="B57" s="1"/>
      <c r="C57" s="1"/>
      <c r="D57" s="1"/>
      <c r="E57" s="1"/>
    </row>
    <row r="58" spans="1:21" ht="26.1" customHeight="1">
      <c r="A58" s="7" t="s">
        <v>73</v>
      </c>
    </row>
    <row r="59" spans="1:21" ht="58.5" customHeight="1">
      <c r="C59" s="1243" t="s">
        <v>644</v>
      </c>
      <c r="D59" s="1243"/>
      <c r="E59" s="1244"/>
      <c r="F59" s="1244"/>
      <c r="G59" s="1244"/>
      <c r="H59" s="1244"/>
      <c r="I59" s="1244"/>
      <c r="J59" s="1244"/>
      <c r="K59" s="1244"/>
      <c r="L59" s="1244"/>
      <c r="M59" s="1244"/>
      <c r="N59" s="1244"/>
      <c r="O59" s="1244"/>
      <c r="P59" s="1244"/>
      <c r="Q59" s="1244"/>
      <c r="R59" s="1244"/>
    </row>
    <row r="60" spans="1:21" ht="29.25" customHeight="1">
      <c r="C60" s="1245"/>
      <c r="D60" s="1245"/>
      <c r="E60" s="1245"/>
      <c r="F60" s="1245"/>
      <c r="G60" s="1245"/>
      <c r="H60" s="1245"/>
      <c r="I60" s="1245"/>
      <c r="J60" s="1245"/>
      <c r="K60" s="1245"/>
      <c r="L60" s="1245"/>
      <c r="M60" s="1245"/>
      <c r="N60" s="1245"/>
      <c r="O60" s="1245"/>
      <c r="P60" s="1245"/>
      <c r="Q60" s="1245"/>
      <c r="R60" s="1245"/>
    </row>
    <row r="61" spans="1:21" ht="24.75" customHeight="1">
      <c r="C61" s="1245"/>
      <c r="D61" s="1245"/>
      <c r="E61" s="1245"/>
      <c r="F61" s="1245"/>
      <c r="G61" s="1245"/>
      <c r="H61" s="1245"/>
      <c r="I61" s="1245"/>
      <c r="J61" s="1245"/>
      <c r="K61" s="1245"/>
      <c r="L61" s="1245"/>
      <c r="M61" s="1245"/>
      <c r="N61" s="1245"/>
      <c r="O61" s="1245"/>
      <c r="P61" s="1245"/>
      <c r="Q61" s="1245"/>
      <c r="R61" s="1245"/>
    </row>
    <row r="62" spans="1:21" ht="68.25" customHeight="1">
      <c r="C62" s="1245"/>
      <c r="D62" s="1245"/>
      <c r="E62" s="1245"/>
      <c r="F62" s="1245"/>
      <c r="G62" s="1245"/>
      <c r="H62" s="1245"/>
      <c r="I62" s="1245"/>
      <c r="J62" s="1245"/>
      <c r="K62" s="1245"/>
      <c r="L62" s="1245"/>
      <c r="M62" s="1245"/>
      <c r="N62" s="1245"/>
      <c r="O62" s="1245"/>
      <c r="P62" s="1245"/>
      <c r="Q62" s="1245"/>
      <c r="R62" s="1245"/>
    </row>
    <row r="63" spans="1:21" ht="26.1" customHeight="1">
      <c r="C63" s="1245"/>
      <c r="D63" s="1245"/>
      <c r="E63" s="1245"/>
      <c r="F63" s="1245"/>
      <c r="G63" s="1245"/>
      <c r="H63" s="1245"/>
      <c r="I63" s="1245"/>
      <c r="J63" s="1245"/>
      <c r="K63" s="1245"/>
      <c r="L63" s="1245"/>
      <c r="M63" s="1245"/>
      <c r="N63" s="1245"/>
      <c r="O63" s="1245"/>
      <c r="P63" s="1245"/>
      <c r="Q63" s="1245"/>
      <c r="R63" s="1245"/>
    </row>
    <row r="64" spans="1:21" ht="26.1" customHeight="1">
      <c r="C64" s="1245"/>
      <c r="D64" s="1245"/>
      <c r="E64" s="1245"/>
      <c r="F64" s="1245"/>
      <c r="G64" s="1245"/>
      <c r="H64" s="1245"/>
      <c r="I64" s="1245"/>
      <c r="J64" s="1245"/>
      <c r="K64" s="1245"/>
      <c r="L64" s="1245"/>
      <c r="M64" s="1245"/>
      <c r="N64" s="1245"/>
      <c r="O64" s="1245"/>
      <c r="P64" s="1245"/>
      <c r="Q64" s="1245"/>
      <c r="R64" s="1245"/>
    </row>
    <row r="65" spans="3:18" ht="26.1" customHeight="1">
      <c r="C65" s="1245"/>
      <c r="D65" s="1245"/>
      <c r="E65" s="1245"/>
      <c r="F65" s="1245"/>
      <c r="G65" s="1245"/>
      <c r="H65" s="1245"/>
      <c r="I65" s="1245"/>
      <c r="J65" s="1245"/>
      <c r="K65" s="1245"/>
      <c r="L65" s="1245"/>
      <c r="M65" s="1245"/>
      <c r="N65" s="1245"/>
      <c r="O65" s="1245"/>
      <c r="P65" s="1245"/>
      <c r="Q65" s="1245"/>
      <c r="R65" s="1245"/>
    </row>
  </sheetData>
  <mergeCells count="56">
    <mergeCell ref="B41:D42"/>
    <mergeCell ref="F41:F42"/>
    <mergeCell ref="H41:R41"/>
    <mergeCell ref="H42:R42"/>
    <mergeCell ref="C59:R65"/>
    <mergeCell ref="B48:C49"/>
    <mergeCell ref="D48:I48"/>
    <mergeCell ref="J48:N48"/>
    <mergeCell ref="O48:R48"/>
    <mergeCell ref="D49:I49"/>
    <mergeCell ref="J49:N49"/>
    <mergeCell ref="O49:R49"/>
    <mergeCell ref="F44:I44"/>
    <mergeCell ref="F46:I46"/>
    <mergeCell ref="F40:R40"/>
    <mergeCell ref="C27:D27"/>
    <mergeCell ref="F27:J27"/>
    <mergeCell ref="L27:N27"/>
    <mergeCell ref="P27:R27"/>
    <mergeCell ref="C28:D28"/>
    <mergeCell ref="F28:J28"/>
    <mergeCell ref="L28:N28"/>
    <mergeCell ref="P28:R28"/>
    <mergeCell ref="E29:Q29"/>
    <mergeCell ref="E30:R30"/>
    <mergeCell ref="E32:R33"/>
    <mergeCell ref="G36:Q36"/>
    <mergeCell ref="F37:I37"/>
    <mergeCell ref="K37:N37"/>
    <mergeCell ref="C25:D25"/>
    <mergeCell ref="F25:J25"/>
    <mergeCell ref="L25:N25"/>
    <mergeCell ref="P25:R25"/>
    <mergeCell ref="C26:D26"/>
    <mergeCell ref="F26:J26"/>
    <mergeCell ref="L26:N26"/>
    <mergeCell ref="P26:R26"/>
    <mergeCell ref="B20:C20"/>
    <mergeCell ref="B23:L23"/>
    <mergeCell ref="N23:R23"/>
    <mergeCell ref="C24:D24"/>
    <mergeCell ref="F24:J24"/>
    <mergeCell ref="L24:N24"/>
    <mergeCell ref="P24:R24"/>
    <mergeCell ref="A19:R19"/>
    <mergeCell ref="O3:R3"/>
    <mergeCell ref="A5:L5"/>
    <mergeCell ref="L8:R8"/>
    <mergeCell ref="J9:K9"/>
    <mergeCell ref="L9:R9"/>
    <mergeCell ref="L10:R10"/>
    <mergeCell ref="L11:R11"/>
    <mergeCell ref="L12:R12"/>
    <mergeCell ref="M13:Q13"/>
    <mergeCell ref="A15:R15"/>
    <mergeCell ref="C17:Q17"/>
  </mergeCells>
  <phoneticPr fontId="9"/>
  <conditionalFormatting sqref="D30 D32">
    <cfRule type="expression" dxfId="458" priority="15">
      <formula>COUNTA($D$30,$D$32)=0</formula>
    </cfRule>
  </conditionalFormatting>
  <conditionalFormatting sqref="D49:R49">
    <cfRule type="containsBlanks" dxfId="457" priority="10">
      <formula>LEN(TRIM(D49))=0</formula>
    </cfRule>
  </conditionalFormatting>
  <conditionalFormatting sqref="F41:F42">
    <cfRule type="containsBlanks" dxfId="456" priority="1">
      <formula>LEN(TRIM(F41))=0</formula>
    </cfRule>
  </conditionalFormatting>
  <conditionalFormatting sqref="F37:I37 K37:N37">
    <cfRule type="containsBlanks" dxfId="455" priority="5">
      <formula>LEN(TRIM(F37))=0</formula>
    </cfRule>
  </conditionalFormatting>
  <conditionalFormatting sqref="G36:Q36 P37 F38">
    <cfRule type="containsBlanks" dxfId="454" priority="18">
      <formula>LEN(TRIM(F36))=0</formula>
    </cfRule>
  </conditionalFormatting>
  <conditionalFormatting sqref="G36:Q36">
    <cfRule type="expression" dxfId="453" priority="14">
      <formula>LEN(G36)&gt;40</formula>
    </cfRule>
  </conditionalFormatting>
  <conditionalFormatting sqref="H41:R42 F40:R40 F44:I44 F46:I46">
    <cfRule type="containsBlanks" dxfId="452" priority="4">
      <formula>LEN(TRIM(F40))=0</formula>
    </cfRule>
  </conditionalFormatting>
  <conditionalFormatting sqref="H41:R42">
    <cfRule type="expression" dxfId="451" priority="2">
      <formula>LEN(H41)&gt;23</formula>
    </cfRule>
  </conditionalFormatting>
  <conditionalFormatting sqref="J9:K9">
    <cfRule type="containsBlanks" dxfId="450" priority="7">
      <formula>LEN(TRIM(J9))=0</formula>
    </cfRule>
  </conditionalFormatting>
  <conditionalFormatting sqref="L8:R12">
    <cfRule type="containsBlanks" dxfId="449" priority="8">
      <formula>LEN(TRIM(L8))=0</formula>
    </cfRule>
  </conditionalFormatting>
  <conditionalFormatting sqref="M13:Q13">
    <cfRule type="containsBlanks" dxfId="448" priority="6">
      <formula>LEN(TRIM(M13))=0</formula>
    </cfRule>
  </conditionalFormatting>
  <conditionalFormatting sqref="O3">
    <cfRule type="containsBlanks" dxfId="447" priority="9">
      <formula>LEN(TRIM(O3))=0</formula>
    </cfRule>
  </conditionalFormatting>
  <conditionalFormatting sqref="O24:O27 B24:B28 E24:E28 K24:K28">
    <cfRule type="expression" dxfId="446" priority="17">
      <formula>COUNTA($B$24:$B$28,$E$24:$E$28,$K$24:$K$28,$O$24:$O$27)=0</formula>
    </cfRule>
  </conditionalFormatting>
  <conditionalFormatting sqref="P28:R28">
    <cfRule type="expression" dxfId="445" priority="16">
      <formula>AND($O$27="✔",$P$28="")</formula>
    </cfRule>
  </conditionalFormatting>
  <dataValidations count="5">
    <dataValidation imeMode="fullKatakana" allowBlank="1" showInputMessage="1" showErrorMessage="1" sqref="L10:R10 L8:R8 L12:R12" xr:uid="{00000000-0002-0000-0100-000000000000}"/>
    <dataValidation imeMode="hiragana" allowBlank="1" showInputMessage="1" showErrorMessage="1" sqref="G36:Q36 P28:R28 G41:R42 F40:R40" xr:uid="{00000000-0002-0000-0100-000001000000}"/>
    <dataValidation type="list" allowBlank="1" showInputMessage="1" showErrorMessage="1" sqref="B24:B28 E24:E28 K24:K28 O24:O27 D30 D32" xr:uid="{00000000-0002-0000-0100-000002000000}">
      <formula1>"✔"</formula1>
    </dataValidation>
    <dataValidation type="list" allowBlank="1" showInputMessage="1" showErrorMessage="1" sqref="E20:E21" xr:uid="{00000000-0002-0000-0100-000003000000}">
      <formula1>"○"</formula1>
    </dataValidation>
    <dataValidation imeMode="off" allowBlank="1" showInputMessage="1" showErrorMessage="1" sqref="P37 K37 F38 J9 F37:I37 F41" xr:uid="{00000000-0002-0000-0100-000004000000}"/>
  </dataValidations>
  <printOptions horizontalCentered="1"/>
  <pageMargins left="0.59055118110236227" right="0.59055118110236227" top="0.31496062992125984" bottom="0.39370078740157483" header="0.19685039370078741" footer="0.31496062992125984"/>
  <pageSetup paperSize="9" scale="57" fitToHeight="2" orientation="portrait" horizontalDpi="300" verticalDpi="300" r:id="rId1"/>
  <headerFooter>
    <oddFooter>&amp;R&amp;14（令和６年４月１日以降に申請する訓練科から適用）</oddFooter>
  </headerFooter>
  <rowBreaks count="1" manualBreakCount="1">
    <brk id="55" max="18" man="1"/>
  </rowBreak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5"/>
  <dimension ref="A1:P28"/>
  <sheetViews>
    <sheetView view="pageBreakPreview" zoomScale="80" zoomScaleNormal="100" zoomScaleSheetLayoutView="80" workbookViewId="0">
      <selection activeCell="C12" sqref="C12:E12"/>
    </sheetView>
  </sheetViews>
  <sheetFormatPr defaultColWidth="12.625" defaultRowHeight="30" customHeight="1"/>
  <cols>
    <col min="1" max="2" width="3.625" style="120" customWidth="1"/>
    <col min="3" max="15" width="5.625" style="120" customWidth="1"/>
    <col min="16" max="16" width="15.625" style="120" customWidth="1"/>
    <col min="17" max="17" width="4.625" style="120" customWidth="1"/>
    <col min="18" max="16384" width="12.625" style="120"/>
  </cols>
  <sheetData>
    <row r="1" spans="1:16" ht="20.100000000000001" customHeight="1">
      <c r="P1" s="115" t="s">
        <v>708</v>
      </c>
    </row>
    <row r="2" spans="1:16" ht="9.9499999999999993" customHeight="1">
      <c r="P2" s="173"/>
    </row>
    <row r="3" spans="1:16" ht="30" customHeight="1">
      <c r="A3" s="2398" t="s">
        <v>351</v>
      </c>
      <c r="B3" s="2398"/>
      <c r="C3" s="2398"/>
      <c r="D3" s="2398"/>
      <c r="E3" s="2398"/>
      <c r="F3" s="2398"/>
      <c r="G3" s="2398"/>
      <c r="H3" s="2398"/>
      <c r="I3" s="2398"/>
      <c r="J3" s="2398"/>
      <c r="K3" s="2398"/>
      <c r="L3" s="2398"/>
      <c r="M3" s="2398"/>
      <c r="N3" s="2398"/>
      <c r="O3" s="2398"/>
      <c r="P3" s="2398"/>
    </row>
    <row r="4" spans="1:16" ht="20.100000000000001" customHeight="1">
      <c r="A4" s="174"/>
      <c r="B4" s="174"/>
      <c r="C4" s="174"/>
      <c r="D4" s="279"/>
      <c r="E4" s="174"/>
      <c r="F4" s="174"/>
      <c r="G4" s="174"/>
      <c r="H4" s="174"/>
      <c r="I4" s="174"/>
      <c r="J4" s="174"/>
      <c r="K4" s="174"/>
      <c r="L4" s="174"/>
      <c r="M4" s="174"/>
      <c r="N4" s="174"/>
      <c r="O4" s="174"/>
      <c r="P4" s="174"/>
    </row>
    <row r="5" spans="1:16" ht="24.95" customHeight="1">
      <c r="A5" s="2399" t="s">
        <v>245</v>
      </c>
      <c r="B5" s="2399"/>
      <c r="C5" s="2399"/>
      <c r="D5" s="2399"/>
      <c r="E5" s="2399"/>
      <c r="F5" s="2400" t="str">
        <f>IF(様式1!L11="","",様式1!L11)</f>
        <v>株式会社○○○○</v>
      </c>
      <c r="G5" s="2400"/>
      <c r="H5" s="2400"/>
      <c r="I5" s="2400"/>
      <c r="J5" s="2400"/>
      <c r="K5" s="2400"/>
      <c r="L5" s="2400"/>
      <c r="M5" s="121"/>
      <c r="N5" s="121"/>
      <c r="O5" s="292" t="s">
        <v>352</v>
      </c>
      <c r="P5" s="644">
        <v>1</v>
      </c>
    </row>
    <row r="6" spans="1:16" ht="20.100000000000001" customHeight="1" thickBot="1">
      <c r="A6" s="118"/>
      <c r="B6" s="118"/>
      <c r="C6" s="118"/>
      <c r="D6" s="280"/>
      <c r="E6" s="118"/>
      <c r="F6" s="103"/>
      <c r="G6" s="103"/>
      <c r="H6" s="103"/>
      <c r="I6" s="103"/>
      <c r="J6" s="281"/>
      <c r="K6" s="103"/>
      <c r="M6" s="103"/>
      <c r="N6" s="103"/>
      <c r="O6" s="103"/>
    </row>
    <row r="7" spans="1:16" ht="39.950000000000003" customHeight="1" thickBot="1">
      <c r="A7" s="2401" t="s">
        <v>246</v>
      </c>
      <c r="B7" s="2402"/>
      <c r="C7" s="2403"/>
      <c r="D7" s="2407" t="str">
        <f>IF(様式1!G36="","",様式1!G36)</f>
        <v>ＯＡ事務科</v>
      </c>
      <c r="E7" s="2408"/>
      <c r="F7" s="2408"/>
      <c r="G7" s="2408"/>
      <c r="H7" s="2408"/>
      <c r="I7" s="2408"/>
      <c r="J7" s="2408"/>
      <c r="K7" s="2408"/>
      <c r="L7" s="2408"/>
      <c r="M7" s="2408"/>
      <c r="N7" s="2408"/>
      <c r="O7" s="2408"/>
      <c r="P7" s="2409"/>
    </row>
    <row r="8" spans="1:16" ht="69.95" customHeight="1" thickBot="1">
      <c r="A8" s="2395" t="s">
        <v>353</v>
      </c>
      <c r="B8" s="2396"/>
      <c r="C8" s="2397"/>
      <c r="D8" s="2404"/>
      <c r="E8" s="2405"/>
      <c r="F8" s="2405"/>
      <c r="G8" s="2405"/>
      <c r="H8" s="2405"/>
      <c r="I8" s="2405"/>
      <c r="J8" s="2405"/>
      <c r="K8" s="2405"/>
      <c r="L8" s="2405"/>
      <c r="M8" s="2405"/>
      <c r="N8" s="2405"/>
      <c r="O8" s="2405"/>
      <c r="P8" s="2406"/>
    </row>
    <row r="9" spans="1:16" ht="20.100000000000001" customHeight="1">
      <c r="A9" s="2410" t="s">
        <v>354</v>
      </c>
      <c r="B9" s="2412" t="s">
        <v>256</v>
      </c>
      <c r="C9" s="2413"/>
      <c r="D9" s="2413"/>
      <c r="E9" s="2414"/>
      <c r="F9" s="2412" t="s">
        <v>257</v>
      </c>
      <c r="G9" s="2413"/>
      <c r="H9" s="2413"/>
      <c r="I9" s="2413"/>
      <c r="J9" s="2413"/>
      <c r="K9" s="2413"/>
      <c r="L9" s="2413"/>
      <c r="M9" s="2413"/>
      <c r="N9" s="2413"/>
      <c r="O9" s="2413"/>
      <c r="P9" s="175" t="s">
        <v>251</v>
      </c>
    </row>
    <row r="10" spans="1:16" ht="30" customHeight="1">
      <c r="A10" s="2410"/>
      <c r="B10" s="2415" t="s">
        <v>258</v>
      </c>
      <c r="C10" s="2416"/>
      <c r="D10" s="2417"/>
      <c r="E10" s="2418"/>
      <c r="F10" s="2419"/>
      <c r="G10" s="2420"/>
      <c r="H10" s="2420"/>
      <c r="I10" s="2420"/>
      <c r="J10" s="2420"/>
      <c r="K10" s="2420"/>
      <c r="L10" s="2420"/>
      <c r="M10" s="2420"/>
      <c r="N10" s="2420"/>
      <c r="O10" s="2420"/>
      <c r="P10" s="645"/>
    </row>
    <row r="11" spans="1:16" ht="30" customHeight="1">
      <c r="A11" s="2410"/>
      <c r="B11" s="2415"/>
      <c r="C11" s="2421"/>
      <c r="D11" s="2422"/>
      <c r="E11" s="2423"/>
      <c r="F11" s="2424"/>
      <c r="G11" s="2425"/>
      <c r="H11" s="2425"/>
      <c r="I11" s="2425"/>
      <c r="J11" s="2425"/>
      <c r="K11" s="2425"/>
      <c r="L11" s="2425"/>
      <c r="M11" s="2425"/>
      <c r="N11" s="2425"/>
      <c r="O11" s="2426"/>
      <c r="P11" s="646"/>
    </row>
    <row r="12" spans="1:16" ht="30" customHeight="1">
      <c r="A12" s="2410"/>
      <c r="B12" s="2415"/>
      <c r="C12" s="2421"/>
      <c r="D12" s="2422"/>
      <c r="E12" s="2423"/>
      <c r="F12" s="2424"/>
      <c r="G12" s="2425"/>
      <c r="H12" s="2425"/>
      <c r="I12" s="2425"/>
      <c r="J12" s="2425"/>
      <c r="K12" s="2425"/>
      <c r="L12" s="2425"/>
      <c r="M12" s="2425"/>
      <c r="N12" s="2425"/>
      <c r="O12" s="2426"/>
      <c r="P12" s="646"/>
    </row>
    <row r="13" spans="1:16" ht="30" customHeight="1">
      <c r="A13" s="2410"/>
      <c r="B13" s="2415"/>
      <c r="C13" s="2421"/>
      <c r="D13" s="2422"/>
      <c r="E13" s="2423"/>
      <c r="F13" s="2424"/>
      <c r="G13" s="2425"/>
      <c r="H13" s="2425"/>
      <c r="I13" s="2425"/>
      <c r="J13" s="2425"/>
      <c r="K13" s="2425"/>
      <c r="L13" s="2425"/>
      <c r="M13" s="2425"/>
      <c r="N13" s="2425"/>
      <c r="O13" s="2426"/>
      <c r="P13" s="646"/>
    </row>
    <row r="14" spans="1:16" ht="30" customHeight="1">
      <c r="A14" s="2410"/>
      <c r="B14" s="2415"/>
      <c r="C14" s="2421"/>
      <c r="D14" s="2422"/>
      <c r="E14" s="2423"/>
      <c r="F14" s="2424"/>
      <c r="G14" s="2425"/>
      <c r="H14" s="2425"/>
      <c r="I14" s="2425"/>
      <c r="J14" s="2425"/>
      <c r="K14" s="2425"/>
      <c r="L14" s="2425"/>
      <c r="M14" s="2425"/>
      <c r="N14" s="2425"/>
      <c r="O14" s="2426"/>
      <c r="P14" s="646"/>
    </row>
    <row r="15" spans="1:16" ht="30" customHeight="1">
      <c r="A15" s="2410"/>
      <c r="B15" s="2415"/>
      <c r="C15" s="2421"/>
      <c r="D15" s="2422"/>
      <c r="E15" s="2423"/>
      <c r="F15" s="2424"/>
      <c r="G15" s="2425"/>
      <c r="H15" s="2425"/>
      <c r="I15" s="2425"/>
      <c r="J15" s="2425"/>
      <c r="K15" s="2425"/>
      <c r="L15" s="2425"/>
      <c r="M15" s="2425"/>
      <c r="N15" s="2425"/>
      <c r="O15" s="2425"/>
      <c r="P15" s="646"/>
    </row>
    <row r="16" spans="1:16" ht="30" customHeight="1">
      <c r="A16" s="2410"/>
      <c r="B16" s="2415"/>
      <c r="C16" s="2421"/>
      <c r="D16" s="2422"/>
      <c r="E16" s="2423"/>
      <c r="F16" s="2424"/>
      <c r="G16" s="2425"/>
      <c r="H16" s="2425"/>
      <c r="I16" s="2425"/>
      <c r="J16" s="2425"/>
      <c r="K16" s="2425"/>
      <c r="L16" s="2425"/>
      <c r="M16" s="2425"/>
      <c r="N16" s="2425"/>
      <c r="O16" s="2425"/>
      <c r="P16" s="646"/>
    </row>
    <row r="17" spans="1:16" ht="30" customHeight="1">
      <c r="A17" s="2410"/>
      <c r="B17" s="2415"/>
      <c r="C17" s="2421"/>
      <c r="D17" s="2422"/>
      <c r="E17" s="2423"/>
      <c r="F17" s="2424"/>
      <c r="G17" s="2425"/>
      <c r="H17" s="2425"/>
      <c r="I17" s="2425"/>
      <c r="J17" s="2425"/>
      <c r="K17" s="2425"/>
      <c r="L17" s="2425"/>
      <c r="M17" s="2425"/>
      <c r="N17" s="2425"/>
      <c r="O17" s="2425"/>
      <c r="P17" s="646"/>
    </row>
    <row r="18" spans="1:16" ht="30" customHeight="1">
      <c r="A18" s="2410"/>
      <c r="B18" s="2415"/>
      <c r="C18" s="2427"/>
      <c r="D18" s="2428"/>
      <c r="E18" s="2429"/>
      <c r="F18" s="2430"/>
      <c r="G18" s="2431"/>
      <c r="H18" s="2431"/>
      <c r="I18" s="2431"/>
      <c r="J18" s="2431"/>
      <c r="K18" s="2431"/>
      <c r="L18" s="2431"/>
      <c r="M18" s="2431"/>
      <c r="N18" s="2431"/>
      <c r="O18" s="2431"/>
      <c r="P18" s="647"/>
    </row>
    <row r="19" spans="1:16" ht="30" customHeight="1">
      <c r="A19" s="2410"/>
      <c r="B19" s="2432" t="s">
        <v>176</v>
      </c>
      <c r="C19" s="2416"/>
      <c r="D19" s="2417"/>
      <c r="E19" s="2418"/>
      <c r="F19" s="2419"/>
      <c r="G19" s="2420"/>
      <c r="H19" s="2420"/>
      <c r="I19" s="2420"/>
      <c r="J19" s="2420"/>
      <c r="K19" s="2420"/>
      <c r="L19" s="2420"/>
      <c r="M19" s="2420"/>
      <c r="N19" s="2420"/>
      <c r="O19" s="2420"/>
      <c r="P19" s="645"/>
    </row>
    <row r="20" spans="1:16" ht="30" customHeight="1">
      <c r="A20" s="2410"/>
      <c r="B20" s="2415"/>
      <c r="C20" s="2421"/>
      <c r="D20" s="2422"/>
      <c r="E20" s="2423"/>
      <c r="F20" s="2424"/>
      <c r="G20" s="2425"/>
      <c r="H20" s="2425"/>
      <c r="I20" s="2425"/>
      <c r="J20" s="2425"/>
      <c r="K20" s="2425"/>
      <c r="L20" s="2425"/>
      <c r="M20" s="2425"/>
      <c r="N20" s="2425"/>
      <c r="O20" s="2425"/>
      <c r="P20" s="646"/>
    </row>
    <row r="21" spans="1:16" ht="30" customHeight="1">
      <c r="A21" s="2410"/>
      <c r="B21" s="2415"/>
      <c r="C21" s="2421"/>
      <c r="D21" s="2422"/>
      <c r="E21" s="2423"/>
      <c r="F21" s="2424"/>
      <c r="G21" s="2425"/>
      <c r="H21" s="2425"/>
      <c r="I21" s="2425"/>
      <c r="J21" s="2425"/>
      <c r="K21" s="2425"/>
      <c r="L21" s="2425"/>
      <c r="M21" s="2425"/>
      <c r="N21" s="2425"/>
      <c r="O21" s="2425"/>
      <c r="P21" s="646"/>
    </row>
    <row r="22" spans="1:16" ht="30" customHeight="1">
      <c r="A22" s="2410"/>
      <c r="B22" s="2415"/>
      <c r="C22" s="2421"/>
      <c r="D22" s="2422"/>
      <c r="E22" s="2423"/>
      <c r="F22" s="2424"/>
      <c r="G22" s="2425"/>
      <c r="H22" s="2425"/>
      <c r="I22" s="2425"/>
      <c r="J22" s="2425"/>
      <c r="K22" s="2425"/>
      <c r="L22" s="2425"/>
      <c r="M22" s="2425"/>
      <c r="N22" s="2425"/>
      <c r="O22" s="2425"/>
      <c r="P22" s="646"/>
    </row>
    <row r="23" spans="1:16" ht="30" customHeight="1">
      <c r="A23" s="2410"/>
      <c r="B23" s="2415"/>
      <c r="C23" s="2421"/>
      <c r="D23" s="2422"/>
      <c r="E23" s="2423"/>
      <c r="F23" s="2424"/>
      <c r="G23" s="2425"/>
      <c r="H23" s="2425"/>
      <c r="I23" s="2425"/>
      <c r="J23" s="2425"/>
      <c r="K23" s="2425"/>
      <c r="L23" s="2425"/>
      <c r="M23" s="2425"/>
      <c r="N23" s="2425"/>
      <c r="O23" s="2425"/>
      <c r="P23" s="646"/>
    </row>
    <row r="24" spans="1:16" ht="30" customHeight="1">
      <c r="A24" s="2410"/>
      <c r="B24" s="2415"/>
      <c r="C24" s="2421"/>
      <c r="D24" s="2422"/>
      <c r="E24" s="2423"/>
      <c r="F24" s="2424"/>
      <c r="G24" s="2425"/>
      <c r="H24" s="2425"/>
      <c r="I24" s="2425"/>
      <c r="J24" s="2425"/>
      <c r="K24" s="2425"/>
      <c r="L24" s="2425"/>
      <c r="M24" s="2425"/>
      <c r="N24" s="2425"/>
      <c r="O24" s="2425"/>
      <c r="P24" s="646"/>
    </row>
    <row r="25" spans="1:16" ht="30" customHeight="1">
      <c r="A25" s="2410"/>
      <c r="B25" s="2415"/>
      <c r="C25" s="2421"/>
      <c r="D25" s="2422"/>
      <c r="E25" s="2423"/>
      <c r="F25" s="2424"/>
      <c r="G25" s="2425"/>
      <c r="H25" s="2425"/>
      <c r="I25" s="2425"/>
      <c r="J25" s="2425"/>
      <c r="K25" s="2425"/>
      <c r="L25" s="2425"/>
      <c r="M25" s="2425"/>
      <c r="N25" s="2425"/>
      <c r="O25" s="2425"/>
      <c r="P25" s="646"/>
    </row>
    <row r="26" spans="1:16" ht="30" customHeight="1">
      <c r="A26" s="2410"/>
      <c r="B26" s="2415"/>
      <c r="C26" s="2421"/>
      <c r="D26" s="2422"/>
      <c r="E26" s="2423"/>
      <c r="F26" s="2424"/>
      <c r="G26" s="2425"/>
      <c r="H26" s="2425"/>
      <c r="I26" s="2425"/>
      <c r="J26" s="2425"/>
      <c r="K26" s="2425"/>
      <c r="L26" s="2425"/>
      <c r="M26" s="2425"/>
      <c r="N26" s="2425"/>
      <c r="O26" s="2425"/>
      <c r="P26" s="646"/>
    </row>
    <row r="27" spans="1:16" ht="30" customHeight="1">
      <c r="A27" s="2410"/>
      <c r="B27" s="2415"/>
      <c r="C27" s="2427"/>
      <c r="D27" s="2428"/>
      <c r="E27" s="2429"/>
      <c r="F27" s="2430"/>
      <c r="G27" s="2431"/>
      <c r="H27" s="2431"/>
      <c r="I27" s="2431"/>
      <c r="J27" s="2431"/>
      <c r="K27" s="2431"/>
      <c r="L27" s="2431"/>
      <c r="M27" s="2431"/>
      <c r="N27" s="2431"/>
      <c r="O27" s="2431"/>
      <c r="P27" s="646"/>
    </row>
    <row r="28" spans="1:16" ht="30" customHeight="1" thickBot="1">
      <c r="A28" s="2411"/>
      <c r="B28" s="282" t="s">
        <v>355</v>
      </c>
      <c r="C28" s="283"/>
      <c r="D28" s="283"/>
      <c r="E28" s="283"/>
      <c r="F28" s="283"/>
      <c r="G28" s="283"/>
      <c r="H28" s="283"/>
      <c r="I28" s="283"/>
      <c r="J28" s="283"/>
      <c r="K28" s="283"/>
      <c r="L28" s="283"/>
      <c r="M28" s="283"/>
      <c r="N28" s="283"/>
      <c r="O28" s="283"/>
      <c r="P28" s="362">
        <f>SUM(P10:P27)</f>
        <v>0</v>
      </c>
    </row>
  </sheetData>
  <mergeCells count="48">
    <mergeCell ref="C26:E26"/>
    <mergeCell ref="F26:O26"/>
    <mergeCell ref="B19:B27"/>
    <mergeCell ref="C19:E19"/>
    <mergeCell ref="F19:O19"/>
    <mergeCell ref="C20:E20"/>
    <mergeCell ref="F20:O20"/>
    <mergeCell ref="C21:E21"/>
    <mergeCell ref="F21:O21"/>
    <mergeCell ref="C22:E22"/>
    <mergeCell ref="F22:O22"/>
    <mergeCell ref="C23:E23"/>
    <mergeCell ref="C27:E27"/>
    <mergeCell ref="F27:O27"/>
    <mergeCell ref="F23:O23"/>
    <mergeCell ref="C24:E24"/>
    <mergeCell ref="F24:O24"/>
    <mergeCell ref="C25:E25"/>
    <mergeCell ref="C16:E16"/>
    <mergeCell ref="F16:O16"/>
    <mergeCell ref="C17:E17"/>
    <mergeCell ref="F17:O17"/>
    <mergeCell ref="C18:E18"/>
    <mergeCell ref="F18:O18"/>
    <mergeCell ref="F25:O25"/>
    <mergeCell ref="A9:A28"/>
    <mergeCell ref="B9:E9"/>
    <mergeCell ref="F9:O9"/>
    <mergeCell ref="B10:B18"/>
    <mergeCell ref="C10:E10"/>
    <mergeCell ref="F10:O10"/>
    <mergeCell ref="C11:E11"/>
    <mergeCell ref="F11:O11"/>
    <mergeCell ref="C12:E12"/>
    <mergeCell ref="F12:O12"/>
    <mergeCell ref="C13:E13"/>
    <mergeCell ref="F13:O13"/>
    <mergeCell ref="C14:E14"/>
    <mergeCell ref="F14:O14"/>
    <mergeCell ref="C15:E15"/>
    <mergeCell ref="F15:O15"/>
    <mergeCell ref="A8:C8"/>
    <mergeCell ref="A3:P3"/>
    <mergeCell ref="A5:E5"/>
    <mergeCell ref="F5:L5"/>
    <mergeCell ref="A7:C7"/>
    <mergeCell ref="D8:P8"/>
    <mergeCell ref="D7:P7"/>
  </mergeCells>
  <phoneticPr fontId="9"/>
  <conditionalFormatting sqref="P5 D8 G10:O10 C10:D27 F10:F27 P10:P27 G15:O18">
    <cfRule type="cellIs" dxfId="146" priority="2" stopIfTrue="1" operator="equal">
      <formula>""</formula>
    </cfRule>
  </conditionalFormatting>
  <dataValidations count="2">
    <dataValidation imeMode="hiragana" allowBlank="1" showInputMessage="1" showErrorMessage="1" sqref="F10:F27 P5 C10:D27 G10:O10 G15:O18" xr:uid="{00000000-0002-0000-1800-000000000000}"/>
    <dataValidation imeMode="off" allowBlank="1" showInputMessage="1" showErrorMessage="1" sqref="P10:P27" xr:uid="{00000000-0002-0000-1800-000001000000}"/>
  </dataValidations>
  <printOptions horizontalCentered="1"/>
  <pageMargins left="0.59055118110236227" right="0.59055118110236227" top="0.59055118110236227" bottom="0.39370078740157483" header="0.19685039370078741" footer="0.39370078740157483"/>
  <pageSetup paperSize="9" scale="95" orientation="portrait" horizontalDpi="300" verticalDpi="300" r:id="rId1"/>
  <headerFooter scaleWithDoc="0">
    <oddFooter>&amp;R&amp;10（平成26年10月開講訓練科から適用）</oddFooter>
  </headerFooter>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7">
    <tabColor rgb="FFFFC000"/>
    <pageSetUpPr fitToPage="1"/>
  </sheetPr>
  <dimension ref="A1:AI57"/>
  <sheetViews>
    <sheetView view="pageBreakPreview" topLeftCell="A21" zoomScale="70" zoomScaleNormal="85" zoomScaleSheetLayoutView="70" workbookViewId="0">
      <selection activeCell="H6" sqref="H6"/>
    </sheetView>
  </sheetViews>
  <sheetFormatPr defaultColWidth="3" defaultRowHeight="21" customHeight="1"/>
  <cols>
    <col min="1" max="7" width="3" style="351"/>
    <col min="8" max="10" width="3.375" style="351" customWidth="1"/>
    <col min="11" max="24" width="3" style="351"/>
    <col min="25" max="26" width="3" style="351" customWidth="1"/>
    <col min="27" max="16384" width="3" style="351"/>
  </cols>
  <sheetData>
    <row r="1" spans="1:35" ht="11.25">
      <c r="AI1" s="352" t="s">
        <v>709</v>
      </c>
    </row>
    <row r="2" spans="1:35" ht="36" customHeight="1">
      <c r="A2" s="2510" t="s">
        <v>516</v>
      </c>
      <c r="B2" s="2511"/>
      <c r="C2" s="2511"/>
      <c r="D2" s="2511"/>
      <c r="E2" s="2511"/>
      <c r="F2" s="2511"/>
      <c r="G2" s="2511"/>
      <c r="H2" s="2511"/>
      <c r="I2" s="2511"/>
      <c r="J2" s="2511"/>
      <c r="K2" s="2511"/>
      <c r="L2" s="2511"/>
      <c r="M2" s="2511"/>
      <c r="N2" s="2511"/>
      <c r="O2" s="2511"/>
      <c r="P2" s="2511"/>
      <c r="Q2" s="2511"/>
      <c r="R2" s="2511"/>
      <c r="S2" s="2511"/>
      <c r="T2" s="2511"/>
      <c r="U2" s="2511"/>
      <c r="V2" s="2511"/>
      <c r="W2" s="2511"/>
      <c r="X2" s="2511"/>
      <c r="Y2" s="2511"/>
      <c r="Z2" s="2511"/>
      <c r="AA2" s="2511"/>
      <c r="AB2" s="2511"/>
      <c r="AC2" s="2511"/>
      <c r="AD2" s="2511"/>
      <c r="AE2" s="2511"/>
      <c r="AF2" s="2511"/>
      <c r="AG2" s="2511"/>
      <c r="AH2" s="2511"/>
      <c r="AI2" s="2511"/>
    </row>
    <row r="3" spans="1:35" ht="11.25"/>
    <row r="4" spans="1:35" ht="15" customHeight="1">
      <c r="B4" s="2451" t="s">
        <v>818</v>
      </c>
      <c r="C4" s="2451"/>
      <c r="D4" s="2451"/>
      <c r="E4" s="2451"/>
      <c r="F4" s="2512"/>
      <c r="G4" s="2512"/>
      <c r="H4" s="2512"/>
      <c r="I4" s="2512"/>
      <c r="J4" s="2512"/>
      <c r="K4" s="2512"/>
      <c r="L4" s="2512"/>
      <c r="M4" s="2512"/>
      <c r="N4" s="2512"/>
      <c r="O4" s="2512"/>
      <c r="P4" s="2512"/>
      <c r="Q4" s="2512"/>
      <c r="R4" s="2512"/>
    </row>
    <row r="5" spans="1:35" ht="15" customHeight="1">
      <c r="B5" s="2451" t="s">
        <v>517</v>
      </c>
      <c r="C5" s="2451"/>
      <c r="D5" s="2451"/>
      <c r="E5" s="2451"/>
      <c r="F5" s="2513" t="str">
        <f>IF(様式1!G36="","",様式1!G36)</f>
        <v>ＯＡ事務科</v>
      </c>
      <c r="G5" s="2513"/>
      <c r="H5" s="2513"/>
      <c r="I5" s="2513"/>
      <c r="J5" s="2513"/>
      <c r="K5" s="2513"/>
      <c r="L5" s="2513"/>
      <c r="M5" s="2513"/>
      <c r="N5" s="2513"/>
      <c r="O5" s="2513"/>
      <c r="P5" s="2513"/>
      <c r="Q5" s="2513"/>
      <c r="R5" s="2513"/>
      <c r="S5" s="2513"/>
      <c r="T5" s="2513"/>
      <c r="U5" s="2513"/>
      <c r="V5" s="2513"/>
      <c r="W5" s="2513"/>
      <c r="X5" s="2513"/>
      <c r="Y5" s="2513"/>
    </row>
    <row r="6" spans="1:35" ht="15" customHeight="1">
      <c r="B6" s="1042"/>
      <c r="C6" s="1042"/>
      <c r="D6" s="1042"/>
      <c r="E6" s="1042"/>
      <c r="F6" s="1043"/>
      <c r="G6" s="1043"/>
      <c r="H6" s="1043"/>
      <c r="I6" s="1043"/>
      <c r="J6" s="1043"/>
      <c r="K6" s="1043"/>
      <c r="L6" s="1043"/>
      <c r="M6" s="1043"/>
      <c r="N6" s="1043"/>
      <c r="O6" s="1043"/>
      <c r="P6" s="1043"/>
      <c r="Q6" s="1043"/>
      <c r="R6" s="1043"/>
      <c r="S6" s="1043"/>
      <c r="T6" s="1043"/>
      <c r="U6" s="1043"/>
      <c r="V6" s="1043"/>
      <c r="W6" s="1043"/>
      <c r="X6" s="1043"/>
      <c r="Y6" s="1043"/>
    </row>
    <row r="7" spans="1:35" ht="15" customHeight="1">
      <c r="S7" s="1047" t="s">
        <v>1368</v>
      </c>
      <c r="T7" s="1047"/>
      <c r="U7" s="1047"/>
      <c r="V7" s="1047"/>
      <c r="W7" s="2433"/>
      <c r="X7" s="2433"/>
      <c r="Y7" s="2433"/>
      <c r="Z7" s="2433"/>
      <c r="AA7" s="2433"/>
      <c r="AB7" s="2433"/>
      <c r="AC7" s="2433"/>
      <c r="AD7" s="2433"/>
      <c r="AE7" s="2433"/>
      <c r="AF7" s="2433"/>
      <c r="AG7" s="1046"/>
      <c r="AH7" s="1046"/>
    </row>
    <row r="8" spans="1:35" ht="11.25"/>
    <row r="9" spans="1:35" ht="15" customHeight="1">
      <c r="A9" s="2523" t="s">
        <v>565</v>
      </c>
      <c r="B9" s="2523"/>
      <c r="C9" s="2523"/>
      <c r="D9" s="2523"/>
      <c r="E9" s="2523"/>
      <c r="F9" s="2523"/>
      <c r="G9" s="2523"/>
      <c r="H9" s="2523"/>
      <c r="I9" s="2523"/>
      <c r="J9" s="2523"/>
      <c r="K9" s="2523"/>
      <c r="L9" s="2523"/>
      <c r="M9" s="2523"/>
      <c r="N9" s="2523"/>
      <c r="O9" s="2523"/>
      <c r="P9" s="2523"/>
      <c r="Q9" s="2523"/>
      <c r="R9" s="2523"/>
      <c r="S9" s="2523"/>
      <c r="T9" s="2523"/>
      <c r="U9" s="2523"/>
      <c r="V9" s="2523"/>
      <c r="W9" s="2523"/>
      <c r="X9" s="2523"/>
      <c r="Y9" s="2523"/>
      <c r="Z9" s="2523"/>
      <c r="AA9" s="2523"/>
      <c r="AB9" s="2523"/>
      <c r="AC9" s="2523"/>
      <c r="AD9" s="2523"/>
      <c r="AE9" s="2523"/>
      <c r="AF9" s="2523"/>
      <c r="AG9" s="2523"/>
      <c r="AH9" s="2523"/>
      <c r="AI9" s="2523"/>
    </row>
    <row r="10" spans="1:35" ht="11.25"/>
    <row r="11" spans="1:35" ht="15" customHeight="1">
      <c r="C11" s="2524" t="s">
        <v>751</v>
      </c>
      <c r="D11" s="2524"/>
      <c r="E11" s="2524"/>
      <c r="F11" s="2524"/>
      <c r="G11" s="2524"/>
      <c r="H11" s="2524"/>
      <c r="I11" s="2524"/>
    </row>
    <row r="12" spans="1:35" ht="11.25"/>
    <row r="13" spans="1:35" ht="15" customHeight="1">
      <c r="D13" s="351" t="s">
        <v>518</v>
      </c>
    </row>
    <row r="14" spans="1:35" ht="15" customHeight="1">
      <c r="D14" s="2525" t="s">
        <v>519</v>
      </c>
      <c r="E14" s="2525"/>
      <c r="F14" s="2525"/>
      <c r="G14" s="2513" t="str">
        <f>IF(様式1!L9="","",様式1!L9)</f>
        <v>愛知県名古屋市△区△△1-2-3</v>
      </c>
      <c r="H14" s="2513"/>
      <c r="I14" s="2513"/>
      <c r="J14" s="2513"/>
      <c r="K14" s="2513"/>
      <c r="L14" s="2513"/>
      <c r="M14" s="2513"/>
      <c r="N14" s="2513"/>
      <c r="O14" s="2513"/>
      <c r="P14" s="2513"/>
      <c r="Q14" s="2513"/>
      <c r="R14" s="2513"/>
      <c r="S14" s="2513"/>
      <c r="T14" s="2513"/>
      <c r="U14" s="2513"/>
      <c r="V14" s="2526" t="s">
        <v>520</v>
      </c>
      <c r="W14" s="2526"/>
      <c r="X14" s="2526"/>
      <c r="Y14" s="2526"/>
      <c r="Z14" s="2526"/>
      <c r="AA14" s="2526"/>
      <c r="AB14" s="2526"/>
      <c r="AC14" s="2522" t="str">
        <f>IF(様式9!C9="","",様式9!C9)</f>
        <v>○○　○○</v>
      </c>
      <c r="AD14" s="2522"/>
      <c r="AE14" s="2522"/>
      <c r="AF14" s="2522"/>
      <c r="AG14" s="2522"/>
      <c r="AH14" s="2522"/>
      <c r="AI14" s="353"/>
    </row>
    <row r="15" spans="1:35" ht="15" customHeight="1">
      <c r="F15" s="354"/>
      <c r="G15" s="354"/>
      <c r="H15" s="354"/>
      <c r="I15" s="354"/>
      <c r="J15" s="354"/>
      <c r="K15" s="354"/>
      <c r="L15" s="354"/>
      <c r="M15" s="354"/>
      <c r="N15" s="354"/>
      <c r="O15" s="354"/>
      <c r="P15" s="354"/>
      <c r="Q15" s="354"/>
      <c r="R15" s="354"/>
      <c r="S15" s="354"/>
    </row>
    <row r="16" spans="1:35" ht="15" customHeight="1">
      <c r="D16" s="2525" t="s">
        <v>1157</v>
      </c>
      <c r="E16" s="2525"/>
      <c r="F16" s="2525"/>
      <c r="G16" s="2513" t="str">
        <f>IF(様式1!L11="","",様式1!L11)</f>
        <v>株式会社○○○○</v>
      </c>
      <c r="H16" s="2513"/>
      <c r="I16" s="2513"/>
      <c r="J16" s="2513"/>
      <c r="K16" s="2513"/>
      <c r="L16" s="2513"/>
      <c r="M16" s="2513"/>
      <c r="N16" s="2513"/>
      <c r="O16" s="2513"/>
      <c r="P16" s="2513"/>
      <c r="Q16" s="2513"/>
      <c r="R16" s="2513"/>
      <c r="S16" s="2513"/>
      <c r="T16" s="2513"/>
      <c r="U16" s="2526" t="s">
        <v>521</v>
      </c>
      <c r="V16" s="2526"/>
      <c r="W16" s="2526"/>
      <c r="X16" s="2526"/>
      <c r="Y16" s="2526"/>
      <c r="Z16" s="2526"/>
      <c r="AA16" s="2526"/>
      <c r="AB16" s="2526"/>
      <c r="AC16" s="2522" t="str">
        <f>IF(様式4!E40="","",様式4!E40)</f>
        <v>○○　○○</v>
      </c>
      <c r="AD16" s="2522"/>
      <c r="AE16" s="2522"/>
      <c r="AF16" s="2522"/>
      <c r="AG16" s="2522"/>
      <c r="AH16" s="2522"/>
      <c r="AI16" s="353"/>
    </row>
    <row r="17" spans="1:35" ht="11.25"/>
    <row r="18" spans="1:35" ht="15" customHeight="1" thickBot="1">
      <c r="A18" s="333" t="s">
        <v>522</v>
      </c>
    </row>
    <row r="19" spans="1:35" ht="15" customHeight="1">
      <c r="A19" s="2518" t="s">
        <v>523</v>
      </c>
      <c r="B19" s="2487"/>
      <c r="C19" s="2487"/>
      <c r="D19" s="2487"/>
      <c r="E19" s="2487"/>
      <c r="F19" s="2487"/>
      <c r="G19" s="2486" t="s">
        <v>524</v>
      </c>
      <c r="H19" s="2487"/>
      <c r="I19" s="2488"/>
      <c r="J19" s="2487" t="s">
        <v>525</v>
      </c>
      <c r="K19" s="2487"/>
      <c r="L19" s="2487"/>
      <c r="M19" s="2487"/>
      <c r="N19" s="2487"/>
      <c r="O19" s="2487"/>
      <c r="P19" s="2487"/>
      <c r="Q19" s="2487"/>
      <c r="R19" s="2487"/>
      <c r="S19" s="2487"/>
      <c r="T19" s="2487"/>
      <c r="U19" s="2487"/>
      <c r="V19" s="2487"/>
      <c r="W19" s="2487"/>
      <c r="X19" s="2487"/>
      <c r="Y19" s="2487"/>
      <c r="Z19" s="2487"/>
      <c r="AA19" s="2487"/>
      <c r="AB19" s="2487"/>
      <c r="AC19" s="2487"/>
      <c r="AD19" s="2487"/>
      <c r="AE19" s="2487"/>
      <c r="AF19" s="2487"/>
      <c r="AG19" s="2487"/>
      <c r="AH19" s="2487"/>
      <c r="AI19" s="2519"/>
    </row>
    <row r="20" spans="1:35" ht="18" customHeight="1">
      <c r="A20" s="2462">
        <f>IF(様式1!F37="","",様式1!F37)</f>
        <v>46140</v>
      </c>
      <c r="B20" s="2463"/>
      <c r="C20" s="2463"/>
      <c r="D20" s="2463"/>
      <c r="E20" s="2463"/>
      <c r="F20" s="2464"/>
      <c r="G20" s="2465">
        <f>様式5!G64</f>
        <v>309</v>
      </c>
      <c r="H20" s="2466"/>
      <c r="I20" s="2467"/>
      <c r="J20" s="2471" t="str">
        <f>IF(様式5!F20="","",様式5!F20)</f>
        <v>企業の総務部門において上司等の指示を受けながら多様なビジネス文書等・帳票の作成やＷｅｂページ更新に対応できる。</v>
      </c>
      <c r="K20" s="2472"/>
      <c r="L20" s="2472"/>
      <c r="M20" s="2472"/>
      <c r="N20" s="2472"/>
      <c r="O20" s="2472"/>
      <c r="P20" s="2472"/>
      <c r="Q20" s="2472"/>
      <c r="R20" s="2472"/>
      <c r="S20" s="2472"/>
      <c r="T20" s="2472"/>
      <c r="U20" s="2472"/>
      <c r="V20" s="2472"/>
      <c r="W20" s="2472"/>
      <c r="X20" s="2472"/>
      <c r="Y20" s="2472"/>
      <c r="Z20" s="2472"/>
      <c r="AA20" s="2472"/>
      <c r="AB20" s="2472"/>
      <c r="AC20" s="2472"/>
      <c r="AD20" s="2472"/>
      <c r="AE20" s="2472"/>
      <c r="AF20" s="2472"/>
      <c r="AG20" s="2472"/>
      <c r="AH20" s="2472"/>
      <c r="AI20" s="2473"/>
    </row>
    <row r="21" spans="1:35" ht="18" customHeight="1">
      <c r="A21" s="2493" t="s">
        <v>55</v>
      </c>
      <c r="B21" s="2494"/>
      <c r="C21" s="2494"/>
      <c r="D21" s="2494"/>
      <c r="E21" s="2494"/>
      <c r="F21" s="2495"/>
      <c r="G21" s="2465"/>
      <c r="H21" s="2466"/>
      <c r="I21" s="2467"/>
      <c r="J21" s="2474"/>
      <c r="K21" s="2475"/>
      <c r="L21" s="2475"/>
      <c r="M21" s="2475"/>
      <c r="N21" s="2475"/>
      <c r="O21" s="2475"/>
      <c r="P21" s="2475"/>
      <c r="Q21" s="2475"/>
      <c r="R21" s="2475"/>
      <c r="S21" s="2475"/>
      <c r="T21" s="2475"/>
      <c r="U21" s="2475"/>
      <c r="V21" s="2475"/>
      <c r="W21" s="2475"/>
      <c r="X21" s="2475"/>
      <c r="Y21" s="2475"/>
      <c r="Z21" s="2475"/>
      <c r="AA21" s="2475"/>
      <c r="AB21" s="2475"/>
      <c r="AC21" s="2475"/>
      <c r="AD21" s="2475"/>
      <c r="AE21" s="2475"/>
      <c r="AF21" s="2475"/>
      <c r="AG21" s="2475"/>
      <c r="AH21" s="2475"/>
      <c r="AI21" s="2476"/>
    </row>
    <row r="22" spans="1:35" ht="18" customHeight="1" thickBot="1">
      <c r="A22" s="2496">
        <f>IF(様式1!K37="","",様式1!K37)</f>
        <v>46230</v>
      </c>
      <c r="B22" s="2497"/>
      <c r="C22" s="2497"/>
      <c r="D22" s="2497"/>
      <c r="E22" s="2497"/>
      <c r="F22" s="2498"/>
      <c r="G22" s="2468"/>
      <c r="H22" s="2469"/>
      <c r="I22" s="2470"/>
      <c r="J22" s="2477"/>
      <c r="K22" s="2478"/>
      <c r="L22" s="2478"/>
      <c r="M22" s="2478"/>
      <c r="N22" s="2478"/>
      <c r="O22" s="2478"/>
      <c r="P22" s="2478"/>
      <c r="Q22" s="2478"/>
      <c r="R22" s="2478"/>
      <c r="S22" s="2478"/>
      <c r="T22" s="2478"/>
      <c r="U22" s="2478"/>
      <c r="V22" s="2478"/>
      <c r="W22" s="2478"/>
      <c r="X22" s="2478"/>
      <c r="Y22" s="2478"/>
      <c r="Z22" s="2478"/>
      <c r="AA22" s="2478"/>
      <c r="AB22" s="2478"/>
      <c r="AC22" s="2478"/>
      <c r="AD22" s="2478"/>
      <c r="AE22" s="2478"/>
      <c r="AF22" s="2478"/>
      <c r="AG22" s="2478"/>
      <c r="AH22" s="2478"/>
      <c r="AI22" s="2479"/>
    </row>
    <row r="23" spans="1:35" ht="11.25"/>
    <row r="24" spans="1:35" ht="15" customHeight="1">
      <c r="A24" s="333" t="s">
        <v>566</v>
      </c>
      <c r="B24" s="334"/>
      <c r="C24" s="334"/>
      <c r="D24" s="334"/>
      <c r="E24" s="334"/>
      <c r="F24" s="334"/>
      <c r="G24" s="334"/>
      <c r="H24" s="334"/>
      <c r="I24" s="334"/>
      <c r="J24" s="334"/>
      <c r="K24" s="334"/>
      <c r="L24" s="334"/>
      <c r="M24" s="334"/>
      <c r="N24" s="334"/>
      <c r="O24" s="334"/>
      <c r="P24" s="334"/>
      <c r="Q24" s="334"/>
      <c r="R24" s="334"/>
      <c r="S24" s="334"/>
      <c r="T24" s="334"/>
      <c r="U24" s="334"/>
      <c r="V24" s="334"/>
      <c r="W24" s="334"/>
      <c r="X24" s="334"/>
      <c r="Y24" s="334"/>
      <c r="Z24" s="334"/>
      <c r="AA24" s="334"/>
      <c r="AB24" s="334"/>
      <c r="AC24" s="334"/>
      <c r="AD24" s="334"/>
      <c r="AE24" s="334"/>
      <c r="AF24" s="334"/>
      <c r="AG24" s="334"/>
      <c r="AH24" s="334"/>
      <c r="AI24" s="334"/>
    </row>
    <row r="25" spans="1:35" ht="15" customHeight="1">
      <c r="A25" s="335" t="s">
        <v>526</v>
      </c>
      <c r="B25" s="334"/>
      <c r="C25" s="334"/>
      <c r="D25" s="334"/>
      <c r="E25" s="334"/>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row>
    <row r="26" spans="1:35" ht="15" customHeight="1" thickBot="1">
      <c r="A26" s="335" t="s">
        <v>567</v>
      </c>
      <c r="B26" s="334"/>
      <c r="C26" s="334"/>
      <c r="D26" s="334"/>
      <c r="E26" s="334"/>
      <c r="F26" s="334"/>
      <c r="G26" s="334"/>
      <c r="H26" s="334"/>
      <c r="I26" s="334"/>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row>
    <row r="27" spans="1:35" ht="15" customHeight="1">
      <c r="A27" s="2480" t="s">
        <v>563</v>
      </c>
      <c r="B27" s="2481"/>
      <c r="C27" s="2481"/>
      <c r="D27" s="2481"/>
      <c r="E27" s="2481"/>
      <c r="F27" s="2481"/>
      <c r="G27" s="2482"/>
      <c r="H27" s="2486" t="s">
        <v>527</v>
      </c>
      <c r="I27" s="2487"/>
      <c r="J27" s="2488"/>
      <c r="K27" s="2489" t="s">
        <v>568</v>
      </c>
      <c r="L27" s="2481"/>
      <c r="M27" s="2481"/>
      <c r="N27" s="2481"/>
      <c r="O27" s="2481"/>
      <c r="P27" s="2481"/>
      <c r="Q27" s="2481"/>
      <c r="R27" s="2481"/>
      <c r="S27" s="2481"/>
      <c r="T27" s="2481"/>
      <c r="U27" s="2481"/>
      <c r="V27" s="2481"/>
      <c r="W27" s="2481"/>
      <c r="X27" s="2481"/>
      <c r="Y27" s="2481"/>
      <c r="Z27" s="2481"/>
      <c r="AA27" s="2481"/>
      <c r="AB27" s="2481"/>
      <c r="AC27" s="2481"/>
      <c r="AD27" s="2481"/>
      <c r="AE27" s="2481"/>
      <c r="AF27" s="2482"/>
      <c r="AG27" s="2489" t="s">
        <v>569</v>
      </c>
      <c r="AH27" s="2481"/>
      <c r="AI27" s="2491"/>
    </row>
    <row r="28" spans="1:35" ht="15" customHeight="1">
      <c r="A28" s="2483"/>
      <c r="B28" s="2484"/>
      <c r="C28" s="2484"/>
      <c r="D28" s="2484"/>
      <c r="E28" s="2484"/>
      <c r="F28" s="2484"/>
      <c r="G28" s="2485"/>
      <c r="H28" s="336" t="s">
        <v>528</v>
      </c>
      <c r="I28" s="336" t="s">
        <v>529</v>
      </c>
      <c r="J28" s="336" t="s">
        <v>530</v>
      </c>
      <c r="K28" s="2490"/>
      <c r="L28" s="2484"/>
      <c r="M28" s="2484"/>
      <c r="N28" s="2484"/>
      <c r="O28" s="2484"/>
      <c r="P28" s="2484"/>
      <c r="Q28" s="2484"/>
      <c r="R28" s="2484"/>
      <c r="S28" s="2484"/>
      <c r="T28" s="2484"/>
      <c r="U28" s="2484"/>
      <c r="V28" s="2484"/>
      <c r="W28" s="2484"/>
      <c r="X28" s="2484"/>
      <c r="Y28" s="2484"/>
      <c r="Z28" s="2484"/>
      <c r="AA28" s="2484"/>
      <c r="AB28" s="2484"/>
      <c r="AC28" s="2484"/>
      <c r="AD28" s="2484"/>
      <c r="AE28" s="2484"/>
      <c r="AF28" s="2485"/>
      <c r="AG28" s="2490"/>
      <c r="AH28" s="2484"/>
      <c r="AI28" s="2492"/>
    </row>
    <row r="29" spans="1:35" ht="21" customHeight="1">
      <c r="A29" s="2520" t="s">
        <v>498</v>
      </c>
      <c r="B29" s="2499" t="s">
        <v>1631</v>
      </c>
      <c r="C29" s="2500"/>
      <c r="D29" s="2500"/>
      <c r="E29" s="2500"/>
      <c r="F29" s="2500"/>
      <c r="G29" s="2501"/>
      <c r="H29" s="337"/>
      <c r="I29" s="337"/>
      <c r="J29" s="337"/>
      <c r="K29" s="1155" t="s">
        <v>564</v>
      </c>
      <c r="L29" s="2508" t="s">
        <v>1632</v>
      </c>
      <c r="M29" s="2508"/>
      <c r="N29" s="2508"/>
      <c r="O29" s="2508"/>
      <c r="P29" s="2508"/>
      <c r="Q29" s="2508"/>
      <c r="R29" s="2508"/>
      <c r="S29" s="2508"/>
      <c r="T29" s="2508"/>
      <c r="U29" s="2508"/>
      <c r="V29" s="2508"/>
      <c r="W29" s="2508"/>
      <c r="X29" s="2508"/>
      <c r="Y29" s="2508"/>
      <c r="Z29" s="2508"/>
      <c r="AA29" s="2508"/>
      <c r="AB29" s="2508"/>
      <c r="AC29" s="2508"/>
      <c r="AD29" s="2508"/>
      <c r="AE29" s="2508"/>
      <c r="AF29" s="2509"/>
      <c r="AG29" s="2437" t="s">
        <v>1645</v>
      </c>
      <c r="AH29" s="2438"/>
      <c r="AI29" s="2439"/>
    </row>
    <row r="30" spans="1:35" ht="21" customHeight="1">
      <c r="A30" s="2521"/>
      <c r="B30" s="2502"/>
      <c r="C30" s="2503"/>
      <c r="D30" s="2503"/>
      <c r="E30" s="2503"/>
      <c r="F30" s="2503"/>
      <c r="G30" s="2504"/>
      <c r="H30" s="339"/>
      <c r="I30" s="339"/>
      <c r="J30" s="339"/>
      <c r="K30" s="1156" t="s">
        <v>463</v>
      </c>
      <c r="L30" s="2514" t="s">
        <v>1633</v>
      </c>
      <c r="M30" s="2514"/>
      <c r="N30" s="2514"/>
      <c r="O30" s="2514"/>
      <c r="P30" s="2514"/>
      <c r="Q30" s="2514"/>
      <c r="R30" s="2514"/>
      <c r="S30" s="2514"/>
      <c r="T30" s="2514"/>
      <c r="U30" s="2514"/>
      <c r="V30" s="2514"/>
      <c r="W30" s="2514"/>
      <c r="X30" s="2514"/>
      <c r="Y30" s="2514"/>
      <c r="Z30" s="2514"/>
      <c r="AA30" s="2514"/>
      <c r="AB30" s="2514"/>
      <c r="AC30" s="2514"/>
      <c r="AD30" s="2514"/>
      <c r="AE30" s="2514"/>
      <c r="AF30" s="2515"/>
      <c r="AG30" s="2459" t="s">
        <v>1645</v>
      </c>
      <c r="AH30" s="2460"/>
      <c r="AI30" s="2461"/>
    </row>
    <row r="31" spans="1:35" ht="21" customHeight="1">
      <c r="A31" s="2521"/>
      <c r="B31" s="2505"/>
      <c r="C31" s="2506"/>
      <c r="D31" s="2506"/>
      <c r="E31" s="2506"/>
      <c r="F31" s="2506"/>
      <c r="G31" s="2507"/>
      <c r="H31" s="341"/>
      <c r="I31" s="341"/>
      <c r="J31" s="341"/>
      <c r="K31" s="1156" t="s">
        <v>464</v>
      </c>
      <c r="L31" s="2516" t="s">
        <v>1634</v>
      </c>
      <c r="M31" s="2516"/>
      <c r="N31" s="2516"/>
      <c r="O31" s="2516"/>
      <c r="P31" s="2516"/>
      <c r="Q31" s="2516"/>
      <c r="R31" s="2516"/>
      <c r="S31" s="2516"/>
      <c r="T31" s="2516"/>
      <c r="U31" s="2516"/>
      <c r="V31" s="2516"/>
      <c r="W31" s="2516"/>
      <c r="X31" s="2516"/>
      <c r="Y31" s="2516"/>
      <c r="Z31" s="2516"/>
      <c r="AA31" s="2516"/>
      <c r="AB31" s="2516"/>
      <c r="AC31" s="2516"/>
      <c r="AD31" s="2516"/>
      <c r="AE31" s="2516"/>
      <c r="AF31" s="2517"/>
      <c r="AG31" s="2434" t="s">
        <v>1645</v>
      </c>
      <c r="AH31" s="2435"/>
      <c r="AI31" s="2436"/>
    </row>
    <row r="32" spans="1:35" ht="21" customHeight="1">
      <c r="A32" s="2521"/>
      <c r="B32" s="2499" t="s">
        <v>1635</v>
      </c>
      <c r="C32" s="2500"/>
      <c r="D32" s="2500"/>
      <c r="E32" s="2500"/>
      <c r="F32" s="2500"/>
      <c r="G32" s="2501"/>
      <c r="H32" s="337"/>
      <c r="I32" s="337"/>
      <c r="J32" s="337"/>
      <c r="K32" s="338" t="s">
        <v>564</v>
      </c>
      <c r="L32" s="2453" t="s">
        <v>1656</v>
      </c>
      <c r="M32" s="2453"/>
      <c r="N32" s="2453"/>
      <c r="O32" s="2453"/>
      <c r="P32" s="2453"/>
      <c r="Q32" s="2453"/>
      <c r="R32" s="2453"/>
      <c r="S32" s="2453"/>
      <c r="T32" s="2453"/>
      <c r="U32" s="2453"/>
      <c r="V32" s="2453"/>
      <c r="W32" s="2453"/>
      <c r="X32" s="2453"/>
      <c r="Y32" s="2453"/>
      <c r="Z32" s="2453"/>
      <c r="AA32" s="2453"/>
      <c r="AB32" s="2453"/>
      <c r="AC32" s="2453"/>
      <c r="AD32" s="2453"/>
      <c r="AE32" s="2453"/>
      <c r="AF32" s="2454"/>
      <c r="AG32" s="2437" t="s">
        <v>1646</v>
      </c>
      <c r="AH32" s="2438"/>
      <c r="AI32" s="2439"/>
    </row>
    <row r="33" spans="1:35" ht="21" customHeight="1">
      <c r="A33" s="2521"/>
      <c r="B33" s="2502"/>
      <c r="C33" s="2503"/>
      <c r="D33" s="2503"/>
      <c r="E33" s="2503"/>
      <c r="F33" s="2503"/>
      <c r="G33" s="2504"/>
      <c r="H33" s="339"/>
      <c r="I33" s="339"/>
      <c r="J33" s="339"/>
      <c r="K33" s="340" t="s">
        <v>463</v>
      </c>
      <c r="L33" s="2455" t="s">
        <v>1655</v>
      </c>
      <c r="M33" s="2455"/>
      <c r="N33" s="2455"/>
      <c r="O33" s="2455"/>
      <c r="P33" s="2455"/>
      <c r="Q33" s="2455"/>
      <c r="R33" s="2455"/>
      <c r="S33" s="2455"/>
      <c r="T33" s="2455"/>
      <c r="U33" s="2455"/>
      <c r="V33" s="2455"/>
      <c r="W33" s="2455"/>
      <c r="X33" s="2455"/>
      <c r="Y33" s="2455"/>
      <c r="Z33" s="2455"/>
      <c r="AA33" s="2455"/>
      <c r="AB33" s="2455"/>
      <c r="AC33" s="2455"/>
      <c r="AD33" s="2455"/>
      <c r="AE33" s="2455"/>
      <c r="AF33" s="2456"/>
      <c r="AG33" s="2459" t="s">
        <v>1646</v>
      </c>
      <c r="AH33" s="2460"/>
      <c r="AI33" s="2461"/>
    </row>
    <row r="34" spans="1:35" ht="21" customHeight="1">
      <c r="A34" s="2521"/>
      <c r="B34" s="2505"/>
      <c r="C34" s="2506"/>
      <c r="D34" s="2506"/>
      <c r="E34" s="2506"/>
      <c r="F34" s="2506"/>
      <c r="G34" s="2507"/>
      <c r="H34" s="341"/>
      <c r="I34" s="341"/>
      <c r="J34" s="341"/>
      <c r="K34" s="342" t="s">
        <v>464</v>
      </c>
      <c r="L34" s="2457" t="s">
        <v>1654</v>
      </c>
      <c r="M34" s="2457"/>
      <c r="N34" s="2457"/>
      <c r="O34" s="2457"/>
      <c r="P34" s="2457"/>
      <c r="Q34" s="2457"/>
      <c r="R34" s="2457"/>
      <c r="S34" s="2457"/>
      <c r="T34" s="2457"/>
      <c r="U34" s="2457"/>
      <c r="V34" s="2457"/>
      <c r="W34" s="2457"/>
      <c r="X34" s="2457"/>
      <c r="Y34" s="2457"/>
      <c r="Z34" s="2457"/>
      <c r="AA34" s="2457"/>
      <c r="AB34" s="2457"/>
      <c r="AC34" s="2457"/>
      <c r="AD34" s="2457"/>
      <c r="AE34" s="2457"/>
      <c r="AF34" s="2458"/>
      <c r="AG34" s="2434" t="s">
        <v>1646</v>
      </c>
      <c r="AH34" s="2435"/>
      <c r="AI34" s="2436"/>
    </row>
    <row r="35" spans="1:35" ht="21" customHeight="1">
      <c r="A35" s="2521"/>
      <c r="B35" s="2499" t="s">
        <v>1637</v>
      </c>
      <c r="C35" s="2500"/>
      <c r="D35" s="2500"/>
      <c r="E35" s="2500"/>
      <c r="F35" s="2500"/>
      <c r="G35" s="2501"/>
      <c r="H35" s="337"/>
      <c r="I35" s="337"/>
      <c r="J35" s="337"/>
      <c r="K35" s="338" t="s">
        <v>564</v>
      </c>
      <c r="L35" s="2453" t="s">
        <v>1640</v>
      </c>
      <c r="M35" s="2453"/>
      <c r="N35" s="2453"/>
      <c r="O35" s="2453"/>
      <c r="P35" s="2453"/>
      <c r="Q35" s="2453"/>
      <c r="R35" s="2453"/>
      <c r="S35" s="2453"/>
      <c r="T35" s="2453"/>
      <c r="U35" s="2453"/>
      <c r="V35" s="2453"/>
      <c r="W35" s="2453"/>
      <c r="X35" s="2453"/>
      <c r="Y35" s="2453"/>
      <c r="Z35" s="2453"/>
      <c r="AA35" s="2453"/>
      <c r="AB35" s="2453"/>
      <c r="AC35" s="2453"/>
      <c r="AD35" s="2453"/>
      <c r="AE35" s="2453"/>
      <c r="AF35" s="2454"/>
      <c r="AG35" s="2437" t="s">
        <v>1646</v>
      </c>
      <c r="AH35" s="2438"/>
      <c r="AI35" s="2439"/>
    </row>
    <row r="36" spans="1:35" ht="21" customHeight="1">
      <c r="A36" s="2521"/>
      <c r="B36" s="2502"/>
      <c r="C36" s="2503"/>
      <c r="D36" s="2503"/>
      <c r="E36" s="2503"/>
      <c r="F36" s="2503"/>
      <c r="G36" s="2504"/>
      <c r="H36" s="339"/>
      <c r="I36" s="339"/>
      <c r="J36" s="339"/>
      <c r="K36" s="340" t="s">
        <v>463</v>
      </c>
      <c r="L36" s="2455" t="s">
        <v>1653</v>
      </c>
      <c r="M36" s="2455"/>
      <c r="N36" s="2455"/>
      <c r="O36" s="2455"/>
      <c r="P36" s="2455"/>
      <c r="Q36" s="2455"/>
      <c r="R36" s="2455"/>
      <c r="S36" s="2455"/>
      <c r="T36" s="2455"/>
      <c r="U36" s="2455"/>
      <c r="V36" s="2455"/>
      <c r="W36" s="2455"/>
      <c r="X36" s="2455"/>
      <c r="Y36" s="2455"/>
      <c r="Z36" s="2455"/>
      <c r="AA36" s="2455"/>
      <c r="AB36" s="2455"/>
      <c r="AC36" s="2455"/>
      <c r="AD36" s="2455"/>
      <c r="AE36" s="2455"/>
      <c r="AF36" s="2456"/>
      <c r="AG36" s="2459" t="s">
        <v>1646</v>
      </c>
      <c r="AH36" s="2460"/>
      <c r="AI36" s="2461"/>
    </row>
    <row r="37" spans="1:35" ht="21" customHeight="1">
      <c r="A37" s="2521"/>
      <c r="B37" s="2505"/>
      <c r="C37" s="2506"/>
      <c r="D37" s="2506"/>
      <c r="E37" s="2506"/>
      <c r="F37" s="2506"/>
      <c r="G37" s="2507"/>
      <c r="H37" s="341"/>
      <c r="I37" s="341"/>
      <c r="J37" s="341"/>
      <c r="K37" s="342" t="s">
        <v>464</v>
      </c>
      <c r="L37" s="2457"/>
      <c r="M37" s="2457"/>
      <c r="N37" s="2457"/>
      <c r="O37" s="2457"/>
      <c r="P37" s="2457"/>
      <c r="Q37" s="2457"/>
      <c r="R37" s="2457"/>
      <c r="S37" s="2457"/>
      <c r="T37" s="2457"/>
      <c r="U37" s="2457"/>
      <c r="V37" s="2457"/>
      <c r="W37" s="2457"/>
      <c r="X37" s="2457"/>
      <c r="Y37" s="2457"/>
      <c r="Z37" s="2457"/>
      <c r="AA37" s="2457"/>
      <c r="AB37" s="2457"/>
      <c r="AC37" s="2457"/>
      <c r="AD37" s="2457"/>
      <c r="AE37" s="2457"/>
      <c r="AF37" s="2458"/>
      <c r="AG37" s="2434" t="s">
        <v>1646</v>
      </c>
      <c r="AH37" s="2435"/>
      <c r="AI37" s="2436"/>
    </row>
    <row r="38" spans="1:35" ht="21" customHeight="1">
      <c r="A38" s="2520" t="s">
        <v>499</v>
      </c>
      <c r="B38" s="2499" t="s">
        <v>1647</v>
      </c>
      <c r="C38" s="2500"/>
      <c r="D38" s="2500"/>
      <c r="E38" s="2500"/>
      <c r="F38" s="2500"/>
      <c r="G38" s="2501"/>
      <c r="H38" s="337"/>
      <c r="I38" s="337"/>
      <c r="J38" s="337"/>
      <c r="K38" s="338" t="s">
        <v>564</v>
      </c>
      <c r="L38" s="2453"/>
      <c r="M38" s="2453"/>
      <c r="N38" s="2453"/>
      <c r="O38" s="2453"/>
      <c r="P38" s="2453"/>
      <c r="Q38" s="2453"/>
      <c r="R38" s="2453"/>
      <c r="S38" s="2453"/>
      <c r="T38" s="2453"/>
      <c r="U38" s="2453"/>
      <c r="V38" s="2453"/>
      <c r="W38" s="2453"/>
      <c r="X38" s="2453"/>
      <c r="Y38" s="2453"/>
      <c r="Z38" s="2453"/>
      <c r="AA38" s="2453"/>
      <c r="AB38" s="2453"/>
      <c r="AC38" s="2453"/>
      <c r="AD38" s="2453"/>
      <c r="AE38" s="2453"/>
      <c r="AF38" s="2454"/>
      <c r="AG38" s="2437" t="s">
        <v>1646</v>
      </c>
      <c r="AH38" s="2438"/>
      <c r="AI38" s="2439"/>
    </row>
    <row r="39" spans="1:35" ht="21" customHeight="1">
      <c r="A39" s="2521"/>
      <c r="B39" s="2502"/>
      <c r="C39" s="2503"/>
      <c r="D39" s="2503"/>
      <c r="E39" s="2503"/>
      <c r="F39" s="2503"/>
      <c r="G39" s="2504"/>
      <c r="H39" s="339"/>
      <c r="I39" s="339"/>
      <c r="J39" s="339"/>
      <c r="K39" s="340" t="s">
        <v>463</v>
      </c>
      <c r="L39" s="2455"/>
      <c r="M39" s="2455"/>
      <c r="N39" s="2455"/>
      <c r="O39" s="2455"/>
      <c r="P39" s="2455"/>
      <c r="Q39" s="2455"/>
      <c r="R39" s="2455"/>
      <c r="S39" s="2455"/>
      <c r="T39" s="2455"/>
      <c r="U39" s="2455"/>
      <c r="V39" s="2455"/>
      <c r="W39" s="2455"/>
      <c r="X39" s="2455"/>
      <c r="Y39" s="2455"/>
      <c r="Z39" s="2455"/>
      <c r="AA39" s="2455"/>
      <c r="AB39" s="2455"/>
      <c r="AC39" s="2455"/>
      <c r="AD39" s="2455"/>
      <c r="AE39" s="2455"/>
      <c r="AF39" s="2456"/>
      <c r="AG39" s="2459" t="s">
        <v>1646</v>
      </c>
      <c r="AH39" s="2460"/>
      <c r="AI39" s="2461"/>
    </row>
    <row r="40" spans="1:35" ht="21" customHeight="1">
      <c r="A40" s="2521"/>
      <c r="B40" s="2505"/>
      <c r="C40" s="2506"/>
      <c r="D40" s="2506"/>
      <c r="E40" s="2506"/>
      <c r="F40" s="2506"/>
      <c r="G40" s="2507"/>
      <c r="H40" s="341"/>
      <c r="I40" s="341"/>
      <c r="J40" s="341"/>
      <c r="K40" s="342" t="s">
        <v>464</v>
      </c>
      <c r="L40" s="2457" t="s">
        <v>1648</v>
      </c>
      <c r="M40" s="2457"/>
      <c r="N40" s="2457"/>
      <c r="O40" s="2457"/>
      <c r="P40" s="2457"/>
      <c r="Q40" s="2457"/>
      <c r="R40" s="2457"/>
      <c r="S40" s="2457"/>
      <c r="T40" s="2457"/>
      <c r="U40" s="2457"/>
      <c r="V40" s="2457"/>
      <c r="W40" s="2457"/>
      <c r="X40" s="2457"/>
      <c r="Y40" s="2457"/>
      <c r="Z40" s="2457"/>
      <c r="AA40" s="2457"/>
      <c r="AB40" s="2457"/>
      <c r="AC40" s="2457"/>
      <c r="AD40" s="2457"/>
      <c r="AE40" s="2457"/>
      <c r="AF40" s="2458"/>
      <c r="AG40" s="2434" t="s">
        <v>1646</v>
      </c>
      <c r="AH40" s="2435"/>
      <c r="AI40" s="2436"/>
    </row>
    <row r="41" spans="1:35" ht="21" customHeight="1">
      <c r="A41" s="2521"/>
      <c r="B41" s="2499" t="s">
        <v>1638</v>
      </c>
      <c r="C41" s="2500"/>
      <c r="D41" s="2500"/>
      <c r="E41" s="2500"/>
      <c r="F41" s="2500"/>
      <c r="G41" s="2501"/>
      <c r="H41" s="337"/>
      <c r="I41" s="337"/>
      <c r="J41" s="337"/>
      <c r="K41" s="338" t="s">
        <v>564</v>
      </c>
      <c r="L41" s="2453" t="s">
        <v>1641</v>
      </c>
      <c r="M41" s="2453"/>
      <c r="N41" s="2453"/>
      <c r="O41" s="2453"/>
      <c r="P41" s="2453"/>
      <c r="Q41" s="2453"/>
      <c r="R41" s="2453"/>
      <c r="S41" s="2453"/>
      <c r="T41" s="2453"/>
      <c r="U41" s="2453"/>
      <c r="V41" s="2453"/>
      <c r="W41" s="2453"/>
      <c r="X41" s="2453"/>
      <c r="Y41" s="2453"/>
      <c r="Z41" s="2453"/>
      <c r="AA41" s="2453"/>
      <c r="AB41" s="2453"/>
      <c r="AC41" s="2453"/>
      <c r="AD41" s="2453"/>
      <c r="AE41" s="2453"/>
      <c r="AF41" s="2454"/>
      <c r="AG41" s="2437" t="s">
        <v>1644</v>
      </c>
      <c r="AH41" s="2438"/>
      <c r="AI41" s="2439"/>
    </row>
    <row r="42" spans="1:35" ht="21" customHeight="1">
      <c r="A42" s="2521"/>
      <c r="B42" s="2502"/>
      <c r="C42" s="2503"/>
      <c r="D42" s="2503"/>
      <c r="E42" s="2503"/>
      <c r="F42" s="2503"/>
      <c r="G42" s="2504"/>
      <c r="H42" s="339"/>
      <c r="I42" s="339"/>
      <c r="J42" s="339"/>
      <c r="K42" s="340" t="s">
        <v>463</v>
      </c>
      <c r="L42" s="2455" t="s">
        <v>1642</v>
      </c>
      <c r="M42" s="2455"/>
      <c r="N42" s="2455"/>
      <c r="O42" s="2455"/>
      <c r="P42" s="2455"/>
      <c r="Q42" s="2455"/>
      <c r="R42" s="2455"/>
      <c r="S42" s="2455"/>
      <c r="T42" s="2455"/>
      <c r="U42" s="2455"/>
      <c r="V42" s="2455"/>
      <c r="W42" s="2455"/>
      <c r="X42" s="2455"/>
      <c r="Y42" s="2455"/>
      <c r="Z42" s="2455"/>
      <c r="AA42" s="2455"/>
      <c r="AB42" s="2455"/>
      <c r="AC42" s="2455"/>
      <c r="AD42" s="2455"/>
      <c r="AE42" s="2455"/>
      <c r="AF42" s="2456"/>
      <c r="AG42" s="2459" t="s">
        <v>1644</v>
      </c>
      <c r="AH42" s="2460"/>
      <c r="AI42" s="2461"/>
    </row>
    <row r="43" spans="1:35" ht="21" customHeight="1">
      <c r="A43" s="2521"/>
      <c r="B43" s="2505"/>
      <c r="C43" s="2506"/>
      <c r="D43" s="2506"/>
      <c r="E43" s="2506"/>
      <c r="F43" s="2506"/>
      <c r="G43" s="2507"/>
      <c r="H43" s="341"/>
      <c r="I43" s="341"/>
      <c r="J43" s="341"/>
      <c r="K43" s="342" t="s">
        <v>464</v>
      </c>
      <c r="L43" s="2457" t="s">
        <v>1652</v>
      </c>
      <c r="M43" s="2457"/>
      <c r="N43" s="2457"/>
      <c r="O43" s="2457"/>
      <c r="P43" s="2457"/>
      <c r="Q43" s="2457"/>
      <c r="R43" s="2457"/>
      <c r="S43" s="2457"/>
      <c r="T43" s="2457"/>
      <c r="U43" s="2457"/>
      <c r="V43" s="2457"/>
      <c r="W43" s="2457"/>
      <c r="X43" s="2457"/>
      <c r="Y43" s="2457"/>
      <c r="Z43" s="2457"/>
      <c r="AA43" s="2457"/>
      <c r="AB43" s="2457"/>
      <c r="AC43" s="2457"/>
      <c r="AD43" s="2457"/>
      <c r="AE43" s="2457"/>
      <c r="AF43" s="2458"/>
      <c r="AG43" s="2459" t="s">
        <v>1644</v>
      </c>
      <c r="AH43" s="2460"/>
      <c r="AI43" s="2461"/>
    </row>
    <row r="44" spans="1:35" ht="21" customHeight="1">
      <c r="A44" s="2521"/>
      <c r="B44" s="2471" t="s">
        <v>1639</v>
      </c>
      <c r="C44" s="2472"/>
      <c r="D44" s="2472"/>
      <c r="E44" s="2472"/>
      <c r="F44" s="2472"/>
      <c r="G44" s="2528"/>
      <c r="H44" s="337"/>
      <c r="I44" s="337"/>
      <c r="J44" s="337"/>
      <c r="K44" s="338" t="s">
        <v>564</v>
      </c>
      <c r="L44" s="2453" t="s">
        <v>1651</v>
      </c>
      <c r="M44" s="2453"/>
      <c r="N44" s="2453"/>
      <c r="O44" s="2453"/>
      <c r="P44" s="2453"/>
      <c r="Q44" s="2453"/>
      <c r="R44" s="2453"/>
      <c r="S44" s="2453"/>
      <c r="T44" s="2453"/>
      <c r="U44" s="2453"/>
      <c r="V44" s="2453"/>
      <c r="W44" s="2453"/>
      <c r="X44" s="2453"/>
      <c r="Y44" s="2453"/>
      <c r="Z44" s="2453"/>
      <c r="AA44" s="2453"/>
      <c r="AB44" s="2453"/>
      <c r="AC44" s="2453"/>
      <c r="AD44" s="2453"/>
      <c r="AE44" s="2453"/>
      <c r="AF44" s="2454"/>
      <c r="AG44" s="2459" t="s">
        <v>1644</v>
      </c>
      <c r="AH44" s="2460"/>
      <c r="AI44" s="2461"/>
    </row>
    <row r="45" spans="1:35" ht="21" customHeight="1">
      <c r="A45" s="2521"/>
      <c r="B45" s="2474"/>
      <c r="C45" s="2475"/>
      <c r="D45" s="2475"/>
      <c r="E45" s="2475"/>
      <c r="F45" s="2475"/>
      <c r="G45" s="2529"/>
      <c r="H45" s="339"/>
      <c r="I45" s="339"/>
      <c r="J45" s="339"/>
      <c r="K45" s="340" t="s">
        <v>463</v>
      </c>
      <c r="L45" s="2455" t="s">
        <v>1650</v>
      </c>
      <c r="M45" s="2455"/>
      <c r="N45" s="2455"/>
      <c r="O45" s="2455"/>
      <c r="P45" s="2455"/>
      <c r="Q45" s="2455"/>
      <c r="R45" s="2455"/>
      <c r="S45" s="2455"/>
      <c r="T45" s="2455"/>
      <c r="U45" s="2455"/>
      <c r="V45" s="2455"/>
      <c r="W45" s="2455"/>
      <c r="X45" s="2455"/>
      <c r="Y45" s="2455"/>
      <c r="Z45" s="2455"/>
      <c r="AA45" s="2455"/>
      <c r="AB45" s="2455"/>
      <c r="AC45" s="2455"/>
      <c r="AD45" s="2455"/>
      <c r="AE45" s="2455"/>
      <c r="AF45" s="2456"/>
      <c r="AG45" s="2459" t="s">
        <v>1644</v>
      </c>
      <c r="AH45" s="2460"/>
      <c r="AI45" s="2461"/>
    </row>
    <row r="46" spans="1:35" ht="21" customHeight="1">
      <c r="A46" s="2527"/>
      <c r="B46" s="2530"/>
      <c r="C46" s="2531"/>
      <c r="D46" s="2531"/>
      <c r="E46" s="2531"/>
      <c r="F46" s="2531"/>
      <c r="G46" s="2532"/>
      <c r="H46" s="341"/>
      <c r="I46" s="341"/>
      <c r="J46" s="341"/>
      <c r="K46" s="342" t="s">
        <v>464</v>
      </c>
      <c r="L46" s="2457" t="s">
        <v>1649</v>
      </c>
      <c r="M46" s="2457"/>
      <c r="N46" s="2457"/>
      <c r="O46" s="2457"/>
      <c r="P46" s="2457"/>
      <c r="Q46" s="2457"/>
      <c r="R46" s="2457"/>
      <c r="S46" s="2457"/>
      <c r="T46" s="2457"/>
      <c r="U46" s="2457"/>
      <c r="V46" s="2457"/>
      <c r="W46" s="2457"/>
      <c r="X46" s="2457"/>
      <c r="Y46" s="2457"/>
      <c r="Z46" s="2457"/>
      <c r="AA46" s="2457"/>
      <c r="AB46" s="2457"/>
      <c r="AC46" s="2457"/>
      <c r="AD46" s="2457"/>
      <c r="AE46" s="2457"/>
      <c r="AF46" s="2458"/>
      <c r="AG46" s="2434" t="s">
        <v>1644</v>
      </c>
      <c r="AH46" s="2435"/>
      <c r="AI46" s="2436"/>
    </row>
    <row r="47" spans="1:35" ht="15" customHeight="1">
      <c r="A47" s="343" t="s">
        <v>570</v>
      </c>
      <c r="B47" s="348"/>
      <c r="C47" s="348"/>
      <c r="D47" s="348"/>
      <c r="E47" s="348"/>
      <c r="F47" s="348"/>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c r="AE47" s="348"/>
      <c r="AF47" s="348"/>
      <c r="AG47" s="348"/>
      <c r="AH47" s="348"/>
      <c r="AI47" s="344"/>
    </row>
    <row r="48" spans="1:35" ht="32.25" customHeight="1">
      <c r="A48" s="2441" t="s">
        <v>1643</v>
      </c>
      <c r="B48" s="2442"/>
      <c r="C48" s="2442"/>
      <c r="D48" s="2442"/>
      <c r="E48" s="2442"/>
      <c r="F48" s="2442"/>
      <c r="G48" s="2442"/>
      <c r="H48" s="2442"/>
      <c r="I48" s="2442"/>
      <c r="J48" s="2442"/>
      <c r="K48" s="2442"/>
      <c r="L48" s="2442"/>
      <c r="M48" s="2442"/>
      <c r="N48" s="2442"/>
      <c r="O48" s="2442"/>
      <c r="P48" s="2442"/>
      <c r="Q48" s="2442"/>
      <c r="R48" s="2442"/>
      <c r="S48" s="2442"/>
      <c r="T48" s="2442"/>
      <c r="U48" s="2442"/>
      <c r="V48" s="2442"/>
      <c r="W48" s="2442"/>
      <c r="X48" s="2442"/>
      <c r="Y48" s="2442"/>
      <c r="Z48" s="2442"/>
      <c r="AA48" s="2442"/>
      <c r="AB48" s="2442"/>
      <c r="AC48" s="2442"/>
      <c r="AD48" s="2442"/>
      <c r="AE48" s="2442"/>
      <c r="AF48" s="2442"/>
      <c r="AG48" s="2442"/>
      <c r="AH48" s="2442"/>
      <c r="AI48" s="2443"/>
    </row>
    <row r="49" spans="1:35" ht="15" customHeight="1">
      <c r="A49" s="345" t="s">
        <v>531</v>
      </c>
      <c r="B49" s="347"/>
      <c r="C49" s="347"/>
      <c r="D49" s="347"/>
      <c r="E49" s="347"/>
      <c r="F49" s="347"/>
      <c r="G49" s="347"/>
      <c r="H49" s="347"/>
      <c r="I49" s="347"/>
      <c r="J49" s="347"/>
      <c r="K49" s="347"/>
      <c r="L49" s="347"/>
      <c r="M49" s="347"/>
      <c r="N49" s="347"/>
      <c r="O49" s="347"/>
      <c r="P49" s="347"/>
      <c r="Q49" s="347"/>
      <c r="R49" s="347"/>
      <c r="S49" s="347"/>
      <c r="T49" s="347"/>
      <c r="U49" s="347"/>
      <c r="V49" s="347"/>
      <c r="W49" s="347"/>
      <c r="X49" s="347"/>
      <c r="Y49" s="347"/>
      <c r="Z49" s="347"/>
      <c r="AA49" s="347"/>
      <c r="AB49" s="347"/>
      <c r="AC49" s="347"/>
      <c r="AD49" s="347"/>
      <c r="AE49" s="347"/>
      <c r="AF49" s="347"/>
      <c r="AG49" s="347"/>
      <c r="AH49" s="347"/>
      <c r="AI49" s="346"/>
    </row>
    <row r="50" spans="1:35" ht="15" customHeight="1">
      <c r="A50" s="2444"/>
      <c r="B50" s="2445"/>
      <c r="C50" s="2445"/>
      <c r="D50" s="2445"/>
      <c r="E50" s="2445"/>
      <c r="F50" s="2445"/>
      <c r="G50" s="2445"/>
      <c r="H50" s="2445"/>
      <c r="I50" s="2445"/>
      <c r="J50" s="2445"/>
      <c r="K50" s="2445"/>
      <c r="L50" s="2445"/>
      <c r="M50" s="2445"/>
      <c r="N50" s="2445"/>
      <c r="O50" s="2445"/>
      <c r="P50" s="2445"/>
      <c r="Q50" s="2445"/>
      <c r="R50" s="2445"/>
      <c r="S50" s="2445"/>
      <c r="T50" s="2445"/>
      <c r="U50" s="2445"/>
      <c r="V50" s="2445"/>
      <c r="W50" s="2445"/>
      <c r="X50" s="2445"/>
      <c r="Y50" s="2445"/>
      <c r="Z50" s="2445"/>
      <c r="AA50" s="2445"/>
      <c r="AB50" s="2445"/>
      <c r="AC50" s="2445"/>
      <c r="AD50" s="2445"/>
      <c r="AE50" s="2445"/>
      <c r="AF50" s="2445"/>
      <c r="AG50" s="2445"/>
      <c r="AH50" s="2445"/>
      <c r="AI50" s="2446"/>
    </row>
    <row r="51" spans="1:35" ht="15" customHeight="1">
      <c r="A51" s="345" t="s">
        <v>532</v>
      </c>
      <c r="B51" s="347"/>
      <c r="C51" s="347"/>
      <c r="D51" s="347"/>
      <c r="E51" s="347"/>
      <c r="F51" s="347"/>
      <c r="G51" s="347"/>
      <c r="H51" s="347"/>
      <c r="I51" s="347"/>
      <c r="J51" s="347"/>
      <c r="K51" s="347"/>
      <c r="L51" s="347"/>
      <c r="M51" s="347"/>
      <c r="N51" s="347"/>
      <c r="O51" s="347"/>
      <c r="P51" s="347"/>
      <c r="Q51" s="347"/>
      <c r="R51" s="347"/>
      <c r="S51" s="347"/>
      <c r="T51" s="347"/>
      <c r="U51" s="347"/>
      <c r="V51" s="347"/>
      <c r="W51" s="347"/>
      <c r="X51" s="347"/>
      <c r="Y51" s="347"/>
      <c r="Z51" s="347"/>
      <c r="AA51" s="347"/>
      <c r="AB51" s="347"/>
      <c r="AC51" s="347"/>
      <c r="AD51" s="347"/>
      <c r="AE51" s="347"/>
      <c r="AF51" s="347"/>
      <c r="AG51" s="347"/>
      <c r="AH51" s="347"/>
      <c r="AI51" s="346"/>
    </row>
    <row r="52" spans="1:35" ht="15" customHeight="1" thickBot="1">
      <c r="A52" s="2447"/>
      <c r="B52" s="2448"/>
      <c r="C52" s="2448"/>
      <c r="D52" s="2448"/>
      <c r="E52" s="2448"/>
      <c r="F52" s="2448"/>
      <c r="G52" s="2448"/>
      <c r="H52" s="2448"/>
      <c r="I52" s="2448"/>
      <c r="J52" s="2448"/>
      <c r="K52" s="2448"/>
      <c r="L52" s="2448"/>
      <c r="M52" s="2448"/>
      <c r="N52" s="2448"/>
      <c r="O52" s="2448"/>
      <c r="P52" s="2448"/>
      <c r="Q52" s="2448"/>
      <c r="R52" s="2448"/>
      <c r="S52" s="2448"/>
      <c r="T52" s="2448"/>
      <c r="U52" s="2448"/>
      <c r="V52" s="2448"/>
      <c r="W52" s="2448"/>
      <c r="X52" s="2448"/>
      <c r="Y52" s="2448"/>
      <c r="Z52" s="2448"/>
      <c r="AA52" s="2448"/>
      <c r="AB52" s="2448"/>
      <c r="AC52" s="2448"/>
      <c r="AD52" s="2448"/>
      <c r="AE52" s="2448"/>
      <c r="AF52" s="2448"/>
      <c r="AG52" s="2448"/>
      <c r="AH52" s="2448"/>
      <c r="AI52" s="2449"/>
    </row>
    <row r="53" spans="1:35" ht="15" customHeight="1">
      <c r="A53" s="335" t="s">
        <v>571</v>
      </c>
    </row>
    <row r="54" spans="1:35" ht="18" customHeight="1">
      <c r="B54" s="2450"/>
      <c r="C54" s="2450"/>
      <c r="D54" s="2450"/>
      <c r="E54" s="2450"/>
      <c r="F54" s="2450"/>
      <c r="G54" s="2450"/>
      <c r="H54" s="2450"/>
      <c r="I54" s="2450"/>
      <c r="J54" s="2450"/>
      <c r="K54" s="2450"/>
      <c r="L54" s="2450"/>
      <c r="M54" s="2450"/>
      <c r="O54" s="2451" t="s">
        <v>533</v>
      </c>
      <c r="P54" s="2451"/>
      <c r="Q54" s="2452" t="s">
        <v>752</v>
      </c>
      <c r="R54" s="2452"/>
      <c r="S54" s="2452"/>
      <c r="T54" s="2452"/>
      <c r="U54" s="2452"/>
      <c r="V54" s="2452"/>
    </row>
    <row r="55" spans="1:35" ht="15" customHeight="1">
      <c r="A55" s="335" t="s">
        <v>572</v>
      </c>
    </row>
    <row r="56" spans="1:35" ht="18" customHeight="1">
      <c r="B56" s="2450"/>
      <c r="C56" s="2450"/>
      <c r="D56" s="2450"/>
      <c r="E56" s="2450"/>
      <c r="F56" s="2450"/>
      <c r="G56" s="2450"/>
      <c r="H56" s="2450"/>
      <c r="I56" s="2450"/>
      <c r="J56" s="2450"/>
      <c r="K56" s="2450"/>
      <c r="L56" s="2450"/>
      <c r="M56" s="2450"/>
      <c r="O56" s="2451" t="s">
        <v>533</v>
      </c>
      <c r="P56" s="2451"/>
      <c r="Q56" s="2452" t="s">
        <v>753</v>
      </c>
      <c r="R56" s="2452"/>
      <c r="S56" s="2452"/>
      <c r="T56" s="2452"/>
      <c r="U56" s="2452"/>
      <c r="V56" s="2452"/>
    </row>
    <row r="57" spans="1:35" ht="72" customHeight="1">
      <c r="A57" s="2440" t="s">
        <v>538</v>
      </c>
      <c r="B57" s="2440"/>
      <c r="C57" s="2440"/>
      <c r="D57" s="2440"/>
      <c r="E57" s="2440"/>
      <c r="F57" s="2440"/>
      <c r="G57" s="2440"/>
      <c r="H57" s="2440"/>
      <c r="I57" s="2440"/>
      <c r="J57" s="2440"/>
      <c r="K57" s="2440"/>
      <c r="L57" s="2440"/>
      <c r="M57" s="2440"/>
      <c r="N57" s="2440"/>
      <c r="O57" s="2440"/>
      <c r="P57" s="2440"/>
      <c r="Q57" s="2440"/>
      <c r="R57" s="2440"/>
      <c r="S57" s="2440"/>
      <c r="T57" s="2440"/>
      <c r="U57" s="2440"/>
      <c r="V57" s="2440"/>
      <c r="W57" s="2440"/>
      <c r="X57" s="2440"/>
      <c r="Y57" s="2440"/>
      <c r="Z57" s="2440"/>
      <c r="AA57" s="2440"/>
      <c r="AB57" s="2440"/>
      <c r="AC57" s="2440"/>
      <c r="AD57" s="2440"/>
      <c r="AE57" s="2440"/>
      <c r="AF57" s="2440"/>
      <c r="AG57" s="2440"/>
      <c r="AH57" s="2440"/>
      <c r="AI57" s="2440"/>
    </row>
  </sheetData>
  <mergeCells count="82">
    <mergeCell ref="B38:G40"/>
    <mergeCell ref="B32:G34"/>
    <mergeCell ref="A9:AI9"/>
    <mergeCell ref="C11:I11"/>
    <mergeCell ref="D14:F14"/>
    <mergeCell ref="G14:U14"/>
    <mergeCell ref="V14:AB14"/>
    <mergeCell ref="AC14:AH14"/>
    <mergeCell ref="D16:F16"/>
    <mergeCell ref="G16:T16"/>
    <mergeCell ref="U16:AB16"/>
    <mergeCell ref="AG29:AI29"/>
    <mergeCell ref="A38:A46"/>
    <mergeCell ref="B44:G46"/>
    <mergeCell ref="L44:AF44"/>
    <mergeCell ref="AG44:AI44"/>
    <mergeCell ref="L45:AF45"/>
    <mergeCell ref="AG45:AI45"/>
    <mergeCell ref="L46:AF46"/>
    <mergeCell ref="AG46:AI46"/>
    <mergeCell ref="B41:G43"/>
    <mergeCell ref="L42:AF42"/>
    <mergeCell ref="AG42:AI42"/>
    <mergeCell ref="L43:AF43"/>
    <mergeCell ref="L41:AF41"/>
    <mergeCell ref="AG43:AI43"/>
    <mergeCell ref="L40:AF40"/>
    <mergeCell ref="AG40:AI40"/>
    <mergeCell ref="A2:AI2"/>
    <mergeCell ref="F4:R4"/>
    <mergeCell ref="B4:E4"/>
    <mergeCell ref="B5:E5"/>
    <mergeCell ref="F5:Y5"/>
    <mergeCell ref="L30:AF30"/>
    <mergeCell ref="AG30:AI30"/>
    <mergeCell ref="L31:AF31"/>
    <mergeCell ref="A19:F19"/>
    <mergeCell ref="G19:I19"/>
    <mergeCell ref="J19:AI19"/>
    <mergeCell ref="A29:A37"/>
    <mergeCell ref="L33:AF33"/>
    <mergeCell ref="AC16:AH16"/>
    <mergeCell ref="B29:G31"/>
    <mergeCell ref="L29:AF29"/>
    <mergeCell ref="B35:G37"/>
    <mergeCell ref="L35:AF35"/>
    <mergeCell ref="AG35:AI35"/>
    <mergeCell ref="L36:AF36"/>
    <mergeCell ref="A20:F20"/>
    <mergeCell ref="G20:I22"/>
    <mergeCell ref="J20:AI22"/>
    <mergeCell ref="A27:G28"/>
    <mergeCell ref="H27:J27"/>
    <mergeCell ref="K27:AF28"/>
    <mergeCell ref="AG27:AI28"/>
    <mergeCell ref="A21:F21"/>
    <mergeCell ref="A22:F22"/>
    <mergeCell ref="L39:AF39"/>
    <mergeCell ref="L32:AF32"/>
    <mergeCell ref="AG32:AI32"/>
    <mergeCell ref="L34:AF34"/>
    <mergeCell ref="AG36:AI36"/>
    <mergeCell ref="L37:AF37"/>
    <mergeCell ref="AG37:AI37"/>
    <mergeCell ref="AG33:AI33"/>
    <mergeCell ref="AG39:AI39"/>
    <mergeCell ref="W7:AF7"/>
    <mergeCell ref="AG31:AI31"/>
    <mergeCell ref="AG34:AI34"/>
    <mergeCell ref="AG41:AI41"/>
    <mergeCell ref="A57:AI57"/>
    <mergeCell ref="A48:AI48"/>
    <mergeCell ref="A50:AI50"/>
    <mergeCell ref="A52:AI52"/>
    <mergeCell ref="B54:M54"/>
    <mergeCell ref="O54:P54"/>
    <mergeCell ref="Q54:V54"/>
    <mergeCell ref="B56:M56"/>
    <mergeCell ref="O56:P56"/>
    <mergeCell ref="Q56:V56"/>
    <mergeCell ref="L38:AF38"/>
    <mergeCell ref="AG38:AI38"/>
  </mergeCells>
  <phoneticPr fontId="9"/>
  <printOptions horizontalCentered="1"/>
  <pageMargins left="0.59055118110236227" right="0.39370078740157483" top="0.39370078740157483" bottom="0.19685039370078741" header="0.19685039370078741" footer="7.874015748031496E-2"/>
  <pageSetup paperSize="9" scale="84" orientation="portrait" horizontalDpi="300" verticalDpi="300" r:id="rId1"/>
  <headerFooter>
    <oddFooter>&amp;R（令和２年７月開講訓練科から適用）</oddFooter>
  </headerFooter>
  <rowBreaks count="1" manualBreakCount="1">
    <brk id="48" max="34" man="1"/>
  </rowBreaks>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2"/>
  <dimension ref="A1:S89"/>
  <sheetViews>
    <sheetView view="pageBreakPreview" zoomScale="70" zoomScaleNormal="70" zoomScaleSheetLayoutView="70" workbookViewId="0">
      <selection activeCell="B19" sqref="B19"/>
    </sheetView>
  </sheetViews>
  <sheetFormatPr defaultRowHeight="13.5"/>
  <cols>
    <col min="1" max="1" width="2.75" style="978" customWidth="1"/>
    <col min="2" max="2" width="22" style="978" customWidth="1"/>
    <col min="3" max="3" width="17.125" style="981" customWidth="1"/>
    <col min="4" max="4" width="25.375" style="981" customWidth="1"/>
    <col min="5" max="5" width="28.125" style="981" customWidth="1"/>
    <col min="6" max="6" width="12.5" style="978" customWidth="1"/>
    <col min="7" max="7" width="5" style="982" customWidth="1"/>
    <col min="8" max="8" width="12.375" style="978" customWidth="1"/>
    <col min="9" max="9" width="8.875" style="978" customWidth="1"/>
    <col min="10" max="16" width="9" style="978"/>
    <col min="17" max="17" width="7.5" style="978" customWidth="1"/>
    <col min="18" max="19" width="7.5" style="986" customWidth="1"/>
    <col min="20" max="260" width="9" style="978"/>
    <col min="261" max="261" width="2.75" style="978" customWidth="1"/>
    <col min="262" max="262" width="22" style="978" customWidth="1"/>
    <col min="263" max="263" width="17.125" style="978" customWidth="1"/>
    <col min="264" max="264" width="25.375" style="978" customWidth="1"/>
    <col min="265" max="265" width="28.125" style="978" customWidth="1"/>
    <col min="266" max="266" width="12.5" style="978" customWidth="1"/>
    <col min="267" max="267" width="5" style="978" customWidth="1"/>
    <col min="268" max="268" width="12.375" style="978" customWidth="1"/>
    <col min="269" max="269" width="8.875" style="978" customWidth="1"/>
    <col min="270" max="274" width="9" style="978"/>
    <col min="275" max="275" width="7.5" style="978" customWidth="1"/>
    <col min="276" max="516" width="9" style="978"/>
    <col min="517" max="517" width="2.75" style="978" customWidth="1"/>
    <col min="518" max="518" width="22" style="978" customWidth="1"/>
    <col min="519" max="519" width="17.125" style="978" customWidth="1"/>
    <col min="520" max="520" width="25.375" style="978" customWidth="1"/>
    <col min="521" max="521" width="28.125" style="978" customWidth="1"/>
    <col min="522" max="522" width="12.5" style="978" customWidth="1"/>
    <col min="523" max="523" width="5" style="978" customWidth="1"/>
    <col min="524" max="524" width="12.375" style="978" customWidth="1"/>
    <col min="525" max="525" width="8.875" style="978" customWidth="1"/>
    <col min="526" max="530" width="9" style="978"/>
    <col min="531" max="531" width="7.5" style="978" customWidth="1"/>
    <col min="532" max="772" width="9" style="978"/>
    <col min="773" max="773" width="2.75" style="978" customWidth="1"/>
    <col min="774" max="774" width="22" style="978" customWidth="1"/>
    <col min="775" max="775" width="17.125" style="978" customWidth="1"/>
    <col min="776" max="776" width="25.375" style="978" customWidth="1"/>
    <col min="777" max="777" width="28.125" style="978" customWidth="1"/>
    <col min="778" max="778" width="12.5" style="978" customWidth="1"/>
    <col min="779" max="779" width="5" style="978" customWidth="1"/>
    <col min="780" max="780" width="12.375" style="978" customWidth="1"/>
    <col min="781" max="781" width="8.875" style="978" customWidth="1"/>
    <col min="782" max="786" width="9" style="978"/>
    <col min="787" max="787" width="7.5" style="978" customWidth="1"/>
    <col min="788" max="1028" width="9" style="978"/>
    <col min="1029" max="1029" width="2.75" style="978" customWidth="1"/>
    <col min="1030" max="1030" width="22" style="978" customWidth="1"/>
    <col min="1031" max="1031" width="17.125" style="978" customWidth="1"/>
    <col min="1032" max="1032" width="25.375" style="978" customWidth="1"/>
    <col min="1033" max="1033" width="28.125" style="978" customWidth="1"/>
    <col min="1034" max="1034" width="12.5" style="978" customWidth="1"/>
    <col min="1035" max="1035" width="5" style="978" customWidth="1"/>
    <col min="1036" max="1036" width="12.375" style="978" customWidth="1"/>
    <col min="1037" max="1037" width="8.875" style="978" customWidth="1"/>
    <col min="1038" max="1042" width="9" style="978"/>
    <col min="1043" max="1043" width="7.5" style="978" customWidth="1"/>
    <col min="1044" max="1284" width="9" style="978"/>
    <col min="1285" max="1285" width="2.75" style="978" customWidth="1"/>
    <col min="1286" max="1286" width="22" style="978" customWidth="1"/>
    <col min="1287" max="1287" width="17.125" style="978" customWidth="1"/>
    <col min="1288" max="1288" width="25.375" style="978" customWidth="1"/>
    <col min="1289" max="1289" width="28.125" style="978" customWidth="1"/>
    <col min="1290" max="1290" width="12.5" style="978" customWidth="1"/>
    <col min="1291" max="1291" width="5" style="978" customWidth="1"/>
    <col min="1292" max="1292" width="12.375" style="978" customWidth="1"/>
    <col min="1293" max="1293" width="8.875" style="978" customWidth="1"/>
    <col min="1294" max="1298" width="9" style="978"/>
    <col min="1299" max="1299" width="7.5" style="978" customWidth="1"/>
    <col min="1300" max="1540" width="9" style="978"/>
    <col min="1541" max="1541" width="2.75" style="978" customWidth="1"/>
    <col min="1542" max="1542" width="22" style="978" customWidth="1"/>
    <col min="1543" max="1543" width="17.125" style="978" customWidth="1"/>
    <col min="1544" max="1544" width="25.375" style="978" customWidth="1"/>
    <col min="1545" max="1545" width="28.125" style="978" customWidth="1"/>
    <col min="1546" max="1546" width="12.5" style="978" customWidth="1"/>
    <col min="1547" max="1547" width="5" style="978" customWidth="1"/>
    <col min="1548" max="1548" width="12.375" style="978" customWidth="1"/>
    <col min="1549" max="1549" width="8.875" style="978" customWidth="1"/>
    <col min="1550" max="1554" width="9" style="978"/>
    <col min="1555" max="1555" width="7.5" style="978" customWidth="1"/>
    <col min="1556" max="1796" width="9" style="978"/>
    <col min="1797" max="1797" width="2.75" style="978" customWidth="1"/>
    <col min="1798" max="1798" width="22" style="978" customWidth="1"/>
    <col min="1799" max="1799" width="17.125" style="978" customWidth="1"/>
    <col min="1800" max="1800" width="25.375" style="978" customWidth="1"/>
    <col min="1801" max="1801" width="28.125" style="978" customWidth="1"/>
    <col min="1802" max="1802" width="12.5" style="978" customWidth="1"/>
    <col min="1803" max="1803" width="5" style="978" customWidth="1"/>
    <col min="1804" max="1804" width="12.375" style="978" customWidth="1"/>
    <col min="1805" max="1805" width="8.875" style="978" customWidth="1"/>
    <col min="1806" max="1810" width="9" style="978"/>
    <col min="1811" max="1811" width="7.5" style="978" customWidth="1"/>
    <col min="1812" max="2052" width="9" style="978"/>
    <col min="2053" max="2053" width="2.75" style="978" customWidth="1"/>
    <col min="2054" max="2054" width="22" style="978" customWidth="1"/>
    <col min="2055" max="2055" width="17.125" style="978" customWidth="1"/>
    <col min="2056" max="2056" width="25.375" style="978" customWidth="1"/>
    <col min="2057" max="2057" width="28.125" style="978" customWidth="1"/>
    <col min="2058" max="2058" width="12.5" style="978" customWidth="1"/>
    <col min="2059" max="2059" width="5" style="978" customWidth="1"/>
    <col min="2060" max="2060" width="12.375" style="978" customWidth="1"/>
    <col min="2061" max="2061" width="8.875" style="978" customWidth="1"/>
    <col min="2062" max="2066" width="9" style="978"/>
    <col min="2067" max="2067" width="7.5" style="978" customWidth="1"/>
    <col min="2068" max="2308" width="9" style="978"/>
    <col min="2309" max="2309" width="2.75" style="978" customWidth="1"/>
    <col min="2310" max="2310" width="22" style="978" customWidth="1"/>
    <col min="2311" max="2311" width="17.125" style="978" customWidth="1"/>
    <col min="2312" max="2312" width="25.375" style="978" customWidth="1"/>
    <col min="2313" max="2313" width="28.125" style="978" customWidth="1"/>
    <col min="2314" max="2314" width="12.5" style="978" customWidth="1"/>
    <col min="2315" max="2315" width="5" style="978" customWidth="1"/>
    <col min="2316" max="2316" width="12.375" style="978" customWidth="1"/>
    <col min="2317" max="2317" width="8.875" style="978" customWidth="1"/>
    <col min="2318" max="2322" width="9" style="978"/>
    <col min="2323" max="2323" width="7.5" style="978" customWidth="1"/>
    <col min="2324" max="2564" width="9" style="978"/>
    <col min="2565" max="2565" width="2.75" style="978" customWidth="1"/>
    <col min="2566" max="2566" width="22" style="978" customWidth="1"/>
    <col min="2567" max="2567" width="17.125" style="978" customWidth="1"/>
    <col min="2568" max="2568" width="25.375" style="978" customWidth="1"/>
    <col min="2569" max="2569" width="28.125" style="978" customWidth="1"/>
    <col min="2570" max="2570" width="12.5" style="978" customWidth="1"/>
    <col min="2571" max="2571" width="5" style="978" customWidth="1"/>
    <col min="2572" max="2572" width="12.375" style="978" customWidth="1"/>
    <col min="2573" max="2573" width="8.875" style="978" customWidth="1"/>
    <col min="2574" max="2578" width="9" style="978"/>
    <col min="2579" max="2579" width="7.5" style="978" customWidth="1"/>
    <col min="2580" max="2820" width="9" style="978"/>
    <col min="2821" max="2821" width="2.75" style="978" customWidth="1"/>
    <col min="2822" max="2822" width="22" style="978" customWidth="1"/>
    <col min="2823" max="2823" width="17.125" style="978" customWidth="1"/>
    <col min="2824" max="2824" width="25.375" style="978" customWidth="1"/>
    <col min="2825" max="2825" width="28.125" style="978" customWidth="1"/>
    <col min="2826" max="2826" width="12.5" style="978" customWidth="1"/>
    <col min="2827" max="2827" width="5" style="978" customWidth="1"/>
    <col min="2828" max="2828" width="12.375" style="978" customWidth="1"/>
    <col min="2829" max="2829" width="8.875" style="978" customWidth="1"/>
    <col min="2830" max="2834" width="9" style="978"/>
    <col min="2835" max="2835" width="7.5" style="978" customWidth="1"/>
    <col min="2836" max="3076" width="9" style="978"/>
    <col min="3077" max="3077" width="2.75" style="978" customWidth="1"/>
    <col min="3078" max="3078" width="22" style="978" customWidth="1"/>
    <col min="3079" max="3079" width="17.125" style="978" customWidth="1"/>
    <col min="3080" max="3080" width="25.375" style="978" customWidth="1"/>
    <col min="3081" max="3081" width="28.125" style="978" customWidth="1"/>
    <col min="3082" max="3082" width="12.5" style="978" customWidth="1"/>
    <col min="3083" max="3083" width="5" style="978" customWidth="1"/>
    <col min="3084" max="3084" width="12.375" style="978" customWidth="1"/>
    <col min="3085" max="3085" width="8.875" style="978" customWidth="1"/>
    <col min="3086" max="3090" width="9" style="978"/>
    <col min="3091" max="3091" width="7.5" style="978" customWidth="1"/>
    <col min="3092" max="3332" width="9" style="978"/>
    <col min="3333" max="3333" width="2.75" style="978" customWidth="1"/>
    <col min="3334" max="3334" width="22" style="978" customWidth="1"/>
    <col min="3335" max="3335" width="17.125" style="978" customWidth="1"/>
    <col min="3336" max="3336" width="25.375" style="978" customWidth="1"/>
    <col min="3337" max="3337" width="28.125" style="978" customWidth="1"/>
    <col min="3338" max="3338" width="12.5" style="978" customWidth="1"/>
    <col min="3339" max="3339" width="5" style="978" customWidth="1"/>
    <col min="3340" max="3340" width="12.375" style="978" customWidth="1"/>
    <col min="3341" max="3341" width="8.875" style="978" customWidth="1"/>
    <col min="3342" max="3346" width="9" style="978"/>
    <col min="3347" max="3347" width="7.5" style="978" customWidth="1"/>
    <col min="3348" max="3588" width="9" style="978"/>
    <col min="3589" max="3589" width="2.75" style="978" customWidth="1"/>
    <col min="3590" max="3590" width="22" style="978" customWidth="1"/>
    <col min="3591" max="3591" width="17.125" style="978" customWidth="1"/>
    <col min="3592" max="3592" width="25.375" style="978" customWidth="1"/>
    <col min="3593" max="3593" width="28.125" style="978" customWidth="1"/>
    <col min="3594" max="3594" width="12.5" style="978" customWidth="1"/>
    <col min="3595" max="3595" width="5" style="978" customWidth="1"/>
    <col min="3596" max="3596" width="12.375" style="978" customWidth="1"/>
    <col min="3597" max="3597" width="8.875" style="978" customWidth="1"/>
    <col min="3598" max="3602" width="9" style="978"/>
    <col min="3603" max="3603" width="7.5" style="978" customWidth="1"/>
    <col min="3604" max="3844" width="9" style="978"/>
    <col min="3845" max="3845" width="2.75" style="978" customWidth="1"/>
    <col min="3846" max="3846" width="22" style="978" customWidth="1"/>
    <col min="3847" max="3847" width="17.125" style="978" customWidth="1"/>
    <col min="3848" max="3848" width="25.375" style="978" customWidth="1"/>
    <col min="3849" max="3849" width="28.125" style="978" customWidth="1"/>
    <col min="3850" max="3850" width="12.5" style="978" customWidth="1"/>
    <col min="3851" max="3851" width="5" style="978" customWidth="1"/>
    <col min="3852" max="3852" width="12.375" style="978" customWidth="1"/>
    <col min="3853" max="3853" width="8.875" style="978" customWidth="1"/>
    <col min="3854" max="3858" width="9" style="978"/>
    <col min="3859" max="3859" width="7.5" style="978" customWidth="1"/>
    <col min="3860" max="4100" width="9" style="978"/>
    <col min="4101" max="4101" width="2.75" style="978" customWidth="1"/>
    <col min="4102" max="4102" width="22" style="978" customWidth="1"/>
    <col min="4103" max="4103" width="17.125" style="978" customWidth="1"/>
    <col min="4104" max="4104" width="25.375" style="978" customWidth="1"/>
    <col min="4105" max="4105" width="28.125" style="978" customWidth="1"/>
    <col min="4106" max="4106" width="12.5" style="978" customWidth="1"/>
    <col min="4107" max="4107" width="5" style="978" customWidth="1"/>
    <col min="4108" max="4108" width="12.375" style="978" customWidth="1"/>
    <col min="4109" max="4109" width="8.875" style="978" customWidth="1"/>
    <col min="4110" max="4114" width="9" style="978"/>
    <col min="4115" max="4115" width="7.5" style="978" customWidth="1"/>
    <col min="4116" max="4356" width="9" style="978"/>
    <col min="4357" max="4357" width="2.75" style="978" customWidth="1"/>
    <col min="4358" max="4358" width="22" style="978" customWidth="1"/>
    <col min="4359" max="4359" width="17.125" style="978" customWidth="1"/>
    <col min="4360" max="4360" width="25.375" style="978" customWidth="1"/>
    <col min="4361" max="4361" width="28.125" style="978" customWidth="1"/>
    <col min="4362" max="4362" width="12.5" style="978" customWidth="1"/>
    <col min="4363" max="4363" width="5" style="978" customWidth="1"/>
    <col min="4364" max="4364" width="12.375" style="978" customWidth="1"/>
    <col min="4365" max="4365" width="8.875" style="978" customWidth="1"/>
    <col min="4366" max="4370" width="9" style="978"/>
    <col min="4371" max="4371" width="7.5" style="978" customWidth="1"/>
    <col min="4372" max="4612" width="9" style="978"/>
    <col min="4613" max="4613" width="2.75" style="978" customWidth="1"/>
    <col min="4614" max="4614" width="22" style="978" customWidth="1"/>
    <col min="4615" max="4615" width="17.125" style="978" customWidth="1"/>
    <col min="4616" max="4616" width="25.375" style="978" customWidth="1"/>
    <col min="4617" max="4617" width="28.125" style="978" customWidth="1"/>
    <col min="4618" max="4618" width="12.5" style="978" customWidth="1"/>
    <col min="4619" max="4619" width="5" style="978" customWidth="1"/>
    <col min="4620" max="4620" width="12.375" style="978" customWidth="1"/>
    <col min="4621" max="4621" width="8.875" style="978" customWidth="1"/>
    <col min="4622" max="4626" width="9" style="978"/>
    <col min="4627" max="4627" width="7.5" style="978" customWidth="1"/>
    <col min="4628" max="4868" width="9" style="978"/>
    <col min="4869" max="4869" width="2.75" style="978" customWidth="1"/>
    <col min="4870" max="4870" width="22" style="978" customWidth="1"/>
    <col min="4871" max="4871" width="17.125" style="978" customWidth="1"/>
    <col min="4872" max="4872" width="25.375" style="978" customWidth="1"/>
    <col min="4873" max="4873" width="28.125" style="978" customWidth="1"/>
    <col min="4874" max="4874" width="12.5" style="978" customWidth="1"/>
    <col min="4875" max="4875" width="5" style="978" customWidth="1"/>
    <col min="4876" max="4876" width="12.375" style="978" customWidth="1"/>
    <col min="4877" max="4877" width="8.875" style="978" customWidth="1"/>
    <col min="4878" max="4882" width="9" style="978"/>
    <col min="4883" max="4883" width="7.5" style="978" customWidth="1"/>
    <col min="4884" max="5124" width="9" style="978"/>
    <col min="5125" max="5125" width="2.75" style="978" customWidth="1"/>
    <col min="5126" max="5126" width="22" style="978" customWidth="1"/>
    <col min="5127" max="5127" width="17.125" style="978" customWidth="1"/>
    <col min="5128" max="5128" width="25.375" style="978" customWidth="1"/>
    <col min="5129" max="5129" width="28.125" style="978" customWidth="1"/>
    <col min="5130" max="5130" width="12.5" style="978" customWidth="1"/>
    <col min="5131" max="5131" width="5" style="978" customWidth="1"/>
    <col min="5132" max="5132" width="12.375" style="978" customWidth="1"/>
    <col min="5133" max="5133" width="8.875" style="978" customWidth="1"/>
    <col min="5134" max="5138" width="9" style="978"/>
    <col min="5139" max="5139" width="7.5" style="978" customWidth="1"/>
    <col min="5140" max="5380" width="9" style="978"/>
    <col min="5381" max="5381" width="2.75" style="978" customWidth="1"/>
    <col min="5382" max="5382" width="22" style="978" customWidth="1"/>
    <col min="5383" max="5383" width="17.125" style="978" customWidth="1"/>
    <col min="5384" max="5384" width="25.375" style="978" customWidth="1"/>
    <col min="5385" max="5385" width="28.125" style="978" customWidth="1"/>
    <col min="5386" max="5386" width="12.5" style="978" customWidth="1"/>
    <col min="5387" max="5387" width="5" style="978" customWidth="1"/>
    <col min="5388" max="5388" width="12.375" style="978" customWidth="1"/>
    <col min="5389" max="5389" width="8.875" style="978" customWidth="1"/>
    <col min="5390" max="5394" width="9" style="978"/>
    <col min="5395" max="5395" width="7.5" style="978" customWidth="1"/>
    <col min="5396" max="5636" width="9" style="978"/>
    <col min="5637" max="5637" width="2.75" style="978" customWidth="1"/>
    <col min="5638" max="5638" width="22" style="978" customWidth="1"/>
    <col min="5639" max="5639" width="17.125" style="978" customWidth="1"/>
    <col min="5640" max="5640" width="25.375" style="978" customWidth="1"/>
    <col min="5641" max="5641" width="28.125" style="978" customWidth="1"/>
    <col min="5642" max="5642" width="12.5" style="978" customWidth="1"/>
    <col min="5643" max="5643" width="5" style="978" customWidth="1"/>
    <col min="5644" max="5644" width="12.375" style="978" customWidth="1"/>
    <col min="5645" max="5645" width="8.875" style="978" customWidth="1"/>
    <col min="5646" max="5650" width="9" style="978"/>
    <col min="5651" max="5651" width="7.5" style="978" customWidth="1"/>
    <col min="5652" max="5892" width="9" style="978"/>
    <col min="5893" max="5893" width="2.75" style="978" customWidth="1"/>
    <col min="5894" max="5894" width="22" style="978" customWidth="1"/>
    <col min="5895" max="5895" width="17.125" style="978" customWidth="1"/>
    <col min="5896" max="5896" width="25.375" style="978" customWidth="1"/>
    <col min="5897" max="5897" width="28.125" style="978" customWidth="1"/>
    <col min="5898" max="5898" width="12.5" style="978" customWidth="1"/>
    <col min="5899" max="5899" width="5" style="978" customWidth="1"/>
    <col min="5900" max="5900" width="12.375" style="978" customWidth="1"/>
    <col min="5901" max="5901" width="8.875" style="978" customWidth="1"/>
    <col min="5902" max="5906" width="9" style="978"/>
    <col min="5907" max="5907" width="7.5" style="978" customWidth="1"/>
    <col min="5908" max="6148" width="9" style="978"/>
    <col min="6149" max="6149" width="2.75" style="978" customWidth="1"/>
    <col min="6150" max="6150" width="22" style="978" customWidth="1"/>
    <col min="6151" max="6151" width="17.125" style="978" customWidth="1"/>
    <col min="6152" max="6152" width="25.375" style="978" customWidth="1"/>
    <col min="6153" max="6153" width="28.125" style="978" customWidth="1"/>
    <col min="6154" max="6154" width="12.5" style="978" customWidth="1"/>
    <col min="6155" max="6155" width="5" style="978" customWidth="1"/>
    <col min="6156" max="6156" width="12.375" style="978" customWidth="1"/>
    <col min="6157" max="6157" width="8.875" style="978" customWidth="1"/>
    <col min="6158" max="6162" width="9" style="978"/>
    <col min="6163" max="6163" width="7.5" style="978" customWidth="1"/>
    <col min="6164" max="6404" width="9" style="978"/>
    <col min="6405" max="6405" width="2.75" style="978" customWidth="1"/>
    <col min="6406" max="6406" width="22" style="978" customWidth="1"/>
    <col min="6407" max="6407" width="17.125" style="978" customWidth="1"/>
    <col min="6408" max="6408" width="25.375" style="978" customWidth="1"/>
    <col min="6409" max="6409" width="28.125" style="978" customWidth="1"/>
    <col min="6410" max="6410" width="12.5" style="978" customWidth="1"/>
    <col min="6411" max="6411" width="5" style="978" customWidth="1"/>
    <col min="6412" max="6412" width="12.375" style="978" customWidth="1"/>
    <col min="6413" max="6413" width="8.875" style="978" customWidth="1"/>
    <col min="6414" max="6418" width="9" style="978"/>
    <col min="6419" max="6419" width="7.5" style="978" customWidth="1"/>
    <col min="6420" max="6660" width="9" style="978"/>
    <col min="6661" max="6661" width="2.75" style="978" customWidth="1"/>
    <col min="6662" max="6662" width="22" style="978" customWidth="1"/>
    <col min="6663" max="6663" width="17.125" style="978" customWidth="1"/>
    <col min="6664" max="6664" width="25.375" style="978" customWidth="1"/>
    <col min="6665" max="6665" width="28.125" style="978" customWidth="1"/>
    <col min="6666" max="6666" width="12.5" style="978" customWidth="1"/>
    <col min="6667" max="6667" width="5" style="978" customWidth="1"/>
    <col min="6668" max="6668" width="12.375" style="978" customWidth="1"/>
    <col min="6669" max="6669" width="8.875" style="978" customWidth="1"/>
    <col min="6670" max="6674" width="9" style="978"/>
    <col min="6675" max="6675" width="7.5" style="978" customWidth="1"/>
    <col min="6676" max="6916" width="9" style="978"/>
    <col min="6917" max="6917" width="2.75" style="978" customWidth="1"/>
    <col min="6918" max="6918" width="22" style="978" customWidth="1"/>
    <col min="6919" max="6919" width="17.125" style="978" customWidth="1"/>
    <col min="6920" max="6920" width="25.375" style="978" customWidth="1"/>
    <col min="6921" max="6921" width="28.125" style="978" customWidth="1"/>
    <col min="6922" max="6922" width="12.5" style="978" customWidth="1"/>
    <col min="6923" max="6923" width="5" style="978" customWidth="1"/>
    <col min="6924" max="6924" width="12.375" style="978" customWidth="1"/>
    <col min="6925" max="6925" width="8.875" style="978" customWidth="1"/>
    <col min="6926" max="6930" width="9" style="978"/>
    <col min="6931" max="6931" width="7.5" style="978" customWidth="1"/>
    <col min="6932" max="7172" width="9" style="978"/>
    <col min="7173" max="7173" width="2.75" style="978" customWidth="1"/>
    <col min="7174" max="7174" width="22" style="978" customWidth="1"/>
    <col min="7175" max="7175" width="17.125" style="978" customWidth="1"/>
    <col min="7176" max="7176" width="25.375" style="978" customWidth="1"/>
    <col min="7177" max="7177" width="28.125" style="978" customWidth="1"/>
    <col min="7178" max="7178" width="12.5" style="978" customWidth="1"/>
    <col min="7179" max="7179" width="5" style="978" customWidth="1"/>
    <col min="7180" max="7180" width="12.375" style="978" customWidth="1"/>
    <col min="7181" max="7181" width="8.875" style="978" customWidth="1"/>
    <col min="7182" max="7186" width="9" style="978"/>
    <col min="7187" max="7187" width="7.5" style="978" customWidth="1"/>
    <col min="7188" max="7428" width="9" style="978"/>
    <col min="7429" max="7429" width="2.75" style="978" customWidth="1"/>
    <col min="7430" max="7430" width="22" style="978" customWidth="1"/>
    <col min="7431" max="7431" width="17.125" style="978" customWidth="1"/>
    <col min="7432" max="7432" width="25.375" style="978" customWidth="1"/>
    <col min="7433" max="7433" width="28.125" style="978" customWidth="1"/>
    <col min="7434" max="7434" width="12.5" style="978" customWidth="1"/>
    <col min="7435" max="7435" width="5" style="978" customWidth="1"/>
    <col min="7436" max="7436" width="12.375" style="978" customWidth="1"/>
    <col min="7437" max="7437" width="8.875" style="978" customWidth="1"/>
    <col min="7438" max="7442" width="9" style="978"/>
    <col min="7443" max="7443" width="7.5" style="978" customWidth="1"/>
    <col min="7444" max="7684" width="9" style="978"/>
    <col min="7685" max="7685" width="2.75" style="978" customWidth="1"/>
    <col min="7686" max="7686" width="22" style="978" customWidth="1"/>
    <col min="7687" max="7687" width="17.125" style="978" customWidth="1"/>
    <col min="7688" max="7688" width="25.375" style="978" customWidth="1"/>
    <col min="7689" max="7689" width="28.125" style="978" customWidth="1"/>
    <col min="7690" max="7690" width="12.5" style="978" customWidth="1"/>
    <col min="7691" max="7691" width="5" style="978" customWidth="1"/>
    <col min="7692" max="7692" width="12.375" style="978" customWidth="1"/>
    <col min="7693" max="7693" width="8.875" style="978" customWidth="1"/>
    <col min="7694" max="7698" width="9" style="978"/>
    <col min="7699" max="7699" width="7.5" style="978" customWidth="1"/>
    <col min="7700" max="7940" width="9" style="978"/>
    <col min="7941" max="7941" width="2.75" style="978" customWidth="1"/>
    <col min="7942" max="7942" width="22" style="978" customWidth="1"/>
    <col min="7943" max="7943" width="17.125" style="978" customWidth="1"/>
    <col min="7944" max="7944" width="25.375" style="978" customWidth="1"/>
    <col min="7945" max="7945" width="28.125" style="978" customWidth="1"/>
    <col min="7946" max="7946" width="12.5" style="978" customWidth="1"/>
    <col min="7947" max="7947" width="5" style="978" customWidth="1"/>
    <col min="7948" max="7948" width="12.375" style="978" customWidth="1"/>
    <col min="7949" max="7949" width="8.875" style="978" customWidth="1"/>
    <col min="7950" max="7954" width="9" style="978"/>
    <col min="7955" max="7955" width="7.5" style="978" customWidth="1"/>
    <col min="7956" max="8196" width="9" style="978"/>
    <col min="8197" max="8197" width="2.75" style="978" customWidth="1"/>
    <col min="8198" max="8198" width="22" style="978" customWidth="1"/>
    <col min="8199" max="8199" width="17.125" style="978" customWidth="1"/>
    <col min="8200" max="8200" width="25.375" style="978" customWidth="1"/>
    <col min="8201" max="8201" width="28.125" style="978" customWidth="1"/>
    <col min="8202" max="8202" width="12.5" style="978" customWidth="1"/>
    <col min="8203" max="8203" width="5" style="978" customWidth="1"/>
    <col min="8204" max="8204" width="12.375" style="978" customWidth="1"/>
    <col min="8205" max="8205" width="8.875" style="978" customWidth="1"/>
    <col min="8206" max="8210" width="9" style="978"/>
    <col min="8211" max="8211" width="7.5" style="978" customWidth="1"/>
    <col min="8212" max="8452" width="9" style="978"/>
    <col min="8453" max="8453" width="2.75" style="978" customWidth="1"/>
    <col min="8454" max="8454" width="22" style="978" customWidth="1"/>
    <col min="8455" max="8455" width="17.125" style="978" customWidth="1"/>
    <col min="8456" max="8456" width="25.375" style="978" customWidth="1"/>
    <col min="8457" max="8457" width="28.125" style="978" customWidth="1"/>
    <col min="8458" max="8458" width="12.5" style="978" customWidth="1"/>
    <col min="8459" max="8459" width="5" style="978" customWidth="1"/>
    <col min="8460" max="8460" width="12.375" style="978" customWidth="1"/>
    <col min="8461" max="8461" width="8.875" style="978" customWidth="1"/>
    <col min="8462" max="8466" width="9" style="978"/>
    <col min="8467" max="8467" width="7.5" style="978" customWidth="1"/>
    <col min="8468" max="8708" width="9" style="978"/>
    <col min="8709" max="8709" width="2.75" style="978" customWidth="1"/>
    <col min="8710" max="8710" width="22" style="978" customWidth="1"/>
    <col min="8711" max="8711" width="17.125" style="978" customWidth="1"/>
    <col min="8712" max="8712" width="25.375" style="978" customWidth="1"/>
    <col min="8713" max="8713" width="28.125" style="978" customWidth="1"/>
    <col min="8714" max="8714" width="12.5" style="978" customWidth="1"/>
    <col min="8715" max="8715" width="5" style="978" customWidth="1"/>
    <col min="8716" max="8716" width="12.375" style="978" customWidth="1"/>
    <col min="8717" max="8717" width="8.875" style="978" customWidth="1"/>
    <col min="8718" max="8722" width="9" style="978"/>
    <col min="8723" max="8723" width="7.5" style="978" customWidth="1"/>
    <col min="8724" max="8964" width="9" style="978"/>
    <col min="8965" max="8965" width="2.75" style="978" customWidth="1"/>
    <col min="8966" max="8966" width="22" style="978" customWidth="1"/>
    <col min="8967" max="8967" width="17.125" style="978" customWidth="1"/>
    <col min="8968" max="8968" width="25.375" style="978" customWidth="1"/>
    <col min="8969" max="8969" width="28.125" style="978" customWidth="1"/>
    <col min="8970" max="8970" width="12.5" style="978" customWidth="1"/>
    <col min="8971" max="8971" width="5" style="978" customWidth="1"/>
    <col min="8972" max="8972" width="12.375" style="978" customWidth="1"/>
    <col min="8973" max="8973" width="8.875" style="978" customWidth="1"/>
    <col min="8974" max="8978" width="9" style="978"/>
    <col min="8979" max="8979" width="7.5" style="978" customWidth="1"/>
    <col min="8980" max="9220" width="9" style="978"/>
    <col min="9221" max="9221" width="2.75" style="978" customWidth="1"/>
    <col min="9222" max="9222" width="22" style="978" customWidth="1"/>
    <col min="9223" max="9223" width="17.125" style="978" customWidth="1"/>
    <col min="9224" max="9224" width="25.375" style="978" customWidth="1"/>
    <col min="9225" max="9225" width="28.125" style="978" customWidth="1"/>
    <col min="9226" max="9226" width="12.5" style="978" customWidth="1"/>
    <col min="9227" max="9227" width="5" style="978" customWidth="1"/>
    <col min="9228" max="9228" width="12.375" style="978" customWidth="1"/>
    <col min="9229" max="9229" width="8.875" style="978" customWidth="1"/>
    <col min="9230" max="9234" width="9" style="978"/>
    <col min="9235" max="9235" width="7.5" style="978" customWidth="1"/>
    <col min="9236" max="9476" width="9" style="978"/>
    <col min="9477" max="9477" width="2.75" style="978" customWidth="1"/>
    <col min="9478" max="9478" width="22" style="978" customWidth="1"/>
    <col min="9479" max="9479" width="17.125" style="978" customWidth="1"/>
    <col min="9480" max="9480" width="25.375" style="978" customWidth="1"/>
    <col min="9481" max="9481" width="28.125" style="978" customWidth="1"/>
    <col min="9482" max="9482" width="12.5" style="978" customWidth="1"/>
    <col min="9483" max="9483" width="5" style="978" customWidth="1"/>
    <col min="9484" max="9484" width="12.375" style="978" customWidth="1"/>
    <col min="9485" max="9485" width="8.875" style="978" customWidth="1"/>
    <col min="9486" max="9490" width="9" style="978"/>
    <col min="9491" max="9491" width="7.5" style="978" customWidth="1"/>
    <col min="9492" max="9732" width="9" style="978"/>
    <col min="9733" max="9733" width="2.75" style="978" customWidth="1"/>
    <col min="9734" max="9734" width="22" style="978" customWidth="1"/>
    <col min="9735" max="9735" width="17.125" style="978" customWidth="1"/>
    <col min="9736" max="9736" width="25.375" style="978" customWidth="1"/>
    <col min="9737" max="9737" width="28.125" style="978" customWidth="1"/>
    <col min="9738" max="9738" width="12.5" style="978" customWidth="1"/>
    <col min="9739" max="9739" width="5" style="978" customWidth="1"/>
    <col min="9740" max="9740" width="12.375" style="978" customWidth="1"/>
    <col min="9741" max="9741" width="8.875" style="978" customWidth="1"/>
    <col min="9742" max="9746" width="9" style="978"/>
    <col min="9747" max="9747" width="7.5" style="978" customWidth="1"/>
    <col min="9748" max="9988" width="9" style="978"/>
    <col min="9989" max="9989" width="2.75" style="978" customWidth="1"/>
    <col min="9990" max="9990" width="22" style="978" customWidth="1"/>
    <col min="9991" max="9991" width="17.125" style="978" customWidth="1"/>
    <col min="9992" max="9992" width="25.375" style="978" customWidth="1"/>
    <col min="9993" max="9993" width="28.125" style="978" customWidth="1"/>
    <col min="9994" max="9994" width="12.5" style="978" customWidth="1"/>
    <col min="9995" max="9995" width="5" style="978" customWidth="1"/>
    <col min="9996" max="9996" width="12.375" style="978" customWidth="1"/>
    <col min="9997" max="9997" width="8.875" style="978" customWidth="1"/>
    <col min="9998" max="10002" width="9" style="978"/>
    <col min="10003" max="10003" width="7.5" style="978" customWidth="1"/>
    <col min="10004" max="10244" width="9" style="978"/>
    <col min="10245" max="10245" width="2.75" style="978" customWidth="1"/>
    <col min="10246" max="10246" width="22" style="978" customWidth="1"/>
    <col min="10247" max="10247" width="17.125" style="978" customWidth="1"/>
    <col min="10248" max="10248" width="25.375" style="978" customWidth="1"/>
    <col min="10249" max="10249" width="28.125" style="978" customWidth="1"/>
    <col min="10250" max="10250" width="12.5" style="978" customWidth="1"/>
    <col min="10251" max="10251" width="5" style="978" customWidth="1"/>
    <col min="10252" max="10252" width="12.375" style="978" customWidth="1"/>
    <col min="10253" max="10253" width="8.875" style="978" customWidth="1"/>
    <col min="10254" max="10258" width="9" style="978"/>
    <col min="10259" max="10259" width="7.5" style="978" customWidth="1"/>
    <col min="10260" max="10500" width="9" style="978"/>
    <col min="10501" max="10501" width="2.75" style="978" customWidth="1"/>
    <col min="10502" max="10502" width="22" style="978" customWidth="1"/>
    <col min="10503" max="10503" width="17.125" style="978" customWidth="1"/>
    <col min="10504" max="10504" width="25.375" style="978" customWidth="1"/>
    <col min="10505" max="10505" width="28.125" style="978" customWidth="1"/>
    <col min="10506" max="10506" width="12.5" style="978" customWidth="1"/>
    <col min="10507" max="10507" width="5" style="978" customWidth="1"/>
    <col min="10508" max="10508" width="12.375" style="978" customWidth="1"/>
    <col min="10509" max="10509" width="8.875" style="978" customWidth="1"/>
    <col min="10510" max="10514" width="9" style="978"/>
    <col min="10515" max="10515" width="7.5" style="978" customWidth="1"/>
    <col min="10516" max="10756" width="9" style="978"/>
    <col min="10757" max="10757" width="2.75" style="978" customWidth="1"/>
    <col min="10758" max="10758" width="22" style="978" customWidth="1"/>
    <col min="10759" max="10759" width="17.125" style="978" customWidth="1"/>
    <col min="10760" max="10760" width="25.375" style="978" customWidth="1"/>
    <col min="10761" max="10761" width="28.125" style="978" customWidth="1"/>
    <col min="10762" max="10762" width="12.5" style="978" customWidth="1"/>
    <col min="10763" max="10763" width="5" style="978" customWidth="1"/>
    <col min="10764" max="10764" width="12.375" style="978" customWidth="1"/>
    <col min="10765" max="10765" width="8.875" style="978" customWidth="1"/>
    <col min="10766" max="10770" width="9" style="978"/>
    <col min="10771" max="10771" width="7.5" style="978" customWidth="1"/>
    <col min="10772" max="11012" width="9" style="978"/>
    <col min="11013" max="11013" width="2.75" style="978" customWidth="1"/>
    <col min="11014" max="11014" width="22" style="978" customWidth="1"/>
    <col min="11015" max="11015" width="17.125" style="978" customWidth="1"/>
    <col min="11016" max="11016" width="25.375" style="978" customWidth="1"/>
    <col min="11017" max="11017" width="28.125" style="978" customWidth="1"/>
    <col min="11018" max="11018" width="12.5" style="978" customWidth="1"/>
    <col min="11019" max="11019" width="5" style="978" customWidth="1"/>
    <col min="11020" max="11020" width="12.375" style="978" customWidth="1"/>
    <col min="11021" max="11021" width="8.875" style="978" customWidth="1"/>
    <col min="11022" max="11026" width="9" style="978"/>
    <col min="11027" max="11027" width="7.5" style="978" customWidth="1"/>
    <col min="11028" max="11268" width="9" style="978"/>
    <col min="11269" max="11269" width="2.75" style="978" customWidth="1"/>
    <col min="11270" max="11270" width="22" style="978" customWidth="1"/>
    <col min="11271" max="11271" width="17.125" style="978" customWidth="1"/>
    <col min="11272" max="11272" width="25.375" style="978" customWidth="1"/>
    <col min="11273" max="11273" width="28.125" style="978" customWidth="1"/>
    <col min="11274" max="11274" width="12.5" style="978" customWidth="1"/>
    <col min="11275" max="11275" width="5" style="978" customWidth="1"/>
    <col min="11276" max="11276" width="12.375" style="978" customWidth="1"/>
    <col min="11277" max="11277" width="8.875" style="978" customWidth="1"/>
    <col min="11278" max="11282" width="9" style="978"/>
    <col min="11283" max="11283" width="7.5" style="978" customWidth="1"/>
    <col min="11284" max="11524" width="9" style="978"/>
    <col min="11525" max="11525" width="2.75" style="978" customWidth="1"/>
    <col min="11526" max="11526" width="22" style="978" customWidth="1"/>
    <col min="11527" max="11527" width="17.125" style="978" customWidth="1"/>
    <col min="11528" max="11528" width="25.375" style="978" customWidth="1"/>
    <col min="11529" max="11529" width="28.125" style="978" customWidth="1"/>
    <col min="11530" max="11530" width="12.5" style="978" customWidth="1"/>
    <col min="11531" max="11531" width="5" style="978" customWidth="1"/>
    <col min="11532" max="11532" width="12.375" style="978" customWidth="1"/>
    <col min="11533" max="11533" width="8.875" style="978" customWidth="1"/>
    <col min="11534" max="11538" width="9" style="978"/>
    <col min="11539" max="11539" width="7.5" style="978" customWidth="1"/>
    <col min="11540" max="11780" width="9" style="978"/>
    <col min="11781" max="11781" width="2.75" style="978" customWidth="1"/>
    <col min="11782" max="11782" width="22" style="978" customWidth="1"/>
    <col min="11783" max="11783" width="17.125" style="978" customWidth="1"/>
    <col min="11784" max="11784" width="25.375" style="978" customWidth="1"/>
    <col min="11785" max="11785" width="28.125" style="978" customWidth="1"/>
    <col min="11786" max="11786" width="12.5" style="978" customWidth="1"/>
    <col min="11787" max="11787" width="5" style="978" customWidth="1"/>
    <col min="11788" max="11788" width="12.375" style="978" customWidth="1"/>
    <col min="11789" max="11789" width="8.875" style="978" customWidth="1"/>
    <col min="11790" max="11794" width="9" style="978"/>
    <col min="11795" max="11795" width="7.5" style="978" customWidth="1"/>
    <col min="11796" max="12036" width="9" style="978"/>
    <col min="12037" max="12037" width="2.75" style="978" customWidth="1"/>
    <col min="12038" max="12038" width="22" style="978" customWidth="1"/>
    <col min="12039" max="12039" width="17.125" style="978" customWidth="1"/>
    <col min="12040" max="12040" width="25.375" style="978" customWidth="1"/>
    <col min="12041" max="12041" width="28.125" style="978" customWidth="1"/>
    <col min="12042" max="12042" width="12.5" style="978" customWidth="1"/>
    <col min="12043" max="12043" width="5" style="978" customWidth="1"/>
    <col min="12044" max="12044" width="12.375" style="978" customWidth="1"/>
    <col min="12045" max="12045" width="8.875" style="978" customWidth="1"/>
    <col min="12046" max="12050" width="9" style="978"/>
    <col min="12051" max="12051" width="7.5" style="978" customWidth="1"/>
    <col min="12052" max="12292" width="9" style="978"/>
    <col min="12293" max="12293" width="2.75" style="978" customWidth="1"/>
    <col min="12294" max="12294" width="22" style="978" customWidth="1"/>
    <col min="12295" max="12295" width="17.125" style="978" customWidth="1"/>
    <col min="12296" max="12296" width="25.375" style="978" customWidth="1"/>
    <col min="12297" max="12297" width="28.125" style="978" customWidth="1"/>
    <col min="12298" max="12298" width="12.5" style="978" customWidth="1"/>
    <col min="12299" max="12299" width="5" style="978" customWidth="1"/>
    <col min="12300" max="12300" width="12.375" style="978" customWidth="1"/>
    <col min="12301" max="12301" width="8.875" style="978" customWidth="1"/>
    <col min="12302" max="12306" width="9" style="978"/>
    <col min="12307" max="12307" width="7.5" style="978" customWidth="1"/>
    <col min="12308" max="12548" width="9" style="978"/>
    <col min="12549" max="12549" width="2.75" style="978" customWidth="1"/>
    <col min="12550" max="12550" width="22" style="978" customWidth="1"/>
    <col min="12551" max="12551" width="17.125" style="978" customWidth="1"/>
    <col min="12552" max="12552" width="25.375" style="978" customWidth="1"/>
    <col min="12553" max="12553" width="28.125" style="978" customWidth="1"/>
    <col min="12554" max="12554" width="12.5" style="978" customWidth="1"/>
    <col min="12555" max="12555" width="5" style="978" customWidth="1"/>
    <col min="12556" max="12556" width="12.375" style="978" customWidth="1"/>
    <col min="12557" max="12557" width="8.875" style="978" customWidth="1"/>
    <col min="12558" max="12562" width="9" style="978"/>
    <col min="12563" max="12563" width="7.5" style="978" customWidth="1"/>
    <col min="12564" max="12804" width="9" style="978"/>
    <col min="12805" max="12805" width="2.75" style="978" customWidth="1"/>
    <col min="12806" max="12806" width="22" style="978" customWidth="1"/>
    <col min="12807" max="12807" width="17.125" style="978" customWidth="1"/>
    <col min="12808" max="12808" width="25.375" style="978" customWidth="1"/>
    <col min="12809" max="12809" width="28.125" style="978" customWidth="1"/>
    <col min="12810" max="12810" width="12.5" style="978" customWidth="1"/>
    <col min="12811" max="12811" width="5" style="978" customWidth="1"/>
    <col min="12812" max="12812" width="12.375" style="978" customWidth="1"/>
    <col min="12813" max="12813" width="8.875" style="978" customWidth="1"/>
    <col min="12814" max="12818" width="9" style="978"/>
    <col min="12819" max="12819" width="7.5" style="978" customWidth="1"/>
    <col min="12820" max="13060" width="9" style="978"/>
    <col min="13061" max="13061" width="2.75" style="978" customWidth="1"/>
    <col min="13062" max="13062" width="22" style="978" customWidth="1"/>
    <col min="13063" max="13063" width="17.125" style="978" customWidth="1"/>
    <col min="13064" max="13064" width="25.375" style="978" customWidth="1"/>
    <col min="13065" max="13065" width="28.125" style="978" customWidth="1"/>
    <col min="13066" max="13066" width="12.5" style="978" customWidth="1"/>
    <col min="13067" max="13067" width="5" style="978" customWidth="1"/>
    <col min="13068" max="13068" width="12.375" style="978" customWidth="1"/>
    <col min="13069" max="13069" width="8.875" style="978" customWidth="1"/>
    <col min="13070" max="13074" width="9" style="978"/>
    <col min="13075" max="13075" width="7.5" style="978" customWidth="1"/>
    <col min="13076" max="13316" width="9" style="978"/>
    <col min="13317" max="13317" width="2.75" style="978" customWidth="1"/>
    <col min="13318" max="13318" width="22" style="978" customWidth="1"/>
    <col min="13319" max="13319" width="17.125" style="978" customWidth="1"/>
    <col min="13320" max="13320" width="25.375" style="978" customWidth="1"/>
    <col min="13321" max="13321" width="28.125" style="978" customWidth="1"/>
    <col min="13322" max="13322" width="12.5" style="978" customWidth="1"/>
    <col min="13323" max="13323" width="5" style="978" customWidth="1"/>
    <col min="13324" max="13324" width="12.375" style="978" customWidth="1"/>
    <col min="13325" max="13325" width="8.875" style="978" customWidth="1"/>
    <col min="13326" max="13330" width="9" style="978"/>
    <col min="13331" max="13331" width="7.5" style="978" customWidth="1"/>
    <col min="13332" max="13572" width="9" style="978"/>
    <col min="13573" max="13573" width="2.75" style="978" customWidth="1"/>
    <col min="13574" max="13574" width="22" style="978" customWidth="1"/>
    <col min="13575" max="13575" width="17.125" style="978" customWidth="1"/>
    <col min="13576" max="13576" width="25.375" style="978" customWidth="1"/>
    <col min="13577" max="13577" width="28.125" style="978" customWidth="1"/>
    <col min="13578" max="13578" width="12.5" style="978" customWidth="1"/>
    <col min="13579" max="13579" width="5" style="978" customWidth="1"/>
    <col min="13580" max="13580" width="12.375" style="978" customWidth="1"/>
    <col min="13581" max="13581" width="8.875" style="978" customWidth="1"/>
    <col min="13582" max="13586" width="9" style="978"/>
    <col min="13587" max="13587" width="7.5" style="978" customWidth="1"/>
    <col min="13588" max="13828" width="9" style="978"/>
    <col min="13829" max="13829" width="2.75" style="978" customWidth="1"/>
    <col min="13830" max="13830" width="22" style="978" customWidth="1"/>
    <col min="13831" max="13831" width="17.125" style="978" customWidth="1"/>
    <col min="13832" max="13832" width="25.375" style="978" customWidth="1"/>
    <col min="13833" max="13833" width="28.125" style="978" customWidth="1"/>
    <col min="13834" max="13834" width="12.5" style="978" customWidth="1"/>
    <col min="13835" max="13835" width="5" style="978" customWidth="1"/>
    <col min="13836" max="13836" width="12.375" style="978" customWidth="1"/>
    <col min="13837" max="13837" width="8.875" style="978" customWidth="1"/>
    <col min="13838" max="13842" width="9" style="978"/>
    <col min="13843" max="13843" width="7.5" style="978" customWidth="1"/>
    <col min="13844" max="14084" width="9" style="978"/>
    <col min="14085" max="14085" width="2.75" style="978" customWidth="1"/>
    <col min="14086" max="14086" width="22" style="978" customWidth="1"/>
    <col min="14087" max="14087" width="17.125" style="978" customWidth="1"/>
    <col min="14088" max="14088" width="25.375" style="978" customWidth="1"/>
    <col min="14089" max="14089" width="28.125" style="978" customWidth="1"/>
    <col min="14090" max="14090" width="12.5" style="978" customWidth="1"/>
    <col min="14091" max="14091" width="5" style="978" customWidth="1"/>
    <col min="14092" max="14092" width="12.375" style="978" customWidth="1"/>
    <col min="14093" max="14093" width="8.875" style="978" customWidth="1"/>
    <col min="14094" max="14098" width="9" style="978"/>
    <col min="14099" max="14099" width="7.5" style="978" customWidth="1"/>
    <col min="14100" max="14340" width="9" style="978"/>
    <col min="14341" max="14341" width="2.75" style="978" customWidth="1"/>
    <col min="14342" max="14342" width="22" style="978" customWidth="1"/>
    <col min="14343" max="14343" width="17.125" style="978" customWidth="1"/>
    <col min="14344" max="14344" width="25.375" style="978" customWidth="1"/>
    <col min="14345" max="14345" width="28.125" style="978" customWidth="1"/>
    <col min="14346" max="14346" width="12.5" style="978" customWidth="1"/>
    <col min="14347" max="14347" width="5" style="978" customWidth="1"/>
    <col min="14348" max="14348" width="12.375" style="978" customWidth="1"/>
    <col min="14349" max="14349" width="8.875" style="978" customWidth="1"/>
    <col min="14350" max="14354" width="9" style="978"/>
    <col min="14355" max="14355" width="7.5" style="978" customWidth="1"/>
    <col min="14356" max="14596" width="9" style="978"/>
    <col min="14597" max="14597" width="2.75" style="978" customWidth="1"/>
    <col min="14598" max="14598" width="22" style="978" customWidth="1"/>
    <col min="14599" max="14599" width="17.125" style="978" customWidth="1"/>
    <col min="14600" max="14600" width="25.375" style="978" customWidth="1"/>
    <col min="14601" max="14601" width="28.125" style="978" customWidth="1"/>
    <col min="14602" max="14602" width="12.5" style="978" customWidth="1"/>
    <col min="14603" max="14603" width="5" style="978" customWidth="1"/>
    <col min="14604" max="14604" width="12.375" style="978" customWidth="1"/>
    <col min="14605" max="14605" width="8.875" style="978" customWidth="1"/>
    <col min="14606" max="14610" width="9" style="978"/>
    <col min="14611" max="14611" width="7.5" style="978" customWidth="1"/>
    <col min="14612" max="14852" width="9" style="978"/>
    <col min="14853" max="14853" width="2.75" style="978" customWidth="1"/>
    <col min="14854" max="14854" width="22" style="978" customWidth="1"/>
    <col min="14855" max="14855" width="17.125" style="978" customWidth="1"/>
    <col min="14856" max="14856" width="25.375" style="978" customWidth="1"/>
    <col min="14857" max="14857" width="28.125" style="978" customWidth="1"/>
    <col min="14858" max="14858" width="12.5" style="978" customWidth="1"/>
    <col min="14859" max="14859" width="5" style="978" customWidth="1"/>
    <col min="14860" max="14860" width="12.375" style="978" customWidth="1"/>
    <col min="14861" max="14861" width="8.875" style="978" customWidth="1"/>
    <col min="14862" max="14866" width="9" style="978"/>
    <col min="14867" max="14867" width="7.5" style="978" customWidth="1"/>
    <col min="14868" max="15108" width="9" style="978"/>
    <col min="15109" max="15109" width="2.75" style="978" customWidth="1"/>
    <col min="15110" max="15110" width="22" style="978" customWidth="1"/>
    <col min="15111" max="15111" width="17.125" style="978" customWidth="1"/>
    <col min="15112" max="15112" width="25.375" style="978" customWidth="1"/>
    <col min="15113" max="15113" width="28.125" style="978" customWidth="1"/>
    <col min="15114" max="15114" width="12.5" style="978" customWidth="1"/>
    <col min="15115" max="15115" width="5" style="978" customWidth="1"/>
    <col min="15116" max="15116" width="12.375" style="978" customWidth="1"/>
    <col min="15117" max="15117" width="8.875" style="978" customWidth="1"/>
    <col min="15118" max="15122" width="9" style="978"/>
    <col min="15123" max="15123" width="7.5" style="978" customWidth="1"/>
    <col min="15124" max="15364" width="9" style="978"/>
    <col min="15365" max="15365" width="2.75" style="978" customWidth="1"/>
    <col min="15366" max="15366" width="22" style="978" customWidth="1"/>
    <col min="15367" max="15367" width="17.125" style="978" customWidth="1"/>
    <col min="15368" max="15368" width="25.375" style="978" customWidth="1"/>
    <col min="15369" max="15369" width="28.125" style="978" customWidth="1"/>
    <col min="15370" max="15370" width="12.5" style="978" customWidth="1"/>
    <col min="15371" max="15371" width="5" style="978" customWidth="1"/>
    <col min="15372" max="15372" width="12.375" style="978" customWidth="1"/>
    <col min="15373" max="15373" width="8.875" style="978" customWidth="1"/>
    <col min="15374" max="15378" width="9" style="978"/>
    <col min="15379" max="15379" width="7.5" style="978" customWidth="1"/>
    <col min="15380" max="15620" width="9" style="978"/>
    <col min="15621" max="15621" width="2.75" style="978" customWidth="1"/>
    <col min="15622" max="15622" width="22" style="978" customWidth="1"/>
    <col min="15623" max="15623" width="17.125" style="978" customWidth="1"/>
    <col min="15624" max="15624" width="25.375" style="978" customWidth="1"/>
    <col min="15625" max="15625" width="28.125" style="978" customWidth="1"/>
    <col min="15626" max="15626" width="12.5" style="978" customWidth="1"/>
    <col min="15627" max="15627" width="5" style="978" customWidth="1"/>
    <col min="15628" max="15628" width="12.375" style="978" customWidth="1"/>
    <col min="15629" max="15629" width="8.875" style="978" customWidth="1"/>
    <col min="15630" max="15634" width="9" style="978"/>
    <col min="15635" max="15635" width="7.5" style="978" customWidth="1"/>
    <col min="15636" max="15876" width="9" style="978"/>
    <col min="15877" max="15877" width="2.75" style="978" customWidth="1"/>
    <col min="15878" max="15878" width="22" style="978" customWidth="1"/>
    <col min="15879" max="15879" width="17.125" style="978" customWidth="1"/>
    <col min="15880" max="15880" width="25.375" style="978" customWidth="1"/>
    <col min="15881" max="15881" width="28.125" style="978" customWidth="1"/>
    <col min="15882" max="15882" width="12.5" style="978" customWidth="1"/>
    <col min="15883" max="15883" width="5" style="978" customWidth="1"/>
    <col min="15884" max="15884" width="12.375" style="978" customWidth="1"/>
    <col min="15885" max="15885" width="8.875" style="978" customWidth="1"/>
    <col min="15886" max="15890" width="9" style="978"/>
    <col min="15891" max="15891" width="7.5" style="978" customWidth="1"/>
    <col min="15892" max="16132" width="9" style="978"/>
    <col min="16133" max="16133" width="2.75" style="978" customWidth="1"/>
    <col min="16134" max="16134" width="22" style="978" customWidth="1"/>
    <col min="16135" max="16135" width="17.125" style="978" customWidth="1"/>
    <col min="16136" max="16136" width="25.375" style="978" customWidth="1"/>
    <col min="16137" max="16137" width="28.125" style="978" customWidth="1"/>
    <col min="16138" max="16138" width="12.5" style="978" customWidth="1"/>
    <col min="16139" max="16139" width="5" style="978" customWidth="1"/>
    <col min="16140" max="16140" width="12.375" style="978" customWidth="1"/>
    <col min="16141" max="16141" width="8.875" style="978" customWidth="1"/>
    <col min="16142" max="16146" width="9" style="978"/>
    <col min="16147" max="16147" width="7.5" style="978" customWidth="1"/>
    <col min="16148" max="16384" width="9" style="978"/>
  </cols>
  <sheetData>
    <row r="1" spans="1:19">
      <c r="B1" s="979"/>
      <c r="C1" s="980"/>
      <c r="R1" s="983" t="s">
        <v>762</v>
      </c>
      <c r="S1" s="983"/>
    </row>
    <row r="2" spans="1:19" s="984" customFormat="1" ht="28.5" customHeight="1">
      <c r="B2" s="2548" t="s">
        <v>356</v>
      </c>
      <c r="C2" s="2548"/>
      <c r="D2" s="2548"/>
      <c r="E2" s="2548"/>
      <c r="F2" s="2548"/>
      <c r="G2" s="2548"/>
      <c r="H2" s="2548"/>
      <c r="I2" s="2548"/>
      <c r="J2" s="2548"/>
      <c r="K2" s="2548"/>
      <c r="L2" s="2548"/>
      <c r="M2" s="2548"/>
      <c r="N2" s="2548"/>
      <c r="O2" s="2548"/>
      <c r="P2" s="2548"/>
      <c r="Q2" s="2548"/>
      <c r="R2" s="2548"/>
      <c r="S2" s="985"/>
    </row>
    <row r="3" spans="1:19" ht="7.5" customHeight="1"/>
    <row r="4" spans="1:19" ht="28.5" customHeight="1">
      <c r="B4" s="987" t="s">
        <v>357</v>
      </c>
      <c r="C4" s="2549" t="str">
        <f>IF(様式1!L11="","",様式1!L11)</f>
        <v>株式会社○○○○</v>
      </c>
      <c r="D4" s="2550"/>
      <c r="E4" s="988"/>
      <c r="F4" s="988"/>
      <c r="J4" s="989"/>
      <c r="R4" s="978"/>
      <c r="S4" s="978"/>
    </row>
    <row r="5" spans="1:19" ht="28.5" customHeight="1">
      <c r="B5" s="987" t="s">
        <v>358</v>
      </c>
      <c r="C5" s="2551" t="str">
        <f>IF(様式1!G36="","",様式1!G36)</f>
        <v>ＯＡ事務科</v>
      </c>
      <c r="D5" s="2552"/>
      <c r="E5" s="988"/>
      <c r="F5" s="988"/>
      <c r="J5" s="989"/>
      <c r="R5" s="978"/>
      <c r="S5" s="978"/>
    </row>
    <row r="6" spans="1:19" ht="18.75" customHeight="1">
      <c r="J6" s="989"/>
      <c r="L6" s="989"/>
      <c r="M6" s="988"/>
      <c r="N6" s="988"/>
      <c r="O6" s="988"/>
      <c r="P6" s="988"/>
      <c r="Q6" s="988"/>
      <c r="R6" s="988"/>
      <c r="S6" s="988"/>
    </row>
    <row r="7" spans="1:19" ht="9" customHeight="1">
      <c r="J7" s="989"/>
      <c r="L7" s="989"/>
      <c r="M7" s="988"/>
      <c r="N7" s="988"/>
      <c r="O7" s="988"/>
      <c r="P7" s="988"/>
      <c r="Q7" s="988"/>
      <c r="R7" s="988"/>
      <c r="S7" s="988"/>
    </row>
    <row r="8" spans="1:19" ht="18.75" customHeight="1">
      <c r="B8" s="990"/>
      <c r="J8" s="989"/>
      <c r="L8" s="989"/>
      <c r="M8" s="988"/>
      <c r="N8" s="988"/>
      <c r="O8" s="988"/>
      <c r="P8" s="988"/>
      <c r="Q8" s="988"/>
      <c r="R8" s="988"/>
      <c r="S8" s="988"/>
    </row>
    <row r="9" spans="1:19" ht="7.5" customHeight="1"/>
    <row r="10" spans="1:19" ht="18.75" customHeight="1">
      <c r="B10" s="2553" t="s">
        <v>359</v>
      </c>
      <c r="C10" s="2556" t="s">
        <v>822</v>
      </c>
      <c r="D10" s="2553" t="s">
        <v>360</v>
      </c>
      <c r="E10" s="2553" t="s">
        <v>361</v>
      </c>
      <c r="F10" s="2559" t="s">
        <v>647</v>
      </c>
      <c r="G10" s="2560"/>
      <c r="H10" s="2561"/>
      <c r="I10" s="991" t="s">
        <v>648</v>
      </c>
      <c r="J10" s="2568" t="s">
        <v>649</v>
      </c>
      <c r="K10" s="2569"/>
      <c r="L10" s="2568" t="s">
        <v>650</v>
      </c>
      <c r="M10" s="2569"/>
      <c r="N10" s="2538" t="s">
        <v>651</v>
      </c>
      <c r="O10" s="2538" t="s">
        <v>652</v>
      </c>
      <c r="P10" s="2539" t="s">
        <v>653</v>
      </c>
      <c r="Q10" s="2540" t="s">
        <v>1326</v>
      </c>
      <c r="R10" s="2540" t="s">
        <v>1327</v>
      </c>
      <c r="S10" s="992"/>
    </row>
    <row r="11" spans="1:19" ht="18.75" customHeight="1">
      <c r="B11" s="2554"/>
      <c r="C11" s="2557"/>
      <c r="D11" s="2557"/>
      <c r="E11" s="2557"/>
      <c r="F11" s="2562"/>
      <c r="G11" s="2563"/>
      <c r="H11" s="2564"/>
      <c r="I11" s="993" t="s">
        <v>362</v>
      </c>
      <c r="J11" s="994" t="s">
        <v>363</v>
      </c>
      <c r="K11" s="2543" t="s">
        <v>364</v>
      </c>
      <c r="L11" s="994" t="s">
        <v>365</v>
      </c>
      <c r="M11" s="2543" t="s">
        <v>816</v>
      </c>
      <c r="N11" s="2538"/>
      <c r="O11" s="2538"/>
      <c r="P11" s="2539"/>
      <c r="Q11" s="2541"/>
      <c r="R11" s="2541"/>
      <c r="S11" s="995"/>
    </row>
    <row r="12" spans="1:19" ht="18.75" customHeight="1">
      <c r="B12" s="2554"/>
      <c r="C12" s="2557"/>
      <c r="D12" s="2557"/>
      <c r="E12" s="2557"/>
      <c r="F12" s="2562"/>
      <c r="G12" s="2563"/>
      <c r="H12" s="2564"/>
      <c r="I12" s="994"/>
      <c r="J12" s="994"/>
      <c r="K12" s="2544"/>
      <c r="L12" s="994"/>
      <c r="M12" s="2546"/>
      <c r="N12" s="2538"/>
      <c r="O12" s="2538"/>
      <c r="P12" s="2539"/>
      <c r="Q12" s="2541"/>
      <c r="R12" s="2541"/>
      <c r="S12" s="995"/>
    </row>
    <row r="13" spans="1:19" ht="151.5" customHeight="1">
      <c r="B13" s="2555"/>
      <c r="C13" s="2558"/>
      <c r="D13" s="2558"/>
      <c r="E13" s="2558"/>
      <c r="F13" s="2565"/>
      <c r="G13" s="2566"/>
      <c r="H13" s="2567"/>
      <c r="I13" s="996"/>
      <c r="J13" s="996"/>
      <c r="K13" s="2545"/>
      <c r="L13" s="997"/>
      <c r="M13" s="2547"/>
      <c r="N13" s="2538"/>
      <c r="O13" s="2538"/>
      <c r="P13" s="2539"/>
      <c r="Q13" s="2542"/>
      <c r="R13" s="2542"/>
      <c r="S13" s="995"/>
    </row>
    <row r="14" spans="1:19" ht="28.5" customHeight="1">
      <c r="B14" s="998" t="s">
        <v>366</v>
      </c>
      <c r="C14" s="999"/>
      <c r="D14" s="999"/>
      <c r="E14" s="1000"/>
      <c r="F14" s="1001"/>
      <c r="G14" s="1002"/>
      <c r="H14" s="1002"/>
      <c r="I14" s="1003"/>
      <c r="J14" s="1004"/>
      <c r="K14" s="1004"/>
      <c r="L14" s="1004"/>
      <c r="M14" s="1004"/>
      <c r="N14" s="1004"/>
      <c r="O14" s="1004"/>
      <c r="P14" s="1004"/>
      <c r="Q14" s="1004"/>
      <c r="R14" s="1004"/>
      <c r="S14" s="1005"/>
    </row>
    <row r="15" spans="1:19" ht="28.5" customHeight="1">
      <c r="B15" s="1006" t="s">
        <v>959</v>
      </c>
      <c r="C15" s="1007" t="s">
        <v>654</v>
      </c>
      <c r="D15" s="1008" t="s">
        <v>958</v>
      </c>
      <c r="E15" s="1008" t="s">
        <v>367</v>
      </c>
      <c r="F15" s="1009">
        <v>42461</v>
      </c>
      <c r="G15" s="1010" t="s">
        <v>655</v>
      </c>
      <c r="H15" s="1011">
        <v>42643</v>
      </c>
      <c r="I15" s="1012">
        <v>25</v>
      </c>
      <c r="J15" s="1012">
        <v>5</v>
      </c>
      <c r="K15" s="1012">
        <v>3</v>
      </c>
      <c r="L15" s="1012">
        <v>20</v>
      </c>
      <c r="M15" s="1012" t="s">
        <v>684</v>
      </c>
      <c r="N15" s="1012">
        <v>4</v>
      </c>
      <c r="O15" s="1012">
        <v>15</v>
      </c>
      <c r="P15" s="1012">
        <v>9</v>
      </c>
      <c r="Q15" s="1013"/>
      <c r="R15" s="1013"/>
      <c r="S15" s="1005"/>
    </row>
    <row r="16" spans="1:19" ht="28.5" customHeight="1">
      <c r="A16" s="978">
        <v>1</v>
      </c>
      <c r="B16" s="2985" t="s">
        <v>1702</v>
      </c>
      <c r="C16" s="2986" t="s">
        <v>370</v>
      </c>
      <c r="D16" s="1014" t="s">
        <v>1699</v>
      </c>
      <c r="E16" s="2987" t="s">
        <v>1700</v>
      </c>
      <c r="F16" s="2994" t="s">
        <v>1701</v>
      </c>
      <c r="G16" s="2988" t="s">
        <v>655</v>
      </c>
      <c r="H16" s="2995" t="s">
        <v>1701</v>
      </c>
      <c r="I16" s="2989">
        <v>20</v>
      </c>
      <c r="J16" s="2989">
        <v>1</v>
      </c>
      <c r="K16" s="2989">
        <v>0</v>
      </c>
      <c r="L16" s="2989">
        <v>19</v>
      </c>
      <c r="M16" s="2989">
        <v>0</v>
      </c>
      <c r="N16" s="2989">
        <v>0</v>
      </c>
      <c r="O16" s="2989">
        <v>18</v>
      </c>
      <c r="P16" s="2989">
        <v>17</v>
      </c>
      <c r="Q16" s="2533"/>
      <c r="R16" s="2533"/>
      <c r="S16" s="1005"/>
    </row>
    <row r="17" spans="1:19" ht="28.5" customHeight="1">
      <c r="A17" s="978">
        <v>2</v>
      </c>
      <c r="B17" s="2985" t="s">
        <v>1703</v>
      </c>
      <c r="C17" s="2986" t="s">
        <v>370</v>
      </c>
      <c r="D17" s="1014" t="s">
        <v>1699</v>
      </c>
      <c r="E17" s="2987" t="s">
        <v>1700</v>
      </c>
      <c r="F17" s="2994" t="s">
        <v>1701</v>
      </c>
      <c r="G17" s="2988" t="s">
        <v>655</v>
      </c>
      <c r="H17" s="2995" t="s">
        <v>1701</v>
      </c>
      <c r="I17" s="2989">
        <v>20</v>
      </c>
      <c r="J17" s="2989">
        <v>2</v>
      </c>
      <c r="K17" s="2989">
        <v>0</v>
      </c>
      <c r="L17" s="2989">
        <v>18</v>
      </c>
      <c r="M17" s="2989">
        <v>0</v>
      </c>
      <c r="N17" s="2989">
        <v>0</v>
      </c>
      <c r="O17" s="2989">
        <v>17</v>
      </c>
      <c r="P17" s="2989">
        <v>16</v>
      </c>
      <c r="Q17" s="2534"/>
      <c r="R17" s="2534"/>
      <c r="S17" s="1015"/>
    </row>
    <row r="18" spans="1:19" ht="28.5" customHeight="1" thickBot="1">
      <c r="A18" s="978">
        <v>3</v>
      </c>
      <c r="B18" s="2990" t="s">
        <v>1704</v>
      </c>
      <c r="C18" s="2986" t="s">
        <v>370</v>
      </c>
      <c r="D18" s="1014" t="s">
        <v>1699</v>
      </c>
      <c r="E18" s="2991" t="s">
        <v>1700</v>
      </c>
      <c r="F18" s="2996" t="s">
        <v>1701</v>
      </c>
      <c r="G18" s="2992" t="s">
        <v>655</v>
      </c>
      <c r="H18" s="2997" t="s">
        <v>1701</v>
      </c>
      <c r="I18" s="2993">
        <v>20</v>
      </c>
      <c r="J18" s="2993">
        <v>3</v>
      </c>
      <c r="K18" s="2993">
        <v>0</v>
      </c>
      <c r="L18" s="2993">
        <v>17</v>
      </c>
      <c r="M18" s="2993">
        <v>0</v>
      </c>
      <c r="N18" s="2993">
        <v>0</v>
      </c>
      <c r="O18" s="2993">
        <v>16</v>
      </c>
      <c r="P18" s="2993">
        <v>15</v>
      </c>
      <c r="Q18" s="2535"/>
      <c r="R18" s="2535"/>
      <c r="S18" s="1015"/>
    </row>
    <row r="19" spans="1:19" ht="30.75" customHeight="1" thickTop="1">
      <c r="B19" s="1016"/>
      <c r="C19" s="1017"/>
      <c r="D19" s="1018"/>
      <c r="E19" s="2536" t="s">
        <v>368</v>
      </c>
      <c r="F19" s="2537"/>
      <c r="G19" s="2537"/>
      <c r="H19" s="2537"/>
      <c r="I19" s="1019">
        <f t="shared" ref="I19:P19" si="0">SUM(I16:I18)</f>
        <v>60</v>
      </c>
      <c r="J19" s="1020">
        <f t="shared" si="0"/>
        <v>6</v>
      </c>
      <c r="K19" s="1021">
        <f t="shared" si="0"/>
        <v>0</v>
      </c>
      <c r="L19" s="1021">
        <f t="shared" si="0"/>
        <v>54</v>
      </c>
      <c r="M19" s="1021">
        <f t="shared" si="0"/>
        <v>0</v>
      </c>
      <c r="N19" s="1021">
        <f t="shared" si="0"/>
        <v>0</v>
      </c>
      <c r="O19" s="1021">
        <f t="shared" si="0"/>
        <v>51</v>
      </c>
      <c r="P19" s="1021">
        <f t="shared" si="0"/>
        <v>48</v>
      </c>
      <c r="Q19" s="1022">
        <f>ROUNDDOWN(O19/(K19+L19-M19),4)</f>
        <v>0.94440000000000002</v>
      </c>
      <c r="R19" s="1022">
        <f>ROUNDDOWN(P19/(K19+L19-M19-N19),4)</f>
        <v>0.88880000000000003</v>
      </c>
      <c r="S19" s="1005"/>
    </row>
    <row r="20" spans="1:19" s="1023" customFormat="1" ht="12">
      <c r="C20" s="1024"/>
      <c r="D20" s="1024"/>
      <c r="E20" s="1024"/>
      <c r="G20" s="1025"/>
      <c r="R20" s="1026"/>
      <c r="S20" s="1026"/>
    </row>
    <row r="21" spans="1:19" ht="21" customHeight="1">
      <c r="B21" s="1027" t="s">
        <v>1328</v>
      </c>
      <c r="J21" s="989"/>
      <c r="L21" s="989"/>
      <c r="M21" s="988"/>
      <c r="N21" s="988"/>
      <c r="O21" s="988"/>
      <c r="P21" s="988"/>
      <c r="Q21" s="988"/>
      <c r="R21" s="988"/>
      <c r="S21" s="988"/>
    </row>
    <row r="22" spans="1:19" ht="21" customHeight="1">
      <c r="B22" s="1027" t="s">
        <v>641</v>
      </c>
      <c r="J22" s="989"/>
      <c r="L22" s="989"/>
      <c r="M22" s="988"/>
      <c r="N22" s="988"/>
      <c r="O22" s="988"/>
      <c r="P22" s="988"/>
      <c r="Q22" s="988"/>
      <c r="R22" s="988"/>
      <c r="S22" s="988"/>
    </row>
    <row r="23" spans="1:19" ht="21" customHeight="1">
      <c r="B23" s="1027" t="s">
        <v>656</v>
      </c>
      <c r="J23" s="989"/>
      <c r="L23" s="989"/>
      <c r="M23" s="988"/>
      <c r="N23" s="988"/>
      <c r="O23" s="988"/>
      <c r="P23" s="988"/>
      <c r="Q23" s="988"/>
      <c r="R23" s="988"/>
      <c r="S23" s="988"/>
    </row>
    <row r="24" spans="1:19" ht="21" customHeight="1">
      <c r="B24" s="1027" t="s">
        <v>642</v>
      </c>
      <c r="J24" s="989"/>
      <c r="L24" s="989"/>
      <c r="M24" s="988"/>
      <c r="N24" s="988"/>
      <c r="O24" s="988"/>
      <c r="P24" s="988"/>
      <c r="Q24" s="988"/>
      <c r="R24" s="988"/>
      <c r="S24" s="988"/>
    </row>
    <row r="25" spans="1:19" ht="21" customHeight="1">
      <c r="B25" s="1027" t="s">
        <v>645</v>
      </c>
      <c r="J25" s="989"/>
      <c r="L25" s="989"/>
      <c r="M25" s="988"/>
      <c r="N25" s="988"/>
      <c r="O25" s="988"/>
      <c r="P25" s="988"/>
      <c r="Q25" s="988"/>
      <c r="R25" s="988"/>
      <c r="S25" s="988"/>
    </row>
    <row r="26" spans="1:19" ht="21" customHeight="1">
      <c r="B26" s="1027" t="s">
        <v>643</v>
      </c>
      <c r="J26" s="989"/>
      <c r="L26" s="989"/>
      <c r="M26" s="988"/>
      <c r="N26" s="988"/>
      <c r="O26" s="988"/>
      <c r="P26" s="988"/>
      <c r="Q26" s="988"/>
      <c r="R26" s="988"/>
      <c r="S26" s="988"/>
    </row>
    <row r="27" spans="1:19" ht="21" customHeight="1">
      <c r="B27" s="1027" t="s">
        <v>1168</v>
      </c>
      <c r="J27" s="989"/>
      <c r="L27" s="989"/>
      <c r="M27" s="988"/>
      <c r="N27" s="988"/>
      <c r="O27" s="988"/>
      <c r="P27" s="988"/>
      <c r="Q27" s="988"/>
      <c r="R27" s="988"/>
      <c r="S27" s="988"/>
    </row>
    <row r="28" spans="1:19" ht="21" customHeight="1">
      <c r="B28" s="1027" t="s">
        <v>657</v>
      </c>
      <c r="J28" s="989"/>
      <c r="L28" s="989"/>
      <c r="M28" s="988"/>
      <c r="N28" s="988"/>
      <c r="O28" s="988"/>
      <c r="P28" s="988"/>
      <c r="Q28" s="988"/>
      <c r="R28" s="988"/>
      <c r="S28" s="988"/>
    </row>
    <row r="29" spans="1:19" ht="21" customHeight="1">
      <c r="B29" s="1027" t="s">
        <v>1169</v>
      </c>
      <c r="J29" s="989"/>
      <c r="L29" s="989"/>
      <c r="M29" s="988"/>
      <c r="N29" s="988"/>
      <c r="O29" s="988"/>
      <c r="P29" s="988"/>
      <c r="Q29" s="988"/>
      <c r="R29" s="988"/>
      <c r="S29" s="988"/>
    </row>
    <row r="30" spans="1:19" ht="21" customHeight="1">
      <c r="B30" s="1027" t="s">
        <v>1170</v>
      </c>
      <c r="J30" s="989"/>
      <c r="L30" s="989"/>
      <c r="M30" s="988"/>
      <c r="N30" s="988"/>
      <c r="O30" s="988"/>
      <c r="P30" s="988"/>
      <c r="Q30" s="988"/>
      <c r="R30" s="988"/>
      <c r="S30" s="988"/>
    </row>
    <row r="31" spans="1:19" ht="21" customHeight="1">
      <c r="B31" s="1027"/>
      <c r="J31" s="989"/>
      <c r="L31" s="989"/>
      <c r="M31" s="988"/>
      <c r="N31" s="988"/>
      <c r="O31" s="988"/>
      <c r="P31" s="988"/>
      <c r="Q31" s="988"/>
      <c r="R31" s="988"/>
      <c r="S31" s="988"/>
    </row>
    <row r="32" spans="1:19" ht="21" customHeight="1">
      <c r="B32" s="1027"/>
      <c r="J32" s="989"/>
      <c r="L32" s="989"/>
      <c r="M32" s="988"/>
      <c r="N32" s="988"/>
      <c r="O32" s="988"/>
      <c r="P32" s="988"/>
      <c r="Q32" s="988"/>
      <c r="R32" s="988"/>
      <c r="S32" s="988"/>
    </row>
    <row r="33" spans="2:19" s="1023" customFormat="1" ht="12">
      <c r="C33" s="1024"/>
      <c r="D33" s="1024"/>
      <c r="E33" s="1024"/>
      <c r="G33" s="1025"/>
      <c r="R33" s="1026"/>
      <c r="S33" s="1026"/>
    </row>
    <row r="34" spans="2:19">
      <c r="B34" s="1023"/>
      <c r="C34" s="1024"/>
      <c r="D34" s="1024"/>
      <c r="E34" s="1024"/>
      <c r="F34" s="1023"/>
      <c r="G34" s="1025"/>
      <c r="H34" s="1023"/>
      <c r="I34" s="1023"/>
      <c r="J34" s="1023"/>
      <c r="K34" s="1023"/>
      <c r="L34" s="1023"/>
      <c r="M34" s="1023"/>
      <c r="N34" s="1023"/>
      <c r="O34" s="1023"/>
      <c r="P34" s="1023"/>
      <c r="Q34" s="1023"/>
    </row>
    <row r="35" spans="2:19" s="1023" customFormat="1" ht="12">
      <c r="B35" s="1028"/>
      <c r="C35" s="1029"/>
      <c r="D35" s="1029"/>
      <c r="E35" s="1029"/>
      <c r="F35" s="1029"/>
      <c r="G35" s="1029"/>
      <c r="H35" s="1029"/>
      <c r="I35" s="1029"/>
      <c r="J35" s="1029"/>
      <c r="K35" s="1029"/>
      <c r="L35" s="1029"/>
      <c r="M35" s="1029"/>
      <c r="N35" s="1029"/>
      <c r="O35" s="1029"/>
      <c r="P35" s="1029"/>
      <c r="Q35" s="1029"/>
      <c r="R35" s="1026"/>
      <c r="S35" s="1026"/>
    </row>
    <row r="36" spans="2:19">
      <c r="B36" s="1030"/>
      <c r="C36" s="1024"/>
      <c r="D36" s="1024"/>
      <c r="E36" s="1024"/>
      <c r="F36" s="1023"/>
      <c r="G36" s="1025"/>
      <c r="H36" s="1023"/>
      <c r="I36" s="1023"/>
      <c r="J36" s="1023"/>
      <c r="K36" s="1023"/>
      <c r="L36" s="1023"/>
      <c r="M36" s="1023"/>
      <c r="N36" s="1023"/>
      <c r="O36" s="1023"/>
      <c r="P36" s="1023"/>
      <c r="Q36" s="1023"/>
    </row>
    <row r="37" spans="2:19">
      <c r="B37" s="1023"/>
      <c r="C37" s="1024"/>
      <c r="D37" s="1024"/>
      <c r="E37" s="1024"/>
      <c r="F37" s="1023"/>
      <c r="G37" s="1025"/>
      <c r="H37" s="1023"/>
      <c r="I37" s="1023"/>
      <c r="J37" s="1023"/>
      <c r="K37" s="1023"/>
      <c r="L37" s="1023"/>
      <c r="M37" s="1023"/>
      <c r="N37" s="1023"/>
      <c r="O37" s="1023"/>
      <c r="P37" s="1023"/>
      <c r="Q37" s="1023"/>
    </row>
    <row r="38" spans="2:19">
      <c r="B38" s="1031"/>
    </row>
    <row r="39" spans="2:19">
      <c r="B39" s="1031"/>
    </row>
    <row r="40" spans="2:19">
      <c r="B40" s="1031"/>
    </row>
    <row r="41" spans="2:19">
      <c r="B41" s="1031"/>
    </row>
    <row r="55" spans="1:19" ht="14.25">
      <c r="A55" s="1032" t="s">
        <v>369</v>
      </c>
      <c r="B55" s="1032"/>
    </row>
    <row r="56" spans="1:19" ht="14.25">
      <c r="A56" s="1032" t="s">
        <v>370</v>
      </c>
      <c r="B56" s="1032"/>
    </row>
    <row r="57" spans="1:19" ht="14.25">
      <c r="A57" s="1032" t="s">
        <v>371</v>
      </c>
      <c r="B57" s="1032"/>
    </row>
    <row r="58" spans="1:19" s="981" customFormat="1" ht="14.25">
      <c r="A58" s="1032"/>
      <c r="B58" s="1032"/>
      <c r="F58" s="978"/>
      <c r="G58" s="982"/>
      <c r="H58" s="978"/>
      <c r="I58" s="978"/>
      <c r="J58" s="978"/>
      <c r="K58" s="978"/>
      <c r="L58" s="978"/>
      <c r="M58" s="978"/>
      <c r="N58" s="978"/>
      <c r="O58" s="978"/>
      <c r="P58" s="978"/>
      <c r="Q58" s="978"/>
      <c r="R58" s="986"/>
      <c r="S58" s="986"/>
    </row>
    <row r="59" spans="1:19" s="981" customFormat="1" ht="14.25">
      <c r="A59" s="1032" t="s">
        <v>372</v>
      </c>
      <c r="B59" s="1032"/>
      <c r="F59" s="978"/>
      <c r="G59" s="982"/>
      <c r="H59" s="978"/>
      <c r="I59" s="978"/>
      <c r="J59" s="978"/>
      <c r="K59" s="978"/>
      <c r="L59" s="978"/>
      <c r="M59" s="978"/>
      <c r="N59" s="978"/>
      <c r="O59" s="978"/>
      <c r="P59" s="978"/>
      <c r="Q59" s="978"/>
      <c r="R59" s="986"/>
      <c r="S59" s="986"/>
    </row>
    <row r="60" spans="1:19" s="981" customFormat="1" ht="14.25">
      <c r="A60" s="1032" t="s">
        <v>658</v>
      </c>
      <c r="B60" s="1032"/>
      <c r="F60" s="978"/>
      <c r="G60" s="982"/>
      <c r="H60" s="978"/>
      <c r="I60" s="978"/>
      <c r="J60" s="978"/>
      <c r="K60" s="978"/>
      <c r="L60" s="978"/>
      <c r="M60" s="978"/>
      <c r="N60" s="978"/>
      <c r="O60" s="978"/>
      <c r="P60" s="978"/>
      <c r="Q60" s="978"/>
      <c r="R60" s="986"/>
      <c r="S60" s="986"/>
    </row>
    <row r="61" spans="1:19" s="981" customFormat="1" ht="14.25">
      <c r="A61" s="1032" t="s">
        <v>659</v>
      </c>
      <c r="B61" s="1032"/>
      <c r="F61" s="978"/>
      <c r="G61" s="982"/>
      <c r="H61" s="978"/>
      <c r="I61" s="978"/>
      <c r="J61" s="978"/>
      <c r="K61" s="978"/>
      <c r="L61" s="978"/>
      <c r="M61" s="978"/>
      <c r="N61" s="978"/>
      <c r="O61" s="978"/>
      <c r="P61" s="978"/>
      <c r="Q61" s="978"/>
      <c r="R61" s="986"/>
      <c r="S61" s="986"/>
    </row>
    <row r="62" spans="1:19" s="981" customFormat="1" ht="14.25">
      <c r="A62" s="1032" t="s">
        <v>660</v>
      </c>
      <c r="B62" s="1032"/>
      <c r="F62" s="978"/>
      <c r="G62" s="982"/>
      <c r="H62" s="978"/>
      <c r="I62" s="978"/>
      <c r="J62" s="978"/>
      <c r="K62" s="978"/>
      <c r="L62" s="978"/>
      <c r="M62" s="978"/>
      <c r="N62" s="978"/>
      <c r="O62" s="978"/>
      <c r="P62" s="978"/>
      <c r="Q62" s="978"/>
      <c r="R62" s="986"/>
      <c r="S62" s="986"/>
    </row>
    <row r="63" spans="1:19" s="981" customFormat="1" ht="14.25">
      <c r="A63" s="1032" t="s">
        <v>958</v>
      </c>
      <c r="B63" s="1032"/>
      <c r="F63" s="978"/>
      <c r="G63" s="982"/>
      <c r="H63" s="978"/>
      <c r="I63" s="978"/>
      <c r="J63" s="978"/>
      <c r="K63" s="978"/>
      <c r="L63" s="978"/>
      <c r="M63" s="978"/>
      <c r="N63" s="978"/>
      <c r="O63" s="978"/>
      <c r="P63" s="978"/>
      <c r="Q63" s="978"/>
      <c r="R63" s="986"/>
      <c r="S63" s="986"/>
    </row>
    <row r="64" spans="1:19" s="981" customFormat="1" ht="14.25">
      <c r="A64" s="1032" t="s">
        <v>661</v>
      </c>
      <c r="B64" s="1032"/>
      <c r="F64" s="978"/>
      <c r="G64" s="982"/>
      <c r="H64" s="978"/>
      <c r="I64" s="978"/>
      <c r="J64" s="978"/>
      <c r="K64" s="978"/>
      <c r="L64" s="978"/>
      <c r="M64" s="978"/>
      <c r="N64" s="978"/>
      <c r="O64" s="978"/>
      <c r="P64" s="978"/>
      <c r="Q64" s="978"/>
      <c r="R64" s="986"/>
      <c r="S64" s="986"/>
    </row>
    <row r="65" spans="1:19" s="981" customFormat="1" ht="14.25">
      <c r="A65" s="1032" t="s">
        <v>662</v>
      </c>
      <c r="B65" s="1032"/>
      <c r="F65" s="978"/>
      <c r="G65" s="982"/>
      <c r="H65" s="978"/>
      <c r="I65" s="978"/>
      <c r="J65" s="978"/>
      <c r="K65" s="978"/>
      <c r="L65" s="978"/>
      <c r="M65" s="978"/>
      <c r="N65" s="978"/>
      <c r="O65" s="978"/>
      <c r="P65" s="978"/>
      <c r="Q65" s="978"/>
      <c r="R65" s="986"/>
      <c r="S65" s="986"/>
    </row>
    <row r="66" spans="1:19" s="981" customFormat="1" ht="14.25">
      <c r="A66" s="1032" t="s">
        <v>373</v>
      </c>
      <c r="B66" s="1032"/>
      <c r="F66" s="978"/>
      <c r="G66" s="982"/>
      <c r="H66" s="978"/>
      <c r="I66" s="978"/>
      <c r="J66" s="978"/>
      <c r="K66" s="978"/>
      <c r="L66" s="978"/>
      <c r="M66" s="978"/>
      <c r="N66" s="978"/>
      <c r="O66" s="978"/>
      <c r="P66" s="978"/>
      <c r="Q66" s="978"/>
      <c r="R66" s="986"/>
      <c r="S66" s="986"/>
    </row>
    <row r="67" spans="1:19" s="981" customFormat="1" ht="14.25">
      <c r="A67" s="1032" t="s">
        <v>663</v>
      </c>
      <c r="B67" s="1032"/>
      <c r="F67" s="978"/>
      <c r="G67" s="982"/>
      <c r="H67" s="978"/>
      <c r="I67" s="978"/>
      <c r="J67" s="978"/>
      <c r="K67" s="978"/>
      <c r="L67" s="978"/>
      <c r="M67" s="978"/>
      <c r="N67" s="978"/>
      <c r="O67" s="978"/>
      <c r="P67" s="978"/>
      <c r="Q67" s="978"/>
      <c r="R67" s="986"/>
      <c r="S67" s="986"/>
    </row>
    <row r="68" spans="1:19" s="981" customFormat="1" ht="14.25">
      <c r="A68" s="1032" t="s">
        <v>664</v>
      </c>
      <c r="B68" s="1032"/>
      <c r="F68" s="978"/>
      <c r="G68" s="982"/>
      <c r="H68" s="978"/>
      <c r="I68" s="978"/>
      <c r="J68" s="978"/>
      <c r="K68" s="978"/>
      <c r="L68" s="978"/>
      <c r="M68" s="978"/>
      <c r="N68" s="978"/>
      <c r="O68" s="978"/>
      <c r="P68" s="978"/>
      <c r="Q68" s="978"/>
      <c r="R68" s="986"/>
      <c r="S68" s="986"/>
    </row>
    <row r="69" spans="1:19" s="981" customFormat="1" ht="14.25">
      <c r="A69" s="1032" t="s">
        <v>665</v>
      </c>
      <c r="B69" s="1032"/>
      <c r="F69" s="978"/>
      <c r="G69" s="982"/>
      <c r="H69" s="978"/>
      <c r="I69" s="978"/>
      <c r="J69" s="978"/>
      <c r="K69" s="978"/>
      <c r="L69" s="978"/>
      <c r="M69" s="978"/>
      <c r="N69" s="978"/>
      <c r="O69" s="978"/>
      <c r="P69" s="978"/>
      <c r="Q69" s="978"/>
      <c r="R69" s="986"/>
      <c r="S69" s="986"/>
    </row>
    <row r="70" spans="1:19" s="981" customFormat="1" ht="14.25">
      <c r="A70" s="1032" t="s">
        <v>666</v>
      </c>
      <c r="B70" s="1032"/>
      <c r="F70" s="978"/>
      <c r="G70" s="982"/>
      <c r="H70" s="978"/>
      <c r="I70" s="978"/>
      <c r="J70" s="978"/>
      <c r="K70" s="978"/>
      <c r="L70" s="978"/>
      <c r="M70" s="978"/>
      <c r="N70" s="978"/>
      <c r="O70" s="978"/>
      <c r="P70" s="978"/>
      <c r="Q70" s="978"/>
      <c r="R70" s="986"/>
      <c r="S70" s="986"/>
    </row>
    <row r="71" spans="1:19" s="981" customFormat="1" ht="14.25">
      <c r="A71" s="1032" t="s">
        <v>667</v>
      </c>
      <c r="B71" s="1032"/>
      <c r="F71" s="978"/>
      <c r="G71" s="982"/>
      <c r="H71" s="978"/>
      <c r="I71" s="978"/>
      <c r="J71" s="978"/>
      <c r="K71" s="978"/>
      <c r="L71" s="978"/>
      <c r="M71" s="978"/>
      <c r="N71" s="978"/>
      <c r="O71" s="978"/>
      <c r="P71" s="978"/>
      <c r="Q71" s="978"/>
      <c r="R71" s="986"/>
      <c r="S71" s="986"/>
    </row>
    <row r="72" spans="1:19" s="981" customFormat="1" ht="14.25">
      <c r="A72" s="1032" t="s">
        <v>668</v>
      </c>
      <c r="B72" s="1032"/>
      <c r="F72" s="978"/>
      <c r="G72" s="982"/>
      <c r="H72" s="978"/>
      <c r="I72" s="978"/>
      <c r="J72" s="978"/>
      <c r="K72" s="978"/>
      <c r="L72" s="978"/>
      <c r="M72" s="978"/>
      <c r="N72" s="978"/>
      <c r="O72" s="978"/>
      <c r="P72" s="978"/>
      <c r="Q72" s="978"/>
      <c r="R72" s="986"/>
      <c r="S72" s="986"/>
    </row>
    <row r="73" spans="1:19" s="981" customFormat="1" ht="14.25">
      <c r="A73" s="1032" t="s">
        <v>669</v>
      </c>
      <c r="B73" s="1032"/>
      <c r="F73" s="978"/>
      <c r="G73" s="982"/>
      <c r="H73" s="978"/>
      <c r="I73" s="978"/>
      <c r="J73" s="978"/>
      <c r="K73" s="978"/>
      <c r="L73" s="978"/>
      <c r="M73" s="978"/>
      <c r="N73" s="978"/>
      <c r="O73" s="978"/>
      <c r="P73" s="978"/>
      <c r="Q73" s="978"/>
      <c r="R73" s="986"/>
      <c r="S73" s="986"/>
    </row>
    <row r="74" spans="1:19" s="981" customFormat="1" ht="14.25">
      <c r="A74" s="1032" t="s">
        <v>670</v>
      </c>
      <c r="B74" s="1032"/>
      <c r="F74" s="978"/>
      <c r="G74" s="982"/>
      <c r="H74" s="978"/>
      <c r="I74" s="978"/>
      <c r="J74" s="978"/>
      <c r="K74" s="978"/>
      <c r="L74" s="978"/>
      <c r="M74" s="978"/>
      <c r="N74" s="978"/>
      <c r="O74" s="978"/>
      <c r="P74" s="978"/>
      <c r="Q74" s="978"/>
      <c r="R74" s="986"/>
      <c r="S74" s="986"/>
    </row>
    <row r="75" spans="1:19" s="981" customFormat="1" ht="14.25">
      <c r="A75" s="1032" t="s">
        <v>671</v>
      </c>
      <c r="B75" s="1032"/>
      <c r="F75" s="978"/>
      <c r="G75" s="982"/>
      <c r="H75" s="978"/>
      <c r="I75" s="978"/>
      <c r="J75" s="978"/>
      <c r="K75" s="978"/>
      <c r="L75" s="978"/>
      <c r="M75" s="978"/>
      <c r="N75" s="978"/>
      <c r="O75" s="978"/>
      <c r="P75" s="978"/>
      <c r="Q75" s="978"/>
      <c r="R75" s="986"/>
      <c r="S75" s="986"/>
    </row>
    <row r="76" spans="1:19" s="981" customFormat="1" ht="14.25">
      <c r="A76" s="1032" t="s">
        <v>672</v>
      </c>
      <c r="B76" s="1032"/>
      <c r="F76" s="978"/>
      <c r="G76" s="982"/>
      <c r="H76" s="978"/>
      <c r="I76" s="978"/>
      <c r="J76" s="978"/>
      <c r="K76" s="978"/>
      <c r="L76" s="978"/>
      <c r="M76" s="978"/>
      <c r="N76" s="978"/>
      <c r="O76" s="978"/>
      <c r="P76" s="978"/>
      <c r="Q76" s="978"/>
      <c r="R76" s="986"/>
      <c r="S76" s="986"/>
    </row>
    <row r="77" spans="1:19" s="981" customFormat="1" ht="14.25">
      <c r="A77" s="1032" t="s">
        <v>673</v>
      </c>
      <c r="B77" s="1032"/>
      <c r="F77" s="978"/>
      <c r="G77" s="982"/>
      <c r="H77" s="978"/>
      <c r="I77" s="978"/>
      <c r="J77" s="978"/>
      <c r="K77" s="978"/>
      <c r="L77" s="978"/>
      <c r="M77" s="978"/>
      <c r="N77" s="978"/>
      <c r="O77" s="978"/>
      <c r="P77" s="978"/>
      <c r="Q77" s="978"/>
      <c r="R77" s="986"/>
      <c r="S77" s="986"/>
    </row>
    <row r="78" spans="1:19" s="981" customFormat="1" ht="14.25">
      <c r="A78" s="1032" t="s">
        <v>374</v>
      </c>
      <c r="B78" s="1032"/>
      <c r="F78" s="978"/>
      <c r="G78" s="982"/>
      <c r="H78" s="978"/>
      <c r="I78" s="978"/>
      <c r="J78" s="978"/>
      <c r="K78" s="978"/>
      <c r="L78" s="978"/>
      <c r="M78" s="978"/>
      <c r="N78" s="978"/>
      <c r="O78" s="978"/>
      <c r="P78" s="978"/>
      <c r="Q78" s="978"/>
      <c r="R78" s="986"/>
      <c r="S78" s="986"/>
    </row>
    <row r="79" spans="1:19" s="981" customFormat="1" ht="14.25">
      <c r="A79" s="1032"/>
      <c r="B79" s="1032"/>
      <c r="F79" s="978"/>
      <c r="G79" s="982"/>
      <c r="H79" s="978"/>
      <c r="I79" s="978"/>
      <c r="J79" s="978"/>
      <c r="K79" s="978"/>
      <c r="L79" s="978"/>
      <c r="M79" s="978"/>
      <c r="N79" s="978"/>
      <c r="O79" s="978"/>
      <c r="P79" s="978"/>
      <c r="Q79" s="978"/>
      <c r="R79" s="986"/>
      <c r="S79" s="986"/>
    </row>
    <row r="80" spans="1:19" s="981" customFormat="1" ht="14.25">
      <c r="A80" s="1032"/>
      <c r="B80" s="1032"/>
      <c r="F80" s="978"/>
      <c r="G80" s="982"/>
      <c r="H80" s="978"/>
      <c r="I80" s="978"/>
      <c r="J80" s="978"/>
      <c r="K80" s="978"/>
      <c r="L80" s="978"/>
      <c r="M80" s="978"/>
      <c r="N80" s="978"/>
      <c r="O80" s="978"/>
      <c r="P80" s="978"/>
      <c r="Q80" s="978"/>
      <c r="R80" s="986"/>
      <c r="S80" s="986"/>
    </row>
    <row r="81" spans="1:19" s="981" customFormat="1" ht="14.25">
      <c r="A81" s="1032"/>
      <c r="B81" s="1032"/>
      <c r="F81" s="978"/>
      <c r="G81" s="982"/>
      <c r="H81" s="978"/>
      <c r="I81" s="978"/>
      <c r="J81" s="978"/>
      <c r="K81" s="978"/>
      <c r="L81" s="978"/>
      <c r="M81" s="978"/>
      <c r="N81" s="978"/>
      <c r="O81" s="978"/>
      <c r="P81" s="978"/>
      <c r="Q81" s="978"/>
      <c r="R81" s="986"/>
      <c r="S81" s="986"/>
    </row>
    <row r="82" spans="1:19" s="981" customFormat="1" ht="14.25">
      <c r="A82" s="1032"/>
      <c r="B82" s="1032"/>
      <c r="F82" s="978"/>
      <c r="G82" s="982"/>
      <c r="H82" s="978"/>
      <c r="I82" s="978"/>
      <c r="J82" s="978"/>
      <c r="K82" s="978"/>
      <c r="L82" s="978"/>
      <c r="M82" s="978"/>
      <c r="N82" s="978"/>
      <c r="O82" s="978"/>
      <c r="P82" s="978"/>
      <c r="Q82" s="978"/>
      <c r="R82" s="986"/>
      <c r="S82" s="986"/>
    </row>
    <row r="83" spans="1:19" s="981" customFormat="1" ht="14.25">
      <c r="A83" s="1032"/>
      <c r="B83" s="1032"/>
      <c r="F83" s="978"/>
      <c r="G83" s="982"/>
      <c r="H83" s="978"/>
      <c r="I83" s="978"/>
      <c r="J83" s="978"/>
      <c r="K83" s="978"/>
      <c r="L83" s="978"/>
      <c r="M83" s="978"/>
      <c r="N83" s="978"/>
      <c r="O83" s="978"/>
      <c r="P83" s="978"/>
      <c r="Q83" s="978"/>
      <c r="R83" s="986"/>
      <c r="S83" s="986"/>
    </row>
    <row r="84" spans="1:19" s="981" customFormat="1" ht="14.25">
      <c r="A84" s="1032"/>
      <c r="B84" s="1032"/>
      <c r="F84" s="978"/>
      <c r="G84" s="982"/>
      <c r="H84" s="978"/>
      <c r="I84" s="978"/>
      <c r="J84" s="978"/>
      <c r="K84" s="978"/>
      <c r="L84" s="978"/>
      <c r="M84" s="978"/>
      <c r="N84" s="978"/>
      <c r="O84" s="978"/>
      <c r="P84" s="978"/>
      <c r="Q84" s="978"/>
      <c r="R84" s="986"/>
      <c r="S84" s="986"/>
    </row>
    <row r="85" spans="1:19" s="981" customFormat="1" ht="14.25">
      <c r="A85" s="1032"/>
      <c r="B85" s="1032"/>
      <c r="F85" s="978"/>
      <c r="G85" s="982"/>
      <c r="H85" s="978"/>
      <c r="I85" s="978"/>
      <c r="J85" s="978"/>
      <c r="K85" s="978"/>
      <c r="L85" s="978"/>
      <c r="M85" s="978"/>
      <c r="N85" s="978"/>
      <c r="O85" s="978"/>
      <c r="P85" s="978"/>
      <c r="Q85" s="978"/>
      <c r="R85" s="986"/>
      <c r="S85" s="986"/>
    </row>
    <row r="86" spans="1:19" s="981" customFormat="1" ht="14.25">
      <c r="A86" s="1032"/>
      <c r="B86" s="1032"/>
      <c r="F86" s="978"/>
      <c r="G86" s="982"/>
      <c r="H86" s="978"/>
      <c r="I86" s="978"/>
      <c r="J86" s="978"/>
      <c r="K86" s="978"/>
      <c r="L86" s="978"/>
      <c r="M86" s="978"/>
      <c r="N86" s="978"/>
      <c r="O86" s="978"/>
      <c r="P86" s="978"/>
      <c r="Q86" s="978"/>
      <c r="R86" s="986"/>
      <c r="S86" s="986"/>
    </row>
    <row r="87" spans="1:19" s="981" customFormat="1" ht="14.25">
      <c r="A87" s="1032"/>
      <c r="B87" s="1032"/>
      <c r="F87" s="978"/>
      <c r="G87" s="982"/>
      <c r="H87" s="978"/>
      <c r="I87" s="978"/>
      <c r="J87" s="978"/>
      <c r="K87" s="978"/>
      <c r="L87" s="978"/>
      <c r="M87" s="978"/>
      <c r="N87" s="978"/>
      <c r="O87" s="978"/>
      <c r="P87" s="978"/>
      <c r="Q87" s="978"/>
      <c r="R87" s="986"/>
      <c r="S87" s="986"/>
    </row>
    <row r="88" spans="1:19" s="981" customFormat="1" ht="14.25">
      <c r="A88" s="1032"/>
      <c r="B88" s="1032"/>
      <c r="F88" s="978"/>
      <c r="G88" s="982"/>
      <c r="H88" s="978"/>
      <c r="I88" s="978"/>
      <c r="J88" s="978"/>
      <c r="K88" s="978"/>
      <c r="L88" s="978"/>
      <c r="M88" s="978"/>
      <c r="N88" s="978"/>
      <c r="O88" s="978"/>
      <c r="P88" s="978"/>
      <c r="Q88" s="978"/>
      <c r="R88" s="986"/>
      <c r="S88" s="986"/>
    </row>
    <row r="89" spans="1:19" s="981" customFormat="1" ht="14.25">
      <c r="A89" s="1032"/>
      <c r="B89" s="1032"/>
      <c r="F89" s="978"/>
      <c r="G89" s="982"/>
      <c r="H89" s="978"/>
      <c r="I89" s="978"/>
      <c r="J89" s="978"/>
      <c r="K89" s="978"/>
      <c r="L89" s="978"/>
      <c r="M89" s="978"/>
      <c r="N89" s="978"/>
      <c r="O89" s="978"/>
      <c r="P89" s="978"/>
      <c r="Q89" s="978"/>
      <c r="R89" s="986"/>
      <c r="S89" s="986"/>
    </row>
  </sheetData>
  <mergeCells count="20">
    <mergeCell ref="B2:R2"/>
    <mergeCell ref="C4:D4"/>
    <mergeCell ref="C5:D5"/>
    <mergeCell ref="B10:B13"/>
    <mergeCell ref="C10:C13"/>
    <mergeCell ref="D10:D13"/>
    <mergeCell ref="E10:E13"/>
    <mergeCell ref="F10:H13"/>
    <mergeCell ref="J10:K10"/>
    <mergeCell ref="L10:M10"/>
    <mergeCell ref="Q16:Q18"/>
    <mergeCell ref="R16:R18"/>
    <mergeCell ref="E19:H19"/>
    <mergeCell ref="N10:N13"/>
    <mergeCell ref="O10:O13"/>
    <mergeCell ref="P10:P13"/>
    <mergeCell ref="Q10:Q13"/>
    <mergeCell ref="R10:R13"/>
    <mergeCell ref="K11:K13"/>
    <mergeCell ref="M11:M13"/>
  </mergeCells>
  <phoneticPr fontId="9"/>
  <dataValidations count="4">
    <dataValidation type="list" allowBlank="1" showInputMessage="1" showErrorMessage="1" sqref="JC16:JC18 C983054:C983056 C917518:C917520 C851982:C851984 C786446:C786448 C720910:C720912 C655374:C655376 C589838:C589840 C524302:C524304 C458766:C458768 C393230:C393232 C327694:C327696 C262158:C262160 C196622:C196624 C131086:C131088 C65550:C65552 C16:C18 WVO983054:WVO983056 WLS983054:WLS983056 WBW983054:WBW983056 VSA983054:VSA983056 VIE983054:VIE983056 UYI983054:UYI983056 UOM983054:UOM983056 UEQ983054:UEQ983056 TUU983054:TUU983056 TKY983054:TKY983056 TBC983054:TBC983056 SRG983054:SRG983056 SHK983054:SHK983056 RXO983054:RXO983056 RNS983054:RNS983056 RDW983054:RDW983056 QUA983054:QUA983056 QKE983054:QKE983056 QAI983054:QAI983056 PQM983054:PQM983056 PGQ983054:PGQ983056 OWU983054:OWU983056 OMY983054:OMY983056 ODC983054:ODC983056 NTG983054:NTG983056 NJK983054:NJK983056 MZO983054:MZO983056 MPS983054:MPS983056 MFW983054:MFW983056 LWA983054:LWA983056 LME983054:LME983056 LCI983054:LCI983056 KSM983054:KSM983056 KIQ983054:KIQ983056 JYU983054:JYU983056 JOY983054:JOY983056 JFC983054:JFC983056 IVG983054:IVG983056 ILK983054:ILK983056 IBO983054:IBO983056 HRS983054:HRS983056 HHW983054:HHW983056 GYA983054:GYA983056 GOE983054:GOE983056 GEI983054:GEI983056 FUM983054:FUM983056 FKQ983054:FKQ983056 FAU983054:FAU983056 EQY983054:EQY983056 EHC983054:EHC983056 DXG983054:DXG983056 DNK983054:DNK983056 DDO983054:DDO983056 CTS983054:CTS983056 CJW983054:CJW983056 CAA983054:CAA983056 BQE983054:BQE983056 BGI983054:BGI983056 AWM983054:AWM983056 AMQ983054:AMQ983056 ACU983054:ACU983056 SY983054:SY983056 JC983054:JC983056 WVO917518:WVO917520 WLS917518:WLS917520 WBW917518:WBW917520 VSA917518:VSA917520 VIE917518:VIE917520 UYI917518:UYI917520 UOM917518:UOM917520 UEQ917518:UEQ917520 TUU917518:TUU917520 TKY917518:TKY917520 TBC917518:TBC917520 SRG917518:SRG917520 SHK917518:SHK917520 RXO917518:RXO917520 RNS917518:RNS917520 RDW917518:RDW917520 QUA917518:QUA917520 QKE917518:QKE917520 QAI917518:QAI917520 PQM917518:PQM917520 PGQ917518:PGQ917520 OWU917518:OWU917520 OMY917518:OMY917520 ODC917518:ODC917520 NTG917518:NTG917520 NJK917518:NJK917520 MZO917518:MZO917520 MPS917518:MPS917520 MFW917518:MFW917520 LWA917518:LWA917520 LME917518:LME917520 LCI917518:LCI917520 KSM917518:KSM917520 KIQ917518:KIQ917520 JYU917518:JYU917520 JOY917518:JOY917520 JFC917518:JFC917520 IVG917518:IVG917520 ILK917518:ILK917520 IBO917518:IBO917520 HRS917518:HRS917520 HHW917518:HHW917520 GYA917518:GYA917520 GOE917518:GOE917520 GEI917518:GEI917520 FUM917518:FUM917520 FKQ917518:FKQ917520 FAU917518:FAU917520 EQY917518:EQY917520 EHC917518:EHC917520 DXG917518:DXG917520 DNK917518:DNK917520 DDO917518:DDO917520 CTS917518:CTS917520 CJW917518:CJW917520 CAA917518:CAA917520 BQE917518:BQE917520 BGI917518:BGI917520 AWM917518:AWM917520 AMQ917518:AMQ917520 ACU917518:ACU917520 SY917518:SY917520 JC917518:JC917520 WVO851982:WVO851984 WLS851982:WLS851984 WBW851982:WBW851984 VSA851982:VSA851984 VIE851982:VIE851984 UYI851982:UYI851984 UOM851982:UOM851984 UEQ851982:UEQ851984 TUU851982:TUU851984 TKY851982:TKY851984 TBC851982:TBC851984 SRG851982:SRG851984 SHK851982:SHK851984 RXO851982:RXO851984 RNS851982:RNS851984 RDW851982:RDW851984 QUA851982:QUA851984 QKE851982:QKE851984 QAI851982:QAI851984 PQM851982:PQM851984 PGQ851982:PGQ851984 OWU851982:OWU851984 OMY851982:OMY851984 ODC851982:ODC851984 NTG851982:NTG851984 NJK851982:NJK851984 MZO851982:MZO851984 MPS851982:MPS851984 MFW851982:MFW851984 LWA851982:LWA851984 LME851982:LME851984 LCI851982:LCI851984 KSM851982:KSM851984 KIQ851982:KIQ851984 JYU851982:JYU851984 JOY851982:JOY851984 JFC851982:JFC851984 IVG851982:IVG851984 ILK851982:ILK851984 IBO851982:IBO851984 HRS851982:HRS851984 HHW851982:HHW851984 GYA851982:GYA851984 GOE851982:GOE851984 GEI851982:GEI851984 FUM851982:FUM851984 FKQ851982:FKQ851984 FAU851982:FAU851984 EQY851982:EQY851984 EHC851982:EHC851984 DXG851982:DXG851984 DNK851982:DNK851984 DDO851982:DDO851984 CTS851982:CTS851984 CJW851982:CJW851984 CAA851982:CAA851984 BQE851982:BQE851984 BGI851982:BGI851984 AWM851982:AWM851984 AMQ851982:AMQ851984 ACU851982:ACU851984 SY851982:SY851984 JC851982:JC851984 WVO786446:WVO786448 WLS786446:WLS786448 WBW786446:WBW786448 VSA786446:VSA786448 VIE786446:VIE786448 UYI786446:UYI786448 UOM786446:UOM786448 UEQ786446:UEQ786448 TUU786446:TUU786448 TKY786446:TKY786448 TBC786446:TBC786448 SRG786446:SRG786448 SHK786446:SHK786448 RXO786446:RXO786448 RNS786446:RNS786448 RDW786446:RDW786448 QUA786446:QUA786448 QKE786446:QKE786448 QAI786446:QAI786448 PQM786446:PQM786448 PGQ786446:PGQ786448 OWU786446:OWU786448 OMY786446:OMY786448 ODC786446:ODC786448 NTG786446:NTG786448 NJK786446:NJK786448 MZO786446:MZO786448 MPS786446:MPS786448 MFW786446:MFW786448 LWA786446:LWA786448 LME786446:LME786448 LCI786446:LCI786448 KSM786446:KSM786448 KIQ786446:KIQ786448 JYU786446:JYU786448 JOY786446:JOY786448 JFC786446:JFC786448 IVG786446:IVG786448 ILK786446:ILK786448 IBO786446:IBO786448 HRS786446:HRS786448 HHW786446:HHW786448 GYA786446:GYA786448 GOE786446:GOE786448 GEI786446:GEI786448 FUM786446:FUM786448 FKQ786446:FKQ786448 FAU786446:FAU786448 EQY786446:EQY786448 EHC786446:EHC786448 DXG786446:DXG786448 DNK786446:DNK786448 DDO786446:DDO786448 CTS786446:CTS786448 CJW786446:CJW786448 CAA786446:CAA786448 BQE786446:BQE786448 BGI786446:BGI786448 AWM786446:AWM786448 AMQ786446:AMQ786448 ACU786446:ACU786448 SY786446:SY786448 JC786446:JC786448 WVO720910:WVO720912 WLS720910:WLS720912 WBW720910:WBW720912 VSA720910:VSA720912 VIE720910:VIE720912 UYI720910:UYI720912 UOM720910:UOM720912 UEQ720910:UEQ720912 TUU720910:TUU720912 TKY720910:TKY720912 TBC720910:TBC720912 SRG720910:SRG720912 SHK720910:SHK720912 RXO720910:RXO720912 RNS720910:RNS720912 RDW720910:RDW720912 QUA720910:QUA720912 QKE720910:QKE720912 QAI720910:QAI720912 PQM720910:PQM720912 PGQ720910:PGQ720912 OWU720910:OWU720912 OMY720910:OMY720912 ODC720910:ODC720912 NTG720910:NTG720912 NJK720910:NJK720912 MZO720910:MZO720912 MPS720910:MPS720912 MFW720910:MFW720912 LWA720910:LWA720912 LME720910:LME720912 LCI720910:LCI720912 KSM720910:KSM720912 KIQ720910:KIQ720912 JYU720910:JYU720912 JOY720910:JOY720912 JFC720910:JFC720912 IVG720910:IVG720912 ILK720910:ILK720912 IBO720910:IBO720912 HRS720910:HRS720912 HHW720910:HHW720912 GYA720910:GYA720912 GOE720910:GOE720912 GEI720910:GEI720912 FUM720910:FUM720912 FKQ720910:FKQ720912 FAU720910:FAU720912 EQY720910:EQY720912 EHC720910:EHC720912 DXG720910:DXG720912 DNK720910:DNK720912 DDO720910:DDO720912 CTS720910:CTS720912 CJW720910:CJW720912 CAA720910:CAA720912 BQE720910:BQE720912 BGI720910:BGI720912 AWM720910:AWM720912 AMQ720910:AMQ720912 ACU720910:ACU720912 SY720910:SY720912 JC720910:JC720912 WVO655374:WVO655376 WLS655374:WLS655376 WBW655374:WBW655376 VSA655374:VSA655376 VIE655374:VIE655376 UYI655374:UYI655376 UOM655374:UOM655376 UEQ655374:UEQ655376 TUU655374:TUU655376 TKY655374:TKY655376 TBC655374:TBC655376 SRG655374:SRG655376 SHK655374:SHK655376 RXO655374:RXO655376 RNS655374:RNS655376 RDW655374:RDW655376 QUA655374:QUA655376 QKE655374:QKE655376 QAI655374:QAI655376 PQM655374:PQM655376 PGQ655374:PGQ655376 OWU655374:OWU655376 OMY655374:OMY655376 ODC655374:ODC655376 NTG655374:NTG655376 NJK655374:NJK655376 MZO655374:MZO655376 MPS655374:MPS655376 MFW655374:MFW655376 LWA655374:LWA655376 LME655374:LME655376 LCI655374:LCI655376 KSM655374:KSM655376 KIQ655374:KIQ655376 JYU655374:JYU655376 JOY655374:JOY655376 JFC655374:JFC655376 IVG655374:IVG655376 ILK655374:ILK655376 IBO655374:IBO655376 HRS655374:HRS655376 HHW655374:HHW655376 GYA655374:GYA655376 GOE655374:GOE655376 GEI655374:GEI655376 FUM655374:FUM655376 FKQ655374:FKQ655376 FAU655374:FAU655376 EQY655374:EQY655376 EHC655374:EHC655376 DXG655374:DXG655376 DNK655374:DNK655376 DDO655374:DDO655376 CTS655374:CTS655376 CJW655374:CJW655376 CAA655374:CAA655376 BQE655374:BQE655376 BGI655374:BGI655376 AWM655374:AWM655376 AMQ655374:AMQ655376 ACU655374:ACU655376 SY655374:SY655376 JC655374:JC655376 WVO589838:WVO589840 WLS589838:WLS589840 WBW589838:WBW589840 VSA589838:VSA589840 VIE589838:VIE589840 UYI589838:UYI589840 UOM589838:UOM589840 UEQ589838:UEQ589840 TUU589838:TUU589840 TKY589838:TKY589840 TBC589838:TBC589840 SRG589838:SRG589840 SHK589838:SHK589840 RXO589838:RXO589840 RNS589838:RNS589840 RDW589838:RDW589840 QUA589838:QUA589840 QKE589838:QKE589840 QAI589838:QAI589840 PQM589838:PQM589840 PGQ589838:PGQ589840 OWU589838:OWU589840 OMY589838:OMY589840 ODC589838:ODC589840 NTG589838:NTG589840 NJK589838:NJK589840 MZO589838:MZO589840 MPS589838:MPS589840 MFW589838:MFW589840 LWA589838:LWA589840 LME589838:LME589840 LCI589838:LCI589840 KSM589838:KSM589840 KIQ589838:KIQ589840 JYU589838:JYU589840 JOY589838:JOY589840 JFC589838:JFC589840 IVG589838:IVG589840 ILK589838:ILK589840 IBO589838:IBO589840 HRS589838:HRS589840 HHW589838:HHW589840 GYA589838:GYA589840 GOE589838:GOE589840 GEI589838:GEI589840 FUM589838:FUM589840 FKQ589838:FKQ589840 FAU589838:FAU589840 EQY589838:EQY589840 EHC589838:EHC589840 DXG589838:DXG589840 DNK589838:DNK589840 DDO589838:DDO589840 CTS589838:CTS589840 CJW589838:CJW589840 CAA589838:CAA589840 BQE589838:BQE589840 BGI589838:BGI589840 AWM589838:AWM589840 AMQ589838:AMQ589840 ACU589838:ACU589840 SY589838:SY589840 JC589838:JC589840 WVO524302:WVO524304 WLS524302:WLS524304 WBW524302:WBW524304 VSA524302:VSA524304 VIE524302:VIE524304 UYI524302:UYI524304 UOM524302:UOM524304 UEQ524302:UEQ524304 TUU524302:TUU524304 TKY524302:TKY524304 TBC524302:TBC524304 SRG524302:SRG524304 SHK524302:SHK524304 RXO524302:RXO524304 RNS524302:RNS524304 RDW524302:RDW524304 QUA524302:QUA524304 QKE524302:QKE524304 QAI524302:QAI524304 PQM524302:PQM524304 PGQ524302:PGQ524304 OWU524302:OWU524304 OMY524302:OMY524304 ODC524302:ODC524304 NTG524302:NTG524304 NJK524302:NJK524304 MZO524302:MZO524304 MPS524302:MPS524304 MFW524302:MFW524304 LWA524302:LWA524304 LME524302:LME524304 LCI524302:LCI524304 KSM524302:KSM524304 KIQ524302:KIQ524304 JYU524302:JYU524304 JOY524302:JOY524304 JFC524302:JFC524304 IVG524302:IVG524304 ILK524302:ILK524304 IBO524302:IBO524304 HRS524302:HRS524304 HHW524302:HHW524304 GYA524302:GYA524304 GOE524302:GOE524304 GEI524302:GEI524304 FUM524302:FUM524304 FKQ524302:FKQ524304 FAU524302:FAU524304 EQY524302:EQY524304 EHC524302:EHC524304 DXG524302:DXG524304 DNK524302:DNK524304 DDO524302:DDO524304 CTS524302:CTS524304 CJW524302:CJW524304 CAA524302:CAA524304 BQE524302:BQE524304 BGI524302:BGI524304 AWM524302:AWM524304 AMQ524302:AMQ524304 ACU524302:ACU524304 SY524302:SY524304 JC524302:JC524304 WVO458766:WVO458768 WLS458766:WLS458768 WBW458766:WBW458768 VSA458766:VSA458768 VIE458766:VIE458768 UYI458766:UYI458768 UOM458766:UOM458768 UEQ458766:UEQ458768 TUU458766:TUU458768 TKY458766:TKY458768 TBC458766:TBC458768 SRG458766:SRG458768 SHK458766:SHK458768 RXO458766:RXO458768 RNS458766:RNS458768 RDW458766:RDW458768 QUA458766:QUA458768 QKE458766:QKE458768 QAI458766:QAI458768 PQM458766:PQM458768 PGQ458766:PGQ458768 OWU458766:OWU458768 OMY458766:OMY458768 ODC458766:ODC458768 NTG458766:NTG458768 NJK458766:NJK458768 MZO458766:MZO458768 MPS458766:MPS458768 MFW458766:MFW458768 LWA458766:LWA458768 LME458766:LME458768 LCI458766:LCI458768 KSM458766:KSM458768 KIQ458766:KIQ458768 JYU458766:JYU458768 JOY458766:JOY458768 JFC458766:JFC458768 IVG458766:IVG458768 ILK458766:ILK458768 IBO458766:IBO458768 HRS458766:HRS458768 HHW458766:HHW458768 GYA458766:GYA458768 GOE458766:GOE458768 GEI458766:GEI458768 FUM458766:FUM458768 FKQ458766:FKQ458768 FAU458766:FAU458768 EQY458766:EQY458768 EHC458766:EHC458768 DXG458766:DXG458768 DNK458766:DNK458768 DDO458766:DDO458768 CTS458766:CTS458768 CJW458766:CJW458768 CAA458766:CAA458768 BQE458766:BQE458768 BGI458766:BGI458768 AWM458766:AWM458768 AMQ458766:AMQ458768 ACU458766:ACU458768 SY458766:SY458768 JC458766:JC458768 WVO393230:WVO393232 WLS393230:WLS393232 WBW393230:WBW393232 VSA393230:VSA393232 VIE393230:VIE393232 UYI393230:UYI393232 UOM393230:UOM393232 UEQ393230:UEQ393232 TUU393230:TUU393232 TKY393230:TKY393232 TBC393230:TBC393232 SRG393230:SRG393232 SHK393230:SHK393232 RXO393230:RXO393232 RNS393230:RNS393232 RDW393230:RDW393232 QUA393230:QUA393232 QKE393230:QKE393232 QAI393230:QAI393232 PQM393230:PQM393232 PGQ393230:PGQ393232 OWU393230:OWU393232 OMY393230:OMY393232 ODC393230:ODC393232 NTG393230:NTG393232 NJK393230:NJK393232 MZO393230:MZO393232 MPS393230:MPS393232 MFW393230:MFW393232 LWA393230:LWA393232 LME393230:LME393232 LCI393230:LCI393232 KSM393230:KSM393232 KIQ393230:KIQ393232 JYU393230:JYU393232 JOY393230:JOY393232 JFC393230:JFC393232 IVG393230:IVG393232 ILK393230:ILK393232 IBO393230:IBO393232 HRS393230:HRS393232 HHW393230:HHW393232 GYA393230:GYA393232 GOE393230:GOE393232 GEI393230:GEI393232 FUM393230:FUM393232 FKQ393230:FKQ393232 FAU393230:FAU393232 EQY393230:EQY393232 EHC393230:EHC393232 DXG393230:DXG393232 DNK393230:DNK393232 DDO393230:DDO393232 CTS393230:CTS393232 CJW393230:CJW393232 CAA393230:CAA393232 BQE393230:BQE393232 BGI393230:BGI393232 AWM393230:AWM393232 AMQ393230:AMQ393232 ACU393230:ACU393232 SY393230:SY393232 JC393230:JC393232 WVO327694:WVO327696 WLS327694:WLS327696 WBW327694:WBW327696 VSA327694:VSA327696 VIE327694:VIE327696 UYI327694:UYI327696 UOM327694:UOM327696 UEQ327694:UEQ327696 TUU327694:TUU327696 TKY327694:TKY327696 TBC327694:TBC327696 SRG327694:SRG327696 SHK327694:SHK327696 RXO327694:RXO327696 RNS327694:RNS327696 RDW327694:RDW327696 QUA327694:QUA327696 QKE327694:QKE327696 QAI327694:QAI327696 PQM327694:PQM327696 PGQ327694:PGQ327696 OWU327694:OWU327696 OMY327694:OMY327696 ODC327694:ODC327696 NTG327694:NTG327696 NJK327694:NJK327696 MZO327694:MZO327696 MPS327694:MPS327696 MFW327694:MFW327696 LWA327694:LWA327696 LME327694:LME327696 LCI327694:LCI327696 KSM327694:KSM327696 KIQ327694:KIQ327696 JYU327694:JYU327696 JOY327694:JOY327696 JFC327694:JFC327696 IVG327694:IVG327696 ILK327694:ILK327696 IBO327694:IBO327696 HRS327694:HRS327696 HHW327694:HHW327696 GYA327694:GYA327696 GOE327694:GOE327696 GEI327694:GEI327696 FUM327694:FUM327696 FKQ327694:FKQ327696 FAU327694:FAU327696 EQY327694:EQY327696 EHC327694:EHC327696 DXG327694:DXG327696 DNK327694:DNK327696 DDO327694:DDO327696 CTS327694:CTS327696 CJW327694:CJW327696 CAA327694:CAA327696 BQE327694:BQE327696 BGI327694:BGI327696 AWM327694:AWM327696 AMQ327694:AMQ327696 ACU327694:ACU327696 SY327694:SY327696 JC327694:JC327696 WVO262158:WVO262160 WLS262158:WLS262160 WBW262158:WBW262160 VSA262158:VSA262160 VIE262158:VIE262160 UYI262158:UYI262160 UOM262158:UOM262160 UEQ262158:UEQ262160 TUU262158:TUU262160 TKY262158:TKY262160 TBC262158:TBC262160 SRG262158:SRG262160 SHK262158:SHK262160 RXO262158:RXO262160 RNS262158:RNS262160 RDW262158:RDW262160 QUA262158:QUA262160 QKE262158:QKE262160 QAI262158:QAI262160 PQM262158:PQM262160 PGQ262158:PGQ262160 OWU262158:OWU262160 OMY262158:OMY262160 ODC262158:ODC262160 NTG262158:NTG262160 NJK262158:NJK262160 MZO262158:MZO262160 MPS262158:MPS262160 MFW262158:MFW262160 LWA262158:LWA262160 LME262158:LME262160 LCI262158:LCI262160 KSM262158:KSM262160 KIQ262158:KIQ262160 JYU262158:JYU262160 JOY262158:JOY262160 JFC262158:JFC262160 IVG262158:IVG262160 ILK262158:ILK262160 IBO262158:IBO262160 HRS262158:HRS262160 HHW262158:HHW262160 GYA262158:GYA262160 GOE262158:GOE262160 GEI262158:GEI262160 FUM262158:FUM262160 FKQ262158:FKQ262160 FAU262158:FAU262160 EQY262158:EQY262160 EHC262158:EHC262160 DXG262158:DXG262160 DNK262158:DNK262160 DDO262158:DDO262160 CTS262158:CTS262160 CJW262158:CJW262160 CAA262158:CAA262160 BQE262158:BQE262160 BGI262158:BGI262160 AWM262158:AWM262160 AMQ262158:AMQ262160 ACU262158:ACU262160 SY262158:SY262160 JC262158:JC262160 WVO196622:WVO196624 WLS196622:WLS196624 WBW196622:WBW196624 VSA196622:VSA196624 VIE196622:VIE196624 UYI196622:UYI196624 UOM196622:UOM196624 UEQ196622:UEQ196624 TUU196622:TUU196624 TKY196622:TKY196624 TBC196622:TBC196624 SRG196622:SRG196624 SHK196622:SHK196624 RXO196622:RXO196624 RNS196622:RNS196624 RDW196622:RDW196624 QUA196622:QUA196624 QKE196622:QKE196624 QAI196622:QAI196624 PQM196622:PQM196624 PGQ196622:PGQ196624 OWU196622:OWU196624 OMY196622:OMY196624 ODC196622:ODC196624 NTG196622:NTG196624 NJK196622:NJK196624 MZO196622:MZO196624 MPS196622:MPS196624 MFW196622:MFW196624 LWA196622:LWA196624 LME196622:LME196624 LCI196622:LCI196624 KSM196622:KSM196624 KIQ196622:KIQ196624 JYU196622:JYU196624 JOY196622:JOY196624 JFC196622:JFC196624 IVG196622:IVG196624 ILK196622:ILK196624 IBO196622:IBO196624 HRS196622:HRS196624 HHW196622:HHW196624 GYA196622:GYA196624 GOE196622:GOE196624 GEI196622:GEI196624 FUM196622:FUM196624 FKQ196622:FKQ196624 FAU196622:FAU196624 EQY196622:EQY196624 EHC196622:EHC196624 DXG196622:DXG196624 DNK196622:DNK196624 DDO196622:DDO196624 CTS196622:CTS196624 CJW196622:CJW196624 CAA196622:CAA196624 BQE196622:BQE196624 BGI196622:BGI196624 AWM196622:AWM196624 AMQ196622:AMQ196624 ACU196622:ACU196624 SY196622:SY196624 JC196622:JC196624 WVO131086:WVO131088 WLS131086:WLS131088 WBW131086:WBW131088 VSA131086:VSA131088 VIE131086:VIE131088 UYI131086:UYI131088 UOM131086:UOM131088 UEQ131086:UEQ131088 TUU131086:TUU131088 TKY131086:TKY131088 TBC131086:TBC131088 SRG131086:SRG131088 SHK131086:SHK131088 RXO131086:RXO131088 RNS131086:RNS131088 RDW131086:RDW131088 QUA131086:QUA131088 QKE131086:QKE131088 QAI131086:QAI131088 PQM131086:PQM131088 PGQ131086:PGQ131088 OWU131086:OWU131088 OMY131086:OMY131088 ODC131086:ODC131088 NTG131086:NTG131088 NJK131086:NJK131088 MZO131086:MZO131088 MPS131086:MPS131088 MFW131086:MFW131088 LWA131086:LWA131088 LME131086:LME131088 LCI131086:LCI131088 KSM131086:KSM131088 KIQ131086:KIQ131088 JYU131086:JYU131088 JOY131086:JOY131088 JFC131086:JFC131088 IVG131086:IVG131088 ILK131086:ILK131088 IBO131086:IBO131088 HRS131086:HRS131088 HHW131086:HHW131088 GYA131086:GYA131088 GOE131086:GOE131088 GEI131086:GEI131088 FUM131086:FUM131088 FKQ131086:FKQ131088 FAU131086:FAU131088 EQY131086:EQY131088 EHC131086:EHC131088 DXG131086:DXG131088 DNK131086:DNK131088 DDO131086:DDO131088 CTS131086:CTS131088 CJW131086:CJW131088 CAA131086:CAA131088 BQE131086:BQE131088 BGI131086:BGI131088 AWM131086:AWM131088 AMQ131086:AMQ131088 ACU131086:ACU131088 SY131086:SY131088 JC131086:JC131088 WVO65550:WVO65552 WLS65550:WLS65552 WBW65550:WBW65552 VSA65550:VSA65552 VIE65550:VIE65552 UYI65550:UYI65552 UOM65550:UOM65552 UEQ65550:UEQ65552 TUU65550:TUU65552 TKY65550:TKY65552 TBC65550:TBC65552 SRG65550:SRG65552 SHK65550:SHK65552 RXO65550:RXO65552 RNS65550:RNS65552 RDW65550:RDW65552 QUA65550:QUA65552 QKE65550:QKE65552 QAI65550:QAI65552 PQM65550:PQM65552 PGQ65550:PGQ65552 OWU65550:OWU65552 OMY65550:OMY65552 ODC65550:ODC65552 NTG65550:NTG65552 NJK65550:NJK65552 MZO65550:MZO65552 MPS65550:MPS65552 MFW65550:MFW65552 LWA65550:LWA65552 LME65550:LME65552 LCI65550:LCI65552 KSM65550:KSM65552 KIQ65550:KIQ65552 JYU65550:JYU65552 JOY65550:JOY65552 JFC65550:JFC65552 IVG65550:IVG65552 ILK65550:ILK65552 IBO65550:IBO65552 HRS65550:HRS65552 HHW65550:HHW65552 GYA65550:GYA65552 GOE65550:GOE65552 GEI65550:GEI65552 FUM65550:FUM65552 FKQ65550:FKQ65552 FAU65550:FAU65552 EQY65550:EQY65552 EHC65550:EHC65552 DXG65550:DXG65552 DNK65550:DNK65552 DDO65550:DDO65552 CTS65550:CTS65552 CJW65550:CJW65552 CAA65550:CAA65552 BQE65550:BQE65552 BGI65550:BGI65552 AWM65550:AWM65552 AMQ65550:AMQ65552 ACU65550:ACU65552 SY65550:SY65552 JC65550:JC65552 WVO16:WVO18 WLS16:WLS18 WBW16:WBW18 VSA16:VSA18 VIE16:VIE18 UYI16:UYI18 UOM16:UOM18 UEQ16:UEQ18 TUU16:TUU18 TKY16:TKY18 TBC16:TBC18 SRG16:SRG18 SHK16:SHK18 RXO16:RXO18 RNS16:RNS18 RDW16:RDW18 QUA16:QUA18 QKE16:QKE18 QAI16:QAI18 PQM16:PQM18 PGQ16:PGQ18 OWU16:OWU18 OMY16:OMY18 ODC16:ODC18 NTG16:NTG18 NJK16:NJK18 MZO16:MZO18 MPS16:MPS18 MFW16:MFW18 LWA16:LWA18 LME16:LME18 LCI16:LCI18 KSM16:KSM18 KIQ16:KIQ18 JYU16:JYU18 JOY16:JOY18 JFC16:JFC18 IVG16:IVG18 ILK16:ILK18 IBO16:IBO18 HRS16:HRS18 HHW16:HHW18 GYA16:GYA18 GOE16:GOE18 GEI16:GEI18 FUM16:FUM18 FKQ16:FKQ18 FAU16:FAU18 EQY16:EQY18 EHC16:EHC18 DXG16:DXG18 DNK16:DNK18 DDO16:DDO18 CTS16:CTS18 CJW16:CJW18 CAA16:CAA18 BQE16:BQE18 BGI16:BGI18 AWM16:AWM18 AMQ16:AMQ18 ACU16:ACU18 SY16:SY18" xr:uid="{00000000-0002-0000-1900-000000000000}">
      <formula1>$A$56:$A$57</formula1>
    </dataValidation>
    <dataValidation type="list" allowBlank="1" showInputMessage="1" showErrorMessage="1" sqref="JD16:JD18 D983054:D983056 D917518:D917520 D851982:D851984 D786446:D786448 D720910:D720912 D655374:D655376 D589838:D589840 D524302:D524304 D458766:D458768 D393230:D393232 D327694:D327696 D262158:D262160 D196622:D196624 D131086:D131088 D65550:D65552 D16:D18 WVP983054:WVP983056 WLT983054:WLT983056 WBX983054:WBX983056 VSB983054:VSB983056 VIF983054:VIF983056 UYJ983054:UYJ983056 UON983054:UON983056 UER983054:UER983056 TUV983054:TUV983056 TKZ983054:TKZ983056 TBD983054:TBD983056 SRH983054:SRH983056 SHL983054:SHL983056 RXP983054:RXP983056 RNT983054:RNT983056 RDX983054:RDX983056 QUB983054:QUB983056 QKF983054:QKF983056 QAJ983054:QAJ983056 PQN983054:PQN983056 PGR983054:PGR983056 OWV983054:OWV983056 OMZ983054:OMZ983056 ODD983054:ODD983056 NTH983054:NTH983056 NJL983054:NJL983056 MZP983054:MZP983056 MPT983054:MPT983056 MFX983054:MFX983056 LWB983054:LWB983056 LMF983054:LMF983056 LCJ983054:LCJ983056 KSN983054:KSN983056 KIR983054:KIR983056 JYV983054:JYV983056 JOZ983054:JOZ983056 JFD983054:JFD983056 IVH983054:IVH983056 ILL983054:ILL983056 IBP983054:IBP983056 HRT983054:HRT983056 HHX983054:HHX983056 GYB983054:GYB983056 GOF983054:GOF983056 GEJ983054:GEJ983056 FUN983054:FUN983056 FKR983054:FKR983056 FAV983054:FAV983056 EQZ983054:EQZ983056 EHD983054:EHD983056 DXH983054:DXH983056 DNL983054:DNL983056 DDP983054:DDP983056 CTT983054:CTT983056 CJX983054:CJX983056 CAB983054:CAB983056 BQF983054:BQF983056 BGJ983054:BGJ983056 AWN983054:AWN983056 AMR983054:AMR983056 ACV983054:ACV983056 SZ983054:SZ983056 JD983054:JD983056 WVP917518:WVP917520 WLT917518:WLT917520 WBX917518:WBX917520 VSB917518:VSB917520 VIF917518:VIF917520 UYJ917518:UYJ917520 UON917518:UON917520 UER917518:UER917520 TUV917518:TUV917520 TKZ917518:TKZ917520 TBD917518:TBD917520 SRH917518:SRH917520 SHL917518:SHL917520 RXP917518:RXP917520 RNT917518:RNT917520 RDX917518:RDX917520 QUB917518:QUB917520 QKF917518:QKF917520 QAJ917518:QAJ917520 PQN917518:PQN917520 PGR917518:PGR917520 OWV917518:OWV917520 OMZ917518:OMZ917520 ODD917518:ODD917520 NTH917518:NTH917520 NJL917518:NJL917520 MZP917518:MZP917520 MPT917518:MPT917520 MFX917518:MFX917520 LWB917518:LWB917520 LMF917518:LMF917520 LCJ917518:LCJ917520 KSN917518:KSN917520 KIR917518:KIR917520 JYV917518:JYV917520 JOZ917518:JOZ917520 JFD917518:JFD917520 IVH917518:IVH917520 ILL917518:ILL917520 IBP917518:IBP917520 HRT917518:HRT917520 HHX917518:HHX917520 GYB917518:GYB917520 GOF917518:GOF917520 GEJ917518:GEJ917520 FUN917518:FUN917520 FKR917518:FKR917520 FAV917518:FAV917520 EQZ917518:EQZ917520 EHD917518:EHD917520 DXH917518:DXH917520 DNL917518:DNL917520 DDP917518:DDP917520 CTT917518:CTT917520 CJX917518:CJX917520 CAB917518:CAB917520 BQF917518:BQF917520 BGJ917518:BGJ917520 AWN917518:AWN917520 AMR917518:AMR917520 ACV917518:ACV917520 SZ917518:SZ917520 JD917518:JD917520 WVP851982:WVP851984 WLT851982:WLT851984 WBX851982:WBX851984 VSB851982:VSB851984 VIF851982:VIF851984 UYJ851982:UYJ851984 UON851982:UON851984 UER851982:UER851984 TUV851982:TUV851984 TKZ851982:TKZ851984 TBD851982:TBD851984 SRH851982:SRH851984 SHL851982:SHL851984 RXP851982:RXP851984 RNT851982:RNT851984 RDX851982:RDX851984 QUB851982:QUB851984 QKF851982:QKF851984 QAJ851982:QAJ851984 PQN851982:PQN851984 PGR851982:PGR851984 OWV851982:OWV851984 OMZ851982:OMZ851984 ODD851982:ODD851984 NTH851982:NTH851984 NJL851982:NJL851984 MZP851982:MZP851984 MPT851982:MPT851984 MFX851982:MFX851984 LWB851982:LWB851984 LMF851982:LMF851984 LCJ851982:LCJ851984 KSN851982:KSN851984 KIR851982:KIR851984 JYV851982:JYV851984 JOZ851982:JOZ851984 JFD851982:JFD851984 IVH851982:IVH851984 ILL851982:ILL851984 IBP851982:IBP851984 HRT851982:HRT851984 HHX851982:HHX851984 GYB851982:GYB851984 GOF851982:GOF851984 GEJ851982:GEJ851984 FUN851982:FUN851984 FKR851982:FKR851984 FAV851982:FAV851984 EQZ851982:EQZ851984 EHD851982:EHD851984 DXH851982:DXH851984 DNL851982:DNL851984 DDP851982:DDP851984 CTT851982:CTT851984 CJX851982:CJX851984 CAB851982:CAB851984 BQF851982:BQF851984 BGJ851982:BGJ851984 AWN851982:AWN851984 AMR851982:AMR851984 ACV851982:ACV851984 SZ851982:SZ851984 JD851982:JD851984 WVP786446:WVP786448 WLT786446:WLT786448 WBX786446:WBX786448 VSB786446:VSB786448 VIF786446:VIF786448 UYJ786446:UYJ786448 UON786446:UON786448 UER786446:UER786448 TUV786446:TUV786448 TKZ786446:TKZ786448 TBD786446:TBD786448 SRH786446:SRH786448 SHL786446:SHL786448 RXP786446:RXP786448 RNT786446:RNT786448 RDX786446:RDX786448 QUB786446:QUB786448 QKF786446:QKF786448 QAJ786446:QAJ786448 PQN786446:PQN786448 PGR786446:PGR786448 OWV786446:OWV786448 OMZ786446:OMZ786448 ODD786446:ODD786448 NTH786446:NTH786448 NJL786446:NJL786448 MZP786446:MZP786448 MPT786446:MPT786448 MFX786446:MFX786448 LWB786446:LWB786448 LMF786446:LMF786448 LCJ786446:LCJ786448 KSN786446:KSN786448 KIR786446:KIR786448 JYV786446:JYV786448 JOZ786446:JOZ786448 JFD786446:JFD786448 IVH786446:IVH786448 ILL786446:ILL786448 IBP786446:IBP786448 HRT786446:HRT786448 HHX786446:HHX786448 GYB786446:GYB786448 GOF786446:GOF786448 GEJ786446:GEJ786448 FUN786446:FUN786448 FKR786446:FKR786448 FAV786446:FAV786448 EQZ786446:EQZ786448 EHD786446:EHD786448 DXH786446:DXH786448 DNL786446:DNL786448 DDP786446:DDP786448 CTT786446:CTT786448 CJX786446:CJX786448 CAB786446:CAB786448 BQF786446:BQF786448 BGJ786446:BGJ786448 AWN786446:AWN786448 AMR786446:AMR786448 ACV786446:ACV786448 SZ786446:SZ786448 JD786446:JD786448 WVP720910:WVP720912 WLT720910:WLT720912 WBX720910:WBX720912 VSB720910:VSB720912 VIF720910:VIF720912 UYJ720910:UYJ720912 UON720910:UON720912 UER720910:UER720912 TUV720910:TUV720912 TKZ720910:TKZ720912 TBD720910:TBD720912 SRH720910:SRH720912 SHL720910:SHL720912 RXP720910:RXP720912 RNT720910:RNT720912 RDX720910:RDX720912 QUB720910:QUB720912 QKF720910:QKF720912 QAJ720910:QAJ720912 PQN720910:PQN720912 PGR720910:PGR720912 OWV720910:OWV720912 OMZ720910:OMZ720912 ODD720910:ODD720912 NTH720910:NTH720912 NJL720910:NJL720912 MZP720910:MZP720912 MPT720910:MPT720912 MFX720910:MFX720912 LWB720910:LWB720912 LMF720910:LMF720912 LCJ720910:LCJ720912 KSN720910:KSN720912 KIR720910:KIR720912 JYV720910:JYV720912 JOZ720910:JOZ720912 JFD720910:JFD720912 IVH720910:IVH720912 ILL720910:ILL720912 IBP720910:IBP720912 HRT720910:HRT720912 HHX720910:HHX720912 GYB720910:GYB720912 GOF720910:GOF720912 GEJ720910:GEJ720912 FUN720910:FUN720912 FKR720910:FKR720912 FAV720910:FAV720912 EQZ720910:EQZ720912 EHD720910:EHD720912 DXH720910:DXH720912 DNL720910:DNL720912 DDP720910:DDP720912 CTT720910:CTT720912 CJX720910:CJX720912 CAB720910:CAB720912 BQF720910:BQF720912 BGJ720910:BGJ720912 AWN720910:AWN720912 AMR720910:AMR720912 ACV720910:ACV720912 SZ720910:SZ720912 JD720910:JD720912 WVP655374:WVP655376 WLT655374:WLT655376 WBX655374:WBX655376 VSB655374:VSB655376 VIF655374:VIF655376 UYJ655374:UYJ655376 UON655374:UON655376 UER655374:UER655376 TUV655374:TUV655376 TKZ655374:TKZ655376 TBD655374:TBD655376 SRH655374:SRH655376 SHL655374:SHL655376 RXP655374:RXP655376 RNT655374:RNT655376 RDX655374:RDX655376 QUB655374:QUB655376 QKF655374:QKF655376 QAJ655374:QAJ655376 PQN655374:PQN655376 PGR655374:PGR655376 OWV655374:OWV655376 OMZ655374:OMZ655376 ODD655374:ODD655376 NTH655374:NTH655376 NJL655374:NJL655376 MZP655374:MZP655376 MPT655374:MPT655376 MFX655374:MFX655376 LWB655374:LWB655376 LMF655374:LMF655376 LCJ655374:LCJ655376 KSN655374:KSN655376 KIR655374:KIR655376 JYV655374:JYV655376 JOZ655374:JOZ655376 JFD655374:JFD655376 IVH655374:IVH655376 ILL655374:ILL655376 IBP655374:IBP655376 HRT655374:HRT655376 HHX655374:HHX655376 GYB655374:GYB655376 GOF655374:GOF655376 GEJ655374:GEJ655376 FUN655374:FUN655376 FKR655374:FKR655376 FAV655374:FAV655376 EQZ655374:EQZ655376 EHD655374:EHD655376 DXH655374:DXH655376 DNL655374:DNL655376 DDP655374:DDP655376 CTT655374:CTT655376 CJX655374:CJX655376 CAB655374:CAB655376 BQF655374:BQF655376 BGJ655374:BGJ655376 AWN655374:AWN655376 AMR655374:AMR655376 ACV655374:ACV655376 SZ655374:SZ655376 JD655374:JD655376 WVP589838:WVP589840 WLT589838:WLT589840 WBX589838:WBX589840 VSB589838:VSB589840 VIF589838:VIF589840 UYJ589838:UYJ589840 UON589838:UON589840 UER589838:UER589840 TUV589838:TUV589840 TKZ589838:TKZ589840 TBD589838:TBD589840 SRH589838:SRH589840 SHL589838:SHL589840 RXP589838:RXP589840 RNT589838:RNT589840 RDX589838:RDX589840 QUB589838:QUB589840 QKF589838:QKF589840 QAJ589838:QAJ589840 PQN589838:PQN589840 PGR589838:PGR589840 OWV589838:OWV589840 OMZ589838:OMZ589840 ODD589838:ODD589840 NTH589838:NTH589840 NJL589838:NJL589840 MZP589838:MZP589840 MPT589838:MPT589840 MFX589838:MFX589840 LWB589838:LWB589840 LMF589838:LMF589840 LCJ589838:LCJ589840 KSN589838:KSN589840 KIR589838:KIR589840 JYV589838:JYV589840 JOZ589838:JOZ589840 JFD589838:JFD589840 IVH589838:IVH589840 ILL589838:ILL589840 IBP589838:IBP589840 HRT589838:HRT589840 HHX589838:HHX589840 GYB589838:GYB589840 GOF589838:GOF589840 GEJ589838:GEJ589840 FUN589838:FUN589840 FKR589838:FKR589840 FAV589838:FAV589840 EQZ589838:EQZ589840 EHD589838:EHD589840 DXH589838:DXH589840 DNL589838:DNL589840 DDP589838:DDP589840 CTT589838:CTT589840 CJX589838:CJX589840 CAB589838:CAB589840 BQF589838:BQF589840 BGJ589838:BGJ589840 AWN589838:AWN589840 AMR589838:AMR589840 ACV589838:ACV589840 SZ589838:SZ589840 JD589838:JD589840 WVP524302:WVP524304 WLT524302:WLT524304 WBX524302:WBX524304 VSB524302:VSB524304 VIF524302:VIF524304 UYJ524302:UYJ524304 UON524302:UON524304 UER524302:UER524304 TUV524302:TUV524304 TKZ524302:TKZ524304 TBD524302:TBD524304 SRH524302:SRH524304 SHL524302:SHL524304 RXP524302:RXP524304 RNT524302:RNT524304 RDX524302:RDX524304 QUB524302:QUB524304 QKF524302:QKF524304 QAJ524302:QAJ524304 PQN524302:PQN524304 PGR524302:PGR524304 OWV524302:OWV524304 OMZ524302:OMZ524304 ODD524302:ODD524304 NTH524302:NTH524304 NJL524302:NJL524304 MZP524302:MZP524304 MPT524302:MPT524304 MFX524302:MFX524304 LWB524302:LWB524304 LMF524302:LMF524304 LCJ524302:LCJ524304 KSN524302:KSN524304 KIR524302:KIR524304 JYV524302:JYV524304 JOZ524302:JOZ524304 JFD524302:JFD524304 IVH524302:IVH524304 ILL524302:ILL524304 IBP524302:IBP524304 HRT524302:HRT524304 HHX524302:HHX524304 GYB524302:GYB524304 GOF524302:GOF524304 GEJ524302:GEJ524304 FUN524302:FUN524304 FKR524302:FKR524304 FAV524302:FAV524304 EQZ524302:EQZ524304 EHD524302:EHD524304 DXH524302:DXH524304 DNL524302:DNL524304 DDP524302:DDP524304 CTT524302:CTT524304 CJX524302:CJX524304 CAB524302:CAB524304 BQF524302:BQF524304 BGJ524302:BGJ524304 AWN524302:AWN524304 AMR524302:AMR524304 ACV524302:ACV524304 SZ524302:SZ524304 JD524302:JD524304 WVP458766:WVP458768 WLT458766:WLT458768 WBX458766:WBX458768 VSB458766:VSB458768 VIF458766:VIF458768 UYJ458766:UYJ458768 UON458766:UON458768 UER458766:UER458768 TUV458766:TUV458768 TKZ458766:TKZ458768 TBD458766:TBD458768 SRH458766:SRH458768 SHL458766:SHL458768 RXP458766:RXP458768 RNT458766:RNT458768 RDX458766:RDX458768 QUB458766:QUB458768 QKF458766:QKF458768 QAJ458766:QAJ458768 PQN458766:PQN458768 PGR458766:PGR458768 OWV458766:OWV458768 OMZ458766:OMZ458768 ODD458766:ODD458768 NTH458766:NTH458768 NJL458766:NJL458768 MZP458766:MZP458768 MPT458766:MPT458768 MFX458766:MFX458768 LWB458766:LWB458768 LMF458766:LMF458768 LCJ458766:LCJ458768 KSN458766:KSN458768 KIR458766:KIR458768 JYV458766:JYV458768 JOZ458766:JOZ458768 JFD458766:JFD458768 IVH458766:IVH458768 ILL458766:ILL458768 IBP458766:IBP458768 HRT458766:HRT458768 HHX458766:HHX458768 GYB458766:GYB458768 GOF458766:GOF458768 GEJ458766:GEJ458768 FUN458766:FUN458768 FKR458766:FKR458768 FAV458766:FAV458768 EQZ458766:EQZ458768 EHD458766:EHD458768 DXH458766:DXH458768 DNL458766:DNL458768 DDP458766:DDP458768 CTT458766:CTT458768 CJX458766:CJX458768 CAB458766:CAB458768 BQF458766:BQF458768 BGJ458766:BGJ458768 AWN458766:AWN458768 AMR458766:AMR458768 ACV458766:ACV458768 SZ458766:SZ458768 JD458766:JD458768 WVP393230:WVP393232 WLT393230:WLT393232 WBX393230:WBX393232 VSB393230:VSB393232 VIF393230:VIF393232 UYJ393230:UYJ393232 UON393230:UON393232 UER393230:UER393232 TUV393230:TUV393232 TKZ393230:TKZ393232 TBD393230:TBD393232 SRH393230:SRH393232 SHL393230:SHL393232 RXP393230:RXP393232 RNT393230:RNT393232 RDX393230:RDX393232 QUB393230:QUB393232 QKF393230:QKF393232 QAJ393230:QAJ393232 PQN393230:PQN393232 PGR393230:PGR393232 OWV393230:OWV393232 OMZ393230:OMZ393232 ODD393230:ODD393232 NTH393230:NTH393232 NJL393230:NJL393232 MZP393230:MZP393232 MPT393230:MPT393232 MFX393230:MFX393232 LWB393230:LWB393232 LMF393230:LMF393232 LCJ393230:LCJ393232 KSN393230:KSN393232 KIR393230:KIR393232 JYV393230:JYV393232 JOZ393230:JOZ393232 JFD393230:JFD393232 IVH393230:IVH393232 ILL393230:ILL393232 IBP393230:IBP393232 HRT393230:HRT393232 HHX393230:HHX393232 GYB393230:GYB393232 GOF393230:GOF393232 GEJ393230:GEJ393232 FUN393230:FUN393232 FKR393230:FKR393232 FAV393230:FAV393232 EQZ393230:EQZ393232 EHD393230:EHD393232 DXH393230:DXH393232 DNL393230:DNL393232 DDP393230:DDP393232 CTT393230:CTT393232 CJX393230:CJX393232 CAB393230:CAB393232 BQF393230:BQF393232 BGJ393230:BGJ393232 AWN393230:AWN393232 AMR393230:AMR393232 ACV393230:ACV393232 SZ393230:SZ393232 JD393230:JD393232 WVP327694:WVP327696 WLT327694:WLT327696 WBX327694:WBX327696 VSB327694:VSB327696 VIF327694:VIF327696 UYJ327694:UYJ327696 UON327694:UON327696 UER327694:UER327696 TUV327694:TUV327696 TKZ327694:TKZ327696 TBD327694:TBD327696 SRH327694:SRH327696 SHL327694:SHL327696 RXP327694:RXP327696 RNT327694:RNT327696 RDX327694:RDX327696 QUB327694:QUB327696 QKF327694:QKF327696 QAJ327694:QAJ327696 PQN327694:PQN327696 PGR327694:PGR327696 OWV327694:OWV327696 OMZ327694:OMZ327696 ODD327694:ODD327696 NTH327694:NTH327696 NJL327694:NJL327696 MZP327694:MZP327696 MPT327694:MPT327696 MFX327694:MFX327696 LWB327694:LWB327696 LMF327694:LMF327696 LCJ327694:LCJ327696 KSN327694:KSN327696 KIR327694:KIR327696 JYV327694:JYV327696 JOZ327694:JOZ327696 JFD327694:JFD327696 IVH327694:IVH327696 ILL327694:ILL327696 IBP327694:IBP327696 HRT327694:HRT327696 HHX327694:HHX327696 GYB327694:GYB327696 GOF327694:GOF327696 GEJ327694:GEJ327696 FUN327694:FUN327696 FKR327694:FKR327696 FAV327694:FAV327696 EQZ327694:EQZ327696 EHD327694:EHD327696 DXH327694:DXH327696 DNL327694:DNL327696 DDP327694:DDP327696 CTT327694:CTT327696 CJX327694:CJX327696 CAB327694:CAB327696 BQF327694:BQF327696 BGJ327694:BGJ327696 AWN327694:AWN327696 AMR327694:AMR327696 ACV327694:ACV327696 SZ327694:SZ327696 JD327694:JD327696 WVP262158:WVP262160 WLT262158:WLT262160 WBX262158:WBX262160 VSB262158:VSB262160 VIF262158:VIF262160 UYJ262158:UYJ262160 UON262158:UON262160 UER262158:UER262160 TUV262158:TUV262160 TKZ262158:TKZ262160 TBD262158:TBD262160 SRH262158:SRH262160 SHL262158:SHL262160 RXP262158:RXP262160 RNT262158:RNT262160 RDX262158:RDX262160 QUB262158:QUB262160 QKF262158:QKF262160 QAJ262158:QAJ262160 PQN262158:PQN262160 PGR262158:PGR262160 OWV262158:OWV262160 OMZ262158:OMZ262160 ODD262158:ODD262160 NTH262158:NTH262160 NJL262158:NJL262160 MZP262158:MZP262160 MPT262158:MPT262160 MFX262158:MFX262160 LWB262158:LWB262160 LMF262158:LMF262160 LCJ262158:LCJ262160 KSN262158:KSN262160 KIR262158:KIR262160 JYV262158:JYV262160 JOZ262158:JOZ262160 JFD262158:JFD262160 IVH262158:IVH262160 ILL262158:ILL262160 IBP262158:IBP262160 HRT262158:HRT262160 HHX262158:HHX262160 GYB262158:GYB262160 GOF262158:GOF262160 GEJ262158:GEJ262160 FUN262158:FUN262160 FKR262158:FKR262160 FAV262158:FAV262160 EQZ262158:EQZ262160 EHD262158:EHD262160 DXH262158:DXH262160 DNL262158:DNL262160 DDP262158:DDP262160 CTT262158:CTT262160 CJX262158:CJX262160 CAB262158:CAB262160 BQF262158:BQF262160 BGJ262158:BGJ262160 AWN262158:AWN262160 AMR262158:AMR262160 ACV262158:ACV262160 SZ262158:SZ262160 JD262158:JD262160 WVP196622:WVP196624 WLT196622:WLT196624 WBX196622:WBX196624 VSB196622:VSB196624 VIF196622:VIF196624 UYJ196622:UYJ196624 UON196622:UON196624 UER196622:UER196624 TUV196622:TUV196624 TKZ196622:TKZ196624 TBD196622:TBD196624 SRH196622:SRH196624 SHL196622:SHL196624 RXP196622:RXP196624 RNT196622:RNT196624 RDX196622:RDX196624 QUB196622:QUB196624 QKF196622:QKF196624 QAJ196622:QAJ196624 PQN196622:PQN196624 PGR196622:PGR196624 OWV196622:OWV196624 OMZ196622:OMZ196624 ODD196622:ODD196624 NTH196622:NTH196624 NJL196622:NJL196624 MZP196622:MZP196624 MPT196622:MPT196624 MFX196622:MFX196624 LWB196622:LWB196624 LMF196622:LMF196624 LCJ196622:LCJ196624 KSN196622:KSN196624 KIR196622:KIR196624 JYV196622:JYV196624 JOZ196622:JOZ196624 JFD196622:JFD196624 IVH196622:IVH196624 ILL196622:ILL196624 IBP196622:IBP196624 HRT196622:HRT196624 HHX196622:HHX196624 GYB196622:GYB196624 GOF196622:GOF196624 GEJ196622:GEJ196624 FUN196622:FUN196624 FKR196622:FKR196624 FAV196622:FAV196624 EQZ196622:EQZ196624 EHD196622:EHD196624 DXH196622:DXH196624 DNL196622:DNL196624 DDP196622:DDP196624 CTT196622:CTT196624 CJX196622:CJX196624 CAB196622:CAB196624 BQF196622:BQF196624 BGJ196622:BGJ196624 AWN196622:AWN196624 AMR196622:AMR196624 ACV196622:ACV196624 SZ196622:SZ196624 JD196622:JD196624 WVP131086:WVP131088 WLT131086:WLT131088 WBX131086:WBX131088 VSB131086:VSB131088 VIF131086:VIF131088 UYJ131086:UYJ131088 UON131086:UON131088 UER131086:UER131088 TUV131086:TUV131088 TKZ131086:TKZ131088 TBD131086:TBD131088 SRH131086:SRH131088 SHL131086:SHL131088 RXP131086:RXP131088 RNT131086:RNT131088 RDX131086:RDX131088 QUB131086:QUB131088 QKF131086:QKF131088 QAJ131086:QAJ131088 PQN131086:PQN131088 PGR131086:PGR131088 OWV131086:OWV131088 OMZ131086:OMZ131088 ODD131086:ODD131088 NTH131086:NTH131088 NJL131086:NJL131088 MZP131086:MZP131088 MPT131086:MPT131088 MFX131086:MFX131088 LWB131086:LWB131088 LMF131086:LMF131088 LCJ131086:LCJ131088 KSN131086:KSN131088 KIR131086:KIR131088 JYV131086:JYV131088 JOZ131086:JOZ131088 JFD131086:JFD131088 IVH131086:IVH131088 ILL131086:ILL131088 IBP131086:IBP131088 HRT131086:HRT131088 HHX131086:HHX131088 GYB131086:GYB131088 GOF131086:GOF131088 GEJ131086:GEJ131088 FUN131086:FUN131088 FKR131086:FKR131088 FAV131086:FAV131088 EQZ131086:EQZ131088 EHD131086:EHD131088 DXH131086:DXH131088 DNL131086:DNL131088 DDP131086:DDP131088 CTT131086:CTT131088 CJX131086:CJX131088 CAB131086:CAB131088 BQF131086:BQF131088 BGJ131086:BGJ131088 AWN131086:AWN131088 AMR131086:AMR131088 ACV131086:ACV131088 SZ131086:SZ131088 JD131086:JD131088 WVP65550:WVP65552 WLT65550:WLT65552 WBX65550:WBX65552 VSB65550:VSB65552 VIF65550:VIF65552 UYJ65550:UYJ65552 UON65550:UON65552 UER65550:UER65552 TUV65550:TUV65552 TKZ65550:TKZ65552 TBD65550:TBD65552 SRH65550:SRH65552 SHL65550:SHL65552 RXP65550:RXP65552 RNT65550:RNT65552 RDX65550:RDX65552 QUB65550:QUB65552 QKF65550:QKF65552 QAJ65550:QAJ65552 PQN65550:PQN65552 PGR65550:PGR65552 OWV65550:OWV65552 OMZ65550:OMZ65552 ODD65550:ODD65552 NTH65550:NTH65552 NJL65550:NJL65552 MZP65550:MZP65552 MPT65550:MPT65552 MFX65550:MFX65552 LWB65550:LWB65552 LMF65550:LMF65552 LCJ65550:LCJ65552 KSN65550:KSN65552 KIR65550:KIR65552 JYV65550:JYV65552 JOZ65550:JOZ65552 JFD65550:JFD65552 IVH65550:IVH65552 ILL65550:ILL65552 IBP65550:IBP65552 HRT65550:HRT65552 HHX65550:HHX65552 GYB65550:GYB65552 GOF65550:GOF65552 GEJ65550:GEJ65552 FUN65550:FUN65552 FKR65550:FKR65552 FAV65550:FAV65552 EQZ65550:EQZ65552 EHD65550:EHD65552 DXH65550:DXH65552 DNL65550:DNL65552 DDP65550:DDP65552 CTT65550:CTT65552 CJX65550:CJX65552 CAB65550:CAB65552 BQF65550:BQF65552 BGJ65550:BGJ65552 AWN65550:AWN65552 AMR65550:AMR65552 ACV65550:ACV65552 SZ65550:SZ65552 JD65550:JD65552 WVP16:WVP18 WLT16:WLT18 WBX16:WBX18 VSB16:VSB18 VIF16:VIF18 UYJ16:UYJ18 UON16:UON18 UER16:UER18 TUV16:TUV18 TKZ16:TKZ18 TBD16:TBD18 SRH16:SRH18 SHL16:SHL18 RXP16:RXP18 RNT16:RNT18 RDX16:RDX18 QUB16:QUB18 QKF16:QKF18 QAJ16:QAJ18 PQN16:PQN18 PGR16:PGR18 OWV16:OWV18 OMZ16:OMZ18 ODD16:ODD18 NTH16:NTH18 NJL16:NJL18 MZP16:MZP18 MPT16:MPT18 MFX16:MFX18 LWB16:LWB18 LMF16:LMF18 LCJ16:LCJ18 KSN16:KSN18 KIR16:KIR18 JYV16:JYV18 JOZ16:JOZ18 JFD16:JFD18 IVH16:IVH18 ILL16:ILL18 IBP16:IBP18 HRT16:HRT18 HHX16:HHX18 GYB16:GYB18 GOF16:GOF18 GEJ16:GEJ18 FUN16:FUN18 FKR16:FKR18 FAV16:FAV18 EQZ16:EQZ18 EHD16:EHD18 DXH16:DXH18 DNL16:DNL18 DDP16:DDP18 CTT16:CTT18 CJX16:CJX18 CAB16:CAB18 BQF16:BQF18 BGJ16:BGJ18 AWN16:AWN18 AMR16:AMR18 ACV16:ACV18 SZ16:SZ18" xr:uid="{00000000-0002-0000-1900-000001000000}">
      <formula1>$A$60:$A$78</formula1>
    </dataValidation>
    <dataValidation type="list" allowBlank="1" showInputMessage="1" showErrorMessage="1" sqref="JC65521:JC65523 C1048561:C1048563 C983025:C983027 C917489:C917491 C851953:C851955 C786417:C786419 C720881:C720883 C655345:C655347 C589809:C589811 C524273:C524275 C458737:C458739 C393201:C393203 C327665:C327667 C262129:C262131 C196593:C196595 C131057:C131059 C65521:C65523 WVO1048561:WVO1048563 WLS1048561:WLS1048563 WBW1048561:WBW1048563 VSA1048561:VSA1048563 VIE1048561:VIE1048563 UYI1048561:UYI1048563 UOM1048561:UOM1048563 UEQ1048561:UEQ1048563 TUU1048561:TUU1048563 TKY1048561:TKY1048563 TBC1048561:TBC1048563 SRG1048561:SRG1048563 SHK1048561:SHK1048563 RXO1048561:RXO1048563 RNS1048561:RNS1048563 RDW1048561:RDW1048563 QUA1048561:QUA1048563 QKE1048561:QKE1048563 QAI1048561:QAI1048563 PQM1048561:PQM1048563 PGQ1048561:PGQ1048563 OWU1048561:OWU1048563 OMY1048561:OMY1048563 ODC1048561:ODC1048563 NTG1048561:NTG1048563 NJK1048561:NJK1048563 MZO1048561:MZO1048563 MPS1048561:MPS1048563 MFW1048561:MFW1048563 LWA1048561:LWA1048563 LME1048561:LME1048563 LCI1048561:LCI1048563 KSM1048561:KSM1048563 KIQ1048561:KIQ1048563 JYU1048561:JYU1048563 JOY1048561:JOY1048563 JFC1048561:JFC1048563 IVG1048561:IVG1048563 ILK1048561:ILK1048563 IBO1048561:IBO1048563 HRS1048561:HRS1048563 HHW1048561:HHW1048563 GYA1048561:GYA1048563 GOE1048561:GOE1048563 GEI1048561:GEI1048563 FUM1048561:FUM1048563 FKQ1048561:FKQ1048563 FAU1048561:FAU1048563 EQY1048561:EQY1048563 EHC1048561:EHC1048563 DXG1048561:DXG1048563 DNK1048561:DNK1048563 DDO1048561:DDO1048563 CTS1048561:CTS1048563 CJW1048561:CJW1048563 CAA1048561:CAA1048563 BQE1048561:BQE1048563 BGI1048561:BGI1048563 AWM1048561:AWM1048563 AMQ1048561:AMQ1048563 ACU1048561:ACU1048563 SY1048561:SY1048563 JC1048561:JC1048563 WVO983025:WVO983027 WLS983025:WLS983027 WBW983025:WBW983027 VSA983025:VSA983027 VIE983025:VIE983027 UYI983025:UYI983027 UOM983025:UOM983027 UEQ983025:UEQ983027 TUU983025:TUU983027 TKY983025:TKY983027 TBC983025:TBC983027 SRG983025:SRG983027 SHK983025:SHK983027 RXO983025:RXO983027 RNS983025:RNS983027 RDW983025:RDW983027 QUA983025:QUA983027 QKE983025:QKE983027 QAI983025:QAI983027 PQM983025:PQM983027 PGQ983025:PGQ983027 OWU983025:OWU983027 OMY983025:OMY983027 ODC983025:ODC983027 NTG983025:NTG983027 NJK983025:NJK983027 MZO983025:MZO983027 MPS983025:MPS983027 MFW983025:MFW983027 LWA983025:LWA983027 LME983025:LME983027 LCI983025:LCI983027 KSM983025:KSM983027 KIQ983025:KIQ983027 JYU983025:JYU983027 JOY983025:JOY983027 JFC983025:JFC983027 IVG983025:IVG983027 ILK983025:ILK983027 IBO983025:IBO983027 HRS983025:HRS983027 HHW983025:HHW983027 GYA983025:GYA983027 GOE983025:GOE983027 GEI983025:GEI983027 FUM983025:FUM983027 FKQ983025:FKQ983027 FAU983025:FAU983027 EQY983025:EQY983027 EHC983025:EHC983027 DXG983025:DXG983027 DNK983025:DNK983027 DDO983025:DDO983027 CTS983025:CTS983027 CJW983025:CJW983027 CAA983025:CAA983027 BQE983025:BQE983027 BGI983025:BGI983027 AWM983025:AWM983027 AMQ983025:AMQ983027 ACU983025:ACU983027 SY983025:SY983027 JC983025:JC983027 WVO917489:WVO917491 WLS917489:WLS917491 WBW917489:WBW917491 VSA917489:VSA917491 VIE917489:VIE917491 UYI917489:UYI917491 UOM917489:UOM917491 UEQ917489:UEQ917491 TUU917489:TUU917491 TKY917489:TKY917491 TBC917489:TBC917491 SRG917489:SRG917491 SHK917489:SHK917491 RXO917489:RXO917491 RNS917489:RNS917491 RDW917489:RDW917491 QUA917489:QUA917491 QKE917489:QKE917491 QAI917489:QAI917491 PQM917489:PQM917491 PGQ917489:PGQ917491 OWU917489:OWU917491 OMY917489:OMY917491 ODC917489:ODC917491 NTG917489:NTG917491 NJK917489:NJK917491 MZO917489:MZO917491 MPS917489:MPS917491 MFW917489:MFW917491 LWA917489:LWA917491 LME917489:LME917491 LCI917489:LCI917491 KSM917489:KSM917491 KIQ917489:KIQ917491 JYU917489:JYU917491 JOY917489:JOY917491 JFC917489:JFC917491 IVG917489:IVG917491 ILK917489:ILK917491 IBO917489:IBO917491 HRS917489:HRS917491 HHW917489:HHW917491 GYA917489:GYA917491 GOE917489:GOE917491 GEI917489:GEI917491 FUM917489:FUM917491 FKQ917489:FKQ917491 FAU917489:FAU917491 EQY917489:EQY917491 EHC917489:EHC917491 DXG917489:DXG917491 DNK917489:DNK917491 DDO917489:DDO917491 CTS917489:CTS917491 CJW917489:CJW917491 CAA917489:CAA917491 BQE917489:BQE917491 BGI917489:BGI917491 AWM917489:AWM917491 AMQ917489:AMQ917491 ACU917489:ACU917491 SY917489:SY917491 JC917489:JC917491 WVO851953:WVO851955 WLS851953:WLS851955 WBW851953:WBW851955 VSA851953:VSA851955 VIE851953:VIE851955 UYI851953:UYI851955 UOM851953:UOM851955 UEQ851953:UEQ851955 TUU851953:TUU851955 TKY851953:TKY851955 TBC851953:TBC851955 SRG851953:SRG851955 SHK851953:SHK851955 RXO851953:RXO851955 RNS851953:RNS851955 RDW851953:RDW851955 QUA851953:QUA851955 QKE851953:QKE851955 QAI851953:QAI851955 PQM851953:PQM851955 PGQ851953:PGQ851955 OWU851953:OWU851955 OMY851953:OMY851955 ODC851953:ODC851955 NTG851953:NTG851955 NJK851953:NJK851955 MZO851953:MZO851955 MPS851953:MPS851955 MFW851953:MFW851955 LWA851953:LWA851955 LME851953:LME851955 LCI851953:LCI851955 KSM851953:KSM851955 KIQ851953:KIQ851955 JYU851953:JYU851955 JOY851953:JOY851955 JFC851953:JFC851955 IVG851953:IVG851955 ILK851953:ILK851955 IBO851953:IBO851955 HRS851953:HRS851955 HHW851953:HHW851955 GYA851953:GYA851955 GOE851953:GOE851955 GEI851953:GEI851955 FUM851953:FUM851955 FKQ851953:FKQ851955 FAU851953:FAU851955 EQY851953:EQY851955 EHC851953:EHC851955 DXG851953:DXG851955 DNK851953:DNK851955 DDO851953:DDO851955 CTS851953:CTS851955 CJW851953:CJW851955 CAA851953:CAA851955 BQE851953:BQE851955 BGI851953:BGI851955 AWM851953:AWM851955 AMQ851953:AMQ851955 ACU851953:ACU851955 SY851953:SY851955 JC851953:JC851955 WVO786417:WVO786419 WLS786417:WLS786419 WBW786417:WBW786419 VSA786417:VSA786419 VIE786417:VIE786419 UYI786417:UYI786419 UOM786417:UOM786419 UEQ786417:UEQ786419 TUU786417:TUU786419 TKY786417:TKY786419 TBC786417:TBC786419 SRG786417:SRG786419 SHK786417:SHK786419 RXO786417:RXO786419 RNS786417:RNS786419 RDW786417:RDW786419 QUA786417:QUA786419 QKE786417:QKE786419 QAI786417:QAI786419 PQM786417:PQM786419 PGQ786417:PGQ786419 OWU786417:OWU786419 OMY786417:OMY786419 ODC786417:ODC786419 NTG786417:NTG786419 NJK786417:NJK786419 MZO786417:MZO786419 MPS786417:MPS786419 MFW786417:MFW786419 LWA786417:LWA786419 LME786417:LME786419 LCI786417:LCI786419 KSM786417:KSM786419 KIQ786417:KIQ786419 JYU786417:JYU786419 JOY786417:JOY786419 JFC786417:JFC786419 IVG786417:IVG786419 ILK786417:ILK786419 IBO786417:IBO786419 HRS786417:HRS786419 HHW786417:HHW786419 GYA786417:GYA786419 GOE786417:GOE786419 GEI786417:GEI786419 FUM786417:FUM786419 FKQ786417:FKQ786419 FAU786417:FAU786419 EQY786417:EQY786419 EHC786417:EHC786419 DXG786417:DXG786419 DNK786417:DNK786419 DDO786417:DDO786419 CTS786417:CTS786419 CJW786417:CJW786419 CAA786417:CAA786419 BQE786417:BQE786419 BGI786417:BGI786419 AWM786417:AWM786419 AMQ786417:AMQ786419 ACU786417:ACU786419 SY786417:SY786419 JC786417:JC786419 WVO720881:WVO720883 WLS720881:WLS720883 WBW720881:WBW720883 VSA720881:VSA720883 VIE720881:VIE720883 UYI720881:UYI720883 UOM720881:UOM720883 UEQ720881:UEQ720883 TUU720881:TUU720883 TKY720881:TKY720883 TBC720881:TBC720883 SRG720881:SRG720883 SHK720881:SHK720883 RXO720881:RXO720883 RNS720881:RNS720883 RDW720881:RDW720883 QUA720881:QUA720883 QKE720881:QKE720883 QAI720881:QAI720883 PQM720881:PQM720883 PGQ720881:PGQ720883 OWU720881:OWU720883 OMY720881:OMY720883 ODC720881:ODC720883 NTG720881:NTG720883 NJK720881:NJK720883 MZO720881:MZO720883 MPS720881:MPS720883 MFW720881:MFW720883 LWA720881:LWA720883 LME720881:LME720883 LCI720881:LCI720883 KSM720881:KSM720883 KIQ720881:KIQ720883 JYU720881:JYU720883 JOY720881:JOY720883 JFC720881:JFC720883 IVG720881:IVG720883 ILK720881:ILK720883 IBO720881:IBO720883 HRS720881:HRS720883 HHW720881:HHW720883 GYA720881:GYA720883 GOE720881:GOE720883 GEI720881:GEI720883 FUM720881:FUM720883 FKQ720881:FKQ720883 FAU720881:FAU720883 EQY720881:EQY720883 EHC720881:EHC720883 DXG720881:DXG720883 DNK720881:DNK720883 DDO720881:DDO720883 CTS720881:CTS720883 CJW720881:CJW720883 CAA720881:CAA720883 BQE720881:BQE720883 BGI720881:BGI720883 AWM720881:AWM720883 AMQ720881:AMQ720883 ACU720881:ACU720883 SY720881:SY720883 JC720881:JC720883 WVO655345:WVO655347 WLS655345:WLS655347 WBW655345:WBW655347 VSA655345:VSA655347 VIE655345:VIE655347 UYI655345:UYI655347 UOM655345:UOM655347 UEQ655345:UEQ655347 TUU655345:TUU655347 TKY655345:TKY655347 TBC655345:TBC655347 SRG655345:SRG655347 SHK655345:SHK655347 RXO655345:RXO655347 RNS655345:RNS655347 RDW655345:RDW655347 QUA655345:QUA655347 QKE655345:QKE655347 QAI655345:QAI655347 PQM655345:PQM655347 PGQ655345:PGQ655347 OWU655345:OWU655347 OMY655345:OMY655347 ODC655345:ODC655347 NTG655345:NTG655347 NJK655345:NJK655347 MZO655345:MZO655347 MPS655345:MPS655347 MFW655345:MFW655347 LWA655345:LWA655347 LME655345:LME655347 LCI655345:LCI655347 KSM655345:KSM655347 KIQ655345:KIQ655347 JYU655345:JYU655347 JOY655345:JOY655347 JFC655345:JFC655347 IVG655345:IVG655347 ILK655345:ILK655347 IBO655345:IBO655347 HRS655345:HRS655347 HHW655345:HHW655347 GYA655345:GYA655347 GOE655345:GOE655347 GEI655345:GEI655347 FUM655345:FUM655347 FKQ655345:FKQ655347 FAU655345:FAU655347 EQY655345:EQY655347 EHC655345:EHC655347 DXG655345:DXG655347 DNK655345:DNK655347 DDO655345:DDO655347 CTS655345:CTS655347 CJW655345:CJW655347 CAA655345:CAA655347 BQE655345:BQE655347 BGI655345:BGI655347 AWM655345:AWM655347 AMQ655345:AMQ655347 ACU655345:ACU655347 SY655345:SY655347 JC655345:JC655347 WVO589809:WVO589811 WLS589809:WLS589811 WBW589809:WBW589811 VSA589809:VSA589811 VIE589809:VIE589811 UYI589809:UYI589811 UOM589809:UOM589811 UEQ589809:UEQ589811 TUU589809:TUU589811 TKY589809:TKY589811 TBC589809:TBC589811 SRG589809:SRG589811 SHK589809:SHK589811 RXO589809:RXO589811 RNS589809:RNS589811 RDW589809:RDW589811 QUA589809:QUA589811 QKE589809:QKE589811 QAI589809:QAI589811 PQM589809:PQM589811 PGQ589809:PGQ589811 OWU589809:OWU589811 OMY589809:OMY589811 ODC589809:ODC589811 NTG589809:NTG589811 NJK589809:NJK589811 MZO589809:MZO589811 MPS589809:MPS589811 MFW589809:MFW589811 LWA589809:LWA589811 LME589809:LME589811 LCI589809:LCI589811 KSM589809:KSM589811 KIQ589809:KIQ589811 JYU589809:JYU589811 JOY589809:JOY589811 JFC589809:JFC589811 IVG589809:IVG589811 ILK589809:ILK589811 IBO589809:IBO589811 HRS589809:HRS589811 HHW589809:HHW589811 GYA589809:GYA589811 GOE589809:GOE589811 GEI589809:GEI589811 FUM589809:FUM589811 FKQ589809:FKQ589811 FAU589809:FAU589811 EQY589809:EQY589811 EHC589809:EHC589811 DXG589809:DXG589811 DNK589809:DNK589811 DDO589809:DDO589811 CTS589809:CTS589811 CJW589809:CJW589811 CAA589809:CAA589811 BQE589809:BQE589811 BGI589809:BGI589811 AWM589809:AWM589811 AMQ589809:AMQ589811 ACU589809:ACU589811 SY589809:SY589811 JC589809:JC589811 WVO524273:WVO524275 WLS524273:WLS524275 WBW524273:WBW524275 VSA524273:VSA524275 VIE524273:VIE524275 UYI524273:UYI524275 UOM524273:UOM524275 UEQ524273:UEQ524275 TUU524273:TUU524275 TKY524273:TKY524275 TBC524273:TBC524275 SRG524273:SRG524275 SHK524273:SHK524275 RXO524273:RXO524275 RNS524273:RNS524275 RDW524273:RDW524275 QUA524273:QUA524275 QKE524273:QKE524275 QAI524273:QAI524275 PQM524273:PQM524275 PGQ524273:PGQ524275 OWU524273:OWU524275 OMY524273:OMY524275 ODC524273:ODC524275 NTG524273:NTG524275 NJK524273:NJK524275 MZO524273:MZO524275 MPS524273:MPS524275 MFW524273:MFW524275 LWA524273:LWA524275 LME524273:LME524275 LCI524273:LCI524275 KSM524273:KSM524275 KIQ524273:KIQ524275 JYU524273:JYU524275 JOY524273:JOY524275 JFC524273:JFC524275 IVG524273:IVG524275 ILK524273:ILK524275 IBO524273:IBO524275 HRS524273:HRS524275 HHW524273:HHW524275 GYA524273:GYA524275 GOE524273:GOE524275 GEI524273:GEI524275 FUM524273:FUM524275 FKQ524273:FKQ524275 FAU524273:FAU524275 EQY524273:EQY524275 EHC524273:EHC524275 DXG524273:DXG524275 DNK524273:DNK524275 DDO524273:DDO524275 CTS524273:CTS524275 CJW524273:CJW524275 CAA524273:CAA524275 BQE524273:BQE524275 BGI524273:BGI524275 AWM524273:AWM524275 AMQ524273:AMQ524275 ACU524273:ACU524275 SY524273:SY524275 JC524273:JC524275 WVO458737:WVO458739 WLS458737:WLS458739 WBW458737:WBW458739 VSA458737:VSA458739 VIE458737:VIE458739 UYI458737:UYI458739 UOM458737:UOM458739 UEQ458737:UEQ458739 TUU458737:TUU458739 TKY458737:TKY458739 TBC458737:TBC458739 SRG458737:SRG458739 SHK458737:SHK458739 RXO458737:RXO458739 RNS458737:RNS458739 RDW458737:RDW458739 QUA458737:QUA458739 QKE458737:QKE458739 QAI458737:QAI458739 PQM458737:PQM458739 PGQ458737:PGQ458739 OWU458737:OWU458739 OMY458737:OMY458739 ODC458737:ODC458739 NTG458737:NTG458739 NJK458737:NJK458739 MZO458737:MZO458739 MPS458737:MPS458739 MFW458737:MFW458739 LWA458737:LWA458739 LME458737:LME458739 LCI458737:LCI458739 KSM458737:KSM458739 KIQ458737:KIQ458739 JYU458737:JYU458739 JOY458737:JOY458739 JFC458737:JFC458739 IVG458737:IVG458739 ILK458737:ILK458739 IBO458737:IBO458739 HRS458737:HRS458739 HHW458737:HHW458739 GYA458737:GYA458739 GOE458737:GOE458739 GEI458737:GEI458739 FUM458737:FUM458739 FKQ458737:FKQ458739 FAU458737:FAU458739 EQY458737:EQY458739 EHC458737:EHC458739 DXG458737:DXG458739 DNK458737:DNK458739 DDO458737:DDO458739 CTS458737:CTS458739 CJW458737:CJW458739 CAA458737:CAA458739 BQE458737:BQE458739 BGI458737:BGI458739 AWM458737:AWM458739 AMQ458737:AMQ458739 ACU458737:ACU458739 SY458737:SY458739 JC458737:JC458739 WVO393201:WVO393203 WLS393201:WLS393203 WBW393201:WBW393203 VSA393201:VSA393203 VIE393201:VIE393203 UYI393201:UYI393203 UOM393201:UOM393203 UEQ393201:UEQ393203 TUU393201:TUU393203 TKY393201:TKY393203 TBC393201:TBC393203 SRG393201:SRG393203 SHK393201:SHK393203 RXO393201:RXO393203 RNS393201:RNS393203 RDW393201:RDW393203 QUA393201:QUA393203 QKE393201:QKE393203 QAI393201:QAI393203 PQM393201:PQM393203 PGQ393201:PGQ393203 OWU393201:OWU393203 OMY393201:OMY393203 ODC393201:ODC393203 NTG393201:NTG393203 NJK393201:NJK393203 MZO393201:MZO393203 MPS393201:MPS393203 MFW393201:MFW393203 LWA393201:LWA393203 LME393201:LME393203 LCI393201:LCI393203 KSM393201:KSM393203 KIQ393201:KIQ393203 JYU393201:JYU393203 JOY393201:JOY393203 JFC393201:JFC393203 IVG393201:IVG393203 ILK393201:ILK393203 IBO393201:IBO393203 HRS393201:HRS393203 HHW393201:HHW393203 GYA393201:GYA393203 GOE393201:GOE393203 GEI393201:GEI393203 FUM393201:FUM393203 FKQ393201:FKQ393203 FAU393201:FAU393203 EQY393201:EQY393203 EHC393201:EHC393203 DXG393201:DXG393203 DNK393201:DNK393203 DDO393201:DDO393203 CTS393201:CTS393203 CJW393201:CJW393203 CAA393201:CAA393203 BQE393201:BQE393203 BGI393201:BGI393203 AWM393201:AWM393203 AMQ393201:AMQ393203 ACU393201:ACU393203 SY393201:SY393203 JC393201:JC393203 WVO327665:WVO327667 WLS327665:WLS327667 WBW327665:WBW327667 VSA327665:VSA327667 VIE327665:VIE327667 UYI327665:UYI327667 UOM327665:UOM327667 UEQ327665:UEQ327667 TUU327665:TUU327667 TKY327665:TKY327667 TBC327665:TBC327667 SRG327665:SRG327667 SHK327665:SHK327667 RXO327665:RXO327667 RNS327665:RNS327667 RDW327665:RDW327667 QUA327665:QUA327667 QKE327665:QKE327667 QAI327665:QAI327667 PQM327665:PQM327667 PGQ327665:PGQ327667 OWU327665:OWU327667 OMY327665:OMY327667 ODC327665:ODC327667 NTG327665:NTG327667 NJK327665:NJK327667 MZO327665:MZO327667 MPS327665:MPS327667 MFW327665:MFW327667 LWA327665:LWA327667 LME327665:LME327667 LCI327665:LCI327667 KSM327665:KSM327667 KIQ327665:KIQ327667 JYU327665:JYU327667 JOY327665:JOY327667 JFC327665:JFC327667 IVG327665:IVG327667 ILK327665:ILK327667 IBO327665:IBO327667 HRS327665:HRS327667 HHW327665:HHW327667 GYA327665:GYA327667 GOE327665:GOE327667 GEI327665:GEI327667 FUM327665:FUM327667 FKQ327665:FKQ327667 FAU327665:FAU327667 EQY327665:EQY327667 EHC327665:EHC327667 DXG327665:DXG327667 DNK327665:DNK327667 DDO327665:DDO327667 CTS327665:CTS327667 CJW327665:CJW327667 CAA327665:CAA327667 BQE327665:BQE327667 BGI327665:BGI327667 AWM327665:AWM327667 AMQ327665:AMQ327667 ACU327665:ACU327667 SY327665:SY327667 JC327665:JC327667 WVO262129:WVO262131 WLS262129:WLS262131 WBW262129:WBW262131 VSA262129:VSA262131 VIE262129:VIE262131 UYI262129:UYI262131 UOM262129:UOM262131 UEQ262129:UEQ262131 TUU262129:TUU262131 TKY262129:TKY262131 TBC262129:TBC262131 SRG262129:SRG262131 SHK262129:SHK262131 RXO262129:RXO262131 RNS262129:RNS262131 RDW262129:RDW262131 QUA262129:QUA262131 QKE262129:QKE262131 QAI262129:QAI262131 PQM262129:PQM262131 PGQ262129:PGQ262131 OWU262129:OWU262131 OMY262129:OMY262131 ODC262129:ODC262131 NTG262129:NTG262131 NJK262129:NJK262131 MZO262129:MZO262131 MPS262129:MPS262131 MFW262129:MFW262131 LWA262129:LWA262131 LME262129:LME262131 LCI262129:LCI262131 KSM262129:KSM262131 KIQ262129:KIQ262131 JYU262129:JYU262131 JOY262129:JOY262131 JFC262129:JFC262131 IVG262129:IVG262131 ILK262129:ILK262131 IBO262129:IBO262131 HRS262129:HRS262131 HHW262129:HHW262131 GYA262129:GYA262131 GOE262129:GOE262131 GEI262129:GEI262131 FUM262129:FUM262131 FKQ262129:FKQ262131 FAU262129:FAU262131 EQY262129:EQY262131 EHC262129:EHC262131 DXG262129:DXG262131 DNK262129:DNK262131 DDO262129:DDO262131 CTS262129:CTS262131 CJW262129:CJW262131 CAA262129:CAA262131 BQE262129:BQE262131 BGI262129:BGI262131 AWM262129:AWM262131 AMQ262129:AMQ262131 ACU262129:ACU262131 SY262129:SY262131 JC262129:JC262131 WVO196593:WVO196595 WLS196593:WLS196595 WBW196593:WBW196595 VSA196593:VSA196595 VIE196593:VIE196595 UYI196593:UYI196595 UOM196593:UOM196595 UEQ196593:UEQ196595 TUU196593:TUU196595 TKY196593:TKY196595 TBC196593:TBC196595 SRG196593:SRG196595 SHK196593:SHK196595 RXO196593:RXO196595 RNS196593:RNS196595 RDW196593:RDW196595 QUA196593:QUA196595 QKE196593:QKE196595 QAI196593:QAI196595 PQM196593:PQM196595 PGQ196593:PGQ196595 OWU196593:OWU196595 OMY196593:OMY196595 ODC196593:ODC196595 NTG196593:NTG196595 NJK196593:NJK196595 MZO196593:MZO196595 MPS196593:MPS196595 MFW196593:MFW196595 LWA196593:LWA196595 LME196593:LME196595 LCI196593:LCI196595 KSM196593:KSM196595 KIQ196593:KIQ196595 JYU196593:JYU196595 JOY196593:JOY196595 JFC196593:JFC196595 IVG196593:IVG196595 ILK196593:ILK196595 IBO196593:IBO196595 HRS196593:HRS196595 HHW196593:HHW196595 GYA196593:GYA196595 GOE196593:GOE196595 GEI196593:GEI196595 FUM196593:FUM196595 FKQ196593:FKQ196595 FAU196593:FAU196595 EQY196593:EQY196595 EHC196593:EHC196595 DXG196593:DXG196595 DNK196593:DNK196595 DDO196593:DDO196595 CTS196593:CTS196595 CJW196593:CJW196595 CAA196593:CAA196595 BQE196593:BQE196595 BGI196593:BGI196595 AWM196593:AWM196595 AMQ196593:AMQ196595 ACU196593:ACU196595 SY196593:SY196595 JC196593:JC196595 WVO131057:WVO131059 WLS131057:WLS131059 WBW131057:WBW131059 VSA131057:VSA131059 VIE131057:VIE131059 UYI131057:UYI131059 UOM131057:UOM131059 UEQ131057:UEQ131059 TUU131057:TUU131059 TKY131057:TKY131059 TBC131057:TBC131059 SRG131057:SRG131059 SHK131057:SHK131059 RXO131057:RXO131059 RNS131057:RNS131059 RDW131057:RDW131059 QUA131057:QUA131059 QKE131057:QKE131059 QAI131057:QAI131059 PQM131057:PQM131059 PGQ131057:PGQ131059 OWU131057:OWU131059 OMY131057:OMY131059 ODC131057:ODC131059 NTG131057:NTG131059 NJK131057:NJK131059 MZO131057:MZO131059 MPS131057:MPS131059 MFW131057:MFW131059 LWA131057:LWA131059 LME131057:LME131059 LCI131057:LCI131059 KSM131057:KSM131059 KIQ131057:KIQ131059 JYU131057:JYU131059 JOY131057:JOY131059 JFC131057:JFC131059 IVG131057:IVG131059 ILK131057:ILK131059 IBO131057:IBO131059 HRS131057:HRS131059 HHW131057:HHW131059 GYA131057:GYA131059 GOE131057:GOE131059 GEI131057:GEI131059 FUM131057:FUM131059 FKQ131057:FKQ131059 FAU131057:FAU131059 EQY131057:EQY131059 EHC131057:EHC131059 DXG131057:DXG131059 DNK131057:DNK131059 DDO131057:DDO131059 CTS131057:CTS131059 CJW131057:CJW131059 CAA131057:CAA131059 BQE131057:BQE131059 BGI131057:BGI131059 AWM131057:AWM131059 AMQ131057:AMQ131059 ACU131057:ACU131059 SY131057:SY131059 JC131057:JC131059 WVO65521:WVO65523 WLS65521:WLS65523 WBW65521:WBW65523 VSA65521:VSA65523 VIE65521:VIE65523 UYI65521:UYI65523 UOM65521:UOM65523 UEQ65521:UEQ65523 TUU65521:TUU65523 TKY65521:TKY65523 TBC65521:TBC65523 SRG65521:SRG65523 SHK65521:SHK65523 RXO65521:RXO65523 RNS65521:RNS65523 RDW65521:RDW65523 QUA65521:QUA65523 QKE65521:QKE65523 QAI65521:QAI65523 PQM65521:PQM65523 PGQ65521:PGQ65523 OWU65521:OWU65523 OMY65521:OMY65523 ODC65521:ODC65523 NTG65521:NTG65523 NJK65521:NJK65523 MZO65521:MZO65523 MPS65521:MPS65523 MFW65521:MFW65523 LWA65521:LWA65523 LME65521:LME65523 LCI65521:LCI65523 KSM65521:KSM65523 KIQ65521:KIQ65523 JYU65521:JYU65523 JOY65521:JOY65523 JFC65521:JFC65523 IVG65521:IVG65523 ILK65521:ILK65523 IBO65521:IBO65523 HRS65521:HRS65523 HHW65521:HHW65523 GYA65521:GYA65523 GOE65521:GOE65523 GEI65521:GEI65523 FUM65521:FUM65523 FKQ65521:FKQ65523 FAU65521:FAU65523 EQY65521:EQY65523 EHC65521:EHC65523 DXG65521:DXG65523 DNK65521:DNK65523 DDO65521:DDO65523 CTS65521:CTS65523 CJW65521:CJW65523 CAA65521:CAA65523 BQE65521:BQE65523 BGI65521:BGI65523 AWM65521:AWM65523 AMQ65521:AMQ65523 ACU65521:ACU65523 SY65521:SY65523" xr:uid="{00000000-0002-0000-1900-000002000000}">
      <formula1>$A$50:$A$54</formula1>
    </dataValidation>
    <dataValidation type="list" allowBlank="1" showInputMessage="1" showErrorMessage="1" sqref="JD65521 D1048561 D983025 D917489 D851953 D786417 D720881 D655345 D589809 D524273 D458737 D393201 D327665 D262129 D196593 D131057 D65521 WVP1048561 WLT1048561 WBX1048561 VSB1048561 VIF1048561 UYJ1048561 UON1048561 UER1048561 TUV1048561 TKZ1048561 TBD1048561 SRH1048561 SHL1048561 RXP1048561 RNT1048561 RDX1048561 QUB1048561 QKF1048561 QAJ1048561 PQN1048561 PGR1048561 OWV1048561 OMZ1048561 ODD1048561 NTH1048561 NJL1048561 MZP1048561 MPT1048561 MFX1048561 LWB1048561 LMF1048561 LCJ1048561 KSN1048561 KIR1048561 JYV1048561 JOZ1048561 JFD1048561 IVH1048561 ILL1048561 IBP1048561 HRT1048561 HHX1048561 GYB1048561 GOF1048561 GEJ1048561 FUN1048561 FKR1048561 FAV1048561 EQZ1048561 EHD1048561 DXH1048561 DNL1048561 DDP1048561 CTT1048561 CJX1048561 CAB1048561 BQF1048561 BGJ1048561 AWN1048561 AMR1048561 ACV1048561 SZ1048561 JD1048561 WVP983025 WLT983025 WBX983025 VSB983025 VIF983025 UYJ983025 UON983025 UER983025 TUV983025 TKZ983025 TBD983025 SRH983025 SHL983025 RXP983025 RNT983025 RDX983025 QUB983025 QKF983025 QAJ983025 PQN983025 PGR983025 OWV983025 OMZ983025 ODD983025 NTH983025 NJL983025 MZP983025 MPT983025 MFX983025 LWB983025 LMF983025 LCJ983025 KSN983025 KIR983025 JYV983025 JOZ983025 JFD983025 IVH983025 ILL983025 IBP983025 HRT983025 HHX983025 GYB983025 GOF983025 GEJ983025 FUN983025 FKR983025 FAV983025 EQZ983025 EHD983025 DXH983025 DNL983025 DDP983025 CTT983025 CJX983025 CAB983025 BQF983025 BGJ983025 AWN983025 AMR983025 ACV983025 SZ983025 JD983025 WVP917489 WLT917489 WBX917489 VSB917489 VIF917489 UYJ917489 UON917489 UER917489 TUV917489 TKZ917489 TBD917489 SRH917489 SHL917489 RXP917489 RNT917489 RDX917489 QUB917489 QKF917489 QAJ917489 PQN917489 PGR917489 OWV917489 OMZ917489 ODD917489 NTH917489 NJL917489 MZP917489 MPT917489 MFX917489 LWB917489 LMF917489 LCJ917489 KSN917489 KIR917489 JYV917489 JOZ917489 JFD917489 IVH917489 ILL917489 IBP917489 HRT917489 HHX917489 GYB917489 GOF917489 GEJ917489 FUN917489 FKR917489 FAV917489 EQZ917489 EHD917489 DXH917489 DNL917489 DDP917489 CTT917489 CJX917489 CAB917489 BQF917489 BGJ917489 AWN917489 AMR917489 ACV917489 SZ917489 JD917489 WVP851953 WLT851953 WBX851953 VSB851953 VIF851953 UYJ851953 UON851953 UER851953 TUV851953 TKZ851953 TBD851953 SRH851953 SHL851953 RXP851953 RNT851953 RDX851953 QUB851953 QKF851953 QAJ851953 PQN851953 PGR851953 OWV851953 OMZ851953 ODD851953 NTH851953 NJL851953 MZP851953 MPT851953 MFX851953 LWB851953 LMF851953 LCJ851953 KSN851953 KIR851953 JYV851953 JOZ851953 JFD851953 IVH851953 ILL851953 IBP851953 HRT851953 HHX851953 GYB851953 GOF851953 GEJ851953 FUN851953 FKR851953 FAV851953 EQZ851953 EHD851953 DXH851953 DNL851953 DDP851953 CTT851953 CJX851953 CAB851953 BQF851953 BGJ851953 AWN851953 AMR851953 ACV851953 SZ851953 JD851953 WVP786417 WLT786417 WBX786417 VSB786417 VIF786417 UYJ786417 UON786417 UER786417 TUV786417 TKZ786417 TBD786417 SRH786417 SHL786417 RXP786417 RNT786417 RDX786417 QUB786417 QKF786417 QAJ786417 PQN786417 PGR786417 OWV786417 OMZ786417 ODD786417 NTH786417 NJL786417 MZP786417 MPT786417 MFX786417 LWB786417 LMF786417 LCJ786417 KSN786417 KIR786417 JYV786417 JOZ786417 JFD786417 IVH786417 ILL786417 IBP786417 HRT786417 HHX786417 GYB786417 GOF786417 GEJ786417 FUN786417 FKR786417 FAV786417 EQZ786417 EHD786417 DXH786417 DNL786417 DDP786417 CTT786417 CJX786417 CAB786417 BQF786417 BGJ786417 AWN786417 AMR786417 ACV786417 SZ786417 JD786417 WVP720881 WLT720881 WBX720881 VSB720881 VIF720881 UYJ720881 UON720881 UER720881 TUV720881 TKZ720881 TBD720881 SRH720881 SHL720881 RXP720881 RNT720881 RDX720881 QUB720881 QKF720881 QAJ720881 PQN720881 PGR720881 OWV720881 OMZ720881 ODD720881 NTH720881 NJL720881 MZP720881 MPT720881 MFX720881 LWB720881 LMF720881 LCJ720881 KSN720881 KIR720881 JYV720881 JOZ720881 JFD720881 IVH720881 ILL720881 IBP720881 HRT720881 HHX720881 GYB720881 GOF720881 GEJ720881 FUN720881 FKR720881 FAV720881 EQZ720881 EHD720881 DXH720881 DNL720881 DDP720881 CTT720881 CJX720881 CAB720881 BQF720881 BGJ720881 AWN720881 AMR720881 ACV720881 SZ720881 JD720881 WVP655345 WLT655345 WBX655345 VSB655345 VIF655345 UYJ655345 UON655345 UER655345 TUV655345 TKZ655345 TBD655345 SRH655345 SHL655345 RXP655345 RNT655345 RDX655345 QUB655345 QKF655345 QAJ655345 PQN655345 PGR655345 OWV655345 OMZ655345 ODD655345 NTH655345 NJL655345 MZP655345 MPT655345 MFX655345 LWB655345 LMF655345 LCJ655345 KSN655345 KIR655345 JYV655345 JOZ655345 JFD655345 IVH655345 ILL655345 IBP655345 HRT655345 HHX655345 GYB655345 GOF655345 GEJ655345 FUN655345 FKR655345 FAV655345 EQZ655345 EHD655345 DXH655345 DNL655345 DDP655345 CTT655345 CJX655345 CAB655345 BQF655345 BGJ655345 AWN655345 AMR655345 ACV655345 SZ655345 JD655345 WVP589809 WLT589809 WBX589809 VSB589809 VIF589809 UYJ589809 UON589809 UER589809 TUV589809 TKZ589809 TBD589809 SRH589809 SHL589809 RXP589809 RNT589809 RDX589809 QUB589809 QKF589809 QAJ589809 PQN589809 PGR589809 OWV589809 OMZ589809 ODD589809 NTH589809 NJL589809 MZP589809 MPT589809 MFX589809 LWB589809 LMF589809 LCJ589809 KSN589809 KIR589809 JYV589809 JOZ589809 JFD589809 IVH589809 ILL589809 IBP589809 HRT589809 HHX589809 GYB589809 GOF589809 GEJ589809 FUN589809 FKR589809 FAV589809 EQZ589809 EHD589809 DXH589809 DNL589809 DDP589809 CTT589809 CJX589809 CAB589809 BQF589809 BGJ589809 AWN589809 AMR589809 ACV589809 SZ589809 JD589809 WVP524273 WLT524273 WBX524273 VSB524273 VIF524273 UYJ524273 UON524273 UER524273 TUV524273 TKZ524273 TBD524273 SRH524273 SHL524273 RXP524273 RNT524273 RDX524273 QUB524273 QKF524273 QAJ524273 PQN524273 PGR524273 OWV524273 OMZ524273 ODD524273 NTH524273 NJL524273 MZP524273 MPT524273 MFX524273 LWB524273 LMF524273 LCJ524273 KSN524273 KIR524273 JYV524273 JOZ524273 JFD524273 IVH524273 ILL524273 IBP524273 HRT524273 HHX524273 GYB524273 GOF524273 GEJ524273 FUN524273 FKR524273 FAV524273 EQZ524273 EHD524273 DXH524273 DNL524273 DDP524273 CTT524273 CJX524273 CAB524273 BQF524273 BGJ524273 AWN524273 AMR524273 ACV524273 SZ524273 JD524273 WVP458737 WLT458737 WBX458737 VSB458737 VIF458737 UYJ458737 UON458737 UER458737 TUV458737 TKZ458737 TBD458737 SRH458737 SHL458737 RXP458737 RNT458737 RDX458737 QUB458737 QKF458737 QAJ458737 PQN458737 PGR458737 OWV458737 OMZ458737 ODD458737 NTH458737 NJL458737 MZP458737 MPT458737 MFX458737 LWB458737 LMF458737 LCJ458737 KSN458737 KIR458737 JYV458737 JOZ458737 JFD458737 IVH458737 ILL458737 IBP458737 HRT458737 HHX458737 GYB458737 GOF458737 GEJ458737 FUN458737 FKR458737 FAV458737 EQZ458737 EHD458737 DXH458737 DNL458737 DDP458737 CTT458737 CJX458737 CAB458737 BQF458737 BGJ458737 AWN458737 AMR458737 ACV458737 SZ458737 JD458737 WVP393201 WLT393201 WBX393201 VSB393201 VIF393201 UYJ393201 UON393201 UER393201 TUV393201 TKZ393201 TBD393201 SRH393201 SHL393201 RXP393201 RNT393201 RDX393201 QUB393201 QKF393201 QAJ393201 PQN393201 PGR393201 OWV393201 OMZ393201 ODD393201 NTH393201 NJL393201 MZP393201 MPT393201 MFX393201 LWB393201 LMF393201 LCJ393201 KSN393201 KIR393201 JYV393201 JOZ393201 JFD393201 IVH393201 ILL393201 IBP393201 HRT393201 HHX393201 GYB393201 GOF393201 GEJ393201 FUN393201 FKR393201 FAV393201 EQZ393201 EHD393201 DXH393201 DNL393201 DDP393201 CTT393201 CJX393201 CAB393201 BQF393201 BGJ393201 AWN393201 AMR393201 ACV393201 SZ393201 JD393201 WVP327665 WLT327665 WBX327665 VSB327665 VIF327665 UYJ327665 UON327665 UER327665 TUV327665 TKZ327665 TBD327665 SRH327665 SHL327665 RXP327665 RNT327665 RDX327665 QUB327665 QKF327665 QAJ327665 PQN327665 PGR327665 OWV327665 OMZ327665 ODD327665 NTH327665 NJL327665 MZP327665 MPT327665 MFX327665 LWB327665 LMF327665 LCJ327665 KSN327665 KIR327665 JYV327665 JOZ327665 JFD327665 IVH327665 ILL327665 IBP327665 HRT327665 HHX327665 GYB327665 GOF327665 GEJ327665 FUN327665 FKR327665 FAV327665 EQZ327665 EHD327665 DXH327665 DNL327665 DDP327665 CTT327665 CJX327665 CAB327665 BQF327665 BGJ327665 AWN327665 AMR327665 ACV327665 SZ327665 JD327665 WVP262129 WLT262129 WBX262129 VSB262129 VIF262129 UYJ262129 UON262129 UER262129 TUV262129 TKZ262129 TBD262129 SRH262129 SHL262129 RXP262129 RNT262129 RDX262129 QUB262129 QKF262129 QAJ262129 PQN262129 PGR262129 OWV262129 OMZ262129 ODD262129 NTH262129 NJL262129 MZP262129 MPT262129 MFX262129 LWB262129 LMF262129 LCJ262129 KSN262129 KIR262129 JYV262129 JOZ262129 JFD262129 IVH262129 ILL262129 IBP262129 HRT262129 HHX262129 GYB262129 GOF262129 GEJ262129 FUN262129 FKR262129 FAV262129 EQZ262129 EHD262129 DXH262129 DNL262129 DDP262129 CTT262129 CJX262129 CAB262129 BQF262129 BGJ262129 AWN262129 AMR262129 ACV262129 SZ262129 JD262129 WVP196593 WLT196593 WBX196593 VSB196593 VIF196593 UYJ196593 UON196593 UER196593 TUV196593 TKZ196593 TBD196593 SRH196593 SHL196593 RXP196593 RNT196593 RDX196593 QUB196593 QKF196593 QAJ196593 PQN196593 PGR196593 OWV196593 OMZ196593 ODD196593 NTH196593 NJL196593 MZP196593 MPT196593 MFX196593 LWB196593 LMF196593 LCJ196593 KSN196593 KIR196593 JYV196593 JOZ196593 JFD196593 IVH196593 ILL196593 IBP196593 HRT196593 HHX196593 GYB196593 GOF196593 GEJ196593 FUN196593 FKR196593 FAV196593 EQZ196593 EHD196593 DXH196593 DNL196593 DDP196593 CTT196593 CJX196593 CAB196593 BQF196593 BGJ196593 AWN196593 AMR196593 ACV196593 SZ196593 JD196593 WVP131057 WLT131057 WBX131057 VSB131057 VIF131057 UYJ131057 UON131057 UER131057 TUV131057 TKZ131057 TBD131057 SRH131057 SHL131057 RXP131057 RNT131057 RDX131057 QUB131057 QKF131057 QAJ131057 PQN131057 PGR131057 OWV131057 OMZ131057 ODD131057 NTH131057 NJL131057 MZP131057 MPT131057 MFX131057 LWB131057 LMF131057 LCJ131057 KSN131057 KIR131057 JYV131057 JOZ131057 JFD131057 IVH131057 ILL131057 IBP131057 HRT131057 HHX131057 GYB131057 GOF131057 GEJ131057 FUN131057 FKR131057 FAV131057 EQZ131057 EHD131057 DXH131057 DNL131057 DDP131057 CTT131057 CJX131057 CAB131057 BQF131057 BGJ131057 AWN131057 AMR131057 ACV131057 SZ131057 JD131057 WVP65521 WLT65521 WBX65521 VSB65521 VIF65521 UYJ65521 UON65521 UER65521 TUV65521 TKZ65521 TBD65521 SRH65521 SHL65521 RXP65521 RNT65521 RDX65521 QUB65521 QKF65521 QAJ65521 PQN65521 PGR65521 OWV65521 OMZ65521 ODD65521 NTH65521 NJL65521 MZP65521 MPT65521 MFX65521 LWB65521 LMF65521 LCJ65521 KSN65521 KIR65521 JYV65521 JOZ65521 JFD65521 IVH65521 ILL65521 IBP65521 HRT65521 HHX65521 GYB65521 GOF65521 GEJ65521 FUN65521 FKR65521 FAV65521 EQZ65521 EHD65521 DXH65521 DNL65521 DDP65521 CTT65521 CJX65521 CAB65521 BQF65521 BGJ65521 AWN65521 AMR65521 ACV65521 SZ65521" xr:uid="{00000000-0002-0000-1900-000003000000}">
      <formula1>$A$57:$A$78</formula1>
    </dataValidation>
  </dataValidations>
  <printOptions horizontalCentered="1"/>
  <pageMargins left="0.39370078740157483" right="0.39370078740157483" top="0.39370078740157483" bottom="0" header="0.31496062992125984" footer="0"/>
  <pageSetup paperSize="9" scale="65" orientation="landscape" horizontalDpi="300" verticalDpi="300" r:id="rId1"/>
  <headerFooter scaleWithDoc="0">
    <oddFooter>&amp;R&amp;10&amp;K01+000（令和６年１１月２９日以降に申請する訓練科から適用）</oddFooter>
  </headerFooter>
  <drawing r:id="rId2"/>
  <legacyDrawing r:id="rId3"/>
  <oleObjects>
    <mc:AlternateContent xmlns:mc="http://schemas.openxmlformats.org/markup-compatibility/2006">
      <mc:Choice Requires="x14">
        <oleObject progId="Excel.Sheet.12" shapeId="215041" r:id="rId4">
          <objectPr defaultSize="0" autoPict="0" r:id="rId5">
            <anchor moveWithCells="1">
              <from>
                <xdr:col>5</xdr:col>
                <xdr:colOff>495300</xdr:colOff>
                <xdr:row>13</xdr:row>
                <xdr:rowOff>333375</xdr:rowOff>
              </from>
              <to>
                <xdr:col>9</xdr:col>
                <xdr:colOff>85725</xdr:colOff>
                <xdr:row>16</xdr:row>
                <xdr:rowOff>333375</xdr:rowOff>
              </to>
            </anchor>
          </objectPr>
        </oleObject>
      </mc:Choice>
      <mc:Fallback>
        <oleObject progId="Excel.Sheet.12" shapeId="215041" r:id="rId4"/>
      </mc:Fallback>
    </mc:AlternateContent>
  </oleObjec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X64"/>
  <sheetViews>
    <sheetView view="pageBreakPreview" topLeftCell="A12" zoomScale="70" zoomScaleNormal="100" zoomScaleSheetLayoutView="70" zoomScalePageLayoutView="70" workbookViewId="0">
      <selection activeCell="O20" sqref="O20"/>
    </sheetView>
  </sheetViews>
  <sheetFormatPr defaultColWidth="9" defaultRowHeight="14.25"/>
  <cols>
    <col min="1" max="2" width="3.625" style="176" customWidth="1"/>
    <col min="3" max="3" width="5.625" style="176" customWidth="1"/>
    <col min="4" max="4" width="3.625" style="176" customWidth="1"/>
    <col min="5" max="5" width="10.625" style="176" customWidth="1"/>
    <col min="6" max="7" width="3.625" style="176" customWidth="1"/>
    <col min="8" max="9" width="5.625" style="176" customWidth="1"/>
    <col min="10" max="10" width="3.625" style="176" customWidth="1"/>
    <col min="11" max="14" width="5.625" style="176" customWidth="1"/>
    <col min="15" max="15" width="3.625" style="176" customWidth="1"/>
    <col min="16" max="17" width="5.625" style="176" customWidth="1"/>
    <col min="18" max="18" width="8.625" style="176" customWidth="1"/>
    <col min="19" max="16384" width="9" style="176"/>
  </cols>
  <sheetData>
    <row r="1" spans="1:18" ht="17.25" customHeight="1">
      <c r="R1" s="293" t="s">
        <v>710</v>
      </c>
    </row>
    <row r="2" spans="1:18" ht="24.95" customHeight="1">
      <c r="A2" s="2602" t="s">
        <v>755</v>
      </c>
      <c r="B2" s="2602"/>
      <c r="C2" s="2602"/>
      <c r="D2" s="2602"/>
      <c r="E2" s="2602"/>
      <c r="F2" s="2602"/>
      <c r="G2" s="2602"/>
      <c r="H2" s="2602"/>
      <c r="I2" s="2602"/>
      <c r="J2" s="2602"/>
      <c r="K2" s="2602"/>
      <c r="L2" s="2602"/>
      <c r="M2" s="2602"/>
      <c r="N2" s="2602"/>
      <c r="O2" s="2602"/>
      <c r="P2" s="2602"/>
      <c r="Q2" s="2602"/>
      <c r="R2" s="2602"/>
    </row>
    <row r="3" spans="1:18" s="177" customFormat="1" ht="16.5" customHeight="1">
      <c r="A3" s="2603" t="s">
        <v>375</v>
      </c>
      <c r="B3" s="2603"/>
      <c r="C3" s="2603"/>
      <c r="D3" s="2603"/>
      <c r="E3" s="2604" t="str">
        <f>IF(様式1!L11="","",様式1!L11)</f>
        <v>株式会社○○○○</v>
      </c>
      <c r="F3" s="2604"/>
      <c r="G3" s="2604"/>
      <c r="H3" s="2604"/>
      <c r="I3" s="2604"/>
      <c r="K3" s="2605" t="s">
        <v>298</v>
      </c>
      <c r="L3" s="2605"/>
      <c r="M3" s="2604" t="str">
        <f>IF(様式1!G36="","",様式1!G36)</f>
        <v>ＯＡ事務科</v>
      </c>
      <c r="N3" s="2604"/>
      <c r="O3" s="2604"/>
      <c r="P3" s="2604"/>
      <c r="Q3" s="2604"/>
      <c r="R3" s="2604"/>
    </row>
    <row r="4" spans="1:18" ht="16.5" customHeight="1">
      <c r="A4" s="2603"/>
      <c r="B4" s="2603"/>
      <c r="C4" s="2603"/>
      <c r="D4" s="2603"/>
      <c r="E4" s="2604"/>
      <c r="F4" s="2604"/>
      <c r="G4" s="2604"/>
      <c r="H4" s="2604"/>
      <c r="I4" s="2604"/>
      <c r="J4" s="349"/>
      <c r="K4" s="2603"/>
      <c r="L4" s="2603"/>
      <c r="M4" s="2604"/>
      <c r="N4" s="2604"/>
      <c r="O4" s="2604"/>
      <c r="P4" s="2604"/>
      <c r="Q4" s="2604"/>
      <c r="R4" s="2604"/>
    </row>
    <row r="5" spans="1:18" s="179" customFormat="1" ht="23.1" customHeight="1">
      <c r="A5" s="179" t="s">
        <v>183</v>
      </c>
      <c r="B5" s="180"/>
      <c r="C5" s="180"/>
      <c r="D5" s="180"/>
      <c r="E5" s="180"/>
      <c r="F5" s="180"/>
      <c r="G5" s="180"/>
      <c r="H5" s="180"/>
      <c r="I5" s="180"/>
      <c r="J5" s="180"/>
      <c r="K5" s="180"/>
      <c r="L5" s="180"/>
      <c r="M5" s="180"/>
      <c r="N5" s="180"/>
      <c r="O5" s="180"/>
      <c r="P5" s="180"/>
      <c r="Q5" s="180"/>
    </row>
    <row r="6" spans="1:18" s="184" customFormat="1" ht="23.1" customHeight="1">
      <c r="A6" s="2577" t="s">
        <v>376</v>
      </c>
      <c r="B6" s="2577"/>
      <c r="C6" s="2577"/>
      <c r="D6" s="648"/>
      <c r="E6" s="518" t="s">
        <v>371</v>
      </c>
      <c r="F6" s="519" t="s">
        <v>514</v>
      </c>
      <c r="G6" s="2606"/>
      <c r="H6" s="2606"/>
      <c r="I6" s="2606"/>
      <c r="J6" s="330" t="s">
        <v>515</v>
      </c>
      <c r="K6" s="648" t="s">
        <v>539</v>
      </c>
      <c r="L6" s="224" t="s">
        <v>370</v>
      </c>
      <c r="M6" s="209"/>
      <c r="N6" s="519" t="s">
        <v>514</v>
      </c>
      <c r="O6" s="2606" t="str">
        <f>IF(様式5!L6="","",様式5!L6)</f>
        <v>03 営業・販売・事務分野</v>
      </c>
      <c r="P6" s="2606"/>
      <c r="Q6" s="2606"/>
      <c r="R6" s="331" t="s">
        <v>515</v>
      </c>
    </row>
    <row r="7" spans="1:18" s="184" customFormat="1" ht="23.1" customHeight="1">
      <c r="A7" s="2577" t="s">
        <v>213</v>
      </c>
      <c r="B7" s="2577"/>
      <c r="C7" s="2577"/>
      <c r="D7" s="2607">
        <f>IF(様式1!F37="","",様式1!F37)</f>
        <v>46140</v>
      </c>
      <c r="E7" s="2608"/>
      <c r="F7" s="2608"/>
      <c r="G7" s="2608"/>
      <c r="H7" s="515" t="s">
        <v>278</v>
      </c>
      <c r="I7" s="2608">
        <f>IF(様式1!K37="","",様式1!K37)</f>
        <v>46230</v>
      </c>
      <c r="J7" s="2608"/>
      <c r="K7" s="2608"/>
      <c r="L7" s="2608"/>
      <c r="M7" s="2609"/>
      <c r="N7" s="2582" t="s">
        <v>377</v>
      </c>
      <c r="O7" s="2583"/>
      <c r="P7" s="2579">
        <f>IF(様式1!F38="","",様式1!F38)</f>
        <v>20</v>
      </c>
      <c r="Q7" s="2580"/>
      <c r="R7" s="185" t="s">
        <v>59</v>
      </c>
    </row>
    <row r="8" spans="1:18" s="184" customFormat="1" ht="5.25" customHeight="1">
      <c r="A8" s="516"/>
      <c r="B8" s="516"/>
      <c r="C8" s="186"/>
      <c r="D8" s="186"/>
      <c r="E8" s="186"/>
      <c r="F8" s="186"/>
      <c r="G8" s="186"/>
      <c r="H8" s="186"/>
      <c r="I8" s="186"/>
      <c r="J8" s="186"/>
      <c r="K8" s="186"/>
      <c r="L8" s="186"/>
      <c r="M8" s="186"/>
      <c r="N8" s="516"/>
      <c r="O8" s="516"/>
      <c r="P8" s="186"/>
      <c r="Q8" s="186"/>
      <c r="R8" s="186"/>
    </row>
    <row r="9" spans="1:18" s="184" customFormat="1" ht="20.100000000000001" customHeight="1">
      <c r="A9" s="187" t="s">
        <v>378</v>
      </c>
      <c r="B9" s="516"/>
      <c r="C9" s="186"/>
      <c r="D9" s="186"/>
      <c r="E9" s="186"/>
      <c r="F9" s="186"/>
      <c r="G9" s="186"/>
      <c r="H9" s="186"/>
      <c r="I9" s="186"/>
      <c r="J9" s="186"/>
      <c r="K9" s="186"/>
      <c r="L9" s="186"/>
      <c r="M9" s="186"/>
      <c r="N9" s="516"/>
      <c r="O9" s="516"/>
      <c r="P9" s="186"/>
      <c r="Q9" s="186"/>
      <c r="R9" s="186"/>
    </row>
    <row r="10" spans="1:18" s="184" customFormat="1" ht="20.100000000000001" customHeight="1">
      <c r="A10" s="188" t="s">
        <v>379</v>
      </c>
      <c r="B10" s="189"/>
      <c r="C10" s="515"/>
      <c r="D10" s="515"/>
      <c r="E10" s="515"/>
      <c r="F10" s="515"/>
      <c r="G10" s="515"/>
      <c r="H10" s="515"/>
      <c r="I10" s="515"/>
      <c r="J10" s="515"/>
      <c r="K10" s="515"/>
      <c r="L10" s="515"/>
      <c r="M10" s="515"/>
      <c r="N10" s="189"/>
      <c r="O10" s="189"/>
      <c r="P10" s="515"/>
      <c r="Q10" s="515"/>
      <c r="R10" s="520"/>
    </row>
    <row r="11" spans="1:18" s="184" customFormat="1" ht="35.1" customHeight="1">
      <c r="A11" s="2584"/>
      <c r="B11" s="2586" t="s">
        <v>478</v>
      </c>
      <c r="C11" s="2587"/>
      <c r="D11" s="2587"/>
      <c r="E11" s="2587"/>
      <c r="F11" s="2587"/>
      <c r="G11" s="2587"/>
      <c r="H11" s="2587"/>
      <c r="I11" s="2587"/>
      <c r="J11" s="2587"/>
      <c r="K11" s="2587"/>
      <c r="L11" s="2587"/>
      <c r="M11" s="2587"/>
      <c r="N11" s="2587"/>
      <c r="O11" s="2587"/>
      <c r="P11" s="2587"/>
      <c r="Q11" s="2587"/>
      <c r="R11" s="2588"/>
    </row>
    <row r="12" spans="1:18" s="184" customFormat="1" ht="300" customHeight="1">
      <c r="A12" s="2585"/>
      <c r="B12" s="2589"/>
      <c r="C12" s="2590"/>
      <c r="D12" s="2590"/>
      <c r="E12" s="2590"/>
      <c r="F12" s="2590"/>
      <c r="G12" s="2590"/>
      <c r="H12" s="2590"/>
      <c r="I12" s="2590"/>
      <c r="J12" s="2590"/>
      <c r="K12" s="2590"/>
      <c r="L12" s="2590"/>
      <c r="M12" s="2590"/>
      <c r="N12" s="2590"/>
      <c r="O12" s="2590"/>
      <c r="P12" s="2590"/>
      <c r="Q12" s="2590"/>
      <c r="R12" s="2591"/>
    </row>
    <row r="13" spans="1:18" s="184" customFormat="1" ht="20.100000000000001" customHeight="1">
      <c r="A13" s="188" t="s">
        <v>380</v>
      </c>
      <c r="B13" s="191"/>
      <c r="C13" s="191"/>
      <c r="D13" s="191"/>
      <c r="E13" s="191"/>
      <c r="F13" s="191"/>
      <c r="G13" s="191"/>
      <c r="H13" s="191"/>
      <c r="I13" s="191"/>
      <c r="J13" s="191"/>
      <c r="K13" s="191"/>
      <c r="L13" s="191"/>
      <c r="M13" s="191"/>
      <c r="N13" s="191"/>
      <c r="O13" s="191"/>
      <c r="P13" s="191"/>
      <c r="Q13" s="191"/>
      <c r="R13" s="192"/>
    </row>
    <row r="14" spans="1:18" s="184" customFormat="1" ht="23.1" customHeight="1">
      <c r="A14" s="2584"/>
      <c r="B14" s="2592" t="s">
        <v>381</v>
      </c>
      <c r="C14" s="2593"/>
      <c r="D14" s="2593"/>
      <c r="E14" s="2593"/>
      <c r="F14" s="2594"/>
      <c r="G14" s="649"/>
      <c r="H14" s="519" t="s">
        <v>382</v>
      </c>
      <c r="I14" s="519"/>
      <c r="J14" s="649"/>
      <c r="K14" s="519" t="s">
        <v>383</v>
      </c>
      <c r="L14" s="181" t="s">
        <v>384</v>
      </c>
      <c r="M14" s="519"/>
      <c r="N14" s="522"/>
      <c r="O14" s="522"/>
      <c r="P14" s="519"/>
      <c r="Q14" s="519"/>
      <c r="R14" s="524"/>
    </row>
    <row r="15" spans="1:18" s="184" customFormat="1" ht="23.1" customHeight="1">
      <c r="A15" s="2584"/>
      <c r="B15" s="2592" t="s">
        <v>385</v>
      </c>
      <c r="C15" s="2593"/>
      <c r="D15" s="2593"/>
      <c r="E15" s="2593"/>
      <c r="F15" s="2594"/>
      <c r="G15" s="2595"/>
      <c r="H15" s="2596"/>
      <c r="I15" s="2596"/>
      <c r="J15" s="182" t="s">
        <v>386</v>
      </c>
      <c r="K15" s="182"/>
      <c r="L15" s="182"/>
      <c r="M15" s="182"/>
      <c r="N15" s="182"/>
      <c r="O15" s="182"/>
      <c r="P15" s="182"/>
      <c r="Q15" s="182"/>
      <c r="R15" s="183"/>
    </row>
    <row r="16" spans="1:18" s="184" customFormat="1" ht="23.1" customHeight="1">
      <c r="A16" s="2584"/>
      <c r="B16" s="2592" t="s">
        <v>387</v>
      </c>
      <c r="C16" s="2593"/>
      <c r="D16" s="2593"/>
      <c r="E16" s="2593"/>
      <c r="F16" s="2594"/>
      <c r="G16" s="2595"/>
      <c r="H16" s="2596"/>
      <c r="I16" s="2596"/>
      <c r="J16" s="182" t="s">
        <v>386</v>
      </c>
      <c r="K16" s="182"/>
      <c r="L16" s="182"/>
      <c r="M16" s="182"/>
      <c r="N16" s="182"/>
      <c r="O16" s="182"/>
      <c r="P16" s="182"/>
      <c r="Q16" s="182"/>
      <c r="R16" s="183"/>
    </row>
    <row r="17" spans="1:24" s="184" customFormat="1" ht="23.1" customHeight="1">
      <c r="A17" s="2585"/>
      <c r="B17" s="2592" t="s">
        <v>388</v>
      </c>
      <c r="C17" s="2593"/>
      <c r="D17" s="2593"/>
      <c r="E17" s="2593"/>
      <c r="F17" s="2594"/>
      <c r="G17" s="2597" t="str">
        <f>IFERROR(ROUNDDOWN(G15/G16,3)*100,"")</f>
        <v/>
      </c>
      <c r="H17" s="2598"/>
      <c r="I17" s="2598"/>
      <c r="J17" s="182" t="s">
        <v>389</v>
      </c>
      <c r="K17" s="182"/>
      <c r="L17" s="182"/>
      <c r="M17" s="182"/>
      <c r="N17" s="182"/>
      <c r="O17" s="182"/>
      <c r="P17" s="182"/>
      <c r="Q17" s="182"/>
      <c r="R17" s="183"/>
    </row>
    <row r="18" spans="1:24" s="184" customFormat="1" ht="8.1" customHeight="1">
      <c r="A18" s="194"/>
      <c r="B18" s="190"/>
      <c r="C18" s="187"/>
      <c r="D18" s="187"/>
      <c r="E18" s="187"/>
      <c r="F18" s="187"/>
      <c r="G18" s="186"/>
      <c r="H18" s="186"/>
      <c r="I18" s="186"/>
      <c r="J18" s="186"/>
      <c r="K18" s="186"/>
      <c r="L18" s="186"/>
      <c r="M18" s="186"/>
      <c r="N18" s="516"/>
      <c r="O18" s="516"/>
      <c r="P18" s="186"/>
      <c r="Q18" s="186"/>
      <c r="R18" s="186"/>
    </row>
    <row r="19" spans="1:24" s="197" customFormat="1" ht="23.1" customHeight="1">
      <c r="A19" s="195" t="s">
        <v>390</v>
      </c>
      <c r="B19" s="196"/>
      <c r="C19" s="196"/>
      <c r="D19" s="196"/>
      <c r="E19" s="196"/>
      <c r="F19" s="196"/>
      <c r="G19" s="196"/>
      <c r="H19" s="196"/>
      <c r="I19" s="196"/>
      <c r="J19" s="196"/>
      <c r="K19" s="196"/>
      <c r="L19" s="196"/>
      <c r="M19" s="196"/>
      <c r="N19" s="196"/>
      <c r="O19" s="196"/>
      <c r="P19" s="196"/>
      <c r="Q19" s="196"/>
      <c r="R19" s="196"/>
    </row>
    <row r="20" spans="1:24" s="197" customFormat="1" ht="23.1" customHeight="1">
      <c r="A20" s="198" t="s">
        <v>391</v>
      </c>
      <c r="B20" s="199"/>
      <c r="C20" s="199"/>
      <c r="D20" s="199"/>
      <c r="E20" s="199"/>
      <c r="F20" s="199"/>
      <c r="G20" s="199"/>
      <c r="H20" s="199"/>
      <c r="I20" s="200"/>
      <c r="J20" s="199"/>
      <c r="K20" s="199"/>
      <c r="L20" s="199"/>
      <c r="M20" s="199"/>
      <c r="N20" s="199"/>
      <c r="O20" s="199"/>
      <c r="P20" s="199"/>
      <c r="Q20" s="199"/>
      <c r="R20" s="201"/>
    </row>
    <row r="21" spans="1:24" s="197" customFormat="1" ht="23.1" customHeight="1">
      <c r="A21" s="202"/>
      <c r="B21" s="650"/>
      <c r="C21" s="2599" t="s">
        <v>484</v>
      </c>
      <c r="D21" s="2600"/>
      <c r="E21" s="2600"/>
      <c r="F21" s="2600"/>
      <c r="G21" s="2600"/>
      <c r="H21" s="2600"/>
      <c r="I21" s="2600"/>
      <c r="J21" s="2600"/>
      <c r="K21" s="2600"/>
      <c r="L21" s="2600"/>
      <c r="M21" s="2600"/>
      <c r="N21" s="2600"/>
      <c r="O21" s="2600"/>
      <c r="P21" s="2600"/>
      <c r="Q21" s="2600"/>
      <c r="R21" s="2601"/>
    </row>
    <row r="22" spans="1:24" s="197" customFormat="1" ht="23.1" customHeight="1">
      <c r="A22" s="202"/>
      <c r="B22" s="650"/>
      <c r="C22" s="2599" t="s">
        <v>957</v>
      </c>
      <c r="D22" s="2600"/>
      <c r="E22" s="2600"/>
      <c r="F22" s="2600"/>
      <c r="G22" s="2600"/>
      <c r="H22" s="2600"/>
      <c r="I22" s="2600"/>
      <c r="J22" s="2600"/>
      <c r="K22" s="2600"/>
      <c r="L22" s="2600"/>
      <c r="M22" s="2600"/>
      <c r="N22" s="2600"/>
      <c r="O22" s="2600"/>
      <c r="P22" s="2600"/>
      <c r="Q22" s="2600"/>
      <c r="R22" s="2601"/>
    </row>
    <row r="23" spans="1:24" s="184" customFormat="1" ht="39.950000000000003" customHeight="1">
      <c r="A23" s="2586" t="s">
        <v>954</v>
      </c>
      <c r="B23" s="2587"/>
      <c r="C23" s="2587"/>
      <c r="D23" s="2587"/>
      <c r="E23" s="2587"/>
      <c r="F23" s="2587"/>
      <c r="G23" s="2587"/>
      <c r="H23" s="2587"/>
      <c r="I23" s="2587"/>
      <c r="J23" s="2587"/>
      <c r="K23" s="2587"/>
      <c r="L23" s="2587"/>
      <c r="M23" s="2587"/>
      <c r="N23" s="2587"/>
      <c r="O23" s="2587"/>
      <c r="P23" s="2587"/>
      <c r="Q23" s="2587"/>
      <c r="R23" s="2588"/>
      <c r="S23" s="197"/>
      <c r="T23" s="197"/>
      <c r="U23" s="197"/>
      <c r="V23" s="190"/>
      <c r="X23" s="190"/>
    </row>
    <row r="24" spans="1:24" s="211" customFormat="1" ht="30" customHeight="1">
      <c r="A24" s="371"/>
      <c r="B24" s="651"/>
      <c r="C24" s="2574" t="s">
        <v>848</v>
      </c>
      <c r="D24" s="2575"/>
      <c r="E24" s="2575"/>
      <c r="F24" s="2575"/>
      <c r="G24" s="2575"/>
      <c r="H24" s="2575"/>
      <c r="I24" s="2575"/>
      <c r="J24" s="2575"/>
      <c r="K24" s="2575"/>
      <c r="L24" s="2575"/>
      <c r="M24" s="2575"/>
      <c r="N24" s="2575"/>
      <c r="O24" s="2575"/>
      <c r="P24" s="2575"/>
      <c r="Q24" s="2575"/>
      <c r="R24" s="2576"/>
      <c r="S24" s="197"/>
      <c r="T24" s="197"/>
      <c r="U24" s="197"/>
      <c r="V24" s="226"/>
    </row>
    <row r="25" spans="1:24" s="197" customFormat="1" ht="35.1" customHeight="1">
      <c r="A25" s="2586" t="s">
        <v>955</v>
      </c>
      <c r="B25" s="2587"/>
      <c r="C25" s="2587"/>
      <c r="D25" s="2587"/>
      <c r="E25" s="2587"/>
      <c r="F25" s="2587"/>
      <c r="G25" s="2587"/>
      <c r="H25" s="2587"/>
      <c r="I25" s="2587"/>
      <c r="J25" s="2587"/>
      <c r="K25" s="2587"/>
      <c r="L25" s="2587"/>
      <c r="M25" s="2587"/>
      <c r="N25" s="2587"/>
      <c r="O25" s="2587"/>
      <c r="P25" s="2587"/>
      <c r="Q25" s="2587"/>
      <c r="R25" s="2588"/>
    </row>
    <row r="26" spans="1:24" s="197" customFormat="1" ht="28.5" customHeight="1">
      <c r="A26" s="492"/>
      <c r="B26" s="652"/>
      <c r="C26" s="2574" t="s">
        <v>952</v>
      </c>
      <c r="D26" s="2575"/>
      <c r="E26" s="2575"/>
      <c r="F26" s="2575"/>
      <c r="G26" s="2575"/>
      <c r="H26" s="2575"/>
      <c r="I26" s="2575"/>
      <c r="J26" s="2575"/>
      <c r="K26" s="2575"/>
      <c r="L26" s="2575"/>
      <c r="M26" s="2575"/>
      <c r="N26" s="2575"/>
      <c r="O26" s="2575"/>
      <c r="P26" s="2575"/>
      <c r="Q26" s="2575"/>
      <c r="R26" s="2576"/>
    </row>
    <row r="27" spans="1:24" s="197" customFormat="1" ht="28.5" customHeight="1">
      <c r="A27" s="2570" t="s">
        <v>1141</v>
      </c>
      <c r="B27" s="2570"/>
      <c r="C27" s="2570"/>
      <c r="D27" s="2570"/>
      <c r="E27" s="2570"/>
      <c r="F27" s="2570"/>
      <c r="G27" s="2570"/>
      <c r="H27" s="2570"/>
      <c r="I27" s="2570"/>
      <c r="J27" s="2570"/>
      <c r="K27" s="2570"/>
      <c r="L27" s="2570"/>
      <c r="M27" s="2570"/>
      <c r="N27" s="2570"/>
      <c r="O27" s="2570"/>
      <c r="P27" s="2570"/>
      <c r="Q27" s="2570"/>
      <c r="R27" s="2570"/>
      <c r="S27" s="324"/>
      <c r="T27" s="828"/>
    </row>
    <row r="28" spans="1:24" s="197" customFormat="1" ht="26.25" customHeight="1">
      <c r="A28" s="2571" t="s">
        <v>1142</v>
      </c>
      <c r="B28" s="2572"/>
      <c r="C28" s="2572"/>
      <c r="D28" s="2572"/>
      <c r="E28" s="2572"/>
      <c r="F28" s="2572"/>
      <c r="G28" s="2572"/>
      <c r="H28" s="2572"/>
      <c r="I28" s="2572"/>
      <c r="J28" s="2572"/>
      <c r="K28" s="2572"/>
      <c r="L28" s="2572"/>
      <c r="M28" s="2572"/>
      <c r="N28" s="2572"/>
      <c r="O28" s="2572"/>
      <c r="P28" s="2572"/>
      <c r="Q28" s="2572"/>
      <c r="R28" s="2573"/>
      <c r="S28" s="324"/>
      <c r="T28" s="828"/>
    </row>
    <row r="29" spans="1:24" s="197" customFormat="1" ht="28.5" customHeight="1">
      <c r="A29" s="843"/>
      <c r="B29" s="650"/>
      <c r="C29" s="2574" t="s">
        <v>1115</v>
      </c>
      <c r="D29" s="2575"/>
      <c r="E29" s="2575"/>
      <c r="F29" s="2575"/>
      <c r="G29" s="2575"/>
      <c r="H29" s="2575"/>
      <c r="I29" s="2575"/>
      <c r="J29" s="2575"/>
      <c r="K29" s="2575"/>
      <c r="L29" s="2575"/>
      <c r="M29" s="2575"/>
      <c r="N29" s="2575"/>
      <c r="O29" s="2575"/>
      <c r="P29" s="2575"/>
      <c r="Q29" s="2575"/>
      <c r="R29" s="2576"/>
      <c r="S29" s="324"/>
      <c r="T29" s="828"/>
    </row>
    <row r="30" spans="1:24" s="230" customFormat="1" ht="22.5" customHeight="1">
      <c r="A30" s="372" t="s">
        <v>677</v>
      </c>
      <c r="B30" s="373"/>
      <c r="C30" s="374"/>
      <c r="D30" s="374"/>
      <c r="E30" s="374"/>
      <c r="F30" s="374"/>
      <c r="G30" s="374"/>
      <c r="H30" s="374"/>
      <c r="I30" s="374"/>
      <c r="J30" s="374"/>
      <c r="K30" s="374"/>
      <c r="L30" s="375"/>
      <c r="M30" s="373"/>
      <c r="N30" s="374"/>
      <c r="O30" s="375"/>
      <c r="P30" s="376"/>
      <c r="Q30" s="377"/>
      <c r="R30" s="377"/>
      <c r="S30" s="229"/>
      <c r="T30" s="229"/>
      <c r="U30" s="229"/>
      <c r="V30" s="228"/>
    </row>
    <row r="31" spans="1:24" ht="28.5" customHeight="1">
      <c r="R31" s="293" t="s">
        <v>710</v>
      </c>
    </row>
    <row r="32" spans="1:24" ht="24.95" customHeight="1">
      <c r="A32" s="2602" t="s">
        <v>755</v>
      </c>
      <c r="B32" s="2602"/>
      <c r="C32" s="2602"/>
      <c r="D32" s="2602"/>
      <c r="E32" s="2602"/>
      <c r="F32" s="2602"/>
      <c r="G32" s="2602"/>
      <c r="H32" s="2602"/>
      <c r="I32" s="2602"/>
      <c r="J32" s="2602"/>
      <c r="K32" s="2602"/>
      <c r="L32" s="2602"/>
      <c r="M32" s="2602"/>
      <c r="N32" s="2602"/>
      <c r="O32" s="2602"/>
      <c r="P32" s="2602"/>
      <c r="Q32" s="2602"/>
      <c r="R32" s="2602"/>
    </row>
    <row r="33" spans="1:18" s="177" customFormat="1" ht="28.5" customHeight="1">
      <c r="A33" s="2603" t="s">
        <v>375</v>
      </c>
      <c r="B33" s="2603"/>
      <c r="C33" s="2603"/>
      <c r="D33" s="2603"/>
      <c r="E33" s="2610"/>
      <c r="F33" s="2610"/>
      <c r="G33" s="2610"/>
      <c r="H33" s="2610"/>
      <c r="I33" s="2610"/>
      <c r="K33" s="508" t="s">
        <v>298</v>
      </c>
      <c r="L33" s="178"/>
      <c r="M33" s="2610"/>
      <c r="N33" s="2610"/>
      <c r="O33" s="2610"/>
      <c r="P33" s="2610"/>
      <c r="Q33" s="2610"/>
      <c r="R33" s="2610"/>
    </row>
    <row r="34" spans="1:18" ht="1.5" customHeight="1">
      <c r="B34" s="349"/>
      <c r="C34" s="349"/>
      <c r="D34" s="349"/>
      <c r="E34" s="349"/>
      <c r="F34" s="349"/>
      <c r="G34" s="349"/>
      <c r="H34" s="349"/>
      <c r="I34" s="349"/>
      <c r="J34" s="349"/>
      <c r="K34" s="349"/>
      <c r="L34" s="349"/>
      <c r="M34" s="349"/>
      <c r="N34" s="349"/>
      <c r="O34" s="349"/>
      <c r="P34" s="349"/>
      <c r="Q34" s="349"/>
    </row>
    <row r="35" spans="1:18" s="179" customFormat="1" ht="23.1" customHeight="1">
      <c r="A35" s="179" t="s">
        <v>183</v>
      </c>
      <c r="B35" s="180"/>
      <c r="C35" s="180"/>
      <c r="D35" s="180"/>
      <c r="E35" s="180"/>
      <c r="F35" s="180"/>
      <c r="G35" s="180"/>
      <c r="H35" s="180"/>
      <c r="I35" s="180"/>
      <c r="J35" s="180"/>
      <c r="K35" s="180"/>
      <c r="L35" s="180"/>
      <c r="M35" s="180"/>
      <c r="N35" s="180"/>
      <c r="O35" s="180"/>
      <c r="P35" s="180"/>
      <c r="Q35" s="180"/>
    </row>
    <row r="36" spans="1:18" s="184" customFormat="1" ht="23.1" customHeight="1">
      <c r="A36" s="2577" t="s">
        <v>376</v>
      </c>
      <c r="B36" s="2577"/>
      <c r="C36" s="2577"/>
      <c r="D36" s="521"/>
      <c r="E36" s="518" t="s">
        <v>371</v>
      </c>
      <c r="F36" s="519" t="s">
        <v>545</v>
      </c>
      <c r="G36" s="2578"/>
      <c r="H36" s="2578"/>
      <c r="I36" s="2578"/>
      <c r="J36" s="330" t="s">
        <v>546</v>
      </c>
      <c r="K36" s="521"/>
      <c r="L36" s="224" t="s">
        <v>370</v>
      </c>
      <c r="M36" s="209"/>
      <c r="N36" s="519" t="s">
        <v>545</v>
      </c>
      <c r="O36" s="2578"/>
      <c r="P36" s="2578"/>
      <c r="Q36" s="2578"/>
      <c r="R36" s="331" t="s">
        <v>546</v>
      </c>
    </row>
    <row r="37" spans="1:18" s="184" customFormat="1" ht="23.1" customHeight="1">
      <c r="A37" s="2577" t="s">
        <v>213</v>
      </c>
      <c r="B37" s="2577"/>
      <c r="C37" s="2577"/>
      <c r="D37" s="2579"/>
      <c r="E37" s="2580"/>
      <c r="F37" s="2580"/>
      <c r="G37" s="2580"/>
      <c r="H37" s="515" t="s">
        <v>547</v>
      </c>
      <c r="I37" s="2580"/>
      <c r="J37" s="2580"/>
      <c r="K37" s="2580"/>
      <c r="L37" s="2580"/>
      <c r="M37" s="2581"/>
      <c r="N37" s="2582" t="s">
        <v>377</v>
      </c>
      <c r="O37" s="2583"/>
      <c r="P37" s="2579"/>
      <c r="Q37" s="2580"/>
      <c r="R37" s="185" t="s">
        <v>59</v>
      </c>
    </row>
    <row r="38" spans="1:18" s="184" customFormat="1" ht="8.1" customHeight="1">
      <c r="A38" s="516"/>
      <c r="B38" s="516"/>
      <c r="C38" s="186"/>
      <c r="D38" s="186"/>
      <c r="E38" s="186"/>
      <c r="F38" s="186"/>
      <c r="G38" s="186"/>
      <c r="H38" s="186"/>
      <c r="I38" s="186"/>
      <c r="J38" s="186"/>
      <c r="K38" s="186"/>
      <c r="L38" s="186"/>
      <c r="M38" s="186"/>
      <c r="N38" s="516"/>
      <c r="O38" s="516"/>
      <c r="P38" s="186"/>
      <c r="Q38" s="186"/>
      <c r="R38" s="186"/>
    </row>
    <row r="39" spans="1:18" s="184" customFormat="1" ht="20.100000000000001" customHeight="1">
      <c r="A39" s="187" t="s">
        <v>378</v>
      </c>
      <c r="B39" s="516"/>
      <c r="C39" s="186"/>
      <c r="D39" s="186"/>
      <c r="E39" s="186"/>
      <c r="F39" s="186"/>
      <c r="G39" s="186"/>
      <c r="H39" s="186"/>
      <c r="I39" s="186"/>
      <c r="J39" s="186"/>
      <c r="K39" s="186"/>
      <c r="L39" s="186"/>
      <c r="M39" s="186"/>
      <c r="N39" s="516"/>
      <c r="O39" s="516"/>
      <c r="P39" s="186"/>
      <c r="Q39" s="186"/>
      <c r="R39" s="186"/>
    </row>
    <row r="40" spans="1:18" s="184" customFormat="1" ht="20.100000000000001" customHeight="1">
      <c r="A40" s="188" t="s">
        <v>548</v>
      </c>
      <c r="B40" s="189"/>
      <c r="C40" s="515"/>
      <c r="D40" s="515"/>
      <c r="E40" s="515"/>
      <c r="F40" s="515"/>
      <c r="G40" s="515"/>
      <c r="H40" s="515"/>
      <c r="I40" s="515"/>
      <c r="J40" s="515"/>
      <c r="K40" s="515"/>
      <c r="L40" s="515"/>
      <c r="M40" s="515"/>
      <c r="N40" s="189"/>
      <c r="O40" s="189"/>
      <c r="P40" s="515"/>
      <c r="Q40" s="515"/>
      <c r="R40" s="520"/>
    </row>
    <row r="41" spans="1:18" s="184" customFormat="1" ht="35.1" customHeight="1">
      <c r="A41" s="2584"/>
      <c r="B41" s="2586" t="s">
        <v>478</v>
      </c>
      <c r="C41" s="2587"/>
      <c r="D41" s="2587"/>
      <c r="E41" s="2587"/>
      <c r="F41" s="2587"/>
      <c r="G41" s="2587"/>
      <c r="H41" s="2587"/>
      <c r="I41" s="2587"/>
      <c r="J41" s="2587"/>
      <c r="K41" s="2587"/>
      <c r="L41" s="2587"/>
      <c r="M41" s="2587"/>
      <c r="N41" s="2587"/>
      <c r="O41" s="2587"/>
      <c r="P41" s="2587"/>
      <c r="Q41" s="2587"/>
      <c r="R41" s="2588"/>
    </row>
    <row r="42" spans="1:18" s="184" customFormat="1" ht="286.5" customHeight="1">
      <c r="A42" s="2585"/>
      <c r="B42" s="2611"/>
      <c r="C42" s="2612"/>
      <c r="D42" s="2612"/>
      <c r="E42" s="2612"/>
      <c r="F42" s="2612"/>
      <c r="G42" s="2612"/>
      <c r="H42" s="2612"/>
      <c r="I42" s="2612"/>
      <c r="J42" s="2612"/>
      <c r="K42" s="2612"/>
      <c r="L42" s="2612"/>
      <c r="M42" s="2612"/>
      <c r="N42" s="2612"/>
      <c r="O42" s="2612"/>
      <c r="P42" s="2612"/>
      <c r="Q42" s="2612"/>
      <c r="R42" s="2613"/>
    </row>
    <row r="43" spans="1:18" s="184" customFormat="1" ht="20.100000000000001" customHeight="1">
      <c r="A43" s="188" t="s">
        <v>549</v>
      </c>
      <c r="B43" s="191"/>
      <c r="C43" s="191"/>
      <c r="D43" s="191"/>
      <c r="E43" s="191"/>
      <c r="F43" s="191"/>
      <c r="G43" s="191"/>
      <c r="H43" s="191"/>
      <c r="I43" s="191"/>
      <c r="J43" s="191"/>
      <c r="K43" s="191"/>
      <c r="L43" s="191"/>
      <c r="M43" s="191"/>
      <c r="N43" s="191"/>
      <c r="O43" s="191"/>
      <c r="P43" s="191"/>
      <c r="Q43" s="191"/>
      <c r="R43" s="192"/>
    </row>
    <row r="44" spans="1:18" s="184" customFormat="1" ht="23.1" customHeight="1">
      <c r="A44" s="2584"/>
      <c r="B44" s="2592" t="s">
        <v>381</v>
      </c>
      <c r="C44" s="2593"/>
      <c r="D44" s="2593"/>
      <c r="E44" s="2593"/>
      <c r="F44" s="2594"/>
      <c r="G44" s="193"/>
      <c r="H44" s="519" t="s">
        <v>382</v>
      </c>
      <c r="I44" s="519"/>
      <c r="J44" s="193"/>
      <c r="K44" s="519" t="s">
        <v>383</v>
      </c>
      <c r="L44" s="181" t="s">
        <v>384</v>
      </c>
      <c r="M44" s="519"/>
      <c r="N44" s="522"/>
      <c r="O44" s="522"/>
      <c r="P44" s="519"/>
      <c r="Q44" s="519"/>
      <c r="R44" s="524"/>
    </row>
    <row r="45" spans="1:18" s="184" customFormat="1" ht="23.1" customHeight="1">
      <c r="A45" s="2584"/>
      <c r="B45" s="2592" t="s">
        <v>385</v>
      </c>
      <c r="C45" s="2593"/>
      <c r="D45" s="2593"/>
      <c r="E45" s="2593"/>
      <c r="F45" s="2594"/>
      <c r="G45" s="2614"/>
      <c r="H45" s="2615"/>
      <c r="I45" s="2615"/>
      <c r="J45" s="182" t="s">
        <v>386</v>
      </c>
      <c r="K45" s="182"/>
      <c r="L45" s="182"/>
      <c r="M45" s="182"/>
      <c r="N45" s="182"/>
      <c r="O45" s="182"/>
      <c r="P45" s="182"/>
      <c r="Q45" s="182"/>
      <c r="R45" s="183"/>
    </row>
    <row r="46" spans="1:18" s="184" customFormat="1" ht="23.1" customHeight="1">
      <c r="A46" s="2584"/>
      <c r="B46" s="2592" t="s">
        <v>387</v>
      </c>
      <c r="C46" s="2593"/>
      <c r="D46" s="2593"/>
      <c r="E46" s="2593"/>
      <c r="F46" s="2594"/>
      <c r="G46" s="2614"/>
      <c r="H46" s="2615"/>
      <c r="I46" s="2615"/>
      <c r="J46" s="182" t="s">
        <v>386</v>
      </c>
      <c r="K46" s="182"/>
      <c r="L46" s="182"/>
      <c r="M46" s="182"/>
      <c r="N46" s="182"/>
      <c r="O46" s="182"/>
      <c r="P46" s="182"/>
      <c r="Q46" s="182"/>
      <c r="R46" s="183"/>
    </row>
    <row r="47" spans="1:18" s="184" customFormat="1" ht="23.1" customHeight="1">
      <c r="A47" s="2585"/>
      <c r="B47" s="2592" t="s">
        <v>388</v>
      </c>
      <c r="C47" s="2593"/>
      <c r="D47" s="2593"/>
      <c r="E47" s="2593"/>
      <c r="F47" s="2594"/>
      <c r="G47" s="2614"/>
      <c r="H47" s="2615"/>
      <c r="I47" s="2615"/>
      <c r="J47" s="182" t="s">
        <v>550</v>
      </c>
      <c r="K47" s="182"/>
      <c r="L47" s="182"/>
      <c r="M47" s="182"/>
      <c r="N47" s="182"/>
      <c r="O47" s="182"/>
      <c r="P47" s="182"/>
      <c r="Q47" s="182"/>
      <c r="R47" s="183"/>
    </row>
    <row r="48" spans="1:18" s="184" customFormat="1" ht="8.1" customHeight="1">
      <c r="A48" s="194"/>
      <c r="B48" s="190"/>
      <c r="C48" s="187"/>
      <c r="D48" s="187"/>
      <c r="E48" s="187"/>
      <c r="F48" s="187"/>
      <c r="G48" s="186"/>
      <c r="H48" s="186"/>
      <c r="I48" s="186"/>
      <c r="J48" s="186"/>
      <c r="K48" s="186"/>
      <c r="L48" s="186"/>
      <c r="M48" s="186"/>
      <c r="N48" s="516"/>
      <c r="O48" s="516"/>
      <c r="P48" s="186"/>
      <c r="Q48" s="186"/>
      <c r="R48" s="186"/>
    </row>
    <row r="49" spans="1:24" s="197" customFormat="1" ht="23.1" customHeight="1">
      <c r="A49" s="195" t="s">
        <v>551</v>
      </c>
      <c r="B49" s="196"/>
      <c r="C49" s="196"/>
      <c r="D49" s="196"/>
      <c r="E49" s="196"/>
      <c r="F49" s="196"/>
      <c r="G49" s="196"/>
      <c r="H49" s="196"/>
      <c r="I49" s="196"/>
      <c r="J49" s="196"/>
      <c r="K49" s="196"/>
      <c r="L49" s="196"/>
      <c r="M49" s="196"/>
      <c r="N49" s="196"/>
      <c r="O49" s="196"/>
      <c r="P49" s="196"/>
      <c r="Q49" s="196"/>
      <c r="R49" s="196"/>
    </row>
    <row r="50" spans="1:24" s="197" customFormat="1" ht="23.1" customHeight="1">
      <c r="A50" s="654" t="s">
        <v>391</v>
      </c>
      <c r="B50" s="199"/>
      <c r="C50" s="199"/>
      <c r="D50" s="199"/>
      <c r="E50" s="199"/>
      <c r="F50" s="199"/>
      <c r="G50" s="199"/>
      <c r="H50" s="199"/>
      <c r="I50" s="200"/>
      <c r="J50" s="199"/>
      <c r="K50" s="199"/>
      <c r="L50" s="199"/>
      <c r="M50" s="199"/>
      <c r="N50" s="199"/>
      <c r="O50" s="199"/>
      <c r="P50" s="199"/>
      <c r="Q50" s="199"/>
      <c r="R50" s="201"/>
    </row>
    <row r="51" spans="1:24" s="197" customFormat="1" ht="23.1" customHeight="1">
      <c r="A51" s="202"/>
      <c r="B51" s="291"/>
      <c r="C51" s="2599" t="s">
        <v>484</v>
      </c>
      <c r="D51" s="2600"/>
      <c r="E51" s="2600"/>
      <c r="F51" s="2600"/>
      <c r="G51" s="2600"/>
      <c r="H51" s="2600"/>
      <c r="I51" s="2600"/>
      <c r="J51" s="2600"/>
      <c r="K51" s="2600"/>
      <c r="L51" s="2600"/>
      <c r="M51" s="2600"/>
      <c r="N51" s="2600"/>
      <c r="O51" s="2600"/>
      <c r="P51" s="2600"/>
      <c r="Q51" s="2600"/>
      <c r="R51" s="2601"/>
    </row>
    <row r="52" spans="1:24" s="197" customFormat="1" ht="23.1" customHeight="1">
      <c r="A52" s="202"/>
      <c r="B52" s="291"/>
      <c r="C52" s="2599" t="s">
        <v>957</v>
      </c>
      <c r="D52" s="2600"/>
      <c r="E52" s="2600"/>
      <c r="F52" s="2600"/>
      <c r="G52" s="2600"/>
      <c r="H52" s="2600"/>
      <c r="I52" s="2600"/>
      <c r="J52" s="2600"/>
      <c r="K52" s="2600"/>
      <c r="L52" s="2600"/>
      <c r="M52" s="2600"/>
      <c r="N52" s="2600"/>
      <c r="O52" s="2600"/>
      <c r="P52" s="2600"/>
      <c r="Q52" s="2600"/>
      <c r="R52" s="2601"/>
    </row>
    <row r="53" spans="1:24" s="184" customFormat="1" ht="39.950000000000003" customHeight="1">
      <c r="A53" s="2586" t="s">
        <v>953</v>
      </c>
      <c r="B53" s="2587"/>
      <c r="C53" s="2587"/>
      <c r="D53" s="2587"/>
      <c r="E53" s="2587"/>
      <c r="F53" s="2587"/>
      <c r="G53" s="2587"/>
      <c r="H53" s="2587"/>
      <c r="I53" s="2587"/>
      <c r="J53" s="2587"/>
      <c r="K53" s="2587"/>
      <c r="L53" s="2587"/>
      <c r="M53" s="2587"/>
      <c r="N53" s="2587"/>
      <c r="O53" s="2587"/>
      <c r="P53" s="2587"/>
      <c r="Q53" s="2587"/>
      <c r="R53" s="2588"/>
      <c r="S53" s="197"/>
      <c r="T53" s="197"/>
      <c r="U53" s="197"/>
      <c r="V53" s="190"/>
      <c r="X53" s="190"/>
    </row>
    <row r="54" spans="1:24" s="211" customFormat="1" ht="30" customHeight="1">
      <c r="A54" s="371"/>
      <c r="B54" s="370"/>
      <c r="C54" s="2574" t="s">
        <v>849</v>
      </c>
      <c r="D54" s="2575"/>
      <c r="E54" s="2575"/>
      <c r="F54" s="2575"/>
      <c r="G54" s="2575"/>
      <c r="H54" s="2575"/>
      <c r="I54" s="2575"/>
      <c r="J54" s="2575"/>
      <c r="K54" s="2575"/>
      <c r="L54" s="2575"/>
      <c r="M54" s="2575"/>
      <c r="N54" s="2575"/>
      <c r="O54" s="2575"/>
      <c r="P54" s="2575"/>
      <c r="Q54" s="2575"/>
      <c r="R54" s="2576"/>
      <c r="S54" s="197"/>
      <c r="T54" s="197"/>
      <c r="U54" s="197"/>
      <c r="V54" s="226"/>
    </row>
    <row r="55" spans="1:24" s="197" customFormat="1" ht="33" customHeight="1">
      <c r="A55" s="2586" t="s">
        <v>945</v>
      </c>
      <c r="B55" s="2587"/>
      <c r="C55" s="2587"/>
      <c r="D55" s="2587"/>
      <c r="E55" s="2587"/>
      <c r="F55" s="2587"/>
      <c r="G55" s="2587"/>
      <c r="H55" s="2587"/>
      <c r="I55" s="2587"/>
      <c r="J55" s="2587"/>
      <c r="K55" s="2587"/>
      <c r="L55" s="2587"/>
      <c r="M55" s="2587"/>
      <c r="N55" s="2587"/>
      <c r="O55" s="2587"/>
      <c r="P55" s="2587"/>
      <c r="Q55" s="2587"/>
      <c r="R55" s="2588"/>
    </row>
    <row r="56" spans="1:24" s="197" customFormat="1" ht="28.5" customHeight="1">
      <c r="A56" s="492"/>
      <c r="B56" s="493"/>
      <c r="C56" s="2574" t="s">
        <v>952</v>
      </c>
      <c r="D56" s="2575"/>
      <c r="E56" s="2575"/>
      <c r="F56" s="2575"/>
      <c r="G56" s="2575"/>
      <c r="H56" s="2575"/>
      <c r="I56" s="2575"/>
      <c r="J56" s="2575"/>
      <c r="K56" s="2575"/>
      <c r="L56" s="2575"/>
      <c r="M56" s="2575"/>
      <c r="N56" s="2575"/>
      <c r="O56" s="2575"/>
      <c r="P56" s="2575"/>
      <c r="Q56" s="2575"/>
      <c r="R56" s="2576"/>
    </row>
    <row r="57" spans="1:24" s="197" customFormat="1" ht="28.5" customHeight="1">
      <c r="A57" s="2570" t="s">
        <v>1141</v>
      </c>
      <c r="B57" s="2570"/>
      <c r="C57" s="2570"/>
      <c r="D57" s="2570"/>
      <c r="E57" s="2570"/>
      <c r="F57" s="2570"/>
      <c r="G57" s="2570"/>
      <c r="H57" s="2570"/>
      <c r="I57" s="2570"/>
      <c r="J57" s="2570"/>
      <c r="K57" s="2570"/>
      <c r="L57" s="2570"/>
      <c r="M57" s="2570"/>
      <c r="N57" s="2570"/>
      <c r="O57" s="2570"/>
      <c r="P57" s="2570"/>
      <c r="Q57" s="2570"/>
      <c r="R57" s="2570"/>
      <c r="S57" s="324"/>
      <c r="T57" s="828"/>
    </row>
    <row r="58" spans="1:24" s="197" customFormat="1" ht="35.1" customHeight="1">
      <c r="A58" s="2571" t="s">
        <v>1142</v>
      </c>
      <c r="B58" s="2572"/>
      <c r="C58" s="2572"/>
      <c r="D58" s="2572"/>
      <c r="E58" s="2572"/>
      <c r="F58" s="2572"/>
      <c r="G58" s="2572"/>
      <c r="H58" s="2572"/>
      <c r="I58" s="2572"/>
      <c r="J58" s="2572"/>
      <c r="K58" s="2572"/>
      <c r="L58" s="2572"/>
      <c r="M58" s="2572"/>
      <c r="N58" s="2572"/>
      <c r="O58" s="2572"/>
      <c r="P58" s="2572"/>
      <c r="Q58" s="2572"/>
      <c r="R58" s="2573"/>
      <c r="S58" s="827"/>
      <c r="T58" s="828"/>
    </row>
    <row r="59" spans="1:24" s="197" customFormat="1" ht="28.5" customHeight="1">
      <c r="A59" s="843"/>
      <c r="B59" s="650"/>
      <c r="C59" s="2574" t="s">
        <v>1115</v>
      </c>
      <c r="D59" s="2575"/>
      <c r="E59" s="2575"/>
      <c r="F59" s="2575"/>
      <c r="G59" s="2575"/>
      <c r="H59" s="2575"/>
      <c r="I59" s="2575"/>
      <c r="J59" s="2575"/>
      <c r="K59" s="2575"/>
      <c r="L59" s="2575"/>
      <c r="M59" s="2575"/>
      <c r="N59" s="2575"/>
      <c r="O59" s="2575"/>
      <c r="P59" s="2575"/>
      <c r="Q59" s="2575"/>
      <c r="R59" s="2576"/>
      <c r="S59" s="827"/>
      <c r="T59" s="828"/>
    </row>
    <row r="60" spans="1:24" s="230" customFormat="1" ht="12.95" customHeight="1">
      <c r="A60" s="372" t="s">
        <v>677</v>
      </c>
      <c r="B60" s="373"/>
      <c r="C60" s="374"/>
      <c r="D60" s="374"/>
      <c r="E60" s="374"/>
      <c r="F60" s="374"/>
      <c r="G60" s="374"/>
      <c r="H60" s="374"/>
      <c r="I60" s="374"/>
      <c r="J60" s="374"/>
      <c r="K60" s="374"/>
      <c r="L60" s="375"/>
      <c r="M60" s="373"/>
      <c r="N60" s="374"/>
      <c r="O60" s="375"/>
      <c r="P60" s="376"/>
      <c r="Q60" s="377"/>
      <c r="R60" s="377"/>
      <c r="S60" s="229"/>
      <c r="T60" s="229"/>
      <c r="U60" s="229"/>
      <c r="V60" s="228"/>
    </row>
    <row r="61" spans="1:24">
      <c r="C61" s="204"/>
      <c r="D61" s="204"/>
    </row>
    <row r="62" spans="1:24">
      <c r="C62" s="204"/>
      <c r="D62" s="204"/>
    </row>
    <row r="63" spans="1:24">
      <c r="C63" s="204"/>
      <c r="D63" s="204"/>
    </row>
    <row r="64" spans="1:24">
      <c r="C64" s="204"/>
      <c r="D64" s="204"/>
    </row>
  </sheetData>
  <mergeCells count="65">
    <mergeCell ref="C54:R54"/>
    <mergeCell ref="A55:R55"/>
    <mergeCell ref="C56:R56"/>
    <mergeCell ref="G47:I47"/>
    <mergeCell ref="C51:R51"/>
    <mergeCell ref="A53:R53"/>
    <mergeCell ref="C52:R52"/>
    <mergeCell ref="B42:R42"/>
    <mergeCell ref="A44:A47"/>
    <mergeCell ref="B44:F44"/>
    <mergeCell ref="B45:F45"/>
    <mergeCell ref="G45:I45"/>
    <mergeCell ref="B46:F46"/>
    <mergeCell ref="G46:I46"/>
    <mergeCell ref="B47:F47"/>
    <mergeCell ref="A25:R25"/>
    <mergeCell ref="C22:R22"/>
    <mergeCell ref="C26:R26"/>
    <mergeCell ref="A32:R32"/>
    <mergeCell ref="A33:D33"/>
    <mergeCell ref="E33:I33"/>
    <mergeCell ref="M33:R33"/>
    <mergeCell ref="C21:R21"/>
    <mergeCell ref="A23:R23"/>
    <mergeCell ref="C24:R24"/>
    <mergeCell ref="A2:R2"/>
    <mergeCell ref="A3:D4"/>
    <mergeCell ref="E3:I4"/>
    <mergeCell ref="K3:L4"/>
    <mergeCell ref="M3:R4"/>
    <mergeCell ref="A6:C6"/>
    <mergeCell ref="G6:I6"/>
    <mergeCell ref="O6:Q6"/>
    <mergeCell ref="A7:C7"/>
    <mergeCell ref="D7:G7"/>
    <mergeCell ref="I7:M7"/>
    <mergeCell ref="N7:O7"/>
    <mergeCell ref="P7:Q7"/>
    <mergeCell ref="A11:A12"/>
    <mergeCell ref="B11:R11"/>
    <mergeCell ref="B12:R12"/>
    <mergeCell ref="A14:A17"/>
    <mergeCell ref="B14:F14"/>
    <mergeCell ref="B15:F15"/>
    <mergeCell ref="G15:I15"/>
    <mergeCell ref="B16:F16"/>
    <mergeCell ref="G16:I16"/>
    <mergeCell ref="B17:F17"/>
    <mergeCell ref="G17:I17"/>
    <mergeCell ref="A57:R57"/>
    <mergeCell ref="A58:R58"/>
    <mergeCell ref="C59:R59"/>
    <mergeCell ref="A27:R27"/>
    <mergeCell ref="A28:R28"/>
    <mergeCell ref="C29:R29"/>
    <mergeCell ref="A36:C36"/>
    <mergeCell ref="G36:I36"/>
    <mergeCell ref="O36:Q36"/>
    <mergeCell ref="A37:C37"/>
    <mergeCell ref="D37:G37"/>
    <mergeCell ref="I37:M37"/>
    <mergeCell ref="N37:O37"/>
    <mergeCell ref="P37:Q37"/>
    <mergeCell ref="A41:A42"/>
    <mergeCell ref="B41:R41"/>
  </mergeCells>
  <phoneticPr fontId="9"/>
  <conditionalFormatting sqref="B21:B24 B51:B52 B54">
    <cfRule type="cellIs" dxfId="145" priority="11" stopIfTrue="1" operator="equal">
      <formula>""</formula>
    </cfRule>
  </conditionalFormatting>
  <conditionalFormatting sqref="B26">
    <cfRule type="cellIs" dxfId="144" priority="7" stopIfTrue="1" operator="equal">
      <formula>""</formula>
    </cfRule>
  </conditionalFormatting>
  <conditionalFormatting sqref="B29">
    <cfRule type="cellIs" dxfId="143" priority="2" stopIfTrue="1" operator="equal">
      <formula>""</formula>
    </cfRule>
  </conditionalFormatting>
  <conditionalFormatting sqref="B56">
    <cfRule type="cellIs" dxfId="142" priority="6" stopIfTrue="1" operator="equal">
      <formula>""</formula>
    </cfRule>
  </conditionalFormatting>
  <conditionalFormatting sqref="B59">
    <cfRule type="cellIs" dxfId="141" priority="1" stopIfTrue="1" operator="equal">
      <formula>""</formula>
    </cfRule>
  </conditionalFormatting>
  <conditionalFormatting sqref="D6 K6 D36 K36">
    <cfRule type="cellIs" dxfId="140" priority="8" stopIfTrue="1" operator="equal">
      <formula>(COUNTIF($D$6:$K$6,"○")=1)</formula>
    </cfRule>
  </conditionalFormatting>
  <conditionalFormatting sqref="G6 O6 B12:R12 G36 O36 B42:R42">
    <cfRule type="cellIs" dxfId="139" priority="12" stopIfTrue="1" operator="equal">
      <formula>""</formula>
    </cfRule>
  </conditionalFormatting>
  <conditionalFormatting sqref="G14 J14 G44 J44">
    <cfRule type="cellIs" dxfId="138" priority="10" stopIfTrue="1" operator="equal">
      <formula>(COUNTIF($G$14:$J$14,"○")=1)</formula>
    </cfRule>
  </conditionalFormatting>
  <conditionalFormatting sqref="G15:G16 G45:G47">
    <cfRule type="expression" dxfId="137" priority="9" stopIfTrue="1">
      <formula>($G$14&lt;&gt;"")*($G$15="")*($G$16="")*($G$17="")</formula>
    </cfRule>
  </conditionalFormatting>
  <dataValidations count="4">
    <dataValidation type="list" allowBlank="1" showInputMessage="1" showErrorMessage="1" sqref="JA36:JC36 O36:Q36 WVM36:WVO36 WLQ36:WLS36 WBU36:WBW36 VRY36:VSA36 VIC36:VIE36 UYG36:UYI36 UOK36:UOM36 UEO36:UEQ36 TUS36:TUU36 TKW36:TKY36 TBA36:TBC36 SRE36:SRG36 SHI36:SHK36 RXM36:RXO36 RNQ36:RNS36 RDU36:RDW36 QTY36:QUA36 QKC36:QKE36 QAG36:QAI36 PQK36:PQM36 PGO36:PGQ36 OWS36:OWU36 OMW36:OMY36 ODA36:ODC36 NTE36:NTG36 NJI36:NJK36 MZM36:MZO36 MPQ36:MPS36 MFU36:MFW36 LVY36:LWA36 LMC36:LME36 LCG36:LCI36 KSK36:KSM36 KIO36:KIQ36 JYS36:JYU36 JOW36:JOY36 JFA36:JFC36 IVE36:IVG36 ILI36:ILK36 IBM36:IBO36 HRQ36:HRS36 HHU36:HHW36 GXY36:GYA36 GOC36:GOE36 GEG36:GEI36 FUK36:FUM36 FKO36:FKQ36 FAS36:FAU36 EQW36:EQY36 EHA36:EHC36 DXE36:DXG36 DNI36:DNK36 DDM36:DDO36 CTQ36:CTS36 CJU36:CJW36 BZY36:CAA36 BQC36:BQE36 BGG36:BGI36 AWK36:AWM36 AMO36:AMQ36 ACS36:ACU36 SW36:SY36" xr:uid="{00000000-0002-0000-1A00-000000000000}">
      <formula1>"02ＩＴ分野,03営業・販売・事務分野,04医療事務分野,05介護福祉分野,06農業分野,07林業分野,08旅行・観光分野,09警備・保安分野,10クリエート（企画・創作）分野,11デザイン分野,12輸送サービス分野,13エコ分野,14調理分野,15電気関連分野,16機械関連分野,17金属関連分野,18建設関連分野,19理容・美容関連分野,20その他の分野"</formula1>
    </dataValidation>
    <dataValidation type="list" allowBlank="1" showInputMessage="1" showErrorMessage="1" sqref="B21:B22 B51:B52 WUZ51:WUZ52 WLD51:WLD52 WBH51:WBH52 VRL51:VRL52 VHP51:VHP52 UXT51:UXT52 UNX51:UNX52 UEB51:UEB52 TUF51:TUF52 TKJ51:TKJ52 TAN51:TAN52 SQR51:SQR52 SGV51:SGV52 RWZ51:RWZ52 RND51:RND52 RDH51:RDH52 QTL51:QTL52 QJP51:QJP52 PZT51:PZT52 PPX51:PPX52 PGB51:PGB52 OWF51:OWF52 OMJ51:OMJ52 OCN51:OCN52 NSR51:NSR52 NIV51:NIV52 MYZ51:MYZ52 MPD51:MPD52 MFH51:MFH52 LVL51:LVL52 LLP51:LLP52 LBT51:LBT52 KRX51:KRX52 KIB51:KIB52 JYF51:JYF52 JOJ51:JOJ52 JEN51:JEN52 IUR51:IUR52 IKV51:IKV52 IAZ51:IAZ52 HRD51:HRD52 HHH51:HHH52 GXL51:GXL52 GNP51:GNP52 GDT51:GDT52 FTX51:FTX52 FKB51:FKB52 FAF51:FAF52 EQJ51:EQJ52 EGN51:EGN52 DWR51:DWR52 DMV51:DMV52 DCZ51:DCZ52 CTD51:CTD52 CJH51:CJH52 BZL51:BZL52 BPP51:BPP52 BFT51:BFT52 AVX51:AVX52 AMB51:AMB52 ACF51:ACF52 SJ51:SJ52 IN51:IN52 WVJ54 VRV24 WBR24 WLN24 WVJ24 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WLN54 WBR54 VRV54 VHZ54 UYD54 UOH54 UEL54 TUP54 TKT54 TAX54 SRB54 SHF54 RXJ54 RNN54 RDR54 QTV54 QJZ54 QAD54 PQH54 PGL54 OWP54 OMT54 OCX54 NTB54 NJF54 MZJ54 MPN54 MFR54 LVV54 LLZ54 LCD54 KSH54 KIL54 JYP54 JOT54 JEX54 IVB54 ILF54 IBJ54 HRN54 HHR54 GXV54 GNZ54 GED54 FUH54 FKL54 FAP54 EQT54 EGX54 DXB54 DNF54 DDJ54 CTN54 CJR54 BZV54 BPZ54 BGD54 AWH54 AML54 ACP54 ST54 IX54 B54 B29 B56 B26 B59" xr:uid="{00000000-0002-0000-1A00-000001000000}">
      <formula1>"✓"</formula1>
    </dataValidation>
    <dataValidation type="list" allowBlank="1" showInputMessage="1" showErrorMessage="1" sqref="IW36 D6 J14 G14 K6 K36 G44 J44 D36 WVB36 WLF36 WBJ36 VRN36 VHR36 UXV36 UNZ36 UED36 TUH36 TKL36 TAP36 SQT36 SGX36 RXB36 RNF36 RDJ36 QTN36 QJR36 PZV36 PPZ36 PGD36 OWH36 OML36 OCP36 NST36 NIX36 MZB36 MPF36 MFJ36 LVN36 LLR36 LBV36 KRZ36 KID36 JYH36 JOL36 JEP36 IUT36 IKX36 IBB36 HRF36 HHJ36 GXN36 GNR36 GDV36 FTZ36 FKD36 FAH36 EQL36 EGP36 DWT36 DMX36 DDB36 CTF36 CJJ36 BZN36 BPR36 BFV36 AVZ36 AMD36 ACH36 SL36 IP36 WVH44 WLL44 WBP44 VRT44 VHX44 UYB44 UOF44 UEJ44 TUN44 TKR44 TAV44 SQZ44 SHD44 RXH44 RNL44 RDP44 QTT44 QJX44 QAB44 PQF44 PGJ44 OWN44 OMR44 OCV44 NSZ44 NJD44 MZH44 MPL44 MFP44 LVT44 LLX44 LCB44 KSF44 KIJ44 JYN44 JOR44 JEV44 IUZ44 ILD44 IBH44 HRL44 HHP44 GXT44 GNX44 GEB44 FUF44 FKJ44 FAN44 EQR44 EGV44 DWZ44 DND44 DDH44 CTL44 CJP44 BZT44 BPX44 BGB44 AWF44 AMJ44 ACN44 SR44 IV44 WVE44 WLI44 WBM44 VRQ44 VHU44 UXY44 UOC44 UEG44 TUK44 TKO44 TAS44 SQW44 SHA44 RXE44 RNI44 RDM44 QTQ44 QJU44 PZY44 PQC44 PGG44 OWK44 OMO44 OCS44 NSW44 NJA44 MZE44 MPI44 MFM44 LVQ44 LLU44 LBY44 KSC44 KIG44 JYK44 JOO44 JES44 IUW44 ILA44 IBE44 HRI44 HHM44 GXQ44 GNU44 GDY44 FUC44 FKG44 FAK44 EQO44 EGS44 DWW44 DNA44 DDE44 CTI44 CJM44 BZQ44 BPU44 BFY44 AWC44 AMG44 ACK44 SO44 IS44 WVI36 WLM36 WBQ36 VRU36 VHY36 UYC36 UOG36 UEK36 TUO36 TKS36 TAW36 SRA36 SHE36 RXI36 RNM36 RDQ36 QTU36 QJY36 QAC36 PQG36 PGK36 OWO36 OMS36 OCW36 NTA36 NJE36 MZI36 MPM36 MFQ36 LVU36 LLY36 LCC36 KSG36 KIK36 JYO36 JOS36 JEW36 IVA36 ILE36 IBI36 HRM36 HHQ36 GXU36 GNY36 GEC36 FUG36 FKK36 FAO36 EQS36 EGW36 DXA36 DNE36 DDI36 CTM36 CJQ36 BZU36 BPY36 BGC36 AWG36 AMK36 ACO36 SS36" xr:uid="{00000000-0002-0000-1A00-000002000000}">
      <formula1>"○"</formula1>
    </dataValidation>
    <dataValidation type="list" allowBlank="1" showInputMessage="1" showErrorMessage="1" sqref="JE36:JM36 G36:I36 WVE36:WVG36 WLI36:WLK36 WBM36:WBO36 VRQ36:VRS36 VHU36:VHW36 UXY36:UYA36 UOC36:UOE36 UEG36:UEI36 TUK36:TUM36 TKO36:TKQ36 TAS36:TAU36 SQW36:SQY36 SHA36:SHC36 RXE36:RXG36 RNI36:RNK36 RDM36:RDO36 QTQ36:QTS36 QJU36:QJW36 PZY36:QAA36 PQC36:PQE36 PGG36:PGI36 OWK36:OWM36 OMO36:OMQ36 OCS36:OCU36 NSW36:NSY36 NJA36:NJC36 MZE36:MZG36 MPI36:MPK36 MFM36:MFO36 LVQ36:LVS36 LLU36:LLW36 LBY36:LCA36 KSC36:KSE36 KIG36:KII36 JYK36:JYM36 JOO36:JOQ36 JES36:JEU36 IUW36:IUY36 ILA36:ILC36 IBE36:IBG36 HRI36:HRK36 HHM36:HHO36 GXQ36:GXS36 GNU36:GNW36 GDY36:GEA36 FUC36:FUE36 FKG36:FKI36 FAK36:FAM36 EQO36:EQQ36 EGS36:EGU36 DWW36:DWY36 DNA36:DNC36 DDE36:DDG36 CTI36:CTK36 CJM36:CJO36 BZQ36:BZS36 BPU36:BPW36 BFY36:BGA36 AWC36:AWE36 AMG36:AMI36 ACK36:ACM36 SO36:SQ36 IS36:IU36 WVQ36:WVY36 WLU36:WMC36 WBY36:WCG36 VSC36:VSK36 VIG36:VIO36 UYK36:UYS36 UOO36:UOW36 UES36:UFA36 TUW36:TVE36 TLA36:TLI36 TBE36:TBM36 SRI36:SRQ36 SHM36:SHU36 RXQ36:RXY36 RNU36:ROC36 RDY36:REG36 QUC36:QUK36 QKG36:QKO36 QAK36:QAS36 PQO36:PQW36 PGS36:PHA36 OWW36:OXE36 ONA36:ONI36 ODE36:ODM36 NTI36:NTQ36 NJM36:NJU36 MZQ36:MZY36 MPU36:MQC36 MFY36:MGG36 LWC36:LWK36 LMG36:LMO36 LCK36:LCS36 KSO36:KSW36 KIS36:KJA36 JYW36:JZE36 JPA36:JPI36 JFE36:JFM36 IVI36:IVQ36 ILM36:ILU36 IBQ36:IBY36 HRU36:HSC36 HHY36:HIG36 GYC36:GYK36 GOG36:GOO36 GEK36:GES36 FUO36:FUW36 FKS36:FLA36 FAW36:FBE36 ERA36:ERI36 EHE36:EHM36 DXI36:DXQ36 DNM36:DNU36 DDQ36:DDY36 CTU36:CUC36 CJY36:CKG36 CAC36:CAK36 BQG36:BQO36 BGK36:BGS36 AWO36:AWW36 AMS36:ANA36 ACW36:ADE36 TA36:TI36" xr:uid="{00000000-0002-0000-1A00-000003000000}">
      <formula1>"00基礎分野,02ＩＴ分野,03営業・販売・事務分野,04医療事務分野,05介護福祉分野,06農業分野,07林業分野,08旅行・観光分野,09警備・保安分野,10クリエート（企画・創作）分野,11デザイン分野,12輸送サービス分野,13エコ分野,14調理分野,15電気関連分野,16機械関連分野,17金属関連分野,18建設関連分野,19理容・美容関連分野,20その他の分野"</formula1>
    </dataValidation>
  </dataValidations>
  <printOptions horizontalCentered="1"/>
  <pageMargins left="0.70866141732283472" right="0.70866141732283472" top="0.59055118110236227" bottom="0.39370078740157483" header="0.31496062992125984" footer="0.31496062992125984"/>
  <pageSetup paperSize="9" scale="85" orientation="portrait" horizontalDpi="300" verticalDpi="300" r:id="rId1"/>
  <headerFooter scaleWithDoc="0">
    <oddFooter>&amp;R&amp;10（令和６年４月１日以降に開講する訓練科から適用）</oddFooter>
  </headerFooter>
  <rowBreaks count="1" manualBreakCount="1">
    <brk id="30" max="17" man="1"/>
  </rowBreaks>
  <ignoredErrors>
    <ignoredError sqref="G17" unlockedFormula="1"/>
  </ignoredErrors>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Z126"/>
  <sheetViews>
    <sheetView view="pageBreakPreview" topLeftCell="A12" zoomScale="85" zoomScaleNormal="100" zoomScaleSheetLayoutView="85" zoomScalePageLayoutView="57" workbookViewId="0">
      <selection activeCell="Q42" sqref="Q42:U42"/>
    </sheetView>
  </sheetViews>
  <sheetFormatPr defaultColWidth="9" defaultRowHeight="14.25"/>
  <cols>
    <col min="1" max="1" width="2.625" style="176" customWidth="1"/>
    <col min="2" max="2" width="3.125" style="176" customWidth="1"/>
    <col min="3" max="3" width="5.625" style="176" customWidth="1"/>
    <col min="4" max="4" width="3.125" style="176" customWidth="1"/>
    <col min="5" max="5" width="10.625" style="176" customWidth="1"/>
    <col min="6" max="7" width="3.125" style="176" customWidth="1"/>
    <col min="8" max="9" width="4.625" style="176" customWidth="1"/>
    <col min="10" max="11" width="3.125" style="176" customWidth="1"/>
    <col min="12" max="13" width="5.625" style="176" customWidth="1"/>
    <col min="14" max="15" width="3.125" style="176" customWidth="1"/>
    <col min="16" max="18" width="4.625" style="176" customWidth="1"/>
    <col min="19" max="19" width="3.125" style="176" customWidth="1"/>
    <col min="20" max="20" width="5.625" style="176" customWidth="1"/>
    <col min="21" max="21" width="10.125" style="176" customWidth="1"/>
    <col min="22" max="16384" width="9" style="176"/>
  </cols>
  <sheetData>
    <row r="1" spans="1:26" ht="18" customHeight="1">
      <c r="U1" s="293" t="s">
        <v>711</v>
      </c>
    </row>
    <row r="2" spans="1:26" ht="24.95" customHeight="1">
      <c r="A2" s="2602" t="s">
        <v>761</v>
      </c>
      <c r="B2" s="2602"/>
      <c r="C2" s="2602"/>
      <c r="D2" s="2602"/>
      <c r="E2" s="2602"/>
      <c r="F2" s="2602"/>
      <c r="G2" s="2602"/>
      <c r="H2" s="2602"/>
      <c r="I2" s="2602"/>
      <c r="J2" s="2602"/>
      <c r="K2" s="2602"/>
      <c r="L2" s="2602"/>
      <c r="M2" s="2602"/>
      <c r="N2" s="2602"/>
      <c r="O2" s="2602"/>
      <c r="P2" s="2602"/>
      <c r="Q2" s="2602"/>
      <c r="R2" s="2602"/>
      <c r="S2" s="2602"/>
      <c r="T2" s="2602"/>
      <c r="U2" s="2602"/>
    </row>
    <row r="3" spans="1:26" s="177" customFormat="1" ht="16.5" customHeight="1">
      <c r="A3" s="2616" t="s">
        <v>375</v>
      </c>
      <c r="B3" s="2616"/>
      <c r="C3" s="2616"/>
      <c r="D3" s="2616"/>
      <c r="E3" s="2604" t="str">
        <f>IF(様式1!L11="","",様式1!L11)</f>
        <v>株式会社○○○○</v>
      </c>
      <c r="F3" s="2604"/>
      <c r="G3" s="2604"/>
      <c r="H3" s="2604"/>
      <c r="I3" s="2604"/>
      <c r="J3" s="2604"/>
      <c r="L3" s="2616" t="s">
        <v>298</v>
      </c>
      <c r="M3" s="2616"/>
      <c r="N3" s="2604" t="str">
        <f>IF(様式1!G36="","",様式1!G36)</f>
        <v>ＯＡ事務科</v>
      </c>
      <c r="O3" s="2604"/>
      <c r="P3" s="2604"/>
      <c r="Q3" s="2604"/>
      <c r="R3" s="2604"/>
      <c r="S3" s="2604"/>
      <c r="T3" s="2604"/>
      <c r="U3" s="2604"/>
    </row>
    <row r="4" spans="1:26" ht="16.5" customHeight="1">
      <c r="A4" s="2616"/>
      <c r="B4" s="2616"/>
      <c r="C4" s="2616"/>
      <c r="D4" s="2616"/>
      <c r="E4" s="2604"/>
      <c r="F4" s="2604"/>
      <c r="G4" s="2604"/>
      <c r="H4" s="2604"/>
      <c r="I4" s="2604"/>
      <c r="J4" s="2604"/>
      <c r="K4" s="349"/>
      <c r="L4" s="2616"/>
      <c r="M4" s="2616"/>
      <c r="N4" s="2604"/>
      <c r="O4" s="2604"/>
      <c r="P4" s="2604"/>
      <c r="Q4" s="2604"/>
      <c r="R4" s="2604"/>
      <c r="S4" s="2604"/>
      <c r="T4" s="2604"/>
      <c r="U4" s="2604"/>
    </row>
    <row r="5" spans="1:26" s="208" customFormat="1" ht="17.100000000000001" customHeight="1">
      <c r="A5" s="205" t="s">
        <v>183</v>
      </c>
      <c r="B5" s="206"/>
      <c r="C5" s="206"/>
      <c r="D5" s="206"/>
      <c r="E5" s="207"/>
      <c r="F5" s="207"/>
      <c r="G5" s="207"/>
      <c r="H5" s="207"/>
      <c r="I5" s="207"/>
      <c r="J5" s="207"/>
      <c r="K5" s="207"/>
      <c r="L5" s="207"/>
      <c r="M5" s="207"/>
      <c r="N5" s="207"/>
      <c r="O5" s="207"/>
      <c r="P5" s="207"/>
      <c r="Q5" s="207"/>
      <c r="R5" s="207"/>
      <c r="S5" s="207"/>
      <c r="T5" s="207"/>
    </row>
    <row r="6" spans="1:26" s="211" customFormat="1" ht="17.100000000000001" customHeight="1">
      <c r="A6" s="2617" t="s">
        <v>376</v>
      </c>
      <c r="B6" s="2617"/>
      <c r="C6" s="2617"/>
      <c r="D6" s="648"/>
      <c r="E6" s="518" t="s">
        <v>371</v>
      </c>
      <c r="F6" s="519" t="s">
        <v>514</v>
      </c>
      <c r="G6" s="2606"/>
      <c r="H6" s="2606"/>
      <c r="I6" s="2606"/>
      <c r="J6" s="330" t="s">
        <v>515</v>
      </c>
      <c r="K6" s="648" t="s">
        <v>539</v>
      </c>
      <c r="L6" s="224" t="s">
        <v>370</v>
      </c>
      <c r="M6" s="209"/>
      <c r="N6" s="519" t="s">
        <v>514</v>
      </c>
      <c r="O6" s="2606" t="str">
        <f>IF(様式5!L6="","",様式5!L6)</f>
        <v>03 営業・販売・事務分野</v>
      </c>
      <c r="P6" s="2606"/>
      <c r="Q6" s="2606"/>
      <c r="R6" s="330" t="s">
        <v>513</v>
      </c>
      <c r="S6" s="330"/>
      <c r="T6" s="330"/>
      <c r="U6" s="210"/>
    </row>
    <row r="7" spans="1:26" s="211" customFormat="1" ht="17.100000000000001" customHeight="1">
      <c r="A7" s="2617" t="s">
        <v>213</v>
      </c>
      <c r="B7" s="2617"/>
      <c r="C7" s="2617"/>
      <c r="D7" s="2624">
        <f>IF(様式1!F37="","",様式1!F37)</f>
        <v>46140</v>
      </c>
      <c r="E7" s="2625"/>
      <c r="F7" s="2625"/>
      <c r="G7" s="2625"/>
      <c r="H7" s="519" t="s">
        <v>278</v>
      </c>
      <c r="I7" s="2625">
        <f>IF(様式1!K37="","",様式1!K37)</f>
        <v>46230</v>
      </c>
      <c r="J7" s="2625"/>
      <c r="K7" s="2625"/>
      <c r="L7" s="2625"/>
      <c r="M7" s="2625"/>
      <c r="N7" s="2626" t="s">
        <v>377</v>
      </c>
      <c r="O7" s="2627"/>
      <c r="P7" s="2628"/>
      <c r="Q7" s="2614">
        <f>IF(様式1!F38="","",様式1!F38)</f>
        <v>20</v>
      </c>
      <c r="R7" s="2615"/>
      <c r="S7" s="2615"/>
      <c r="T7" s="519"/>
      <c r="U7" s="185" t="s">
        <v>59</v>
      </c>
    </row>
    <row r="8" spans="1:26" s="184" customFormat="1" ht="8.1" customHeight="1">
      <c r="A8" s="516"/>
      <c r="B8" s="516"/>
      <c r="C8" s="186"/>
      <c r="D8" s="186"/>
      <c r="E8" s="186"/>
      <c r="F8" s="186"/>
      <c r="G8" s="186"/>
      <c r="H8" s="186"/>
      <c r="I8" s="186"/>
      <c r="J8" s="186"/>
      <c r="K8" s="186"/>
      <c r="L8" s="186"/>
      <c r="M8" s="186"/>
      <c r="N8" s="186"/>
      <c r="O8" s="516"/>
      <c r="P8" s="516"/>
      <c r="Q8" s="186"/>
      <c r="R8" s="186"/>
      <c r="S8" s="186"/>
      <c r="T8" s="186"/>
      <c r="U8" s="186"/>
    </row>
    <row r="9" spans="1:26" s="184" customFormat="1" ht="17.100000000000001" customHeight="1">
      <c r="A9" s="187" t="s">
        <v>378</v>
      </c>
      <c r="B9" s="516"/>
      <c r="C9" s="186"/>
      <c r="D9" s="186"/>
      <c r="E9" s="186"/>
      <c r="F9" s="186"/>
      <c r="G9" s="186"/>
      <c r="H9" s="186"/>
      <c r="I9" s="186"/>
      <c r="J9" s="186"/>
      <c r="K9" s="186"/>
      <c r="L9" s="186"/>
      <c r="M9" s="186"/>
      <c r="N9" s="186"/>
      <c r="O9" s="516"/>
      <c r="P9" s="516"/>
      <c r="Q9" s="186"/>
      <c r="R9" s="186"/>
      <c r="S9" s="186"/>
      <c r="T9" s="186"/>
      <c r="U9" s="186"/>
    </row>
    <row r="10" spans="1:26" s="184" customFormat="1" ht="17.100000000000001" customHeight="1">
      <c r="A10" s="523" t="s">
        <v>379</v>
      </c>
      <c r="B10" s="212"/>
      <c r="C10" s="213"/>
      <c r="D10" s="213"/>
      <c r="E10" s="213"/>
      <c r="F10" s="213"/>
      <c r="G10" s="213"/>
      <c r="H10" s="213"/>
      <c r="I10" s="213"/>
      <c r="J10" s="213"/>
      <c r="K10" s="213"/>
      <c r="L10" s="213"/>
      <c r="M10" s="213"/>
      <c r="N10" s="213"/>
      <c r="O10" s="212"/>
      <c r="P10" s="212"/>
      <c r="Q10" s="213"/>
      <c r="R10" s="213"/>
      <c r="S10" s="213"/>
      <c r="T10" s="213"/>
      <c r="U10" s="214"/>
    </row>
    <row r="11" spans="1:26" s="184" customFormat="1" ht="30" customHeight="1">
      <c r="A11" s="215"/>
      <c r="B11" s="2586" t="s">
        <v>477</v>
      </c>
      <c r="C11" s="2587"/>
      <c r="D11" s="2587"/>
      <c r="E11" s="2587"/>
      <c r="F11" s="2587"/>
      <c r="G11" s="2587"/>
      <c r="H11" s="2587"/>
      <c r="I11" s="2587"/>
      <c r="J11" s="2587"/>
      <c r="K11" s="2587"/>
      <c r="L11" s="2587"/>
      <c r="M11" s="2587"/>
      <c r="N11" s="2587"/>
      <c r="O11" s="2587"/>
      <c r="P11" s="2587"/>
      <c r="Q11" s="2587"/>
      <c r="R11" s="2587"/>
      <c r="S11" s="2587"/>
      <c r="T11" s="2587"/>
      <c r="U11" s="2588"/>
    </row>
    <row r="12" spans="1:26" s="184" customFormat="1" ht="168.75" customHeight="1">
      <c r="A12" s="215"/>
      <c r="B12" s="2589"/>
      <c r="C12" s="2590"/>
      <c r="D12" s="2590"/>
      <c r="E12" s="2590"/>
      <c r="F12" s="2590"/>
      <c r="G12" s="2590"/>
      <c r="H12" s="2590"/>
      <c r="I12" s="2590"/>
      <c r="J12" s="2590"/>
      <c r="K12" s="2590"/>
      <c r="L12" s="2590"/>
      <c r="M12" s="2590"/>
      <c r="N12" s="2590"/>
      <c r="O12" s="2590"/>
      <c r="P12" s="2590"/>
      <c r="Q12" s="2590"/>
      <c r="R12" s="2590"/>
      <c r="S12" s="2590"/>
      <c r="T12" s="2590"/>
      <c r="U12" s="2591"/>
      <c r="Z12" s="190"/>
    </row>
    <row r="13" spans="1:26" s="184" customFormat="1" ht="18.95" customHeight="1">
      <c r="A13" s="219"/>
      <c r="B13" s="216" t="s">
        <v>441</v>
      </c>
      <c r="C13" s="217"/>
      <c r="D13" s="217"/>
      <c r="E13" s="217"/>
      <c r="F13" s="217"/>
      <c r="G13" s="217"/>
      <c r="H13" s="217"/>
      <c r="I13" s="217"/>
      <c r="J13" s="217"/>
      <c r="K13" s="217"/>
      <c r="L13" s="217"/>
      <c r="M13" s="217"/>
      <c r="N13" s="217"/>
      <c r="O13" s="217"/>
      <c r="P13" s="217"/>
      <c r="Q13" s="217"/>
      <c r="R13" s="217"/>
      <c r="S13" s="217"/>
      <c r="T13" s="217"/>
      <c r="U13" s="218"/>
      <c r="W13" s="190"/>
    </row>
    <row r="14" spans="1:26" s="184" customFormat="1" ht="50.1" customHeight="1">
      <c r="A14" s="219"/>
      <c r="B14" s="2618" t="s">
        <v>453</v>
      </c>
      <c r="C14" s="2619"/>
      <c r="D14" s="2619"/>
      <c r="E14" s="2619"/>
      <c r="F14" s="2619"/>
      <c r="G14" s="2619"/>
      <c r="H14" s="2619"/>
      <c r="I14" s="2619"/>
      <c r="J14" s="2619"/>
      <c r="K14" s="2619"/>
      <c r="L14" s="2619"/>
      <c r="M14" s="2619"/>
      <c r="N14" s="2619"/>
      <c r="O14" s="2619"/>
      <c r="P14" s="2619"/>
      <c r="Q14" s="2619"/>
      <c r="R14" s="2619"/>
      <c r="S14" s="2619"/>
      <c r="T14" s="2619"/>
      <c r="U14" s="2620"/>
      <c r="V14" s="219"/>
    </row>
    <row r="15" spans="1:26" s="211" customFormat="1" ht="17.100000000000001" customHeight="1">
      <c r="A15" s="277"/>
      <c r="B15" s="220" t="s">
        <v>376</v>
      </c>
      <c r="C15" s="221"/>
      <c r="D15" s="221"/>
      <c r="E15" s="222"/>
      <c r="F15" s="649"/>
      <c r="G15" s="181" t="s">
        <v>371</v>
      </c>
      <c r="H15" s="519"/>
      <c r="I15" s="519"/>
      <c r="J15" s="519" t="s">
        <v>514</v>
      </c>
      <c r="K15" s="2606"/>
      <c r="L15" s="2606"/>
      <c r="M15" s="330" t="s">
        <v>515</v>
      </c>
      <c r="N15" s="649"/>
      <c r="O15" s="181" t="s">
        <v>370</v>
      </c>
      <c r="P15" s="519"/>
      <c r="Q15" s="519"/>
      <c r="R15" s="519" t="s">
        <v>514</v>
      </c>
      <c r="S15" s="2606"/>
      <c r="T15" s="2606"/>
      <c r="U15" s="331" t="s">
        <v>513</v>
      </c>
      <c r="V15" s="332"/>
      <c r="W15" s="184"/>
      <c r="X15" s="184"/>
      <c r="Y15" s="184"/>
    </row>
    <row r="16" spans="1:26" s="211" customFormat="1" ht="17.100000000000001" customHeight="1">
      <c r="A16" s="277"/>
      <c r="B16" s="369" t="s">
        <v>823</v>
      </c>
      <c r="C16" s="221"/>
      <c r="D16" s="505"/>
      <c r="E16" s="222"/>
      <c r="F16" s="2595"/>
      <c r="G16" s="2596"/>
      <c r="H16" s="2596"/>
      <c r="I16" s="2596"/>
      <c r="J16" s="2596"/>
      <c r="K16" s="2596"/>
      <c r="L16" s="2596"/>
      <c r="M16" s="2596"/>
      <c r="N16" s="2596"/>
      <c r="O16" s="2596"/>
      <c r="P16" s="2596"/>
      <c r="Q16" s="2596"/>
      <c r="R16" s="2596"/>
      <c r="S16" s="2596"/>
      <c r="T16" s="2596"/>
      <c r="U16" s="2621"/>
      <c r="W16" s="184"/>
      <c r="X16" s="184"/>
      <c r="Y16" s="184"/>
    </row>
    <row r="17" spans="1:25" s="211" customFormat="1" ht="17.100000000000001" customHeight="1">
      <c r="A17" s="277"/>
      <c r="B17" s="220" t="s">
        <v>213</v>
      </c>
      <c r="C17" s="221"/>
      <c r="D17" s="221"/>
      <c r="E17" s="222"/>
      <c r="F17" s="2622"/>
      <c r="G17" s="2623"/>
      <c r="H17" s="2623"/>
      <c r="I17" s="2623"/>
      <c r="J17" s="2623"/>
      <c r="K17" s="2623"/>
      <c r="L17" s="519" t="s">
        <v>278</v>
      </c>
      <c r="M17" s="2623"/>
      <c r="N17" s="2623"/>
      <c r="O17" s="2623"/>
      <c r="P17" s="2623"/>
      <c r="Q17" s="519"/>
      <c r="R17" s="519"/>
      <c r="S17" s="519"/>
      <c r="T17" s="519"/>
      <c r="U17" s="210"/>
      <c r="W17" s="184"/>
      <c r="X17" s="184"/>
      <c r="Y17" s="184"/>
    </row>
    <row r="18" spans="1:25" s="211" customFormat="1" ht="17.100000000000001" customHeight="1">
      <c r="A18" s="278"/>
      <c r="B18" s="369" t="s">
        <v>534</v>
      </c>
      <c r="C18" s="221"/>
      <c r="D18" s="221"/>
      <c r="E18" s="222"/>
      <c r="F18" s="2632"/>
      <c r="G18" s="2633"/>
      <c r="H18" s="2633"/>
      <c r="I18" s="2633"/>
      <c r="J18" s="519" t="s">
        <v>389</v>
      </c>
      <c r="K18" s="519"/>
      <c r="L18" s="519"/>
      <c r="M18" s="519"/>
      <c r="N18" s="522"/>
      <c r="O18" s="522"/>
      <c r="P18" s="519"/>
      <c r="Q18" s="519"/>
      <c r="R18" s="519"/>
      <c r="S18" s="519"/>
      <c r="T18" s="519"/>
      <c r="U18" s="210"/>
      <c r="W18" s="184"/>
      <c r="X18" s="184"/>
      <c r="Y18" s="184"/>
    </row>
    <row r="19" spans="1:25" s="184" customFormat="1" ht="17.100000000000001" customHeight="1">
      <c r="A19" s="223" t="s">
        <v>442</v>
      </c>
      <c r="B19" s="209"/>
      <c r="C19" s="517"/>
      <c r="D19" s="517"/>
      <c r="E19" s="517"/>
      <c r="F19" s="517"/>
      <c r="G19" s="517"/>
      <c r="H19" s="525"/>
      <c r="I19" s="525"/>
      <c r="J19" s="525"/>
      <c r="K19" s="519"/>
      <c r="L19" s="519"/>
      <c r="M19" s="519"/>
      <c r="N19" s="519"/>
      <c r="O19" s="522"/>
      <c r="P19" s="522"/>
      <c r="Q19" s="519"/>
      <c r="R19" s="519"/>
      <c r="S19" s="519"/>
      <c r="T19" s="519"/>
      <c r="U19" s="524"/>
    </row>
    <row r="20" spans="1:25" s="184" customFormat="1" ht="17.100000000000001" customHeight="1">
      <c r="A20" s="2584"/>
      <c r="B20" s="2592" t="s">
        <v>381</v>
      </c>
      <c r="C20" s="2593"/>
      <c r="D20" s="2593"/>
      <c r="E20" s="2593"/>
      <c r="F20" s="2594"/>
      <c r="G20" s="649"/>
      <c r="H20" s="181" t="s">
        <v>382</v>
      </c>
      <c r="I20" s="181"/>
      <c r="J20" s="519"/>
      <c r="K20" s="649"/>
      <c r="L20" s="519" t="s">
        <v>383</v>
      </c>
      <c r="M20" s="181" t="s">
        <v>384</v>
      </c>
      <c r="N20" s="519"/>
      <c r="O20" s="522"/>
      <c r="P20" s="522"/>
      <c r="Q20" s="519"/>
      <c r="R20" s="519"/>
      <c r="S20" s="519"/>
      <c r="T20" s="519"/>
      <c r="U20" s="524"/>
    </row>
    <row r="21" spans="1:25" s="184" customFormat="1" ht="17.100000000000001" customHeight="1">
      <c r="A21" s="2584"/>
      <c r="B21" s="2592" t="s">
        <v>392</v>
      </c>
      <c r="C21" s="2593"/>
      <c r="D21" s="2593"/>
      <c r="E21" s="2593"/>
      <c r="F21" s="2594"/>
      <c r="G21" s="2634"/>
      <c r="H21" s="2635"/>
      <c r="I21" s="2635"/>
      <c r="J21" s="2635"/>
      <c r="K21" s="224" t="s">
        <v>386</v>
      </c>
      <c r="L21" s="224"/>
      <c r="M21" s="224"/>
      <c r="N21" s="224"/>
      <c r="O21" s="224"/>
      <c r="P21" s="224"/>
      <c r="Q21" s="224"/>
      <c r="R21" s="224"/>
      <c r="S21" s="224"/>
      <c r="T21" s="224"/>
      <c r="U21" s="185"/>
    </row>
    <row r="22" spans="1:25" s="184" customFormat="1" ht="17.100000000000001" customHeight="1">
      <c r="A22" s="2584"/>
      <c r="B22" s="2592" t="s">
        <v>387</v>
      </c>
      <c r="C22" s="2593"/>
      <c r="D22" s="2593"/>
      <c r="E22" s="2593"/>
      <c r="F22" s="2594"/>
      <c r="G22" s="2634"/>
      <c r="H22" s="2635"/>
      <c r="I22" s="2635"/>
      <c r="J22" s="2635"/>
      <c r="K22" s="224" t="s">
        <v>386</v>
      </c>
      <c r="L22" s="224"/>
      <c r="M22" s="224"/>
      <c r="N22" s="224"/>
      <c r="O22" s="224"/>
      <c r="P22" s="224"/>
      <c r="Q22" s="224"/>
      <c r="R22" s="224"/>
      <c r="S22" s="224"/>
      <c r="T22" s="224"/>
      <c r="U22" s="185"/>
    </row>
    <row r="23" spans="1:25" s="184" customFormat="1" ht="17.100000000000001" customHeight="1">
      <c r="A23" s="2585"/>
      <c r="B23" s="2592" t="s">
        <v>388</v>
      </c>
      <c r="C23" s="2593"/>
      <c r="D23" s="2593"/>
      <c r="E23" s="2593"/>
      <c r="F23" s="2594"/>
      <c r="G23" s="2634"/>
      <c r="H23" s="2635"/>
      <c r="I23" s="2635"/>
      <c r="J23" s="2635"/>
      <c r="K23" s="224" t="s">
        <v>389</v>
      </c>
      <c r="L23" s="224"/>
      <c r="M23" s="224"/>
      <c r="N23" s="224"/>
      <c r="O23" s="224"/>
      <c r="P23" s="224"/>
      <c r="Q23" s="224"/>
      <c r="R23" s="224"/>
      <c r="S23" s="224"/>
      <c r="T23" s="224"/>
      <c r="U23" s="185"/>
    </row>
    <row r="24" spans="1:25" s="184" customFormat="1" ht="8.1" customHeight="1">
      <c r="A24" s="194"/>
      <c r="B24" s="190"/>
      <c r="C24" s="187"/>
      <c r="D24" s="187"/>
      <c r="E24" s="187"/>
      <c r="F24" s="187"/>
      <c r="G24" s="186"/>
      <c r="H24" s="186"/>
      <c r="I24" s="186"/>
      <c r="J24" s="186"/>
      <c r="K24" s="186"/>
      <c r="L24" s="186"/>
      <c r="M24" s="186"/>
      <c r="N24" s="186"/>
      <c r="O24" s="516"/>
      <c r="P24" s="516"/>
      <c r="Q24" s="186"/>
      <c r="R24" s="186"/>
      <c r="S24" s="186"/>
      <c r="T24" s="186"/>
      <c r="U24" s="186"/>
    </row>
    <row r="25" spans="1:25" s="184" customFormat="1" ht="17.100000000000001" customHeight="1">
      <c r="A25" s="190" t="s">
        <v>390</v>
      </c>
      <c r="B25" s="516"/>
      <c r="C25" s="186"/>
      <c r="D25" s="186"/>
      <c r="E25" s="186"/>
      <c r="F25" s="186"/>
      <c r="G25" s="186"/>
      <c r="H25" s="186"/>
      <c r="I25" s="186"/>
      <c r="J25" s="186"/>
      <c r="K25" s="186"/>
      <c r="L25" s="186"/>
      <c r="M25" s="186"/>
      <c r="N25" s="186"/>
      <c r="O25" s="516"/>
      <c r="P25" s="516"/>
      <c r="Q25" s="186"/>
      <c r="R25" s="186"/>
      <c r="S25" s="186"/>
      <c r="T25" s="186"/>
      <c r="U25" s="186"/>
    </row>
    <row r="26" spans="1:25" s="184" customFormat="1" ht="17.100000000000001" customHeight="1">
      <c r="A26" s="2629" t="s">
        <v>391</v>
      </c>
      <c r="B26" s="2630"/>
      <c r="C26" s="2630"/>
      <c r="D26" s="2630"/>
      <c r="E26" s="2630"/>
      <c r="F26" s="2630"/>
      <c r="G26" s="2630"/>
      <c r="H26" s="2630"/>
      <c r="I26" s="2630"/>
      <c r="J26" s="2630"/>
      <c r="K26" s="2630"/>
      <c r="L26" s="2630"/>
      <c r="M26" s="2630"/>
      <c r="N26" s="2630"/>
      <c r="O26" s="2630"/>
      <c r="P26" s="2630"/>
      <c r="Q26" s="2630"/>
      <c r="R26" s="2630"/>
      <c r="S26" s="2630"/>
      <c r="T26" s="2630"/>
      <c r="U26" s="2631"/>
      <c r="V26" s="190"/>
      <c r="X26" s="190"/>
    </row>
    <row r="27" spans="1:25" s="211" customFormat="1" ht="17.100000000000001" customHeight="1">
      <c r="A27" s="225"/>
      <c r="B27" s="648"/>
      <c r="C27" s="2592" t="s">
        <v>484</v>
      </c>
      <c r="D27" s="2593"/>
      <c r="E27" s="2593"/>
      <c r="F27" s="2593"/>
      <c r="G27" s="2593"/>
      <c r="H27" s="2593"/>
      <c r="I27" s="2593"/>
      <c r="J27" s="2593"/>
      <c r="K27" s="2593"/>
      <c r="L27" s="2593"/>
      <c r="M27" s="2593"/>
      <c r="N27" s="2593"/>
      <c r="O27" s="2593"/>
      <c r="P27" s="2593"/>
      <c r="Q27" s="2593"/>
      <c r="R27" s="2593"/>
      <c r="S27" s="2593"/>
      <c r="T27" s="2593"/>
      <c r="U27" s="2594"/>
      <c r="V27" s="226"/>
    </row>
    <row r="28" spans="1:25" s="211" customFormat="1" ht="17.100000000000001" customHeight="1">
      <c r="A28" s="225"/>
      <c r="B28" s="658"/>
      <c r="C28" s="2592" t="s">
        <v>957</v>
      </c>
      <c r="D28" s="2593"/>
      <c r="E28" s="2593"/>
      <c r="F28" s="2593"/>
      <c r="G28" s="2593"/>
      <c r="H28" s="2593"/>
      <c r="I28" s="2593"/>
      <c r="J28" s="2593"/>
      <c r="K28" s="2593"/>
      <c r="L28" s="2593"/>
      <c r="M28" s="2593"/>
      <c r="N28" s="2593"/>
      <c r="O28" s="2593"/>
      <c r="P28" s="2593"/>
      <c r="Q28" s="2593"/>
      <c r="R28" s="2593"/>
      <c r="S28" s="2593"/>
      <c r="T28" s="2593"/>
      <c r="U28" s="2594"/>
      <c r="V28" s="226"/>
    </row>
    <row r="29" spans="1:25" s="184" customFormat="1" ht="25.5" customHeight="1">
      <c r="A29" s="2586" t="s">
        <v>946</v>
      </c>
      <c r="B29" s="2587"/>
      <c r="C29" s="2587"/>
      <c r="D29" s="2587"/>
      <c r="E29" s="2587"/>
      <c r="F29" s="2587"/>
      <c r="G29" s="2587"/>
      <c r="H29" s="2587"/>
      <c r="I29" s="2587"/>
      <c r="J29" s="2587"/>
      <c r="K29" s="2587"/>
      <c r="L29" s="2587"/>
      <c r="M29" s="2587"/>
      <c r="N29" s="2587"/>
      <c r="O29" s="2587"/>
      <c r="P29" s="2587"/>
      <c r="Q29" s="2587"/>
      <c r="R29" s="2587"/>
      <c r="S29" s="2587"/>
      <c r="T29" s="2587"/>
      <c r="U29" s="2588"/>
      <c r="V29" s="190"/>
      <c r="X29" s="190"/>
    </row>
    <row r="30" spans="1:25" s="211" customFormat="1" ht="30" customHeight="1">
      <c r="A30" s="371"/>
      <c r="B30" s="651"/>
      <c r="C30" s="2574" t="s">
        <v>849</v>
      </c>
      <c r="D30" s="2575"/>
      <c r="E30" s="2575"/>
      <c r="F30" s="2575"/>
      <c r="G30" s="2575"/>
      <c r="H30" s="2575"/>
      <c r="I30" s="2575"/>
      <c r="J30" s="2575"/>
      <c r="K30" s="2575"/>
      <c r="L30" s="2575"/>
      <c r="M30" s="2575"/>
      <c r="N30" s="2575"/>
      <c r="O30" s="2575"/>
      <c r="P30" s="2575"/>
      <c r="Q30" s="2575"/>
      <c r="R30" s="2575"/>
      <c r="S30" s="2575"/>
      <c r="T30" s="2575"/>
      <c r="U30" s="2576"/>
      <c r="V30" s="226"/>
    </row>
    <row r="31" spans="1:25" s="184" customFormat="1" ht="15" customHeight="1">
      <c r="A31" s="2586" t="s">
        <v>947</v>
      </c>
      <c r="B31" s="2587"/>
      <c r="C31" s="2587"/>
      <c r="D31" s="2587"/>
      <c r="E31" s="2587"/>
      <c r="F31" s="2587"/>
      <c r="G31" s="2587"/>
      <c r="H31" s="2587"/>
      <c r="I31" s="2587"/>
      <c r="J31" s="2587"/>
      <c r="K31" s="2587"/>
      <c r="L31" s="2587"/>
      <c r="M31" s="2587"/>
      <c r="N31" s="2587"/>
      <c r="O31" s="2587"/>
      <c r="P31" s="2587"/>
      <c r="Q31" s="2587"/>
      <c r="R31" s="2587"/>
      <c r="S31" s="2587"/>
      <c r="T31" s="2587"/>
      <c r="U31" s="2588"/>
    </row>
    <row r="32" spans="1:25" s="184" customFormat="1" ht="15" customHeight="1">
      <c r="A32" s="2636"/>
      <c r="B32" s="2637"/>
      <c r="C32" s="2637"/>
      <c r="D32" s="2637"/>
      <c r="E32" s="2637"/>
      <c r="F32" s="2637"/>
      <c r="G32" s="2637"/>
      <c r="H32" s="2637"/>
      <c r="I32" s="2637"/>
      <c r="J32" s="2637"/>
      <c r="K32" s="2637"/>
      <c r="L32" s="2637"/>
      <c r="M32" s="2637"/>
      <c r="N32" s="2637"/>
      <c r="O32" s="2637"/>
      <c r="P32" s="2637"/>
      <c r="Q32" s="2637"/>
      <c r="R32" s="2637"/>
      <c r="S32" s="2637"/>
      <c r="T32" s="2637"/>
      <c r="U32" s="2638"/>
    </row>
    <row r="33" spans="1:24" s="211" customFormat="1" ht="28.5" customHeight="1">
      <c r="A33" s="227"/>
      <c r="B33" s="648"/>
      <c r="C33" s="2574" t="s">
        <v>952</v>
      </c>
      <c r="D33" s="2575"/>
      <c r="E33" s="2575"/>
      <c r="F33" s="2575"/>
      <c r="G33" s="2575"/>
      <c r="H33" s="2575"/>
      <c r="I33" s="2575"/>
      <c r="J33" s="2575"/>
      <c r="K33" s="2575"/>
      <c r="L33" s="2575"/>
      <c r="M33" s="2575"/>
      <c r="N33" s="2575"/>
      <c r="O33" s="2575"/>
      <c r="P33" s="2575"/>
      <c r="Q33" s="2575"/>
      <c r="R33" s="2575"/>
      <c r="S33" s="2575"/>
      <c r="T33" s="2575"/>
      <c r="U33" s="2576"/>
    </row>
    <row r="34" spans="1:24" s="230" customFormat="1" ht="12.95" customHeight="1">
      <c r="A34" s="375" t="s">
        <v>677</v>
      </c>
      <c r="B34" s="373"/>
      <c r="C34" s="372"/>
      <c r="D34" s="374"/>
      <c r="E34" s="374"/>
      <c r="F34" s="374"/>
      <c r="G34" s="374"/>
      <c r="H34" s="374"/>
      <c r="I34" s="374"/>
      <c r="J34" s="374"/>
      <c r="K34" s="374"/>
      <c r="L34" s="375"/>
      <c r="M34" s="373"/>
      <c r="N34" s="374"/>
      <c r="O34" s="375"/>
      <c r="P34" s="376"/>
      <c r="Q34" s="377"/>
      <c r="R34" s="377"/>
      <c r="S34" s="377"/>
      <c r="T34" s="377"/>
      <c r="U34" s="377"/>
      <c r="V34" s="228"/>
    </row>
    <row r="35" spans="1:24" s="322" customFormat="1" ht="18" customHeight="1">
      <c r="A35" s="324" t="s">
        <v>476</v>
      </c>
      <c r="C35" s="321"/>
      <c r="D35" s="321"/>
      <c r="E35" s="321"/>
      <c r="F35" s="321"/>
      <c r="G35" s="321"/>
      <c r="H35" s="321"/>
      <c r="I35" s="321"/>
      <c r="J35" s="323"/>
      <c r="K35" s="516"/>
      <c r="L35" s="321"/>
      <c r="M35" s="321"/>
      <c r="N35" s="321"/>
      <c r="O35" s="321"/>
      <c r="P35" s="321"/>
      <c r="Q35" s="321"/>
      <c r="R35" s="321"/>
      <c r="S35" s="321"/>
      <c r="T35" s="321"/>
      <c r="U35" s="321"/>
      <c r="V35" s="321"/>
    </row>
    <row r="36" spans="1:24" s="184" customFormat="1" ht="12.95" customHeight="1">
      <c r="A36" s="2639" t="s">
        <v>452</v>
      </c>
      <c r="B36" s="2640"/>
      <c r="C36" s="2640"/>
      <c r="D36" s="2640"/>
      <c r="E36" s="2640"/>
      <c r="F36" s="2640"/>
      <c r="G36" s="2640"/>
      <c r="H36" s="2640"/>
      <c r="I36" s="2640"/>
      <c r="J36" s="2640"/>
      <c r="K36" s="2640"/>
      <c r="L36" s="2640"/>
      <c r="M36" s="2640"/>
      <c r="N36" s="2640"/>
      <c r="O36" s="2640"/>
      <c r="P36" s="2640"/>
      <c r="Q36" s="2640"/>
      <c r="R36" s="2640"/>
      <c r="S36" s="2640"/>
      <c r="T36" s="2640"/>
      <c r="U36" s="2640"/>
      <c r="V36" s="190"/>
    </row>
    <row r="37" spans="1:24" s="184" customFormat="1" ht="12.95" customHeight="1">
      <c r="A37" s="2641"/>
      <c r="B37" s="2641"/>
      <c r="C37" s="2641"/>
      <c r="D37" s="2641"/>
      <c r="E37" s="2641"/>
      <c r="F37" s="2641"/>
      <c r="G37" s="2641"/>
      <c r="H37" s="2641"/>
      <c r="I37" s="2641"/>
      <c r="J37" s="2641"/>
      <c r="K37" s="2641"/>
      <c r="L37" s="2641"/>
      <c r="M37" s="2641"/>
      <c r="N37" s="2641"/>
      <c r="O37" s="2641"/>
      <c r="P37" s="2641"/>
      <c r="Q37" s="2641"/>
      <c r="R37" s="2641"/>
      <c r="S37" s="2641"/>
      <c r="T37" s="2641"/>
      <c r="U37" s="2641"/>
      <c r="V37" s="190"/>
    </row>
    <row r="38" spans="1:24" s="233" customFormat="1" ht="18" customHeight="1">
      <c r="A38" s="231"/>
      <c r="B38" s="2617" t="s">
        <v>393</v>
      </c>
      <c r="C38" s="2617"/>
      <c r="D38" s="2617"/>
      <c r="E38" s="2626" t="s">
        <v>213</v>
      </c>
      <c r="F38" s="2627"/>
      <c r="G38" s="2627"/>
      <c r="H38" s="2627"/>
      <c r="I38" s="2627"/>
      <c r="J38" s="2627"/>
      <c r="K38" s="2627"/>
      <c r="L38" s="2627"/>
      <c r="M38" s="2627"/>
      <c r="N38" s="2628"/>
      <c r="O38" s="2626" t="s">
        <v>394</v>
      </c>
      <c r="P38" s="2627"/>
      <c r="Q38" s="2626" t="s">
        <v>395</v>
      </c>
      <c r="R38" s="2627"/>
      <c r="S38" s="2627"/>
      <c r="T38" s="2627"/>
      <c r="U38" s="2628"/>
      <c r="V38" s="232"/>
      <c r="X38" s="232"/>
    </row>
    <row r="39" spans="1:24" s="211" customFormat="1" ht="17.100000000000001" customHeight="1">
      <c r="A39" s="521" t="s">
        <v>396</v>
      </c>
      <c r="B39" s="2642"/>
      <c r="C39" s="2642"/>
      <c r="D39" s="2642"/>
      <c r="E39" s="2643"/>
      <c r="F39" s="2644"/>
      <c r="G39" s="2644"/>
      <c r="H39" s="2644"/>
      <c r="I39" s="519" t="s">
        <v>278</v>
      </c>
      <c r="J39" s="2645"/>
      <c r="K39" s="2645"/>
      <c r="L39" s="2645"/>
      <c r="M39" s="2645"/>
      <c r="N39" s="2646"/>
      <c r="O39" s="2647"/>
      <c r="P39" s="2648"/>
      <c r="Q39" s="2643"/>
      <c r="R39" s="2645"/>
      <c r="S39" s="2645"/>
      <c r="T39" s="2645"/>
      <c r="U39" s="2646"/>
      <c r="V39" s="226"/>
      <c r="W39" s="226"/>
    </row>
    <row r="40" spans="1:24" s="211" customFormat="1" ht="17.100000000000001" customHeight="1">
      <c r="A40" s="521" t="s">
        <v>397</v>
      </c>
      <c r="B40" s="2642"/>
      <c r="C40" s="2642"/>
      <c r="D40" s="2642"/>
      <c r="E40" s="2643"/>
      <c r="F40" s="2644"/>
      <c r="G40" s="2644"/>
      <c r="H40" s="2644"/>
      <c r="I40" s="519" t="s">
        <v>278</v>
      </c>
      <c r="J40" s="2645"/>
      <c r="K40" s="2645"/>
      <c r="L40" s="2645"/>
      <c r="M40" s="2645"/>
      <c r="N40" s="2646"/>
      <c r="O40" s="2647"/>
      <c r="P40" s="2648"/>
      <c r="Q40" s="2643"/>
      <c r="R40" s="2645"/>
      <c r="S40" s="2645"/>
      <c r="T40" s="2645"/>
      <c r="U40" s="2646"/>
      <c r="V40" s="226"/>
    </row>
    <row r="41" spans="1:24" s="211" customFormat="1" ht="17.100000000000001" customHeight="1">
      <c r="A41" s="521" t="s">
        <v>398</v>
      </c>
      <c r="B41" s="2642"/>
      <c r="C41" s="2642"/>
      <c r="D41" s="2642"/>
      <c r="E41" s="2643"/>
      <c r="F41" s="2644"/>
      <c r="G41" s="2644"/>
      <c r="H41" s="2644"/>
      <c r="I41" s="519" t="s">
        <v>278</v>
      </c>
      <c r="J41" s="2645"/>
      <c r="K41" s="2645"/>
      <c r="L41" s="2645"/>
      <c r="M41" s="2645"/>
      <c r="N41" s="2646"/>
      <c r="O41" s="2647"/>
      <c r="P41" s="2648"/>
      <c r="Q41" s="2643"/>
      <c r="R41" s="2645"/>
      <c r="S41" s="2645"/>
      <c r="T41" s="2645"/>
      <c r="U41" s="2646"/>
      <c r="V41" s="226"/>
    </row>
    <row r="42" spans="1:24" s="211" customFormat="1" ht="17.100000000000001" customHeight="1">
      <c r="A42" s="521" t="s">
        <v>399</v>
      </c>
      <c r="B42" s="2642"/>
      <c r="C42" s="2642"/>
      <c r="D42" s="2642"/>
      <c r="E42" s="2643"/>
      <c r="F42" s="2644"/>
      <c r="G42" s="2644"/>
      <c r="H42" s="2644"/>
      <c r="I42" s="519" t="s">
        <v>278</v>
      </c>
      <c r="J42" s="2645"/>
      <c r="K42" s="2645"/>
      <c r="L42" s="2645"/>
      <c r="M42" s="2645"/>
      <c r="N42" s="2646"/>
      <c r="O42" s="2647"/>
      <c r="P42" s="2648"/>
      <c r="Q42" s="2643"/>
      <c r="R42" s="2645"/>
      <c r="S42" s="2645"/>
      <c r="T42" s="2645"/>
      <c r="U42" s="2646"/>
      <c r="V42" s="226"/>
    </row>
    <row r="43" spans="1:24" s="211" customFormat="1" ht="17.100000000000001" customHeight="1">
      <c r="A43" s="521" t="s">
        <v>400</v>
      </c>
      <c r="B43" s="2642"/>
      <c r="C43" s="2642"/>
      <c r="D43" s="2642"/>
      <c r="E43" s="2643"/>
      <c r="F43" s="2644"/>
      <c r="G43" s="2644"/>
      <c r="H43" s="2644"/>
      <c r="I43" s="519" t="s">
        <v>278</v>
      </c>
      <c r="J43" s="2645"/>
      <c r="K43" s="2645"/>
      <c r="L43" s="2645"/>
      <c r="M43" s="2645"/>
      <c r="N43" s="2646"/>
      <c r="O43" s="2647"/>
      <c r="P43" s="2648"/>
      <c r="Q43" s="2643"/>
      <c r="R43" s="2645"/>
      <c r="S43" s="2645"/>
      <c r="T43" s="2645"/>
      <c r="U43" s="2646"/>
      <c r="V43" s="226"/>
    </row>
    <row r="44" spans="1:24" ht="10.5" customHeight="1">
      <c r="A44" s="2649" t="s">
        <v>481</v>
      </c>
      <c r="B44" s="2649"/>
      <c r="C44" s="2649"/>
      <c r="D44" s="2649"/>
      <c r="E44" s="2649"/>
      <c r="F44" s="2649"/>
      <c r="G44" s="2649"/>
      <c r="H44" s="2649"/>
      <c r="I44" s="2649"/>
      <c r="J44" s="2649"/>
      <c r="K44" s="2649"/>
      <c r="L44" s="2649"/>
      <c r="M44" s="2649"/>
      <c r="N44" s="2649"/>
      <c r="O44" s="2649"/>
      <c r="P44" s="2649"/>
      <c r="Q44" s="2649"/>
      <c r="R44" s="2649"/>
      <c r="S44" s="2649"/>
      <c r="T44" s="2649"/>
      <c r="U44" s="2649"/>
    </row>
    <row r="45" spans="1:24" s="230" customFormat="1" ht="10.5" customHeight="1">
      <c r="A45" s="234" t="s">
        <v>401</v>
      </c>
      <c r="C45" s="228"/>
      <c r="D45" s="228"/>
      <c r="E45" s="228"/>
      <c r="F45" s="228"/>
      <c r="G45" s="228"/>
      <c r="H45" s="228"/>
      <c r="I45" s="228"/>
      <c r="J45" s="228"/>
      <c r="K45" s="228"/>
      <c r="L45" s="228"/>
      <c r="M45" s="228"/>
      <c r="N45" s="228"/>
      <c r="O45" s="228"/>
      <c r="P45" s="228"/>
      <c r="Q45" s="228"/>
      <c r="R45" s="228"/>
      <c r="S45" s="228"/>
      <c r="T45" s="228"/>
      <c r="U45" s="228"/>
    </row>
    <row r="46" spans="1:24" s="230" customFormat="1" ht="10.5" customHeight="1">
      <c r="A46" s="234" t="s">
        <v>402</v>
      </c>
      <c r="C46" s="228"/>
      <c r="D46" s="228"/>
      <c r="E46" s="228"/>
      <c r="F46" s="228"/>
      <c r="G46" s="228"/>
      <c r="H46" s="228"/>
      <c r="I46" s="228"/>
      <c r="J46" s="228"/>
      <c r="K46" s="228"/>
      <c r="L46" s="228"/>
      <c r="M46" s="228"/>
      <c r="N46" s="228"/>
      <c r="O46" s="228"/>
      <c r="P46" s="228"/>
      <c r="Q46" s="228"/>
      <c r="R46" s="228"/>
      <c r="S46" s="228"/>
      <c r="T46" s="228"/>
      <c r="U46" s="228"/>
    </row>
    <row r="47" spans="1:24" s="830" customFormat="1" ht="20.25" customHeight="1">
      <c r="A47" s="2570" t="s">
        <v>1143</v>
      </c>
      <c r="B47" s="2570"/>
      <c r="C47" s="2570"/>
      <c r="D47" s="2570"/>
      <c r="E47" s="2570"/>
      <c r="F47" s="2570"/>
      <c r="G47" s="2570"/>
      <c r="H47" s="2570"/>
      <c r="I47" s="2570"/>
      <c r="J47" s="2570"/>
      <c r="K47" s="2570"/>
      <c r="L47" s="2570"/>
      <c r="M47" s="2570"/>
      <c r="N47" s="2570"/>
      <c r="O47" s="2570"/>
      <c r="P47" s="2570"/>
      <c r="Q47" s="2570"/>
      <c r="R47" s="2570"/>
      <c r="S47" s="324"/>
      <c r="T47" s="828"/>
      <c r="U47" s="197"/>
    </row>
    <row r="48" spans="1:24" s="830" customFormat="1" ht="27" customHeight="1">
      <c r="A48" s="2571" t="s">
        <v>1142</v>
      </c>
      <c r="B48" s="2572"/>
      <c r="C48" s="2572"/>
      <c r="D48" s="2572"/>
      <c r="E48" s="2572"/>
      <c r="F48" s="2572"/>
      <c r="G48" s="2572"/>
      <c r="H48" s="2572"/>
      <c r="I48" s="2572"/>
      <c r="J48" s="2572"/>
      <c r="K48" s="2572"/>
      <c r="L48" s="2572"/>
      <c r="M48" s="2572"/>
      <c r="N48" s="2572"/>
      <c r="O48" s="2572"/>
      <c r="P48" s="2572"/>
      <c r="Q48" s="2572"/>
      <c r="R48" s="2572"/>
      <c r="S48" s="2572"/>
      <c r="T48" s="2572"/>
      <c r="U48" s="2573"/>
    </row>
    <row r="49" spans="1:26" s="830" customFormat="1" ht="28.5" customHeight="1">
      <c r="A49" s="843"/>
      <c r="B49" s="650"/>
      <c r="C49" s="2574" t="s">
        <v>1115</v>
      </c>
      <c r="D49" s="2575"/>
      <c r="E49" s="2575"/>
      <c r="F49" s="2575"/>
      <c r="G49" s="2575"/>
      <c r="H49" s="2575"/>
      <c r="I49" s="2575"/>
      <c r="J49" s="2575"/>
      <c r="K49" s="2575"/>
      <c r="L49" s="2575"/>
      <c r="M49" s="2575"/>
      <c r="N49" s="2575"/>
      <c r="O49" s="2575"/>
      <c r="P49" s="2575"/>
      <c r="Q49" s="2575"/>
      <c r="R49" s="2575"/>
      <c r="S49" s="2575"/>
      <c r="T49" s="2575"/>
      <c r="U49" s="2576"/>
    </row>
    <row r="50" spans="1:26" ht="20.100000000000001" customHeight="1">
      <c r="U50" s="293" t="s">
        <v>711</v>
      </c>
    </row>
    <row r="51" spans="1:26" ht="24.95" customHeight="1">
      <c r="A51" s="2602" t="s">
        <v>761</v>
      </c>
      <c r="B51" s="2602"/>
      <c r="C51" s="2602"/>
      <c r="D51" s="2602"/>
      <c r="E51" s="2602"/>
      <c r="F51" s="2602"/>
      <c r="G51" s="2602"/>
      <c r="H51" s="2602"/>
      <c r="I51" s="2602"/>
      <c r="J51" s="2602"/>
      <c r="K51" s="2602"/>
      <c r="L51" s="2602"/>
      <c r="M51" s="2602"/>
      <c r="N51" s="2602"/>
      <c r="O51" s="2602"/>
      <c r="P51" s="2602"/>
      <c r="Q51" s="2602"/>
      <c r="R51" s="2602"/>
      <c r="S51" s="2602"/>
      <c r="T51" s="2602"/>
      <c r="U51" s="2602"/>
    </row>
    <row r="52" spans="1:26" s="177" customFormat="1" ht="24" customHeight="1">
      <c r="A52" s="2616" t="s">
        <v>375</v>
      </c>
      <c r="B52" s="2616"/>
      <c r="C52" s="2616"/>
      <c r="D52" s="2616"/>
      <c r="E52" s="2610"/>
      <c r="F52" s="2610"/>
      <c r="G52" s="2610"/>
      <c r="H52" s="2610"/>
      <c r="I52" s="2610"/>
      <c r="J52" s="2610"/>
      <c r="L52" s="2616" t="s">
        <v>298</v>
      </c>
      <c r="M52" s="2616"/>
      <c r="N52" s="2610"/>
      <c r="O52" s="2610"/>
      <c r="P52" s="2610"/>
      <c r="Q52" s="2610"/>
      <c r="R52" s="2610"/>
      <c r="S52" s="2610"/>
      <c r="T52" s="2610"/>
      <c r="U52" s="2610"/>
    </row>
    <row r="53" spans="1:26" ht="3.75" customHeight="1">
      <c r="B53" s="349"/>
      <c r="C53" s="349"/>
      <c r="D53" s="349"/>
      <c r="E53" s="349"/>
      <c r="F53" s="349"/>
      <c r="G53" s="349"/>
      <c r="H53" s="349"/>
      <c r="I53" s="349"/>
      <c r="J53" s="349"/>
      <c r="K53" s="349"/>
      <c r="L53" s="349"/>
      <c r="M53" s="349"/>
      <c r="N53" s="349"/>
      <c r="O53" s="349"/>
      <c r="P53" s="349"/>
      <c r="Q53" s="349"/>
      <c r="R53" s="349"/>
      <c r="S53" s="349"/>
      <c r="T53" s="349"/>
    </row>
    <row r="54" spans="1:26" s="208" customFormat="1" ht="17.100000000000001" customHeight="1">
      <c r="A54" s="205" t="s">
        <v>183</v>
      </c>
      <c r="B54" s="206"/>
      <c r="C54" s="206"/>
      <c r="D54" s="206"/>
      <c r="E54" s="207"/>
      <c r="F54" s="207"/>
      <c r="G54" s="207"/>
      <c r="H54" s="207"/>
      <c r="I54" s="207"/>
      <c r="J54" s="207"/>
      <c r="K54" s="207"/>
      <c r="L54" s="207"/>
      <c r="M54" s="207"/>
      <c r="N54" s="207"/>
      <c r="O54" s="207"/>
      <c r="P54" s="207"/>
      <c r="Q54" s="207"/>
      <c r="R54" s="207"/>
      <c r="S54" s="207"/>
      <c r="T54" s="207"/>
    </row>
    <row r="55" spans="1:26" s="211" customFormat="1" ht="17.100000000000001" customHeight="1">
      <c r="A55" s="2617" t="s">
        <v>376</v>
      </c>
      <c r="B55" s="2617"/>
      <c r="C55" s="2617"/>
      <c r="D55" s="521"/>
      <c r="E55" s="518" t="s">
        <v>371</v>
      </c>
      <c r="F55" s="519" t="s">
        <v>56</v>
      </c>
      <c r="G55" s="2578"/>
      <c r="H55" s="2578"/>
      <c r="I55" s="2578"/>
      <c r="J55" s="330" t="s">
        <v>48</v>
      </c>
      <c r="K55" s="521"/>
      <c r="L55" s="224" t="s">
        <v>370</v>
      </c>
      <c r="M55" s="209"/>
      <c r="N55" s="519" t="s">
        <v>56</v>
      </c>
      <c r="O55" s="2578"/>
      <c r="P55" s="2578"/>
      <c r="Q55" s="2578"/>
      <c r="R55" s="330" t="s">
        <v>48</v>
      </c>
      <c r="S55" s="330"/>
      <c r="T55" s="330"/>
      <c r="U55" s="210"/>
    </row>
    <row r="56" spans="1:26" s="211" customFormat="1" ht="17.100000000000001" customHeight="1">
      <c r="A56" s="2617" t="s">
        <v>213</v>
      </c>
      <c r="B56" s="2617"/>
      <c r="C56" s="2617"/>
      <c r="D56" s="2614"/>
      <c r="E56" s="2615"/>
      <c r="F56" s="2615"/>
      <c r="G56" s="2615"/>
      <c r="H56" s="519" t="s">
        <v>55</v>
      </c>
      <c r="I56" s="2615"/>
      <c r="J56" s="2615"/>
      <c r="K56" s="2615"/>
      <c r="L56" s="2615"/>
      <c r="M56" s="2615"/>
      <c r="N56" s="2626" t="s">
        <v>377</v>
      </c>
      <c r="O56" s="2627"/>
      <c r="P56" s="2628"/>
      <c r="Q56" s="2614"/>
      <c r="R56" s="2615"/>
      <c r="S56" s="2615"/>
      <c r="T56" s="519"/>
      <c r="U56" s="185" t="s">
        <v>59</v>
      </c>
    </row>
    <row r="57" spans="1:26" s="184" customFormat="1" ht="8.1" customHeight="1">
      <c r="A57" s="516"/>
      <c r="B57" s="516"/>
      <c r="C57" s="186"/>
      <c r="D57" s="186"/>
      <c r="E57" s="186"/>
      <c r="F57" s="186"/>
      <c r="G57" s="186"/>
      <c r="H57" s="186"/>
      <c r="I57" s="186"/>
      <c r="J57" s="186"/>
      <c r="K57" s="186"/>
      <c r="L57" s="186"/>
      <c r="M57" s="186"/>
      <c r="N57" s="186"/>
      <c r="O57" s="516"/>
      <c r="P57" s="516"/>
      <c r="Q57" s="186"/>
      <c r="R57" s="186"/>
      <c r="S57" s="186"/>
      <c r="T57" s="186"/>
      <c r="U57" s="186"/>
    </row>
    <row r="58" spans="1:26" s="184" customFormat="1" ht="17.100000000000001" customHeight="1">
      <c r="A58" s="187" t="s">
        <v>378</v>
      </c>
      <c r="B58" s="516"/>
      <c r="C58" s="186"/>
      <c r="D58" s="186"/>
      <c r="E58" s="186"/>
      <c r="F58" s="186"/>
      <c r="G58" s="186"/>
      <c r="H58" s="186"/>
      <c r="I58" s="186"/>
      <c r="J58" s="186"/>
      <c r="K58" s="186"/>
      <c r="L58" s="186"/>
      <c r="M58" s="186"/>
      <c r="N58" s="186"/>
      <c r="O58" s="516"/>
      <c r="P58" s="516"/>
      <c r="Q58" s="186"/>
      <c r="R58" s="186"/>
      <c r="S58" s="186"/>
      <c r="T58" s="186"/>
      <c r="U58" s="186"/>
    </row>
    <row r="59" spans="1:26" s="184" customFormat="1" ht="17.100000000000001" customHeight="1">
      <c r="A59" s="523" t="s">
        <v>552</v>
      </c>
      <c r="B59" s="212"/>
      <c r="C59" s="213"/>
      <c r="D59" s="213"/>
      <c r="E59" s="213"/>
      <c r="F59" s="213"/>
      <c r="G59" s="213"/>
      <c r="H59" s="213"/>
      <c r="I59" s="213"/>
      <c r="J59" s="213"/>
      <c r="K59" s="213"/>
      <c r="L59" s="213"/>
      <c r="M59" s="213"/>
      <c r="N59" s="213"/>
      <c r="O59" s="212"/>
      <c r="P59" s="212"/>
      <c r="Q59" s="213"/>
      <c r="R59" s="213"/>
      <c r="S59" s="213"/>
      <c r="T59" s="213"/>
      <c r="U59" s="214"/>
    </row>
    <row r="60" spans="1:26" s="184" customFormat="1" ht="30" customHeight="1">
      <c r="A60" s="215"/>
      <c r="B60" s="2586" t="s">
        <v>477</v>
      </c>
      <c r="C60" s="2587"/>
      <c r="D60" s="2587"/>
      <c r="E60" s="2587"/>
      <c r="F60" s="2587"/>
      <c r="G60" s="2587"/>
      <c r="H60" s="2587"/>
      <c r="I60" s="2587"/>
      <c r="J60" s="2587"/>
      <c r="K60" s="2587"/>
      <c r="L60" s="2587"/>
      <c r="M60" s="2587"/>
      <c r="N60" s="2587"/>
      <c r="O60" s="2587"/>
      <c r="P60" s="2587"/>
      <c r="Q60" s="2587"/>
      <c r="R60" s="2587"/>
      <c r="S60" s="2587"/>
      <c r="T60" s="2587"/>
      <c r="U60" s="2588"/>
    </row>
    <row r="61" spans="1:26" s="184" customFormat="1" ht="185.25" customHeight="1">
      <c r="A61" s="215"/>
      <c r="B61" s="2611"/>
      <c r="C61" s="2612"/>
      <c r="D61" s="2612"/>
      <c r="E61" s="2612"/>
      <c r="F61" s="2612"/>
      <c r="G61" s="2612"/>
      <c r="H61" s="2612"/>
      <c r="I61" s="2612"/>
      <c r="J61" s="2612"/>
      <c r="K61" s="2612"/>
      <c r="L61" s="2612"/>
      <c r="M61" s="2612"/>
      <c r="N61" s="2612"/>
      <c r="O61" s="2612"/>
      <c r="P61" s="2612"/>
      <c r="Q61" s="2612"/>
      <c r="R61" s="2612"/>
      <c r="S61" s="2612"/>
      <c r="T61" s="2612"/>
      <c r="U61" s="2613"/>
      <c r="Z61" s="190"/>
    </row>
    <row r="62" spans="1:26" s="184" customFormat="1" ht="18.95" customHeight="1">
      <c r="A62" s="219"/>
      <c r="B62" s="216" t="s">
        <v>441</v>
      </c>
      <c r="C62" s="217"/>
      <c r="D62" s="217"/>
      <c r="E62" s="217"/>
      <c r="F62" s="217"/>
      <c r="G62" s="217"/>
      <c r="H62" s="217"/>
      <c r="I62" s="217"/>
      <c r="J62" s="217"/>
      <c r="K62" s="217"/>
      <c r="L62" s="217"/>
      <c r="M62" s="217"/>
      <c r="N62" s="217"/>
      <c r="O62" s="217"/>
      <c r="P62" s="217"/>
      <c r="Q62" s="217"/>
      <c r="R62" s="217"/>
      <c r="S62" s="217"/>
      <c r="T62" s="217"/>
      <c r="U62" s="218"/>
      <c r="W62" s="190"/>
    </row>
    <row r="63" spans="1:26" s="184" customFormat="1" ht="50.1" customHeight="1">
      <c r="A63" s="219"/>
      <c r="B63" s="2618" t="s">
        <v>453</v>
      </c>
      <c r="C63" s="2619"/>
      <c r="D63" s="2619"/>
      <c r="E63" s="2619"/>
      <c r="F63" s="2619"/>
      <c r="G63" s="2619"/>
      <c r="H63" s="2619"/>
      <c r="I63" s="2619"/>
      <c r="J63" s="2619"/>
      <c r="K63" s="2619"/>
      <c r="L63" s="2619"/>
      <c r="M63" s="2619"/>
      <c r="N63" s="2619"/>
      <c r="O63" s="2619"/>
      <c r="P63" s="2619"/>
      <c r="Q63" s="2619"/>
      <c r="R63" s="2619"/>
      <c r="S63" s="2619"/>
      <c r="T63" s="2619"/>
      <c r="U63" s="2620"/>
      <c r="V63" s="219"/>
    </row>
    <row r="64" spans="1:26" s="211" customFormat="1" ht="17.100000000000001" customHeight="1">
      <c r="A64" s="277"/>
      <c r="B64" s="220" t="s">
        <v>376</v>
      </c>
      <c r="C64" s="221"/>
      <c r="D64" s="221"/>
      <c r="E64" s="222"/>
      <c r="F64" s="193"/>
      <c r="G64" s="181" t="s">
        <v>371</v>
      </c>
      <c r="H64" s="519"/>
      <c r="I64" s="519"/>
      <c r="J64" s="519" t="s">
        <v>56</v>
      </c>
      <c r="K64" s="2578"/>
      <c r="L64" s="2578"/>
      <c r="M64" s="330" t="s">
        <v>48</v>
      </c>
      <c r="N64" s="193"/>
      <c r="O64" s="181" t="s">
        <v>370</v>
      </c>
      <c r="P64" s="519"/>
      <c r="Q64" s="519"/>
      <c r="R64" s="519" t="s">
        <v>56</v>
      </c>
      <c r="S64" s="2578"/>
      <c r="T64" s="2578"/>
      <c r="U64" s="331" t="s">
        <v>48</v>
      </c>
      <c r="V64" s="332"/>
      <c r="W64" s="184"/>
      <c r="X64" s="184"/>
      <c r="Y64" s="184"/>
    </row>
    <row r="65" spans="1:25" s="211" customFormat="1" ht="17.100000000000001" customHeight="1">
      <c r="A65" s="277"/>
      <c r="B65" s="369" t="s">
        <v>823</v>
      </c>
      <c r="C65" s="221"/>
      <c r="D65" s="221"/>
      <c r="E65" s="222"/>
      <c r="F65" s="2614"/>
      <c r="G65" s="2615"/>
      <c r="H65" s="2615"/>
      <c r="I65" s="2615"/>
      <c r="J65" s="2615"/>
      <c r="K65" s="2615"/>
      <c r="L65" s="2615"/>
      <c r="M65" s="2615"/>
      <c r="N65" s="2615"/>
      <c r="O65" s="2615"/>
      <c r="P65" s="2615"/>
      <c r="Q65" s="2615"/>
      <c r="R65" s="2615"/>
      <c r="S65" s="2615"/>
      <c r="T65" s="2615"/>
      <c r="U65" s="2650"/>
      <c r="W65" s="184"/>
      <c r="X65" s="184"/>
      <c r="Y65" s="184"/>
    </row>
    <row r="66" spans="1:25" s="211" customFormat="1" ht="17.100000000000001" customHeight="1">
      <c r="A66" s="277"/>
      <c r="B66" s="220" t="s">
        <v>213</v>
      </c>
      <c r="C66" s="221"/>
      <c r="D66" s="221"/>
      <c r="E66" s="222"/>
      <c r="F66" s="2614"/>
      <c r="G66" s="2615"/>
      <c r="H66" s="2615"/>
      <c r="I66" s="2615"/>
      <c r="J66" s="2615"/>
      <c r="K66" s="2615"/>
      <c r="L66" s="519" t="s">
        <v>55</v>
      </c>
      <c r="M66" s="2615"/>
      <c r="N66" s="2615"/>
      <c r="O66" s="2615"/>
      <c r="P66" s="2615"/>
      <c r="Q66" s="519"/>
      <c r="R66" s="519"/>
      <c r="S66" s="519"/>
      <c r="T66" s="519"/>
      <c r="U66" s="210"/>
      <c r="W66" s="184"/>
      <c r="X66" s="184"/>
      <c r="Y66" s="184"/>
    </row>
    <row r="67" spans="1:25" s="211" customFormat="1" ht="17.100000000000001" customHeight="1">
      <c r="A67" s="278"/>
      <c r="B67" s="369" t="s">
        <v>534</v>
      </c>
      <c r="C67" s="221"/>
      <c r="D67" s="221"/>
      <c r="E67" s="222"/>
      <c r="F67" s="2653"/>
      <c r="G67" s="2654"/>
      <c r="H67" s="2654"/>
      <c r="I67" s="2654"/>
      <c r="J67" s="519" t="s">
        <v>553</v>
      </c>
      <c r="K67" s="519"/>
      <c r="L67" s="519"/>
      <c r="M67" s="519"/>
      <c r="N67" s="522"/>
      <c r="O67" s="522"/>
      <c r="P67" s="519"/>
      <c r="Q67" s="519"/>
      <c r="R67" s="519"/>
      <c r="S67" s="519"/>
      <c r="T67" s="519"/>
      <c r="U67" s="210"/>
      <c r="W67" s="184"/>
      <c r="X67" s="184"/>
      <c r="Y67" s="184"/>
    </row>
    <row r="68" spans="1:25" s="184" customFormat="1" ht="17.100000000000001" customHeight="1">
      <c r="A68" s="223" t="s">
        <v>554</v>
      </c>
      <c r="B68" s="209"/>
      <c r="C68" s="517"/>
      <c r="D68" s="517"/>
      <c r="E68" s="517"/>
      <c r="F68" s="517"/>
      <c r="G68" s="517"/>
      <c r="H68" s="525"/>
      <c r="I68" s="525"/>
      <c r="J68" s="525"/>
      <c r="K68" s="519"/>
      <c r="L68" s="519"/>
      <c r="M68" s="519"/>
      <c r="N68" s="519"/>
      <c r="O68" s="522"/>
      <c r="P68" s="522"/>
      <c r="Q68" s="519"/>
      <c r="R68" s="519"/>
      <c r="S68" s="519"/>
      <c r="T68" s="519"/>
      <c r="U68" s="524"/>
    </row>
    <row r="69" spans="1:25" s="184" customFormat="1" ht="17.100000000000001" customHeight="1">
      <c r="A69" s="2584"/>
      <c r="B69" s="2592" t="s">
        <v>381</v>
      </c>
      <c r="C69" s="2593"/>
      <c r="D69" s="2593"/>
      <c r="E69" s="2593"/>
      <c r="F69" s="2594"/>
      <c r="G69" s="193"/>
      <c r="H69" s="181" t="s">
        <v>382</v>
      </c>
      <c r="I69" s="181"/>
      <c r="J69" s="519"/>
      <c r="K69" s="193"/>
      <c r="L69" s="519" t="s">
        <v>383</v>
      </c>
      <c r="M69" s="181" t="s">
        <v>384</v>
      </c>
      <c r="N69" s="519"/>
      <c r="O69" s="522"/>
      <c r="P69" s="522"/>
      <c r="Q69" s="519"/>
      <c r="R69" s="519"/>
      <c r="S69" s="519"/>
      <c r="T69" s="519"/>
      <c r="U69" s="524"/>
    </row>
    <row r="70" spans="1:25" s="184" customFormat="1" ht="17.100000000000001" customHeight="1">
      <c r="A70" s="2584"/>
      <c r="B70" s="2592" t="s">
        <v>392</v>
      </c>
      <c r="C70" s="2593"/>
      <c r="D70" s="2593"/>
      <c r="E70" s="2593"/>
      <c r="F70" s="2594"/>
      <c r="G70" s="2655"/>
      <c r="H70" s="2656"/>
      <c r="I70" s="2656"/>
      <c r="J70" s="2656"/>
      <c r="K70" s="224" t="s">
        <v>386</v>
      </c>
      <c r="L70" s="224"/>
      <c r="M70" s="224"/>
      <c r="N70" s="224"/>
      <c r="O70" s="224"/>
      <c r="P70" s="224"/>
      <c r="Q70" s="224"/>
      <c r="R70" s="224"/>
      <c r="S70" s="224"/>
      <c r="T70" s="224"/>
      <c r="U70" s="185"/>
    </row>
    <row r="71" spans="1:25" s="184" customFormat="1" ht="17.100000000000001" customHeight="1">
      <c r="A71" s="2584"/>
      <c r="B71" s="2592" t="s">
        <v>387</v>
      </c>
      <c r="C71" s="2593"/>
      <c r="D71" s="2593"/>
      <c r="E71" s="2593"/>
      <c r="F71" s="2594"/>
      <c r="G71" s="2655"/>
      <c r="H71" s="2656"/>
      <c r="I71" s="2656"/>
      <c r="J71" s="2656"/>
      <c r="K71" s="224" t="s">
        <v>386</v>
      </c>
      <c r="L71" s="224"/>
      <c r="M71" s="224"/>
      <c r="N71" s="224"/>
      <c r="O71" s="224"/>
      <c r="P71" s="224"/>
      <c r="Q71" s="224"/>
      <c r="R71" s="224"/>
      <c r="S71" s="224"/>
      <c r="T71" s="224"/>
      <c r="U71" s="185"/>
    </row>
    <row r="72" spans="1:25" s="184" customFormat="1" ht="17.100000000000001" customHeight="1">
      <c r="A72" s="2585"/>
      <c r="B72" s="2592" t="s">
        <v>388</v>
      </c>
      <c r="C72" s="2593"/>
      <c r="D72" s="2593"/>
      <c r="E72" s="2593"/>
      <c r="F72" s="2594"/>
      <c r="G72" s="2655"/>
      <c r="H72" s="2656"/>
      <c r="I72" s="2656"/>
      <c r="J72" s="2656"/>
      <c r="K72" s="224" t="s">
        <v>553</v>
      </c>
      <c r="L72" s="224"/>
      <c r="M72" s="224"/>
      <c r="N72" s="224"/>
      <c r="O72" s="224"/>
      <c r="P72" s="224"/>
      <c r="Q72" s="224"/>
      <c r="R72" s="224"/>
      <c r="S72" s="224"/>
      <c r="T72" s="224"/>
      <c r="U72" s="185"/>
    </row>
    <row r="73" spans="1:25" s="184" customFormat="1" ht="8.1" customHeight="1">
      <c r="A73" s="194"/>
      <c r="B73" s="190"/>
      <c r="C73" s="187"/>
      <c r="D73" s="187"/>
      <c r="E73" s="187"/>
      <c r="F73" s="187"/>
      <c r="G73" s="186"/>
      <c r="H73" s="186"/>
      <c r="I73" s="186"/>
      <c r="J73" s="186"/>
      <c r="K73" s="186"/>
      <c r="L73" s="186"/>
      <c r="M73" s="186"/>
      <c r="N73" s="186"/>
      <c r="O73" s="516"/>
      <c r="P73" s="516"/>
      <c r="Q73" s="186"/>
      <c r="R73" s="186"/>
      <c r="S73" s="186"/>
      <c r="T73" s="186"/>
      <c r="U73" s="186"/>
    </row>
    <row r="74" spans="1:25" s="184" customFormat="1" ht="17.100000000000001" customHeight="1">
      <c r="A74" s="190" t="s">
        <v>555</v>
      </c>
      <c r="B74" s="516"/>
      <c r="C74" s="186"/>
      <c r="D74" s="186"/>
      <c r="E74" s="186"/>
      <c r="F74" s="186"/>
      <c r="G74" s="186"/>
      <c r="H74" s="186"/>
      <c r="I74" s="186"/>
      <c r="J74" s="186"/>
      <c r="K74" s="186"/>
      <c r="L74" s="186"/>
      <c r="M74" s="186"/>
      <c r="N74" s="186"/>
      <c r="O74" s="516"/>
      <c r="P74" s="516"/>
      <c r="Q74" s="186"/>
      <c r="R74" s="186"/>
      <c r="S74" s="186"/>
      <c r="T74" s="186"/>
      <c r="U74" s="186"/>
    </row>
    <row r="75" spans="1:25" s="184" customFormat="1" ht="17.100000000000001" customHeight="1">
      <c r="A75" s="2629" t="s">
        <v>391</v>
      </c>
      <c r="B75" s="2630"/>
      <c r="C75" s="2630"/>
      <c r="D75" s="2630"/>
      <c r="E75" s="2630"/>
      <c r="F75" s="2630"/>
      <c r="G75" s="2630"/>
      <c r="H75" s="2630"/>
      <c r="I75" s="2630"/>
      <c r="J75" s="2630"/>
      <c r="K75" s="2630"/>
      <c r="L75" s="2630"/>
      <c r="M75" s="2630"/>
      <c r="N75" s="2630"/>
      <c r="O75" s="2630"/>
      <c r="P75" s="2630"/>
      <c r="Q75" s="2630"/>
      <c r="R75" s="2630"/>
      <c r="S75" s="2630"/>
      <c r="T75" s="2630"/>
      <c r="U75" s="2631"/>
      <c r="V75" s="190"/>
      <c r="X75" s="190"/>
    </row>
    <row r="76" spans="1:25" s="211" customFormat="1" ht="17.100000000000001" customHeight="1">
      <c r="A76" s="225"/>
      <c r="B76" s="521"/>
      <c r="C76" s="2592" t="s">
        <v>484</v>
      </c>
      <c r="D76" s="2593"/>
      <c r="E76" s="2593"/>
      <c r="F76" s="2593"/>
      <c r="G76" s="2593"/>
      <c r="H76" s="2593"/>
      <c r="I76" s="2593"/>
      <c r="J76" s="2593"/>
      <c r="K76" s="2593"/>
      <c r="L76" s="2593"/>
      <c r="M76" s="2593"/>
      <c r="N76" s="2593"/>
      <c r="O76" s="2593"/>
      <c r="P76" s="2593"/>
      <c r="Q76" s="2593"/>
      <c r="R76" s="2593"/>
      <c r="S76" s="2593"/>
      <c r="T76" s="2593"/>
      <c r="U76" s="2594"/>
      <c r="V76" s="226"/>
    </row>
    <row r="77" spans="1:25" s="211" customFormat="1" ht="17.100000000000001" customHeight="1">
      <c r="A77" s="225"/>
      <c r="B77" s="657"/>
      <c r="C77" s="2592" t="s">
        <v>957</v>
      </c>
      <c r="D77" s="2593"/>
      <c r="E77" s="2593"/>
      <c r="F77" s="2593"/>
      <c r="G77" s="2593"/>
      <c r="H77" s="2593"/>
      <c r="I77" s="2593"/>
      <c r="J77" s="2593"/>
      <c r="K77" s="2593"/>
      <c r="L77" s="2593"/>
      <c r="M77" s="2593"/>
      <c r="N77" s="2593"/>
      <c r="O77" s="2593"/>
      <c r="P77" s="2593"/>
      <c r="Q77" s="2593"/>
      <c r="R77" s="2593"/>
      <c r="S77" s="2593"/>
      <c r="T77" s="2593"/>
      <c r="U77" s="2594"/>
      <c r="V77" s="226"/>
    </row>
    <row r="78" spans="1:25" s="184" customFormat="1" ht="25.5" customHeight="1">
      <c r="A78" s="2586" t="s">
        <v>946</v>
      </c>
      <c r="B78" s="2651"/>
      <c r="C78" s="2651"/>
      <c r="D78" s="2651"/>
      <c r="E78" s="2651"/>
      <c r="F78" s="2651"/>
      <c r="G78" s="2651"/>
      <c r="H78" s="2651"/>
      <c r="I78" s="2651"/>
      <c r="J78" s="2651"/>
      <c r="K78" s="2651"/>
      <c r="L78" s="2651"/>
      <c r="M78" s="2651"/>
      <c r="N78" s="2651"/>
      <c r="O78" s="2651"/>
      <c r="P78" s="2651"/>
      <c r="Q78" s="2651"/>
      <c r="R78" s="2651"/>
      <c r="S78" s="2651"/>
      <c r="T78" s="2651"/>
      <c r="U78" s="2652"/>
      <c r="V78" s="190"/>
      <c r="X78" s="190"/>
    </row>
    <row r="79" spans="1:25" s="211" customFormat="1" ht="30" customHeight="1">
      <c r="A79" s="371"/>
      <c r="B79" s="370"/>
      <c r="C79" s="2574" t="s">
        <v>849</v>
      </c>
      <c r="D79" s="2575"/>
      <c r="E79" s="2575"/>
      <c r="F79" s="2575"/>
      <c r="G79" s="2575"/>
      <c r="H79" s="2575"/>
      <c r="I79" s="2575"/>
      <c r="J79" s="2575"/>
      <c r="K79" s="2575"/>
      <c r="L79" s="2575"/>
      <c r="M79" s="2575"/>
      <c r="N79" s="2575"/>
      <c r="O79" s="2575"/>
      <c r="P79" s="2575"/>
      <c r="Q79" s="2575"/>
      <c r="R79" s="2575"/>
      <c r="S79" s="2575"/>
      <c r="T79" s="2575"/>
      <c r="U79" s="2576"/>
      <c r="V79" s="226"/>
    </row>
    <row r="80" spans="1:25" s="184" customFormat="1" ht="15" customHeight="1">
      <c r="A80" s="2586" t="s">
        <v>948</v>
      </c>
      <c r="B80" s="2587"/>
      <c r="C80" s="2587"/>
      <c r="D80" s="2587"/>
      <c r="E80" s="2587"/>
      <c r="F80" s="2587"/>
      <c r="G80" s="2587"/>
      <c r="H80" s="2587"/>
      <c r="I80" s="2587"/>
      <c r="J80" s="2587"/>
      <c r="K80" s="2587"/>
      <c r="L80" s="2587"/>
      <c r="M80" s="2587"/>
      <c r="N80" s="2587"/>
      <c r="O80" s="2587"/>
      <c r="P80" s="2587"/>
      <c r="Q80" s="2587"/>
      <c r="R80" s="2587"/>
      <c r="S80" s="2587"/>
      <c r="T80" s="2587"/>
      <c r="U80" s="2588"/>
    </row>
    <row r="81" spans="1:24" s="184" customFormat="1" ht="15" customHeight="1">
      <c r="A81" s="2636"/>
      <c r="B81" s="2637"/>
      <c r="C81" s="2637"/>
      <c r="D81" s="2637"/>
      <c r="E81" s="2637"/>
      <c r="F81" s="2637"/>
      <c r="G81" s="2637"/>
      <c r="H81" s="2637"/>
      <c r="I81" s="2637"/>
      <c r="J81" s="2637"/>
      <c r="K81" s="2637"/>
      <c r="L81" s="2637"/>
      <c r="M81" s="2637"/>
      <c r="N81" s="2637"/>
      <c r="O81" s="2637"/>
      <c r="P81" s="2637"/>
      <c r="Q81" s="2637"/>
      <c r="R81" s="2637"/>
      <c r="S81" s="2637"/>
      <c r="T81" s="2637"/>
      <c r="U81" s="2638"/>
    </row>
    <row r="82" spans="1:24" s="211" customFormat="1" ht="28.5" customHeight="1">
      <c r="A82" s="227"/>
      <c r="B82" s="521"/>
      <c r="C82" s="2574" t="s">
        <v>952</v>
      </c>
      <c r="D82" s="2575"/>
      <c r="E82" s="2575"/>
      <c r="F82" s="2575"/>
      <c r="G82" s="2575"/>
      <c r="H82" s="2575"/>
      <c r="I82" s="2575"/>
      <c r="J82" s="2575"/>
      <c r="K82" s="2575"/>
      <c r="L82" s="2575"/>
      <c r="M82" s="2575"/>
      <c r="N82" s="2575"/>
      <c r="O82" s="2575"/>
      <c r="P82" s="2575"/>
      <c r="Q82" s="2575"/>
      <c r="R82" s="2575"/>
      <c r="S82" s="2575"/>
      <c r="T82" s="2575"/>
      <c r="U82" s="2576"/>
    </row>
    <row r="83" spans="1:24" s="230" customFormat="1" ht="12.95" customHeight="1">
      <c r="A83" s="375" t="s">
        <v>677</v>
      </c>
      <c r="B83" s="373"/>
      <c r="C83" s="372"/>
      <c r="D83" s="374"/>
      <c r="E83" s="374"/>
      <c r="F83" s="374"/>
      <c r="G83" s="374"/>
      <c r="H83" s="374"/>
      <c r="I83" s="374"/>
      <c r="J83" s="374"/>
      <c r="K83" s="374"/>
      <c r="L83" s="375"/>
      <c r="M83" s="373"/>
      <c r="N83" s="374"/>
      <c r="O83" s="375"/>
      <c r="P83" s="376"/>
      <c r="Q83" s="377"/>
      <c r="R83" s="377"/>
      <c r="S83" s="377"/>
      <c r="T83" s="377"/>
      <c r="U83" s="377"/>
      <c r="V83" s="228"/>
    </row>
    <row r="84" spans="1:24" s="322" customFormat="1" ht="18" customHeight="1">
      <c r="A84" s="324" t="s">
        <v>476</v>
      </c>
      <c r="C84" s="321"/>
      <c r="D84" s="321"/>
      <c r="E84" s="321"/>
      <c r="F84" s="321"/>
      <c r="G84" s="321"/>
      <c r="H84" s="321"/>
      <c r="I84" s="321"/>
      <c r="J84" s="323"/>
      <c r="K84" s="516"/>
      <c r="L84" s="321"/>
      <c r="M84" s="321"/>
      <c r="N84" s="321"/>
      <c r="O84" s="321"/>
      <c r="P84" s="321"/>
      <c r="Q84" s="321"/>
      <c r="R84" s="321"/>
      <c r="S84" s="321"/>
      <c r="T84" s="321"/>
      <c r="U84" s="321"/>
      <c r="V84" s="321"/>
    </row>
    <row r="85" spans="1:24" s="184" customFormat="1" ht="12.95" customHeight="1">
      <c r="A85" s="2639" t="s">
        <v>452</v>
      </c>
      <c r="B85" s="2640"/>
      <c r="C85" s="2640"/>
      <c r="D85" s="2640"/>
      <c r="E85" s="2640"/>
      <c r="F85" s="2640"/>
      <c r="G85" s="2640"/>
      <c r="H85" s="2640"/>
      <c r="I85" s="2640"/>
      <c r="J85" s="2640"/>
      <c r="K85" s="2640"/>
      <c r="L85" s="2640"/>
      <c r="M85" s="2640"/>
      <c r="N85" s="2640"/>
      <c r="O85" s="2640"/>
      <c r="P85" s="2640"/>
      <c r="Q85" s="2640"/>
      <c r="R85" s="2640"/>
      <c r="S85" s="2640"/>
      <c r="T85" s="2640"/>
      <c r="U85" s="2640"/>
      <c r="V85" s="190"/>
    </row>
    <row r="86" spans="1:24" s="184" customFormat="1" ht="12.95" customHeight="1">
      <c r="A86" s="2641"/>
      <c r="B86" s="2641"/>
      <c r="C86" s="2641"/>
      <c r="D86" s="2641"/>
      <c r="E86" s="2641"/>
      <c r="F86" s="2641"/>
      <c r="G86" s="2641"/>
      <c r="H86" s="2641"/>
      <c r="I86" s="2641"/>
      <c r="J86" s="2641"/>
      <c r="K86" s="2641"/>
      <c r="L86" s="2641"/>
      <c r="M86" s="2641"/>
      <c r="N86" s="2641"/>
      <c r="O86" s="2641"/>
      <c r="P86" s="2641"/>
      <c r="Q86" s="2641"/>
      <c r="R86" s="2641"/>
      <c r="S86" s="2641"/>
      <c r="T86" s="2641"/>
      <c r="U86" s="2641"/>
      <c r="V86" s="190"/>
    </row>
    <row r="87" spans="1:24" s="233" customFormat="1" ht="18" customHeight="1">
      <c r="A87" s="231"/>
      <c r="B87" s="2617" t="s">
        <v>393</v>
      </c>
      <c r="C87" s="2617"/>
      <c r="D87" s="2617"/>
      <c r="E87" s="2626" t="s">
        <v>213</v>
      </c>
      <c r="F87" s="2627"/>
      <c r="G87" s="2627"/>
      <c r="H87" s="2627"/>
      <c r="I87" s="2627"/>
      <c r="J87" s="2627"/>
      <c r="K87" s="2627"/>
      <c r="L87" s="2627"/>
      <c r="M87" s="2627"/>
      <c r="N87" s="2628"/>
      <c r="O87" s="2626" t="s">
        <v>394</v>
      </c>
      <c r="P87" s="2627"/>
      <c r="Q87" s="2626" t="s">
        <v>395</v>
      </c>
      <c r="R87" s="2627"/>
      <c r="S87" s="2627"/>
      <c r="T87" s="2627"/>
      <c r="U87" s="2628"/>
      <c r="V87" s="232"/>
      <c r="X87" s="232"/>
    </row>
    <row r="88" spans="1:24" s="211" customFormat="1" ht="17.100000000000001" customHeight="1">
      <c r="A88" s="521" t="s">
        <v>556</v>
      </c>
      <c r="B88" s="2617"/>
      <c r="C88" s="2617"/>
      <c r="D88" s="2617"/>
      <c r="E88" s="2626"/>
      <c r="F88" s="2657"/>
      <c r="G88" s="2657"/>
      <c r="H88" s="2657"/>
      <c r="I88" s="519" t="s">
        <v>557</v>
      </c>
      <c r="J88" s="2627"/>
      <c r="K88" s="2627"/>
      <c r="L88" s="2627"/>
      <c r="M88" s="2627"/>
      <c r="N88" s="2628"/>
      <c r="O88" s="2626"/>
      <c r="P88" s="2627"/>
      <c r="Q88" s="2626"/>
      <c r="R88" s="2627"/>
      <c r="S88" s="2627"/>
      <c r="T88" s="2627"/>
      <c r="U88" s="2628"/>
      <c r="V88" s="226"/>
      <c r="W88" s="226"/>
    </row>
    <row r="89" spans="1:24" s="211" customFormat="1" ht="17.100000000000001" customHeight="1">
      <c r="A89" s="521" t="s">
        <v>558</v>
      </c>
      <c r="B89" s="2617"/>
      <c r="C89" s="2617"/>
      <c r="D89" s="2617"/>
      <c r="E89" s="2626"/>
      <c r="F89" s="2657"/>
      <c r="G89" s="2657"/>
      <c r="H89" s="2657"/>
      <c r="I89" s="519" t="s">
        <v>557</v>
      </c>
      <c r="J89" s="2627"/>
      <c r="K89" s="2627"/>
      <c r="L89" s="2627"/>
      <c r="M89" s="2627"/>
      <c r="N89" s="2628"/>
      <c r="O89" s="2626"/>
      <c r="P89" s="2627"/>
      <c r="Q89" s="2626"/>
      <c r="R89" s="2627"/>
      <c r="S89" s="2627"/>
      <c r="T89" s="2627"/>
      <c r="U89" s="2628"/>
      <c r="V89" s="226"/>
    </row>
    <row r="90" spans="1:24" s="211" customFormat="1" ht="17.100000000000001" customHeight="1">
      <c r="A90" s="521" t="s">
        <v>559</v>
      </c>
      <c r="B90" s="2617"/>
      <c r="C90" s="2617"/>
      <c r="D90" s="2617"/>
      <c r="E90" s="2626"/>
      <c r="F90" s="2657"/>
      <c r="G90" s="2657"/>
      <c r="H90" s="2657"/>
      <c r="I90" s="519" t="s">
        <v>560</v>
      </c>
      <c r="J90" s="2627"/>
      <c r="K90" s="2627"/>
      <c r="L90" s="2627"/>
      <c r="M90" s="2627"/>
      <c r="N90" s="2628"/>
      <c r="O90" s="2626"/>
      <c r="P90" s="2627"/>
      <c r="Q90" s="2626"/>
      <c r="R90" s="2627"/>
      <c r="S90" s="2627"/>
      <c r="T90" s="2627"/>
      <c r="U90" s="2628"/>
      <c r="V90" s="226"/>
    </row>
    <row r="91" spans="1:24" s="211" customFormat="1" ht="17.100000000000001" customHeight="1">
      <c r="A91" s="521" t="s">
        <v>561</v>
      </c>
      <c r="B91" s="2617"/>
      <c r="C91" s="2617"/>
      <c r="D91" s="2617"/>
      <c r="E91" s="2626"/>
      <c r="F91" s="2657"/>
      <c r="G91" s="2657"/>
      <c r="H91" s="2657"/>
      <c r="I91" s="519" t="s">
        <v>557</v>
      </c>
      <c r="J91" s="2627"/>
      <c r="K91" s="2627"/>
      <c r="L91" s="2627"/>
      <c r="M91" s="2627"/>
      <c r="N91" s="2628"/>
      <c r="O91" s="2626"/>
      <c r="P91" s="2627"/>
      <c r="Q91" s="2626"/>
      <c r="R91" s="2627"/>
      <c r="S91" s="2627"/>
      <c r="T91" s="2627"/>
      <c r="U91" s="2628"/>
      <c r="V91" s="226"/>
    </row>
    <row r="92" spans="1:24" s="211" customFormat="1" ht="17.100000000000001" customHeight="1">
      <c r="A92" s="521" t="s">
        <v>562</v>
      </c>
      <c r="B92" s="2617"/>
      <c r="C92" s="2617"/>
      <c r="D92" s="2617"/>
      <c r="E92" s="2626"/>
      <c r="F92" s="2657"/>
      <c r="G92" s="2657"/>
      <c r="H92" s="2657"/>
      <c r="I92" s="519" t="s">
        <v>557</v>
      </c>
      <c r="J92" s="2627"/>
      <c r="K92" s="2627"/>
      <c r="L92" s="2627"/>
      <c r="M92" s="2627"/>
      <c r="N92" s="2628"/>
      <c r="O92" s="2626"/>
      <c r="P92" s="2627"/>
      <c r="Q92" s="2626"/>
      <c r="R92" s="2627"/>
      <c r="S92" s="2627"/>
      <c r="T92" s="2627"/>
      <c r="U92" s="2628"/>
      <c r="V92" s="226"/>
    </row>
    <row r="93" spans="1:24" ht="10.5" customHeight="1">
      <c r="A93" s="2649" t="s">
        <v>481</v>
      </c>
      <c r="B93" s="2649"/>
      <c r="C93" s="2649"/>
      <c r="D93" s="2649"/>
      <c r="E93" s="2649"/>
      <c r="F93" s="2649"/>
      <c r="G93" s="2649"/>
      <c r="H93" s="2649"/>
      <c r="I93" s="2649"/>
      <c r="J93" s="2649"/>
      <c r="K93" s="2649"/>
      <c r="L93" s="2649"/>
      <c r="M93" s="2649"/>
      <c r="N93" s="2649"/>
      <c r="O93" s="2649"/>
      <c r="P93" s="2649"/>
      <c r="Q93" s="2649"/>
      <c r="R93" s="2649"/>
      <c r="S93" s="2649"/>
      <c r="T93" s="2649"/>
      <c r="U93" s="2649"/>
    </row>
    <row r="94" spans="1:24" s="230" customFormat="1" ht="10.5" customHeight="1">
      <c r="A94" s="234" t="s">
        <v>401</v>
      </c>
      <c r="C94" s="228"/>
      <c r="D94" s="228"/>
      <c r="E94" s="228"/>
      <c r="F94" s="228"/>
      <c r="G94" s="228"/>
      <c r="H94" s="228"/>
      <c r="I94" s="228"/>
      <c r="J94" s="228"/>
      <c r="K94" s="228"/>
      <c r="L94" s="228"/>
      <c r="M94" s="228"/>
      <c r="N94" s="228"/>
      <c r="O94" s="228"/>
      <c r="P94" s="228"/>
      <c r="Q94" s="228"/>
      <c r="R94" s="228"/>
      <c r="S94" s="228"/>
      <c r="T94" s="228"/>
      <c r="U94" s="228"/>
    </row>
    <row r="95" spans="1:24" s="230" customFormat="1" ht="10.5" customHeight="1">
      <c r="A95" s="234" t="s">
        <v>402</v>
      </c>
      <c r="C95" s="228"/>
      <c r="D95" s="228"/>
      <c r="E95" s="228"/>
      <c r="F95" s="228"/>
      <c r="G95" s="228"/>
      <c r="H95" s="228"/>
      <c r="I95" s="228"/>
      <c r="J95" s="228"/>
      <c r="K95" s="228"/>
      <c r="L95" s="228"/>
      <c r="M95" s="228"/>
      <c r="N95" s="228"/>
      <c r="O95" s="228"/>
      <c r="P95" s="228"/>
      <c r="Q95" s="228"/>
      <c r="R95" s="228"/>
      <c r="S95" s="228"/>
      <c r="T95" s="228"/>
      <c r="U95" s="228"/>
    </row>
    <row r="96" spans="1:24" s="830" customFormat="1" ht="20.25" customHeight="1">
      <c r="A96" s="2570" t="s">
        <v>1143</v>
      </c>
      <c r="B96" s="2570"/>
      <c r="C96" s="2570"/>
      <c r="D96" s="2570"/>
      <c r="E96" s="2570"/>
      <c r="F96" s="2570"/>
      <c r="G96" s="2570"/>
      <c r="H96" s="2570"/>
      <c r="I96" s="2570"/>
      <c r="J96" s="2570"/>
      <c r="K96" s="2570"/>
      <c r="L96" s="2570"/>
      <c r="M96" s="2570"/>
      <c r="N96" s="2570"/>
      <c r="O96" s="2570"/>
      <c r="P96" s="2570"/>
      <c r="Q96" s="2570"/>
      <c r="R96" s="2570"/>
      <c r="S96" s="324"/>
      <c r="T96" s="828"/>
      <c r="U96" s="197"/>
    </row>
    <row r="97" spans="1:21" s="830" customFormat="1" ht="27" customHeight="1">
      <c r="A97" s="2571" t="s">
        <v>1142</v>
      </c>
      <c r="B97" s="2572"/>
      <c r="C97" s="2572"/>
      <c r="D97" s="2572"/>
      <c r="E97" s="2572"/>
      <c r="F97" s="2572"/>
      <c r="G97" s="2572"/>
      <c r="H97" s="2572"/>
      <c r="I97" s="2572"/>
      <c r="J97" s="2572"/>
      <c r="K97" s="2572"/>
      <c r="L97" s="2572"/>
      <c r="M97" s="2572"/>
      <c r="N97" s="2572"/>
      <c r="O97" s="2572"/>
      <c r="P97" s="2572"/>
      <c r="Q97" s="2572"/>
      <c r="R97" s="2572"/>
      <c r="S97" s="2572"/>
      <c r="T97" s="2572"/>
      <c r="U97" s="2573"/>
    </row>
    <row r="98" spans="1:21" s="830" customFormat="1" ht="28.5" customHeight="1">
      <c r="A98" s="843"/>
      <c r="B98" s="650"/>
      <c r="C98" s="2574" t="s">
        <v>1115</v>
      </c>
      <c r="D98" s="2575"/>
      <c r="E98" s="2575"/>
      <c r="F98" s="2575"/>
      <c r="G98" s="2575"/>
      <c r="H98" s="2575"/>
      <c r="I98" s="2575"/>
      <c r="J98" s="2575"/>
      <c r="K98" s="2575"/>
      <c r="L98" s="2575"/>
      <c r="M98" s="2575"/>
      <c r="N98" s="2575"/>
      <c r="O98" s="2575"/>
      <c r="P98" s="2575"/>
      <c r="Q98" s="2575"/>
      <c r="R98" s="2575"/>
      <c r="S98" s="2575"/>
      <c r="T98" s="2575"/>
      <c r="U98" s="2576"/>
    </row>
    <row r="99" spans="1:21" ht="24.95" customHeight="1"/>
    <row r="100" spans="1:21" ht="24.95" customHeight="1"/>
    <row r="101" spans="1:21">
      <c r="E101" s="203"/>
      <c r="F101" s="203"/>
      <c r="G101" s="203"/>
    </row>
    <row r="105" spans="1:21">
      <c r="C105" s="203"/>
    </row>
    <row r="108" spans="1:21">
      <c r="C108" s="204"/>
    </row>
    <row r="109" spans="1:21">
      <c r="C109" s="204"/>
    </row>
    <row r="110" spans="1:21">
      <c r="C110" s="204"/>
    </row>
    <row r="111" spans="1:21">
      <c r="C111" s="204"/>
    </row>
    <row r="112" spans="1:21">
      <c r="C112" s="204"/>
    </row>
    <row r="113" spans="3:3">
      <c r="C113" s="204"/>
    </row>
    <row r="114" spans="3:3">
      <c r="C114" s="204"/>
    </row>
    <row r="115" spans="3:3">
      <c r="C115" s="204"/>
    </row>
    <row r="116" spans="3:3">
      <c r="C116" s="204"/>
    </row>
    <row r="117" spans="3:3">
      <c r="C117" s="204"/>
    </row>
    <row r="118" spans="3:3">
      <c r="C118" s="204"/>
    </row>
    <row r="119" spans="3:3">
      <c r="C119" s="204"/>
    </row>
    <row r="120" spans="3:3">
      <c r="C120" s="204"/>
    </row>
    <row r="121" spans="3:3">
      <c r="C121" s="204"/>
    </row>
    <row r="122" spans="3:3">
      <c r="C122" s="204"/>
    </row>
    <row r="123" spans="3:3">
      <c r="C123" s="204"/>
    </row>
    <row r="124" spans="3:3">
      <c r="C124" s="204"/>
    </row>
    <row r="125" spans="3:3">
      <c r="C125" s="204"/>
    </row>
    <row r="126" spans="3:3">
      <c r="C126" s="204"/>
    </row>
  </sheetData>
  <mergeCells count="142">
    <mergeCell ref="A93:U93"/>
    <mergeCell ref="B90:D90"/>
    <mergeCell ref="E90:H90"/>
    <mergeCell ref="J90:N90"/>
    <mergeCell ref="O90:P90"/>
    <mergeCell ref="Q90:U90"/>
    <mergeCell ref="B91:D91"/>
    <mergeCell ref="E91:H91"/>
    <mergeCell ref="J91:N91"/>
    <mergeCell ref="O91:P91"/>
    <mergeCell ref="Q91:U91"/>
    <mergeCell ref="B89:D89"/>
    <mergeCell ref="E89:H89"/>
    <mergeCell ref="J89:N89"/>
    <mergeCell ref="O89:P89"/>
    <mergeCell ref="Q89:U89"/>
    <mergeCell ref="B92:D92"/>
    <mergeCell ref="E92:H92"/>
    <mergeCell ref="J92:N92"/>
    <mergeCell ref="O92:P92"/>
    <mergeCell ref="Q92:U92"/>
    <mergeCell ref="C79:U79"/>
    <mergeCell ref="A80:U81"/>
    <mergeCell ref="C82:U82"/>
    <mergeCell ref="A85:U86"/>
    <mergeCell ref="B87:D87"/>
    <mergeCell ref="E87:N87"/>
    <mergeCell ref="O87:P87"/>
    <mergeCell ref="Q87:U87"/>
    <mergeCell ref="B88:D88"/>
    <mergeCell ref="E88:H88"/>
    <mergeCell ref="J88:N88"/>
    <mergeCell ref="O88:P88"/>
    <mergeCell ref="Q88:U88"/>
    <mergeCell ref="A75:U75"/>
    <mergeCell ref="C76:U76"/>
    <mergeCell ref="A78:U78"/>
    <mergeCell ref="F67:I67"/>
    <mergeCell ref="A69:A72"/>
    <mergeCell ref="B69:F69"/>
    <mergeCell ref="B70:F70"/>
    <mergeCell ref="G70:J70"/>
    <mergeCell ref="B71:F71"/>
    <mergeCell ref="G71:J71"/>
    <mergeCell ref="B72:F72"/>
    <mergeCell ref="G72:J72"/>
    <mergeCell ref="C77:U77"/>
    <mergeCell ref="B61:U61"/>
    <mergeCell ref="B63:U63"/>
    <mergeCell ref="K64:L64"/>
    <mergeCell ref="S64:T64"/>
    <mergeCell ref="F65:U65"/>
    <mergeCell ref="F66:K66"/>
    <mergeCell ref="M66:P66"/>
    <mergeCell ref="A56:C56"/>
    <mergeCell ref="D56:G56"/>
    <mergeCell ref="I56:M56"/>
    <mergeCell ref="N56:P56"/>
    <mergeCell ref="Q56:S56"/>
    <mergeCell ref="B60:U60"/>
    <mergeCell ref="A55:C55"/>
    <mergeCell ref="G55:I55"/>
    <mergeCell ref="O55:Q55"/>
    <mergeCell ref="B43:D43"/>
    <mergeCell ref="E43:H43"/>
    <mergeCell ref="J43:N43"/>
    <mergeCell ref="O43:P43"/>
    <mergeCell ref="Q43:U43"/>
    <mergeCell ref="A44:U44"/>
    <mergeCell ref="B42:D42"/>
    <mergeCell ref="E42:H42"/>
    <mergeCell ref="J42:N42"/>
    <mergeCell ref="O42:P42"/>
    <mergeCell ref="Q42:U42"/>
    <mergeCell ref="A51:U51"/>
    <mergeCell ref="A52:D52"/>
    <mergeCell ref="E52:J52"/>
    <mergeCell ref="L52:M52"/>
    <mergeCell ref="N52:U52"/>
    <mergeCell ref="B40:D40"/>
    <mergeCell ref="E40:H40"/>
    <mergeCell ref="J40:N40"/>
    <mergeCell ref="O40:P40"/>
    <mergeCell ref="Q40:U40"/>
    <mergeCell ref="B41:D41"/>
    <mergeCell ref="E41:H41"/>
    <mergeCell ref="J41:N41"/>
    <mergeCell ref="O41:P41"/>
    <mergeCell ref="Q41:U41"/>
    <mergeCell ref="C30:U30"/>
    <mergeCell ref="A31:U32"/>
    <mergeCell ref="C33:U33"/>
    <mergeCell ref="A36:U37"/>
    <mergeCell ref="B38:D38"/>
    <mergeCell ref="E38:N38"/>
    <mergeCell ref="O38:P38"/>
    <mergeCell ref="Q38:U38"/>
    <mergeCell ref="B39:D39"/>
    <mergeCell ref="E39:H39"/>
    <mergeCell ref="J39:N39"/>
    <mergeCell ref="O39:P39"/>
    <mergeCell ref="Q39:U39"/>
    <mergeCell ref="N7:P7"/>
    <mergeCell ref="Q7:S7"/>
    <mergeCell ref="B11:U11"/>
    <mergeCell ref="A26:U26"/>
    <mergeCell ref="C27:U27"/>
    <mergeCell ref="A29:U29"/>
    <mergeCell ref="F18:I18"/>
    <mergeCell ref="A20:A23"/>
    <mergeCell ref="B20:F20"/>
    <mergeCell ref="B21:F21"/>
    <mergeCell ref="G21:J21"/>
    <mergeCell ref="B22:F22"/>
    <mergeCell ref="G22:J22"/>
    <mergeCell ref="B23:F23"/>
    <mergeCell ref="G23:J23"/>
    <mergeCell ref="C28:U28"/>
    <mergeCell ref="A96:R96"/>
    <mergeCell ref="A97:U97"/>
    <mergeCell ref="C98:U98"/>
    <mergeCell ref="A47:R47"/>
    <mergeCell ref="A48:U48"/>
    <mergeCell ref="C49:U49"/>
    <mergeCell ref="A2:U2"/>
    <mergeCell ref="A3:D4"/>
    <mergeCell ref="E3:J4"/>
    <mergeCell ref="L3:M4"/>
    <mergeCell ref="N3:U4"/>
    <mergeCell ref="A6:C6"/>
    <mergeCell ref="G6:I6"/>
    <mergeCell ref="O6:Q6"/>
    <mergeCell ref="B12:U12"/>
    <mergeCell ref="B14:U14"/>
    <mergeCell ref="K15:L15"/>
    <mergeCell ref="S15:T15"/>
    <mergeCell ref="F16:U16"/>
    <mergeCell ref="F17:K17"/>
    <mergeCell ref="M17:P17"/>
    <mergeCell ref="A7:C7"/>
    <mergeCell ref="D7:G7"/>
    <mergeCell ref="I7:M7"/>
  </mergeCells>
  <phoneticPr fontId="9"/>
  <conditionalFormatting sqref="B33">
    <cfRule type="cellIs" dxfId="136" priority="6" stopIfTrue="1" operator="equal">
      <formula>""</formula>
    </cfRule>
  </conditionalFormatting>
  <conditionalFormatting sqref="B49">
    <cfRule type="cellIs" dxfId="135" priority="1" stopIfTrue="1" operator="equal">
      <formula>""</formula>
    </cfRule>
  </conditionalFormatting>
  <conditionalFormatting sqref="B82">
    <cfRule type="cellIs" dxfId="134" priority="5" stopIfTrue="1" operator="equal">
      <formula>""</formula>
    </cfRule>
  </conditionalFormatting>
  <conditionalFormatting sqref="B98">
    <cfRule type="cellIs" dxfId="133" priority="2" stopIfTrue="1" operator="equal">
      <formula>""</formula>
    </cfRule>
  </conditionalFormatting>
  <conditionalFormatting sqref="D6 D55 F6 J15 R15:T15 F55 J64 R64:T64">
    <cfRule type="cellIs" dxfId="132" priority="9" stopIfTrue="1" operator="equal">
      <formula>(COUNTIF($D$6:$F$6,"○")=1)</formula>
    </cfRule>
  </conditionalFormatting>
  <conditionalFormatting sqref="D6 K6 D55 K55">
    <cfRule type="cellIs" dxfId="131" priority="8" stopIfTrue="1" operator="equal">
      <formula>(COUNTIF($D$6:$K$6,"○")=1)</formula>
    </cfRule>
  </conditionalFormatting>
  <conditionalFormatting sqref="F15 N15 F64 N64">
    <cfRule type="cellIs" dxfId="130" priority="13" stopIfTrue="1" operator="equal">
      <formula>(COUNTIF($F$15:$J$15,"○")=1)</formula>
    </cfRule>
  </conditionalFormatting>
  <conditionalFormatting sqref="F16:F18 M17:P17 B27:B30 J39:N39 B39:E43 O39:O43 Q39:R43 J40:J43 F65:F67 M66:P66 B76:B79">
    <cfRule type="cellIs" dxfId="129" priority="12" stopIfTrue="1" operator="equal">
      <formula>""</formula>
    </cfRule>
  </conditionalFormatting>
  <conditionalFormatting sqref="G20 K20 G69 K69">
    <cfRule type="cellIs" dxfId="128" priority="10" stopIfTrue="1" operator="equal">
      <formula>(COUNTIF($G$20:$K$20,"○")=1)</formula>
    </cfRule>
  </conditionalFormatting>
  <conditionalFormatting sqref="G21:G23 G70:G72">
    <cfRule type="expression" dxfId="127" priority="11" stopIfTrue="1">
      <formula>($G$20&lt;&gt;"")*($G$21="")*($G$22="")*($G$23="")</formula>
    </cfRule>
  </conditionalFormatting>
  <conditionalFormatting sqref="J88:N88 B88:E92 O88:O92 Q88:R92 J89:J92">
    <cfRule type="cellIs" dxfId="126" priority="7" stopIfTrue="1" operator="equal">
      <formula>""</formula>
    </cfRule>
  </conditionalFormatting>
  <conditionalFormatting sqref="K5 N5:P5 K54 N54:P54">
    <cfRule type="expression" dxfId="125" priority="16" stopIfTrue="1">
      <formula>($E$5="○")*($K$5="")</formula>
    </cfRule>
  </conditionalFormatting>
  <conditionalFormatting sqref="K6 K55">
    <cfRule type="expression" dxfId="124" priority="15" stopIfTrue="1">
      <formula>($F$6&lt;&gt;"")*($K$6="")</formula>
    </cfRule>
  </conditionalFormatting>
  <conditionalFormatting sqref="S15:T15 S64:T64 G6 O6 B12 K15 G55 O55 B61 K64">
    <cfRule type="cellIs" dxfId="123" priority="14" stopIfTrue="1" operator="equal">
      <formula>""</formula>
    </cfRule>
  </conditionalFormatting>
  <dataValidations count="4">
    <dataValidation type="list" allowBlank="1" showInputMessage="1" showErrorMessage="1" sqref="WVS64:WVT64 K15:L15 WLW64:WLX64 WCA64:WCB64 VSE64:VSF64 VII64:VIJ64 UYM64:UYN64 UOQ64:UOR64 UEU64:UEV64 TUY64:TUZ64 TLC64:TLD64 TBG64:TBH64 SRK64:SRL64 SHO64:SHP64 RXS64:RXT64 RNW64:RNX64 REA64:REB64 QUE64:QUF64 QKI64:QKJ64 QAM64:QAN64 PQQ64:PQR64 PGU64:PGV64 OWY64:OWZ64 ONC64:OND64 ODG64:ODH64 NTK64:NTL64 NJO64:NJP64 MZS64:MZT64 MPW64:MPX64 MGA64:MGB64 LWE64:LWF64 LMI64:LMJ64 LCM64:LCN64 KSQ64:KSR64 KIU64:KIV64 JYY64:JYZ64 JPC64:JPD64 JFG64:JFH64 IVK64:IVL64 ILO64:ILP64 IBS64:IBT64 HRW64:HRX64 HIA64:HIB64 GYE64:GYF64 GOI64:GOJ64 GEM64:GEN64 FUQ64:FUR64 FKU64:FKV64 FAY64:FAZ64 ERC64:ERD64 EHG64:EHH64 DXK64:DXL64 DNO64:DNP64 DDS64:DDT64 CTW64:CTX64 CKA64:CKB64 CAE64:CAF64 BQI64:BQJ64 BGM64:BGN64 AWQ64:AWR64 AMU64:AMV64 ACY64:ACZ64 TC64:TD64 JG64:JH64 K64:L64 WVO55:WVQ55 WLS55:WLU55 WBW55:WBY55 VSA55:VSC55 VIE55:VIG55 UYI55:UYK55 UOM55:UOO55 UEQ55:UES55 TUU55:TUW55 TKY55:TLA55 TBC55:TBE55 SRG55:SRI55 SHK55:SHM55 RXO55:RXQ55 RNS55:RNU55 RDW55:RDY55 QUA55:QUC55 QKE55:QKG55 QAI55:QAK55 PQM55:PQO55 PGQ55:PGS55 OWU55:OWW55 OMY55:ONA55 ODC55:ODE55 NTG55:NTI55 NJK55:NJM55 MZO55:MZQ55 MPS55:MPU55 MFW55:MFY55 LWA55:LWC55 LME55:LMG55 LCI55:LCK55 KSM55:KSO55 KIQ55:KIS55 JYU55:JYW55 JOY55:JPA55 JFC55:JFE55 IVG55:IVI55 ILK55:ILM55 IBO55:IBQ55 HRS55:HRU55 HHW55:HHY55 GYA55:GYC55 GOE55:GOG55 GEI55:GEK55 FUM55:FUO55 FKQ55:FKS55 FAU55:FAW55 EQY55:ERA55 EHC55:EHE55 DXG55:DXI55 DNK55:DNM55 DDO55:DDQ55 CTS55:CTU55 CJW55:CJY55 CAA55:CAC55 BQE55:BQG55 BGI55:BGK55 AWM55:AWO55 AMQ55:AMS55 ACU55:ACW55 SY55:TA55 JC55:JE55 G55:I55" xr:uid="{00000000-0002-0000-1B00-000000000000}">
      <formula1>"00基礎分野,02ＩＴ分野,03営業・販売・事務分野,04医療事務分野,05介護福祉分野,06農業分野,07林業分野,08旅行・観光分野,09警備・保安分野,10クリエート（企画・創作）分野,11デザイン分野,12輸送サービス分野,13エコ分野,14調理分野,15電気関連分野,16機械関連分野,17金属関連分野,18建設関連分野,19理容・美容関連分野,20その他の分野"</formula1>
    </dataValidation>
    <dataValidation type="list" allowBlank="1" showInputMessage="1" showErrorMessage="1" sqref="WWA64:WWB64 S15:T15 WME64:WMF64 WCI64:WCJ64 VSM64:VSN64 VIQ64:VIR64 UYU64:UYV64 UOY64:UOZ64 UFC64:UFD64 TVG64:TVH64 TLK64:TLL64 TBO64:TBP64 SRS64:SRT64 SHW64:SHX64 RYA64:RYB64 ROE64:ROF64 REI64:REJ64 QUM64:QUN64 QKQ64:QKR64 QAU64:QAV64 PQY64:PQZ64 PHC64:PHD64 OXG64:OXH64 ONK64:ONL64 ODO64:ODP64 NTS64:NTT64 NJW64:NJX64 NAA64:NAB64 MQE64:MQF64 MGI64:MGJ64 LWM64:LWN64 LMQ64:LMR64 LCU64:LCV64 KSY64:KSZ64 KJC64:KJD64 JZG64:JZH64 JPK64:JPL64 JFO64:JFP64 IVS64:IVT64 ILW64:ILX64 ICA64:ICB64 HSE64:HSF64 HII64:HIJ64 GYM64:GYN64 GOQ64:GOR64 GEU64:GEV64 FUY64:FUZ64 FLC64:FLD64 FBG64:FBH64 ERK64:ERL64 EHO64:EHP64 DXS64:DXT64 DNW64:DNX64 DEA64:DEB64 CUE64:CUF64 CKI64:CKJ64 CAM64:CAN64 BQQ64:BQR64 BGU64:BGV64 AWY64:AWZ64 ANC64:AND64 ADG64:ADH64 TK64:TL64 JO64:JP64 S64:T64 WVW55:WVY55 WMA55:WMC55 WCE55:WCG55 VSI55:VSK55 VIM55:VIO55 UYQ55:UYS55 UOU55:UOW55 UEY55:UFA55 TVC55:TVE55 TLG55:TLI55 TBK55:TBM55 SRO55:SRQ55 SHS55:SHU55 RXW55:RXY55 ROA55:ROC55 REE55:REG55 QUI55:QUK55 QKM55:QKO55 QAQ55:QAS55 PQU55:PQW55 PGY55:PHA55 OXC55:OXE55 ONG55:ONI55 ODK55:ODM55 NTO55:NTQ55 NJS55:NJU55 MZW55:MZY55 MQA55:MQC55 MGE55:MGG55 LWI55:LWK55 LMM55:LMO55 LCQ55:LCS55 KSU55:KSW55 KIY55:KJA55 JZC55:JZE55 JPG55:JPI55 JFK55:JFM55 IVO55:IVQ55 ILS55:ILU55 IBW55:IBY55 HSA55:HSC55 HIE55:HIG55 GYI55:GYK55 GOM55:GOO55 GEQ55:GES55 FUU55:FUW55 FKY55:FLA55 FBC55:FBE55 ERG55:ERI55 EHK55:EHM55 DXO55:DXQ55 DNS55:DNU55 DDW55:DDY55 CUA55:CUC55 CKE55:CKG55 CAI55:CAK55 BQM55:BQO55 BGQ55:BGS55 AWU55:AWW55 AMY55:ANA55 ADC55:ADE55 TG55:TI55 JK55:JM55 O55:Q55" xr:uid="{00000000-0002-0000-1B00-000001000000}">
      <formula1>"02ＩＴ分野,03営業・販売・事務分野,04医療事務分野,05介護福祉分野,06農業分野,07林業分野,08旅行・観光分野,09警備・保安分野,10クリエート（企画・創作）分野,11デザイン分野,12輸送サービス分野,13エコ分野,14調理分野,15電気関連分野,16機械関連分野,17金属関連分野,18建設関連分野,19理容・美容関連分野,20その他の分野"</formula1>
    </dataValidation>
    <dataValidation type="list" allowBlank="1" showInputMessage="1" showErrorMessage="1" sqref="B76:B77 B27:B28 WVJ76:WVJ77 WLN76:WLN77 WBR76:WBR77 VRV76:VRV77 VHZ76:VHZ77 UYD76:UYD77 UOH76:UOH77 UEL76:UEL77 TUP76:TUP77 TKT76:TKT77 TAX76:TAX77 SRB76:SRB77 SHF76:SHF77 RXJ76:RXJ77 RNN76:RNN77 RDR76:RDR77 QTV76:QTV77 QJZ76:QJZ77 QAD76:QAD77 PQH76:PQH77 PGL76:PGL77 OWP76:OWP77 OMT76:OMT77 OCX76:OCX77 NTB76:NTB77 NJF76:NJF77 MZJ76:MZJ77 MPN76:MPN77 MFR76:MFR77 LVV76:LVV77 LLZ76:LLZ77 LCD76:LCD77 KSH76:KSH77 KIL76:KIL77 JYP76:JYP77 JOT76:JOT77 JEX76:JEX77 IVB76:IVB77 ILF76:ILF77 IBJ76:IBJ77 HRN76:HRN77 HHR76:HHR77 GXV76:GXV77 GNZ76:GNZ77 GED76:GED77 FUH76:FUH77 FKL76:FKL77 FAP76:FAP77 EQT76:EQT77 EGX76:EGX77 DXB76:DXB77 DNF76:DNF77 DDJ76:DDJ77 CTN76:CTN77 CJR76:CJR77 BZV76:BZV77 BPZ76:BPZ77 BGD76:BGD77 AWH76:AWH77 AML76:AML77 ACP76:ACP77 ST76:ST77 IX76:IX77 VRV79 B30 WVJ30 WLN30 WBR30 VRV30 VHZ30 UYD30 UOH30 UEL30 TUP30 TKT30 TAX30 SRB30 SHF30 RXJ30 RNN30 RDR30 QTV30 QJZ30 QAD30 PQH30 PGL30 OWP30 OMT30 OCX30 NTB30 NJF30 MZJ30 MPN30 MFR30 LVV30 LLZ30 LCD30 KSH30 KIL30 JYP30 JOT30 JEX30 IVB30 ILF30 IBJ30 HRN30 HHR30 GXV30 GNZ30 GED30 FUH30 FKL30 FAP30 EQT30 EGX30 DXB30 DNF30 DDJ30 CTN30 CJR30 BZV30 BPZ30 BGD30 AWH30 AML30 ACP30 ST30 IX30 WBR79 WLN79 WVJ79 B79 IX79 ST79 ACP79 AML79 AWH79 BGD79 BPZ79 BZV79 CJR79 CTN79 DDJ79 DNF79 DXB79 EGX79 EQT79 FAP79 FKL79 FUH79 GED79 GNZ79 GXV79 HHR79 HRN79 IBJ79 ILF79 IVB79 JEX79 JOT79 JYP79 KIL79 KSH79 LCD79 LLZ79 LVV79 MFR79 MPN79 MZJ79 NJF79 NTB79 OCX79 OMT79 OWP79 PGL79 PQH79 QAD79 QJZ79 QTV79 RDR79 RNN79 RXJ79 SHF79 SRB79 TAX79 TKT79 TUP79 UEL79 UOH79 UYD79 VHZ79 B33 B82 B98 B49" xr:uid="{00000000-0002-0000-1B00-000002000000}">
      <formula1>"✓"</formula1>
    </dataValidation>
    <dataValidation type="list" allowBlank="1" showInputMessage="1" showErrorMessage="1" sqref="G69 G20 K6 K20 D6 F15 N15 WVV64 WLZ64 WCD64 VSH64 VIL64 UYP64 UOT64 UEX64 TVB64 TLF64 TBJ64 SRN64 SHR64 RXV64 RNZ64 RED64 QUH64 QKL64 QAP64 PQT64 PGX64 OXB64 ONF64 ODJ64 NTN64 NJR64 MZV64 MPZ64 MGD64 LWH64 LML64 LCP64 KST64 KIX64 JZB64 JPF64 JFJ64 IVN64 ILR64 IBV64 HRZ64 HID64 GYH64 GOL64 GEP64 FUT64 FKX64 FBB64 ERF64 EHJ64 DXN64 DNR64 DDV64 CTZ64 CKD64 CAH64 BQL64 BGP64 AWT64 AMX64 ADB64 TF64 JJ64 N64 WVN64 WLR64 WBV64 VRZ64 VID64 UYH64 UOL64 UEP64 TUT64 TKX64 TBB64 SRF64 SHJ64 RXN64 RNR64 RDV64 QTZ64 QKD64 QAH64 PQL64 PGP64 OWT64 OMX64 ODB64 NTF64 NJJ64 MZN64 MPR64 MFV64 LVZ64 LMD64 LCH64 KSL64 KIP64 JYT64 JOX64 JFB64 IVF64 ILJ64 IBN64 HRR64 HHV64 GXZ64 GOD64 GEH64 FUL64 FKP64 FAT64 EQX64 EHB64 DXF64 DNJ64 DDN64 CTR64 CJV64 BZZ64 BQD64 BGH64 AWL64 AMP64 ACT64 SX64 JB64 F64 WVL55 WLP55 WBT55 VRX55 VIB55 UYF55 UOJ55 UEN55 TUR55 TKV55 TAZ55 SRD55 SHH55 RXL55 RNP55 RDT55 QTX55 QKB55 QAF55 PQJ55 PGN55 OWR55 OMV55 OCZ55 NTD55 NJH55 MZL55 MPP55 MFT55 LVX55 LMB55 LCF55 KSJ55 KIN55 JYR55 JOV55 JEZ55 IVD55 ILH55 IBL55 HRP55 HHT55 GXX55 GOB55 GEF55 FUJ55 FKN55 FAR55 EQV55 EGZ55 DXD55 DNH55 DDL55 CTP55 CJT55 BZX55 BQB55 BGF55 AWJ55 AMN55 ACR55 SV55 IZ55 D55 WVS69 WLW69 WCA69 VSE69 VII69 UYM69 UOQ69 UEU69 TUY69 TLC69 TBG69 SRK69 SHO69 RXS69 RNW69 REA69 QUE69 QKI69 QAM69 PQQ69 PGU69 OWY69 ONC69 ODG69 NTK69 NJO69 MZS69 MPW69 MGA69 LWE69 LMI69 LCM69 KSQ69 KIU69 JYY69 JPC69 JFG69 IVK69 ILO69 IBS69 HRW69 HIA69 GYE69 GOI69 GEM69 FUQ69 FKU69 FAY69 ERC69 EHG69 DXK69 DNO69 DDS69 CTW69 CKA69 CAE69 BQI69 BGM69 AWQ69 AMU69 ACY69 TC69 JG69 K69 WVS55 WLW55 WCA55 VSE55 VII55 UYM55 UOQ55 UEU55 TUY55 TLC55 TBG55 SRK55 SHO55 RXS55 RNW55 REA55 QUE55 QKI55 QAM55 PQQ55 PGU55 OWY55 ONC55 ODG55 NTK55 NJO55 MZS55 MPW55 MGA55 LWE55 LMI55 LCM55 KSQ55 KIU55 JYY55 JPC55 JFG55 IVK55 ILO55 IBS55 HRW55 HIA55 GYE55 GOI55 GEM55 FUQ55 FKU55 FAY55 ERC55 EHG55 DXK55 DNO55 DDS55 CTW55 CKA55 CAE55 BQI55 BGM55 AWQ55 AMU55 ACY55 TC55 JG55 K55 WVO69 WLS69 WBW69 VSA69 VIE69 UYI69 UOM69 UEQ69 TUU69 TKY69 TBC69 SRG69 SHK69 RXO69 RNS69 RDW69 QUA69 QKE69 QAI69 PQM69 PGQ69 OWU69 OMY69 ODC69 NTG69 NJK69 MZO69 MPS69 MFW69 LWA69 LME69 LCI69 KSM69 KIQ69 JYU69 JOY69 JFC69 IVG69 ILK69 IBO69 HRS69 HHW69 GYA69 GOE69 GEI69 FUM69 FKQ69 FAU69 EQY69 EHC69 DXG69 DNK69 DDO69 CTS69 CJW69 CAA69 BQE69 BGI69 AWM69 AMQ69 ACU69 SY69 JC69" xr:uid="{00000000-0002-0000-1B00-000003000000}">
      <formula1>"○"</formula1>
    </dataValidation>
  </dataValidations>
  <printOptions horizontalCentered="1"/>
  <pageMargins left="0.59055118110236227" right="0.59055118110236227" top="0.19685039370078741" bottom="0" header="0.39370078740157483" footer="0.31496062992125984"/>
  <pageSetup paperSize="9" scale="81" orientation="portrait" horizontalDpi="300" verticalDpi="300" r:id="rId1"/>
  <headerFooter scaleWithDoc="0">
    <oddFooter>&amp;R&amp;10（令和６年４月１日以降に開講する訓練科から適用）　</oddFooter>
  </headerFooter>
  <rowBreaks count="1" manualBreakCount="1">
    <brk id="49" max="16383" man="1"/>
  </rowBreaks>
  <colBreaks count="1" manualBreakCount="1">
    <brk id="21" max="1048575" man="1"/>
  </colBreaks>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1"/>
  <dimension ref="A1:H47"/>
  <sheetViews>
    <sheetView view="pageBreakPreview" zoomScale="70" zoomScaleNormal="100" zoomScaleSheetLayoutView="70" workbookViewId="0">
      <selection activeCell="E20" sqref="E20"/>
    </sheetView>
  </sheetViews>
  <sheetFormatPr defaultColWidth="9" defaultRowHeight="13.5"/>
  <cols>
    <col min="1" max="1" width="4" style="240" customWidth="1"/>
    <col min="2" max="2" width="4.625" style="240" customWidth="1"/>
    <col min="3" max="3" width="20.75" style="238" customWidth="1"/>
    <col min="4" max="4" width="22.125" style="238" customWidth="1"/>
    <col min="5" max="5" width="6.625" style="238" customWidth="1"/>
    <col min="6" max="6" width="22.125" style="238" customWidth="1"/>
    <col min="7" max="7" width="29.75" style="238" customWidth="1"/>
    <col min="8" max="8" width="6.5" style="238" customWidth="1"/>
    <col min="9" max="16384" width="9" style="238"/>
  </cols>
  <sheetData>
    <row r="1" spans="1:8" ht="21.75" customHeight="1">
      <c r="A1" s="235"/>
      <c r="B1" s="236"/>
      <c r="C1" s="236"/>
      <c r="D1" s="237"/>
      <c r="E1" s="237"/>
      <c r="F1" s="237"/>
      <c r="H1" s="394" t="s">
        <v>712</v>
      </c>
    </row>
    <row r="2" spans="1:8" ht="21.75" customHeight="1">
      <c r="A2" s="235"/>
      <c r="B2" s="236"/>
      <c r="C2" s="236"/>
      <c r="D2" s="237"/>
      <c r="E2" s="237"/>
      <c r="F2" s="237"/>
      <c r="H2" s="239"/>
    </row>
    <row r="3" spans="1:8" ht="33" customHeight="1">
      <c r="A3" s="2668" t="s">
        <v>403</v>
      </c>
      <c r="B3" s="2668"/>
      <c r="C3" s="2668"/>
      <c r="D3" s="2668"/>
      <c r="E3" s="2668"/>
      <c r="F3" s="2668"/>
      <c r="G3" s="2668"/>
      <c r="H3" s="2668"/>
    </row>
    <row r="4" spans="1:8" ht="33.75" customHeight="1">
      <c r="C4" s="241"/>
      <c r="D4" s="241"/>
      <c r="E4" s="241"/>
      <c r="F4" s="241"/>
    </row>
    <row r="5" spans="1:8" ht="24.95" customHeight="1">
      <c r="A5" s="242">
        <v>1</v>
      </c>
      <c r="B5" s="243" t="s">
        <v>0</v>
      </c>
      <c r="C5" s="243"/>
      <c r="D5" s="2669" t="str">
        <f>IF(様式1!L11="","",様式1!L11)</f>
        <v>株式会社○○○○</v>
      </c>
      <c r="E5" s="2669"/>
      <c r="F5" s="2669"/>
      <c r="G5" s="237"/>
      <c r="H5" s="239"/>
    </row>
    <row r="6" spans="1:8" ht="15" customHeight="1">
      <c r="A6" s="242"/>
      <c r="B6" s="243"/>
      <c r="C6" s="243"/>
      <c r="D6" s="244"/>
      <c r="E6" s="244"/>
      <c r="F6" s="244"/>
      <c r="G6" s="237"/>
      <c r="H6" s="239"/>
    </row>
    <row r="7" spans="1:8" ht="24.95" customHeight="1">
      <c r="A7" s="242">
        <v>2</v>
      </c>
      <c r="B7" s="243" t="s">
        <v>404</v>
      </c>
      <c r="C7" s="243"/>
      <c r="D7" s="2669" t="str">
        <f>IF(様式1!G36="","",様式1!G36)</f>
        <v>ＯＡ事務科</v>
      </c>
      <c r="E7" s="2669"/>
      <c r="F7" s="2669"/>
      <c r="H7" s="239"/>
    </row>
    <row r="8" spans="1:8" ht="27" customHeight="1">
      <c r="A8" s="242"/>
      <c r="B8" s="243"/>
      <c r="C8" s="243" t="s">
        <v>213</v>
      </c>
      <c r="D8" s="363">
        <f>IF(様式1!F37="","", 様式1!F37)</f>
        <v>46140</v>
      </c>
      <c r="E8" s="245" t="s">
        <v>405</v>
      </c>
      <c r="F8" s="363">
        <f>IF(様式1!K37="","",様式1!K37)</f>
        <v>46230</v>
      </c>
      <c r="H8" s="239"/>
    </row>
    <row r="9" spans="1:8" ht="14.25" customHeight="1">
      <c r="A9" s="235"/>
      <c r="B9" s="236"/>
      <c r="C9" s="236"/>
      <c r="D9" s="244"/>
      <c r="E9" s="244"/>
      <c r="F9" s="244"/>
      <c r="H9" s="239"/>
    </row>
    <row r="10" spans="1:8" ht="24.95" customHeight="1">
      <c r="A10" s="242">
        <v>3</v>
      </c>
      <c r="B10" s="2670" t="s">
        <v>454</v>
      </c>
      <c r="C10" s="2670"/>
      <c r="D10" s="2670"/>
      <c r="E10" s="2670"/>
      <c r="F10" s="2670"/>
      <c r="G10" s="2670"/>
    </row>
    <row r="11" spans="1:8" ht="26.25" customHeight="1">
      <c r="B11" s="1045" t="s">
        <v>1359</v>
      </c>
      <c r="C11" s="506" t="s">
        <v>824</v>
      </c>
      <c r="D11" s="2671"/>
      <c r="E11" s="2671"/>
      <c r="F11" s="2671"/>
    </row>
    <row r="12" spans="1:8" ht="27" customHeight="1">
      <c r="B12" s="1045" t="s">
        <v>1360</v>
      </c>
      <c r="C12" s="507" t="s">
        <v>1361</v>
      </c>
      <c r="D12" s="2671"/>
      <c r="E12" s="2671"/>
      <c r="F12" s="2671"/>
      <c r="H12" s="246"/>
    </row>
    <row r="13" spans="1:8" ht="27" customHeight="1">
      <c r="B13" s="1045" t="s">
        <v>1362</v>
      </c>
      <c r="C13" s="243" t="s">
        <v>1331</v>
      </c>
      <c r="D13" s="2671"/>
      <c r="E13" s="2671"/>
      <c r="F13" s="2671"/>
      <c r="H13" s="246"/>
    </row>
    <row r="14" spans="1:8" ht="27" customHeight="1">
      <c r="B14" s="1045" t="s">
        <v>1363</v>
      </c>
      <c r="C14" s="243" t="s">
        <v>406</v>
      </c>
      <c r="D14" s="2671"/>
      <c r="E14" s="2671"/>
      <c r="F14" s="2671"/>
      <c r="H14" s="246"/>
    </row>
    <row r="15" spans="1:8" ht="27" customHeight="1">
      <c r="B15" s="1045" t="s">
        <v>1364</v>
      </c>
      <c r="C15" s="243" t="s">
        <v>407</v>
      </c>
      <c r="D15" s="653"/>
      <c r="E15" s="245" t="s">
        <v>405</v>
      </c>
      <c r="F15" s="653"/>
      <c r="H15" s="246"/>
    </row>
    <row r="16" spans="1:8" ht="27" customHeight="1">
      <c r="B16" s="1045" t="s">
        <v>1365</v>
      </c>
      <c r="C16" s="243" t="s">
        <v>408</v>
      </c>
      <c r="D16" s="2671"/>
      <c r="E16" s="2671"/>
      <c r="F16" s="2671"/>
      <c r="H16" s="246"/>
    </row>
    <row r="17" spans="1:8" ht="27" customHeight="1">
      <c r="B17" s="1045" t="s">
        <v>1366</v>
      </c>
      <c r="C17" s="243" t="s">
        <v>409</v>
      </c>
      <c r="D17" s="2671"/>
      <c r="E17" s="2671"/>
      <c r="F17" s="2671"/>
      <c r="G17" s="2671"/>
      <c r="H17" s="247"/>
    </row>
    <row r="18" spans="1:8" ht="15" customHeight="1">
      <c r="B18" s="248"/>
      <c r="D18" s="249"/>
      <c r="E18" s="249"/>
      <c r="F18" s="249"/>
      <c r="G18" s="249"/>
      <c r="H18" s="247"/>
    </row>
    <row r="19" spans="1:8" ht="24.95" customHeight="1">
      <c r="A19" s="242">
        <v>4</v>
      </c>
      <c r="B19" s="250" t="s">
        <v>410</v>
      </c>
      <c r="C19" s="251"/>
      <c r="D19" s="251"/>
      <c r="E19" s="251"/>
      <c r="F19" s="251"/>
      <c r="G19" s="252"/>
      <c r="H19" s="253"/>
    </row>
    <row r="20" spans="1:8" ht="27" customHeight="1">
      <c r="A20" s="242"/>
      <c r="B20" s="1045" t="s">
        <v>1359</v>
      </c>
      <c r="C20" s="254" t="s">
        <v>411</v>
      </c>
      <c r="D20" s="251"/>
      <c r="E20" s="251"/>
      <c r="F20" s="251"/>
      <c r="G20" s="252"/>
      <c r="H20" s="253"/>
    </row>
    <row r="21" spans="1:8" ht="20.100000000000001" customHeight="1">
      <c r="B21" s="2659"/>
      <c r="C21" s="2660"/>
      <c r="D21" s="2660"/>
      <c r="E21" s="2660"/>
      <c r="F21" s="2660"/>
      <c r="G21" s="2660"/>
      <c r="H21" s="2661"/>
    </row>
    <row r="22" spans="1:8" ht="20.100000000000001" customHeight="1">
      <c r="B22" s="2662"/>
      <c r="C22" s="2663"/>
      <c r="D22" s="2663"/>
      <c r="E22" s="2663"/>
      <c r="F22" s="2663"/>
      <c r="G22" s="2663"/>
      <c r="H22" s="2664"/>
    </row>
    <row r="23" spans="1:8" ht="20.100000000000001" customHeight="1">
      <c r="B23" s="2662"/>
      <c r="C23" s="2663"/>
      <c r="D23" s="2663"/>
      <c r="E23" s="2663"/>
      <c r="F23" s="2663"/>
      <c r="G23" s="2663"/>
      <c r="H23" s="2664"/>
    </row>
    <row r="24" spans="1:8" ht="20.100000000000001" customHeight="1">
      <c r="B24" s="2662"/>
      <c r="C24" s="2663"/>
      <c r="D24" s="2663"/>
      <c r="E24" s="2663"/>
      <c r="F24" s="2663"/>
      <c r="G24" s="2663"/>
      <c r="H24" s="2664"/>
    </row>
    <row r="25" spans="1:8" ht="20.100000000000001" customHeight="1">
      <c r="B25" s="2662"/>
      <c r="C25" s="2663"/>
      <c r="D25" s="2663"/>
      <c r="E25" s="2663"/>
      <c r="F25" s="2663"/>
      <c r="G25" s="2663"/>
      <c r="H25" s="2664"/>
    </row>
    <row r="26" spans="1:8" ht="20.100000000000001" customHeight="1">
      <c r="B26" s="2662"/>
      <c r="C26" s="2663"/>
      <c r="D26" s="2663"/>
      <c r="E26" s="2663"/>
      <c r="F26" s="2663"/>
      <c r="G26" s="2663"/>
      <c r="H26" s="2664"/>
    </row>
    <row r="27" spans="1:8" ht="20.100000000000001" customHeight="1">
      <c r="B27" s="2662"/>
      <c r="C27" s="2663"/>
      <c r="D27" s="2663"/>
      <c r="E27" s="2663"/>
      <c r="F27" s="2663"/>
      <c r="G27" s="2663"/>
      <c r="H27" s="2664"/>
    </row>
    <row r="28" spans="1:8" ht="20.100000000000001" customHeight="1">
      <c r="B28" s="2662"/>
      <c r="C28" s="2663"/>
      <c r="D28" s="2663"/>
      <c r="E28" s="2663"/>
      <c r="F28" s="2663"/>
      <c r="G28" s="2663"/>
      <c r="H28" s="2664"/>
    </row>
    <row r="29" spans="1:8" ht="20.100000000000001" customHeight="1">
      <c r="B29" s="2662"/>
      <c r="C29" s="2663"/>
      <c r="D29" s="2663"/>
      <c r="E29" s="2663"/>
      <c r="F29" s="2663"/>
      <c r="G29" s="2663"/>
      <c r="H29" s="2664"/>
    </row>
    <row r="30" spans="1:8" ht="20.100000000000001" customHeight="1">
      <c r="B30" s="2665"/>
      <c r="C30" s="2666"/>
      <c r="D30" s="2666"/>
      <c r="E30" s="2666"/>
      <c r="F30" s="2666"/>
      <c r="G30" s="2666"/>
      <c r="H30" s="2667"/>
    </row>
    <row r="31" spans="1:8" ht="14.25" customHeight="1">
      <c r="A31" s="235"/>
      <c r="B31" s="236"/>
      <c r="C31" s="236"/>
      <c r="D31" s="244"/>
      <c r="E31" s="244"/>
      <c r="F31" s="244"/>
      <c r="H31" s="239"/>
    </row>
    <row r="32" spans="1:8" ht="27" customHeight="1">
      <c r="B32" s="1036" t="s">
        <v>1330</v>
      </c>
      <c r="C32" s="254" t="s">
        <v>412</v>
      </c>
      <c r="D32" s="251"/>
      <c r="E32" s="251"/>
      <c r="F32" s="251"/>
      <c r="G32" s="252"/>
      <c r="H32" s="253"/>
    </row>
    <row r="33" spans="1:8" ht="20.100000000000001" customHeight="1">
      <c r="B33" s="2659"/>
      <c r="C33" s="2660"/>
      <c r="D33" s="2660"/>
      <c r="E33" s="2660"/>
      <c r="F33" s="2660"/>
      <c r="G33" s="2660"/>
      <c r="H33" s="2661"/>
    </row>
    <row r="34" spans="1:8" ht="20.100000000000001" customHeight="1">
      <c r="B34" s="2662"/>
      <c r="C34" s="2663"/>
      <c r="D34" s="2663"/>
      <c r="E34" s="2663"/>
      <c r="F34" s="2663"/>
      <c r="G34" s="2663"/>
      <c r="H34" s="2664"/>
    </row>
    <row r="35" spans="1:8" ht="20.100000000000001" customHeight="1">
      <c r="B35" s="2662"/>
      <c r="C35" s="2663"/>
      <c r="D35" s="2663"/>
      <c r="E35" s="2663"/>
      <c r="F35" s="2663"/>
      <c r="G35" s="2663"/>
      <c r="H35" s="2664"/>
    </row>
    <row r="36" spans="1:8" ht="20.100000000000001" customHeight="1">
      <c r="B36" s="2662"/>
      <c r="C36" s="2663"/>
      <c r="D36" s="2663"/>
      <c r="E36" s="2663"/>
      <c r="F36" s="2663"/>
      <c r="G36" s="2663"/>
      <c r="H36" s="2664"/>
    </row>
    <row r="37" spans="1:8" ht="20.100000000000001" customHeight="1">
      <c r="B37" s="2662"/>
      <c r="C37" s="2663"/>
      <c r="D37" s="2663"/>
      <c r="E37" s="2663"/>
      <c r="F37" s="2663"/>
      <c r="G37" s="2663"/>
      <c r="H37" s="2664"/>
    </row>
    <row r="38" spans="1:8" ht="20.100000000000001" customHeight="1">
      <c r="B38" s="2662"/>
      <c r="C38" s="2663"/>
      <c r="D38" s="2663"/>
      <c r="E38" s="2663"/>
      <c r="F38" s="2663"/>
      <c r="G38" s="2663"/>
      <c r="H38" s="2664"/>
    </row>
    <row r="39" spans="1:8" ht="20.100000000000001" customHeight="1">
      <c r="B39" s="2662"/>
      <c r="C39" s="2663"/>
      <c r="D39" s="2663"/>
      <c r="E39" s="2663"/>
      <c r="F39" s="2663"/>
      <c r="G39" s="2663"/>
      <c r="H39" s="2664"/>
    </row>
    <row r="40" spans="1:8" ht="20.100000000000001" customHeight="1">
      <c r="B40" s="2662"/>
      <c r="C40" s="2663"/>
      <c r="D40" s="2663"/>
      <c r="E40" s="2663"/>
      <c r="F40" s="2663"/>
      <c r="G40" s="2663"/>
      <c r="H40" s="2664"/>
    </row>
    <row r="41" spans="1:8" ht="20.100000000000001" customHeight="1">
      <c r="B41" s="2662"/>
      <c r="C41" s="2663"/>
      <c r="D41" s="2663"/>
      <c r="E41" s="2663"/>
      <c r="F41" s="2663"/>
      <c r="G41" s="2663"/>
      <c r="H41" s="2664"/>
    </row>
    <row r="42" spans="1:8" ht="20.100000000000001" customHeight="1">
      <c r="B42" s="2665"/>
      <c r="C42" s="2666"/>
      <c r="D42" s="2666"/>
      <c r="E42" s="2666"/>
      <c r="F42" s="2666"/>
      <c r="G42" s="2666"/>
      <c r="H42" s="2667"/>
    </row>
    <row r="43" spans="1:8" ht="20.100000000000001" customHeight="1">
      <c r="B43" s="238"/>
      <c r="H43" s="255"/>
    </row>
    <row r="44" spans="1:8" ht="13.5" customHeight="1">
      <c r="A44" s="2658" t="s">
        <v>678</v>
      </c>
      <c r="B44" s="2658"/>
      <c r="C44" s="2658"/>
      <c r="D44" s="2658"/>
      <c r="E44" s="2658"/>
      <c r="F44" s="2658"/>
      <c r="G44" s="2658"/>
      <c r="H44" s="2658"/>
    </row>
    <row r="45" spans="1:8">
      <c r="A45" s="2658"/>
      <c r="B45" s="2658"/>
      <c r="C45" s="2658"/>
      <c r="D45" s="2658"/>
      <c r="E45" s="2658"/>
      <c r="F45" s="2658"/>
      <c r="G45" s="2658"/>
      <c r="H45" s="2658"/>
    </row>
    <row r="46" spans="1:8">
      <c r="A46" s="2658" t="s">
        <v>1329</v>
      </c>
      <c r="B46" s="2658"/>
      <c r="C46" s="2658"/>
      <c r="D46" s="2658"/>
      <c r="E46" s="2658"/>
      <c r="F46" s="2658"/>
      <c r="G46" s="2658"/>
      <c r="H46" s="2658"/>
    </row>
    <row r="47" spans="1:8">
      <c r="A47" s="2658"/>
      <c r="B47" s="2658"/>
      <c r="C47" s="2658"/>
      <c r="D47" s="2658"/>
      <c r="E47" s="2658"/>
      <c r="F47" s="2658"/>
      <c r="G47" s="2658"/>
      <c r="H47" s="2658"/>
    </row>
  </sheetData>
  <mergeCells count="14">
    <mergeCell ref="A46:H47"/>
    <mergeCell ref="A44:H45"/>
    <mergeCell ref="B33:H42"/>
    <mergeCell ref="A3:H3"/>
    <mergeCell ref="D5:F5"/>
    <mergeCell ref="D7:F7"/>
    <mergeCell ref="B10:G10"/>
    <mergeCell ref="D11:F11"/>
    <mergeCell ref="D12:F12"/>
    <mergeCell ref="D13:F13"/>
    <mergeCell ref="D14:F14"/>
    <mergeCell ref="D16:F16"/>
    <mergeCell ref="D17:G17"/>
    <mergeCell ref="B21:H30"/>
  </mergeCells>
  <phoneticPr fontId="9"/>
  <conditionalFormatting sqref="B21:H30">
    <cfRule type="cellIs" dxfId="122" priority="2" stopIfTrue="1" operator="equal">
      <formula>""</formula>
    </cfRule>
  </conditionalFormatting>
  <conditionalFormatting sqref="B33:H42">
    <cfRule type="cellIs" dxfId="121" priority="1" stopIfTrue="1" operator="equal">
      <formula>""</formula>
    </cfRule>
  </conditionalFormatting>
  <conditionalFormatting sqref="D15">
    <cfRule type="cellIs" dxfId="120" priority="6" stopIfTrue="1" operator="equal">
      <formula>""</formula>
    </cfRule>
  </conditionalFormatting>
  <conditionalFormatting sqref="D11:F14">
    <cfRule type="cellIs" dxfId="119" priority="7" stopIfTrue="1" operator="equal">
      <formula>""</formula>
    </cfRule>
  </conditionalFormatting>
  <conditionalFormatting sqref="D16:F16">
    <cfRule type="cellIs" dxfId="118" priority="4" stopIfTrue="1" operator="equal">
      <formula>""</formula>
    </cfRule>
  </conditionalFormatting>
  <conditionalFormatting sqref="D17:G17">
    <cfRule type="cellIs" dxfId="117" priority="3" stopIfTrue="1" operator="equal">
      <formula>""</formula>
    </cfRule>
  </conditionalFormatting>
  <conditionalFormatting sqref="F15">
    <cfRule type="cellIs" dxfId="116" priority="5" stopIfTrue="1" operator="equal">
      <formula>""</formula>
    </cfRule>
  </conditionalFormatting>
  <dataValidations count="1">
    <dataValidation type="list" allowBlank="1" showInputMessage="1" showErrorMessage="1" sqref="D12:F12" xr:uid="{00000000-0002-0000-1C00-000000000000}">
      <formula1>"基礎コース,実践コース"</formula1>
    </dataValidation>
  </dataValidations>
  <printOptions horizontalCentered="1"/>
  <pageMargins left="0.70866141732283472" right="0.70866141732283472" top="0.78740157480314965" bottom="0.74803149606299213" header="0.31496062992125984" footer="0.31496062992125984"/>
  <pageSetup paperSize="9" scale="74" orientation="portrait" horizontalDpi="300" verticalDpi="300" r:id="rId1"/>
  <headerFooter scaleWithDoc="0">
    <oddFooter>&amp;R&amp;10（令和７年４月１日以降に申請する訓練科から適用）　</oddFooter>
  </headerFooter>
  <ignoredErrors>
    <ignoredError sqref="B11:B17 B32 B20" numberStoredAsText="1"/>
  </ignoredErrors>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tabColor rgb="FFFF0000"/>
  </sheetPr>
  <dimension ref="A1:AD124"/>
  <sheetViews>
    <sheetView view="pageBreakPreview" topLeftCell="A26" zoomScale="55" zoomScaleNormal="55" zoomScaleSheetLayoutView="55" workbookViewId="0">
      <selection activeCell="D14" sqref="D14:N15"/>
    </sheetView>
  </sheetViews>
  <sheetFormatPr defaultColWidth="9" defaultRowHeight="13.5"/>
  <cols>
    <col min="1" max="1" width="4.375" style="256" customWidth="1"/>
    <col min="2" max="2" width="6.5" style="256" customWidth="1"/>
    <col min="3" max="3" width="5.625" style="256" customWidth="1"/>
    <col min="4" max="5" width="7.625" style="256" customWidth="1"/>
    <col min="6" max="7" width="5.625" style="256" customWidth="1"/>
    <col min="8" max="9" width="6.625" style="256" customWidth="1"/>
    <col min="10" max="14" width="6.875" style="256" customWidth="1"/>
    <col min="15" max="15" width="5.625" style="256" customWidth="1"/>
    <col min="16" max="30" width="6.5" style="256" customWidth="1"/>
    <col min="31" max="16384" width="9" style="256"/>
  </cols>
  <sheetData>
    <row r="1" spans="1:30" ht="33" customHeight="1">
      <c r="AD1" s="294" t="s">
        <v>713</v>
      </c>
    </row>
    <row r="2" spans="1:30" ht="25.5" customHeight="1">
      <c r="A2" s="2739" t="s">
        <v>413</v>
      </c>
      <c r="B2" s="2739"/>
      <c r="C2" s="2739"/>
      <c r="D2" s="2739"/>
      <c r="E2" s="2739"/>
      <c r="F2" s="2739"/>
      <c r="G2" s="2739"/>
      <c r="H2" s="2739"/>
      <c r="I2" s="2739"/>
      <c r="J2" s="2739"/>
      <c r="K2" s="2739"/>
      <c r="L2" s="2739"/>
      <c r="M2" s="2739"/>
      <c r="N2" s="2739"/>
      <c r="O2" s="2739"/>
      <c r="P2" s="2739"/>
      <c r="Q2" s="2739"/>
      <c r="R2" s="2739"/>
      <c r="S2" s="2739"/>
      <c r="T2" s="2739"/>
      <c r="U2" s="2739"/>
      <c r="V2" s="2739"/>
      <c r="W2" s="2739"/>
      <c r="X2" s="2739"/>
      <c r="Y2" s="2739"/>
      <c r="Z2" s="2739"/>
      <c r="AA2" s="2739"/>
      <c r="AB2" s="2739"/>
      <c r="AC2" s="2739"/>
      <c r="AD2" s="2739"/>
    </row>
    <row r="3" spans="1:30" ht="11.25" customHeight="1">
      <c r="A3" s="491"/>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row>
    <row r="4" spans="1:30" s="257" customFormat="1" ht="40.5" customHeight="1" thickBot="1">
      <c r="A4" s="2740" t="s">
        <v>245</v>
      </c>
      <c r="B4" s="2740"/>
      <c r="C4" s="2740"/>
      <c r="D4" s="2740"/>
      <c r="E4" s="2741" t="str">
        <f>IF(様式1!L11="","",様式1!L11)</f>
        <v>株式会社○○○○</v>
      </c>
      <c r="F4" s="2741"/>
      <c r="G4" s="2741"/>
      <c r="H4" s="2741"/>
      <c r="I4" s="2741"/>
      <c r="J4" s="2741"/>
      <c r="K4" s="2741"/>
      <c r="L4" s="2740" t="s">
        <v>414</v>
      </c>
      <c r="M4" s="2740"/>
      <c r="N4" s="2740"/>
      <c r="O4" s="2740"/>
      <c r="P4" s="2742">
        <f>IF(様式1!F44="","",様式1!F44)</f>
        <v>123456789</v>
      </c>
      <c r="Q4" s="2742"/>
      <c r="R4" s="2742"/>
      <c r="S4" s="2742"/>
      <c r="T4" s="2742"/>
      <c r="U4" s="2742"/>
      <c r="V4" s="2740" t="s">
        <v>415</v>
      </c>
      <c r="W4" s="2740"/>
      <c r="X4" s="2741" t="str">
        <f>IF(様式1!G36="","",様式1!G36)</f>
        <v>ＯＡ事務科</v>
      </c>
      <c r="Y4" s="2741"/>
      <c r="Z4" s="2741"/>
      <c r="AA4" s="2741"/>
      <c r="AB4" s="2741"/>
      <c r="AC4" s="2741"/>
      <c r="AD4" s="2741"/>
    </row>
    <row r="5" spans="1:30" s="257" customFormat="1" ht="11.25" customHeight="1" thickBot="1">
      <c r="A5" s="258"/>
      <c r="L5" s="259"/>
      <c r="O5" s="259"/>
    </row>
    <row r="6" spans="1:30" ht="35.1" customHeight="1" thickBot="1">
      <c r="A6" s="490" t="s">
        <v>778</v>
      </c>
      <c r="B6" s="260"/>
      <c r="C6" s="261"/>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2"/>
    </row>
    <row r="7" spans="1:30" s="257" customFormat="1" ht="35.1" customHeight="1">
      <c r="A7" s="263"/>
      <c r="B7" s="2696" t="s">
        <v>418</v>
      </c>
      <c r="C7" s="2697"/>
      <c r="D7" s="2697"/>
      <c r="E7" s="2697"/>
      <c r="F7" s="2731" t="s">
        <v>207</v>
      </c>
      <c r="G7" s="2732"/>
      <c r="H7" s="2732"/>
      <c r="I7" s="2732"/>
      <c r="J7" s="2733"/>
      <c r="K7" s="2731" t="str">
        <f>IF(様式1!F40="","",様式1!F40)</f>
        <v>伏見ビジネス専門スクール</v>
      </c>
      <c r="L7" s="2732"/>
      <c r="M7" s="2732"/>
      <c r="N7" s="2732"/>
      <c r="O7" s="2732"/>
      <c r="P7" s="2732"/>
      <c r="Q7" s="2732"/>
      <c r="R7" s="2732"/>
      <c r="S7" s="2732"/>
      <c r="T7" s="2732"/>
      <c r="U7" s="2732"/>
      <c r="V7" s="2732"/>
      <c r="W7" s="2732"/>
      <c r="X7" s="2732"/>
      <c r="Y7" s="2732"/>
      <c r="Z7" s="2732"/>
      <c r="AA7" s="2732"/>
      <c r="AB7" s="2732"/>
      <c r="AC7" s="2732"/>
      <c r="AD7" s="2734"/>
    </row>
    <row r="8" spans="1:30" s="257" customFormat="1" ht="35.1" customHeight="1" thickBot="1">
      <c r="A8" s="263"/>
      <c r="B8" s="2699"/>
      <c r="C8" s="2700"/>
      <c r="D8" s="2700"/>
      <c r="E8" s="2700"/>
      <c r="F8" s="2735" t="s">
        <v>419</v>
      </c>
      <c r="G8" s="2736"/>
      <c r="H8" s="2736"/>
      <c r="I8" s="2736"/>
      <c r="J8" s="2737"/>
      <c r="K8" s="2735" t="str">
        <f>様式1!H41&amp;様式1!H42</f>
        <v>愛知県名古屋市中区錦1-10-1NIテラス伏見4階</v>
      </c>
      <c r="L8" s="2736"/>
      <c r="M8" s="2736"/>
      <c r="N8" s="2736"/>
      <c r="O8" s="2736"/>
      <c r="P8" s="2736"/>
      <c r="Q8" s="2736"/>
      <c r="R8" s="2736"/>
      <c r="S8" s="2736"/>
      <c r="T8" s="2736"/>
      <c r="U8" s="2736"/>
      <c r="V8" s="2736"/>
      <c r="W8" s="2736"/>
      <c r="X8" s="2736"/>
      <c r="Y8" s="2736"/>
      <c r="Z8" s="2736"/>
      <c r="AA8" s="2736"/>
      <c r="AB8" s="2736"/>
      <c r="AC8" s="2736"/>
      <c r="AD8" s="2738"/>
    </row>
    <row r="9" spans="1:30" ht="35.1" customHeight="1">
      <c r="A9" s="263"/>
      <c r="B9" s="260" t="s">
        <v>420</v>
      </c>
      <c r="C9" s="261"/>
      <c r="D9" s="261"/>
      <c r="E9" s="261"/>
      <c r="F9" s="264"/>
      <c r="G9" s="264"/>
      <c r="H9" s="264"/>
      <c r="I9" s="264"/>
      <c r="J9" s="264"/>
      <c r="K9" s="264"/>
      <c r="L9" s="264"/>
      <c r="M9" s="264"/>
      <c r="N9" s="264"/>
      <c r="O9" s="264"/>
      <c r="P9" s="264"/>
      <c r="Q9" s="264"/>
      <c r="R9" s="264"/>
      <c r="S9" s="264"/>
      <c r="T9" s="264"/>
      <c r="U9" s="264"/>
      <c r="V9" s="264"/>
      <c r="W9" s="264"/>
      <c r="X9" s="264"/>
      <c r="Y9" s="264"/>
      <c r="Z9" s="264"/>
      <c r="AA9" s="264"/>
      <c r="AB9" s="264"/>
      <c r="AC9" s="264"/>
      <c r="AD9" s="265"/>
    </row>
    <row r="10" spans="1:30" ht="15.95" customHeight="1">
      <c r="A10" s="263"/>
      <c r="B10" s="266"/>
      <c r="C10" s="267"/>
      <c r="D10" s="2720" t="s">
        <v>784</v>
      </c>
      <c r="E10" s="2721"/>
      <c r="F10" s="2721"/>
      <c r="G10" s="2721"/>
      <c r="H10" s="2721"/>
      <c r="I10" s="2721"/>
      <c r="J10" s="2721"/>
      <c r="K10" s="2721"/>
      <c r="L10" s="2721"/>
      <c r="M10" s="2721"/>
      <c r="N10" s="2722"/>
      <c r="O10" s="2728" t="s">
        <v>1658</v>
      </c>
      <c r="P10" s="2692"/>
      <c r="Q10" s="2692">
        <v>7</v>
      </c>
      <c r="R10" s="2687" t="s">
        <v>197</v>
      </c>
      <c r="S10" s="2692">
        <v>4</v>
      </c>
      <c r="T10" s="2687" t="s">
        <v>198</v>
      </c>
      <c r="U10" s="2687" t="s">
        <v>416</v>
      </c>
      <c r="V10" s="2687"/>
      <c r="W10" s="2687"/>
      <c r="X10" s="2686" t="s">
        <v>417</v>
      </c>
      <c r="Y10" s="2688"/>
      <c r="Z10" s="2729" t="s">
        <v>1659</v>
      </c>
      <c r="AA10" s="2729"/>
      <c r="AB10" s="2729"/>
      <c r="AC10" s="2729"/>
      <c r="AD10" s="2730"/>
    </row>
    <row r="11" spans="1:30" ht="15.95" customHeight="1">
      <c r="A11" s="263"/>
      <c r="B11" s="263"/>
      <c r="C11" s="2676" t="s">
        <v>1657</v>
      </c>
      <c r="D11" s="2706"/>
      <c r="E11" s="2723"/>
      <c r="F11" s="2723"/>
      <c r="G11" s="2723"/>
      <c r="H11" s="2723"/>
      <c r="I11" s="2723"/>
      <c r="J11" s="2723"/>
      <c r="K11" s="2723"/>
      <c r="L11" s="2723"/>
      <c r="M11" s="2723"/>
      <c r="N11" s="2724"/>
      <c r="O11" s="2710"/>
      <c r="P11" s="2711"/>
      <c r="Q11" s="2711"/>
      <c r="R11" s="2713"/>
      <c r="S11" s="2711"/>
      <c r="T11" s="2713"/>
      <c r="U11" s="2713"/>
      <c r="V11" s="2713"/>
      <c r="W11" s="2713"/>
      <c r="X11" s="2716"/>
      <c r="Y11" s="2717"/>
      <c r="Z11" s="2674"/>
      <c r="AA11" s="2674"/>
      <c r="AB11" s="2674"/>
      <c r="AC11" s="2674"/>
      <c r="AD11" s="2675"/>
    </row>
    <row r="12" spans="1:30" ht="15.95" customHeight="1">
      <c r="A12" s="263"/>
      <c r="B12" s="263"/>
      <c r="C12" s="2677"/>
      <c r="D12" s="2706"/>
      <c r="E12" s="2723"/>
      <c r="F12" s="2723"/>
      <c r="G12" s="2723"/>
      <c r="H12" s="2723"/>
      <c r="I12" s="2723"/>
      <c r="J12" s="2723"/>
      <c r="K12" s="2723"/>
      <c r="L12" s="2723"/>
      <c r="M12" s="2723"/>
      <c r="N12" s="2724"/>
      <c r="O12" s="2678"/>
      <c r="P12" s="2680" t="s">
        <v>421</v>
      </c>
      <c r="Q12" s="2681"/>
      <c r="R12" s="2682"/>
      <c r="S12" s="2686" t="s">
        <v>456</v>
      </c>
      <c r="T12" s="2687"/>
      <c r="U12" s="2687"/>
      <c r="V12" s="2728" t="s">
        <v>1658</v>
      </c>
      <c r="W12" s="2692"/>
      <c r="X12" s="2692">
        <v>7</v>
      </c>
      <c r="Y12" s="2687" t="s">
        <v>197</v>
      </c>
      <c r="Z12" s="2692">
        <v>1</v>
      </c>
      <c r="AA12" s="2687" t="s">
        <v>198</v>
      </c>
      <c r="AB12" s="2692">
        <v>6</v>
      </c>
      <c r="AC12" s="2687" t="s">
        <v>199</v>
      </c>
      <c r="AD12" s="2694"/>
    </row>
    <row r="13" spans="1:30" s="257" customFormat="1" ht="15.95" customHeight="1">
      <c r="A13" s="263"/>
      <c r="B13" s="263"/>
      <c r="C13" s="268"/>
      <c r="D13" s="2747"/>
      <c r="E13" s="2748"/>
      <c r="F13" s="2748"/>
      <c r="G13" s="2748"/>
      <c r="H13" s="2748"/>
      <c r="I13" s="2748"/>
      <c r="J13" s="2748"/>
      <c r="K13" s="2748"/>
      <c r="L13" s="2748"/>
      <c r="M13" s="2748"/>
      <c r="N13" s="2749"/>
      <c r="O13" s="2743"/>
      <c r="P13" s="2744"/>
      <c r="Q13" s="2745"/>
      <c r="R13" s="2746"/>
      <c r="S13" s="2716"/>
      <c r="T13" s="2713"/>
      <c r="U13" s="2713"/>
      <c r="V13" s="2710"/>
      <c r="W13" s="2711"/>
      <c r="X13" s="2711"/>
      <c r="Y13" s="2713"/>
      <c r="Z13" s="2711"/>
      <c r="AA13" s="2713"/>
      <c r="AB13" s="2711"/>
      <c r="AC13" s="2713"/>
      <c r="AD13" s="2750"/>
    </row>
    <row r="14" spans="1:30" s="257" customFormat="1" ht="35.1" customHeight="1">
      <c r="A14" s="263"/>
      <c r="B14" s="263"/>
      <c r="C14" s="267"/>
      <c r="D14" s="2720" t="s">
        <v>422</v>
      </c>
      <c r="E14" s="2721"/>
      <c r="F14" s="2721"/>
      <c r="G14" s="2721"/>
      <c r="H14" s="2721"/>
      <c r="I14" s="2721"/>
      <c r="J14" s="2721"/>
      <c r="K14" s="2721"/>
      <c r="L14" s="2721"/>
      <c r="M14" s="2721"/>
      <c r="N14" s="2722"/>
      <c r="O14" s="2751"/>
      <c r="P14" s="2752"/>
      <c r="Q14" s="844"/>
      <c r="R14" s="845" t="s">
        <v>197</v>
      </c>
      <c r="S14" s="844"/>
      <c r="T14" s="845" t="s">
        <v>198</v>
      </c>
      <c r="U14" s="2753" t="s">
        <v>416</v>
      </c>
      <c r="V14" s="2753"/>
      <c r="W14" s="2754"/>
      <c r="X14" s="2755" t="s">
        <v>417</v>
      </c>
      <c r="Y14" s="2755"/>
      <c r="Z14" s="2756"/>
      <c r="AA14" s="2756"/>
      <c r="AB14" s="2756"/>
      <c r="AC14" s="2756"/>
      <c r="AD14" s="2757"/>
    </row>
    <row r="15" spans="1:30" s="257" customFormat="1" ht="35.1" customHeight="1">
      <c r="A15" s="263"/>
      <c r="B15" s="263"/>
      <c r="C15" s="846"/>
      <c r="D15" s="2706"/>
      <c r="E15" s="2723"/>
      <c r="F15" s="2723"/>
      <c r="G15" s="2723"/>
      <c r="H15" s="2723"/>
      <c r="I15" s="2723"/>
      <c r="J15" s="2723"/>
      <c r="K15" s="2723"/>
      <c r="L15" s="2723"/>
      <c r="M15" s="2723"/>
      <c r="N15" s="2724"/>
      <c r="O15" s="840"/>
      <c r="P15" s="2758" t="s">
        <v>421</v>
      </c>
      <c r="Q15" s="2753"/>
      <c r="R15" s="2754"/>
      <c r="S15" s="2755" t="s">
        <v>457</v>
      </c>
      <c r="T15" s="2755"/>
      <c r="U15" s="2755"/>
      <c r="V15" s="2728"/>
      <c r="W15" s="2692"/>
      <c r="X15" s="834"/>
      <c r="Y15" s="832" t="s">
        <v>197</v>
      </c>
      <c r="Z15" s="834"/>
      <c r="AA15" s="832" t="s">
        <v>198</v>
      </c>
      <c r="AB15" s="834"/>
      <c r="AC15" s="832" t="s">
        <v>199</v>
      </c>
      <c r="AD15" s="847"/>
    </row>
    <row r="16" spans="1:30" s="257" customFormat="1" ht="35.1" customHeight="1">
      <c r="A16" s="263"/>
      <c r="B16" s="263"/>
      <c r="C16" s="268"/>
      <c r="D16" s="848"/>
      <c r="E16" s="2759" t="s">
        <v>423</v>
      </c>
      <c r="F16" s="2760"/>
      <c r="G16" s="2760"/>
      <c r="H16" s="2760"/>
      <c r="I16" s="2760"/>
      <c r="J16" s="2760"/>
      <c r="K16" s="2760"/>
      <c r="L16" s="2760"/>
      <c r="M16" s="2760"/>
      <c r="N16" s="2761"/>
      <c r="O16" s="837"/>
      <c r="P16" s="834"/>
      <c r="Q16" s="845" t="s">
        <v>197</v>
      </c>
      <c r="R16" s="845"/>
      <c r="S16" s="845" t="s">
        <v>198</v>
      </c>
      <c r="T16" s="844"/>
      <c r="U16" s="845" t="s">
        <v>199</v>
      </c>
      <c r="V16" s="849" t="s">
        <v>779</v>
      </c>
      <c r="W16" s="837"/>
      <c r="X16" s="844"/>
      <c r="Y16" s="845" t="s">
        <v>197</v>
      </c>
      <c r="Z16" s="844"/>
      <c r="AA16" s="845" t="s">
        <v>198</v>
      </c>
      <c r="AB16" s="844"/>
      <c r="AC16" s="845" t="s">
        <v>199</v>
      </c>
      <c r="AD16" s="850"/>
    </row>
    <row r="17" spans="1:30" ht="15.95" customHeight="1">
      <c r="A17" s="263"/>
      <c r="B17" s="266"/>
      <c r="C17" s="267"/>
      <c r="D17" s="2706" t="s">
        <v>424</v>
      </c>
      <c r="E17" s="2723"/>
      <c r="F17" s="2723"/>
      <c r="G17" s="2723"/>
      <c r="H17" s="2723"/>
      <c r="I17" s="2723"/>
      <c r="J17" s="2723"/>
      <c r="K17" s="2723"/>
      <c r="L17" s="2723"/>
      <c r="M17" s="2723"/>
      <c r="N17" s="2724"/>
      <c r="O17" s="2728"/>
      <c r="P17" s="2692"/>
      <c r="Q17" s="2692"/>
      <c r="R17" s="2687" t="s">
        <v>197</v>
      </c>
      <c r="S17" s="2692"/>
      <c r="T17" s="2687" t="s">
        <v>198</v>
      </c>
      <c r="U17" s="2687" t="s">
        <v>416</v>
      </c>
      <c r="V17" s="2687"/>
      <c r="W17" s="2687"/>
      <c r="X17" s="2686" t="s">
        <v>417</v>
      </c>
      <c r="Y17" s="2688"/>
      <c r="Z17" s="2729"/>
      <c r="AA17" s="2729"/>
      <c r="AB17" s="2729"/>
      <c r="AC17" s="2729"/>
      <c r="AD17" s="2730"/>
    </row>
    <row r="18" spans="1:30" ht="15.95" customHeight="1">
      <c r="A18" s="263"/>
      <c r="B18" s="263"/>
      <c r="C18" s="2676"/>
      <c r="D18" s="2706"/>
      <c r="E18" s="2723"/>
      <c r="F18" s="2723"/>
      <c r="G18" s="2723"/>
      <c r="H18" s="2723"/>
      <c r="I18" s="2723"/>
      <c r="J18" s="2723"/>
      <c r="K18" s="2723"/>
      <c r="L18" s="2723"/>
      <c r="M18" s="2723"/>
      <c r="N18" s="2724"/>
      <c r="O18" s="2710"/>
      <c r="P18" s="2711"/>
      <c r="Q18" s="2711"/>
      <c r="R18" s="2713"/>
      <c r="S18" s="2711"/>
      <c r="T18" s="2713"/>
      <c r="U18" s="2713"/>
      <c r="V18" s="2713"/>
      <c r="W18" s="2713"/>
      <c r="X18" s="2716"/>
      <c r="Y18" s="2717"/>
      <c r="Z18" s="2674"/>
      <c r="AA18" s="2674"/>
      <c r="AB18" s="2674"/>
      <c r="AC18" s="2674"/>
      <c r="AD18" s="2675"/>
    </row>
    <row r="19" spans="1:30" ht="15.95" customHeight="1">
      <c r="A19" s="263"/>
      <c r="B19" s="263"/>
      <c r="C19" s="2677"/>
      <c r="D19" s="2706"/>
      <c r="E19" s="2723"/>
      <c r="F19" s="2723"/>
      <c r="G19" s="2723"/>
      <c r="H19" s="2723"/>
      <c r="I19" s="2723"/>
      <c r="J19" s="2723"/>
      <c r="K19" s="2723"/>
      <c r="L19" s="2723"/>
      <c r="M19" s="2723"/>
      <c r="N19" s="2724"/>
      <c r="O19" s="2678"/>
      <c r="P19" s="2680" t="s">
        <v>421</v>
      </c>
      <c r="Q19" s="2681"/>
      <c r="R19" s="2682"/>
      <c r="S19" s="2686" t="s">
        <v>457</v>
      </c>
      <c r="T19" s="2687"/>
      <c r="U19" s="2688"/>
      <c r="V19" s="2692"/>
      <c r="W19" s="2692"/>
      <c r="X19" s="2692"/>
      <c r="Y19" s="2687" t="s">
        <v>197</v>
      </c>
      <c r="Z19" s="2692"/>
      <c r="AA19" s="2687" t="s">
        <v>198</v>
      </c>
      <c r="AB19" s="2692"/>
      <c r="AC19" s="2687" t="s">
        <v>199</v>
      </c>
      <c r="AD19" s="2694"/>
    </row>
    <row r="20" spans="1:30" ht="15.95" customHeight="1" thickBot="1">
      <c r="A20" s="263"/>
      <c r="B20" s="269"/>
      <c r="C20" s="274"/>
      <c r="D20" s="2725"/>
      <c r="E20" s="2726"/>
      <c r="F20" s="2726"/>
      <c r="G20" s="2726"/>
      <c r="H20" s="2726"/>
      <c r="I20" s="2726"/>
      <c r="J20" s="2726"/>
      <c r="K20" s="2726"/>
      <c r="L20" s="2726"/>
      <c r="M20" s="2726"/>
      <c r="N20" s="2727"/>
      <c r="O20" s="2679"/>
      <c r="P20" s="2683"/>
      <c r="Q20" s="2684"/>
      <c r="R20" s="2685"/>
      <c r="S20" s="2689"/>
      <c r="T20" s="2690"/>
      <c r="U20" s="2691"/>
      <c r="V20" s="2693"/>
      <c r="W20" s="2693"/>
      <c r="X20" s="2693"/>
      <c r="Y20" s="2690"/>
      <c r="Z20" s="2693"/>
      <c r="AA20" s="2690"/>
      <c r="AB20" s="2693"/>
      <c r="AC20" s="2690"/>
      <c r="AD20" s="2695"/>
    </row>
    <row r="21" spans="1:30" ht="35.1" customHeight="1">
      <c r="A21" s="484"/>
      <c r="B21" s="2762" t="s">
        <v>425</v>
      </c>
      <c r="C21" s="2732"/>
      <c r="D21" s="2732"/>
      <c r="E21" s="2732"/>
      <c r="F21" s="851"/>
      <c r="G21" s="2763" t="s">
        <v>426</v>
      </c>
      <c r="H21" s="2732"/>
      <c r="I21" s="2732"/>
      <c r="J21" s="2732"/>
      <c r="K21" s="2732"/>
      <c r="L21" s="2732"/>
      <c r="M21" s="2732"/>
      <c r="N21" s="852"/>
      <c r="O21" s="2764" t="s">
        <v>427</v>
      </c>
      <c r="P21" s="2764"/>
      <c r="Q21" s="2764"/>
      <c r="R21" s="2764"/>
      <c r="S21" s="2764"/>
      <c r="T21" s="2764"/>
      <c r="U21" s="2764"/>
      <c r="V21" s="2765" t="s">
        <v>225</v>
      </c>
      <c r="W21" s="2766"/>
      <c r="X21" s="2767"/>
      <c r="Y21" s="2768"/>
      <c r="Z21" s="2768"/>
      <c r="AA21" s="2768"/>
      <c r="AB21" s="2768"/>
      <c r="AC21" s="2768"/>
      <c r="AD21" s="2769"/>
    </row>
    <row r="22" spans="1:30" ht="35.1" customHeight="1">
      <c r="A22" s="263"/>
      <c r="B22" s="270" t="s">
        <v>420</v>
      </c>
      <c r="C22" s="271"/>
      <c r="D22" s="271"/>
      <c r="E22" s="271"/>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3"/>
    </row>
    <row r="23" spans="1:30" s="257" customFormat="1" ht="15.95" customHeight="1">
      <c r="A23" s="263"/>
      <c r="B23" s="266"/>
      <c r="C23" s="267"/>
      <c r="D23" s="2720" t="s">
        <v>428</v>
      </c>
      <c r="E23" s="2721"/>
      <c r="F23" s="2721"/>
      <c r="G23" s="2721"/>
      <c r="H23" s="2721"/>
      <c r="I23" s="2721"/>
      <c r="J23" s="2721"/>
      <c r="K23" s="2721"/>
      <c r="L23" s="2721"/>
      <c r="M23" s="2721"/>
      <c r="N23" s="2722"/>
      <c r="O23" s="2728"/>
      <c r="P23" s="2692"/>
      <c r="Q23" s="2692"/>
      <c r="R23" s="2687" t="s">
        <v>197</v>
      </c>
      <c r="S23" s="2692"/>
      <c r="T23" s="2687" t="s">
        <v>198</v>
      </c>
      <c r="U23" s="2687" t="s">
        <v>416</v>
      </c>
      <c r="V23" s="2687"/>
      <c r="W23" s="2687"/>
      <c r="X23" s="2686" t="s">
        <v>417</v>
      </c>
      <c r="Y23" s="2688"/>
      <c r="Z23" s="2729"/>
      <c r="AA23" s="2729"/>
      <c r="AB23" s="2729"/>
      <c r="AC23" s="2729"/>
      <c r="AD23" s="2730"/>
    </row>
    <row r="24" spans="1:30" s="257" customFormat="1" ht="15.75" customHeight="1">
      <c r="A24" s="263"/>
      <c r="B24" s="263"/>
      <c r="C24" s="2676" t="s">
        <v>1657</v>
      </c>
      <c r="D24" s="2706"/>
      <c r="E24" s="2723"/>
      <c r="F24" s="2723"/>
      <c r="G24" s="2723"/>
      <c r="H24" s="2723"/>
      <c r="I24" s="2723"/>
      <c r="J24" s="2723"/>
      <c r="K24" s="2723"/>
      <c r="L24" s="2723"/>
      <c r="M24" s="2723"/>
      <c r="N24" s="2724"/>
      <c r="O24" s="2710"/>
      <c r="P24" s="2711"/>
      <c r="Q24" s="2711"/>
      <c r="R24" s="2713"/>
      <c r="S24" s="2711"/>
      <c r="T24" s="2713"/>
      <c r="U24" s="2713"/>
      <c r="V24" s="2713"/>
      <c r="W24" s="2713"/>
      <c r="X24" s="2716"/>
      <c r="Y24" s="2717"/>
      <c r="Z24" s="2674"/>
      <c r="AA24" s="2674"/>
      <c r="AB24" s="2674"/>
      <c r="AC24" s="2674"/>
      <c r="AD24" s="2675"/>
    </row>
    <row r="25" spans="1:30" s="257" customFormat="1" ht="15.95" customHeight="1">
      <c r="A25" s="263"/>
      <c r="B25" s="263"/>
      <c r="C25" s="2677"/>
      <c r="D25" s="2706"/>
      <c r="E25" s="2723"/>
      <c r="F25" s="2723"/>
      <c r="G25" s="2723"/>
      <c r="H25" s="2723"/>
      <c r="I25" s="2723"/>
      <c r="J25" s="2723"/>
      <c r="K25" s="2723"/>
      <c r="L25" s="2723"/>
      <c r="M25" s="2723"/>
      <c r="N25" s="2724"/>
      <c r="O25" s="2678"/>
      <c r="P25" s="2680" t="s">
        <v>421</v>
      </c>
      <c r="Q25" s="2681"/>
      <c r="R25" s="2682"/>
      <c r="S25" s="2686" t="s">
        <v>457</v>
      </c>
      <c r="T25" s="2687"/>
      <c r="U25" s="2688"/>
      <c r="V25" s="2692"/>
      <c r="W25" s="2692"/>
      <c r="X25" s="2692"/>
      <c r="Y25" s="2687" t="s">
        <v>197</v>
      </c>
      <c r="Z25" s="2692"/>
      <c r="AA25" s="2687" t="s">
        <v>198</v>
      </c>
      <c r="AB25" s="2692"/>
      <c r="AC25" s="2687" t="s">
        <v>199</v>
      </c>
      <c r="AD25" s="2694"/>
    </row>
    <row r="26" spans="1:30" s="257" customFormat="1" ht="15.95" customHeight="1">
      <c r="A26" s="263"/>
      <c r="B26" s="263"/>
      <c r="C26" s="268"/>
      <c r="D26" s="2747"/>
      <c r="E26" s="2748"/>
      <c r="F26" s="2748"/>
      <c r="G26" s="2748"/>
      <c r="H26" s="2748"/>
      <c r="I26" s="2748"/>
      <c r="J26" s="2748"/>
      <c r="K26" s="2748"/>
      <c r="L26" s="2748"/>
      <c r="M26" s="2748"/>
      <c r="N26" s="2749"/>
      <c r="O26" s="2743"/>
      <c r="P26" s="2744"/>
      <c r="Q26" s="2745"/>
      <c r="R26" s="2746"/>
      <c r="S26" s="2716"/>
      <c r="T26" s="2713"/>
      <c r="U26" s="2717"/>
      <c r="V26" s="2711"/>
      <c r="W26" s="2711"/>
      <c r="X26" s="2711"/>
      <c r="Y26" s="2713"/>
      <c r="Z26" s="2711"/>
      <c r="AA26" s="2713"/>
      <c r="AB26" s="2711"/>
      <c r="AC26" s="2713"/>
      <c r="AD26" s="2750"/>
    </row>
    <row r="27" spans="1:30" s="257" customFormat="1" ht="35.1" customHeight="1">
      <c r="A27" s="263"/>
      <c r="B27" s="263"/>
      <c r="C27" s="267"/>
      <c r="D27" s="2720" t="s">
        <v>429</v>
      </c>
      <c r="E27" s="2721"/>
      <c r="F27" s="2721"/>
      <c r="G27" s="2721"/>
      <c r="H27" s="2721"/>
      <c r="I27" s="2721"/>
      <c r="J27" s="2721"/>
      <c r="K27" s="2721"/>
      <c r="L27" s="2721"/>
      <c r="M27" s="2721"/>
      <c r="N27" s="2722"/>
      <c r="O27" s="2751"/>
      <c r="P27" s="2752"/>
      <c r="Q27" s="844"/>
      <c r="R27" s="845" t="s">
        <v>197</v>
      </c>
      <c r="S27" s="844"/>
      <c r="T27" s="845" t="s">
        <v>198</v>
      </c>
      <c r="U27" s="2753" t="s">
        <v>416</v>
      </c>
      <c r="V27" s="2753"/>
      <c r="W27" s="2754"/>
      <c r="X27" s="2755" t="s">
        <v>417</v>
      </c>
      <c r="Y27" s="2755"/>
      <c r="Z27" s="2756"/>
      <c r="AA27" s="2756"/>
      <c r="AB27" s="2756"/>
      <c r="AC27" s="2756"/>
      <c r="AD27" s="2757"/>
    </row>
    <row r="28" spans="1:30" s="257" customFormat="1" ht="35.1" customHeight="1">
      <c r="A28" s="263"/>
      <c r="B28" s="263"/>
      <c r="C28" s="846"/>
      <c r="D28" s="2706"/>
      <c r="E28" s="2723"/>
      <c r="F28" s="2723"/>
      <c r="G28" s="2723"/>
      <c r="H28" s="2723"/>
      <c r="I28" s="2723"/>
      <c r="J28" s="2723"/>
      <c r="K28" s="2723"/>
      <c r="L28" s="2723"/>
      <c r="M28" s="2723"/>
      <c r="N28" s="2724"/>
      <c r="O28" s="840"/>
      <c r="P28" s="2758" t="s">
        <v>421</v>
      </c>
      <c r="Q28" s="2753"/>
      <c r="R28" s="2754"/>
      <c r="S28" s="2755" t="s">
        <v>457</v>
      </c>
      <c r="T28" s="2755"/>
      <c r="U28" s="2755"/>
      <c r="V28" s="2728"/>
      <c r="W28" s="2692"/>
      <c r="X28" s="834"/>
      <c r="Y28" s="832" t="s">
        <v>197</v>
      </c>
      <c r="Z28" s="834"/>
      <c r="AA28" s="832" t="s">
        <v>198</v>
      </c>
      <c r="AB28" s="834"/>
      <c r="AC28" s="832" t="s">
        <v>199</v>
      </c>
      <c r="AD28" s="847"/>
    </row>
    <row r="29" spans="1:30" s="257" customFormat="1" ht="35.1" customHeight="1">
      <c r="A29" s="263"/>
      <c r="B29" s="263"/>
      <c r="C29" s="268"/>
      <c r="D29" s="848"/>
      <c r="E29" s="2759" t="s">
        <v>423</v>
      </c>
      <c r="F29" s="2760"/>
      <c r="G29" s="2760"/>
      <c r="H29" s="2760"/>
      <c r="I29" s="2760"/>
      <c r="J29" s="2760"/>
      <c r="K29" s="2760"/>
      <c r="L29" s="2760"/>
      <c r="M29" s="2760"/>
      <c r="N29" s="2761"/>
      <c r="O29" s="837"/>
      <c r="P29" s="844"/>
      <c r="Q29" s="845" t="s">
        <v>197</v>
      </c>
      <c r="R29" s="844"/>
      <c r="S29" s="845" t="s">
        <v>198</v>
      </c>
      <c r="T29" s="844"/>
      <c r="U29" s="845" t="s">
        <v>199</v>
      </c>
      <c r="V29" s="849" t="s">
        <v>779</v>
      </c>
      <c r="W29" s="837"/>
      <c r="X29" s="844"/>
      <c r="Y29" s="845" t="s">
        <v>197</v>
      </c>
      <c r="Z29" s="844"/>
      <c r="AA29" s="845" t="s">
        <v>198</v>
      </c>
      <c r="AB29" s="844"/>
      <c r="AC29" s="845" t="s">
        <v>199</v>
      </c>
      <c r="AD29" s="850"/>
    </row>
    <row r="30" spans="1:30" s="257" customFormat="1" ht="15.95" customHeight="1">
      <c r="A30" s="263"/>
      <c r="B30" s="266"/>
      <c r="C30" s="267"/>
      <c r="D30" s="2720" t="s">
        <v>430</v>
      </c>
      <c r="E30" s="2721"/>
      <c r="F30" s="2721"/>
      <c r="G30" s="2721"/>
      <c r="H30" s="2721"/>
      <c r="I30" s="2721"/>
      <c r="J30" s="2721"/>
      <c r="K30" s="2721"/>
      <c r="L30" s="2721"/>
      <c r="M30" s="2721"/>
      <c r="N30" s="2722"/>
      <c r="O30" s="2728"/>
      <c r="P30" s="2692"/>
      <c r="Q30" s="2692"/>
      <c r="R30" s="2687" t="s">
        <v>197</v>
      </c>
      <c r="S30" s="2692"/>
      <c r="T30" s="2687" t="s">
        <v>198</v>
      </c>
      <c r="U30" s="2687" t="s">
        <v>416</v>
      </c>
      <c r="V30" s="2687"/>
      <c r="W30" s="2687"/>
      <c r="X30" s="2686" t="s">
        <v>417</v>
      </c>
      <c r="Y30" s="2688"/>
      <c r="Z30" s="2729"/>
      <c r="AA30" s="2729"/>
      <c r="AB30" s="2729"/>
      <c r="AC30" s="2729"/>
      <c r="AD30" s="2730"/>
    </row>
    <row r="31" spans="1:30" s="257" customFormat="1" ht="15.95" customHeight="1">
      <c r="A31" s="263"/>
      <c r="B31" s="263"/>
      <c r="C31" s="2676"/>
      <c r="D31" s="2706"/>
      <c r="E31" s="2723"/>
      <c r="F31" s="2723"/>
      <c r="G31" s="2723"/>
      <c r="H31" s="2723"/>
      <c r="I31" s="2723"/>
      <c r="J31" s="2723"/>
      <c r="K31" s="2723"/>
      <c r="L31" s="2723"/>
      <c r="M31" s="2723"/>
      <c r="N31" s="2724"/>
      <c r="O31" s="2710"/>
      <c r="P31" s="2711"/>
      <c r="Q31" s="2711"/>
      <c r="R31" s="2713"/>
      <c r="S31" s="2711"/>
      <c r="T31" s="2713"/>
      <c r="U31" s="2713"/>
      <c r="V31" s="2713"/>
      <c r="W31" s="2713"/>
      <c r="X31" s="2716"/>
      <c r="Y31" s="2717"/>
      <c r="Z31" s="2674"/>
      <c r="AA31" s="2674"/>
      <c r="AB31" s="2674"/>
      <c r="AC31" s="2674"/>
      <c r="AD31" s="2675"/>
    </row>
    <row r="32" spans="1:30" s="257" customFormat="1" ht="15.95" customHeight="1">
      <c r="A32" s="263"/>
      <c r="B32" s="263"/>
      <c r="C32" s="2677"/>
      <c r="D32" s="2706"/>
      <c r="E32" s="2723"/>
      <c r="F32" s="2723"/>
      <c r="G32" s="2723"/>
      <c r="H32" s="2723"/>
      <c r="I32" s="2723"/>
      <c r="J32" s="2723"/>
      <c r="K32" s="2723"/>
      <c r="L32" s="2723"/>
      <c r="M32" s="2723"/>
      <c r="N32" s="2724"/>
      <c r="O32" s="2772"/>
      <c r="P32" s="2680" t="s">
        <v>421</v>
      </c>
      <c r="Q32" s="2681"/>
      <c r="R32" s="2682"/>
      <c r="S32" s="2686" t="s">
        <v>457</v>
      </c>
      <c r="T32" s="2687"/>
      <c r="U32" s="2688"/>
      <c r="V32" s="2692"/>
      <c r="W32" s="2692"/>
      <c r="X32" s="2692"/>
      <c r="Y32" s="2687" t="s">
        <v>197</v>
      </c>
      <c r="Z32" s="2692"/>
      <c r="AA32" s="2687" t="s">
        <v>198</v>
      </c>
      <c r="AB32" s="2692"/>
      <c r="AC32" s="2687" t="s">
        <v>199</v>
      </c>
      <c r="AD32" s="2694"/>
    </row>
    <row r="33" spans="1:30" s="257" customFormat="1" ht="15.95" customHeight="1" thickBot="1">
      <c r="A33" s="263"/>
      <c r="B33" s="269"/>
      <c r="C33" s="274"/>
      <c r="D33" s="2725"/>
      <c r="E33" s="2726"/>
      <c r="F33" s="2726"/>
      <c r="G33" s="2726"/>
      <c r="H33" s="2726"/>
      <c r="I33" s="2726"/>
      <c r="J33" s="2726"/>
      <c r="K33" s="2726"/>
      <c r="L33" s="2726"/>
      <c r="M33" s="2726"/>
      <c r="N33" s="2727"/>
      <c r="O33" s="2679"/>
      <c r="P33" s="2683"/>
      <c r="Q33" s="2684"/>
      <c r="R33" s="2685"/>
      <c r="S33" s="2689"/>
      <c r="T33" s="2690"/>
      <c r="U33" s="2691"/>
      <c r="V33" s="2693"/>
      <c r="W33" s="2693"/>
      <c r="X33" s="2693"/>
      <c r="Y33" s="2690"/>
      <c r="Z33" s="2693"/>
      <c r="AA33" s="2690"/>
      <c r="AB33" s="2693"/>
      <c r="AC33" s="2690"/>
      <c r="AD33" s="2695"/>
    </row>
    <row r="34" spans="1:30" s="257" customFormat="1" ht="34.5" customHeight="1" thickBot="1">
      <c r="A34" s="2770" t="s">
        <v>1345</v>
      </c>
      <c r="B34" s="2771"/>
      <c r="C34" s="2771"/>
      <c r="D34" s="2771"/>
      <c r="E34" s="2771"/>
      <c r="F34" s="2771"/>
      <c r="G34" s="2771"/>
      <c r="H34" s="2771"/>
      <c r="I34" s="2771"/>
      <c r="J34" s="2771"/>
      <c r="K34" s="2771"/>
      <c r="L34" s="2771"/>
      <c r="M34" s="2771"/>
      <c r="N34" s="2771"/>
      <c r="O34" s="2771"/>
      <c r="P34" s="2771"/>
      <c r="Q34" s="2771"/>
      <c r="R34" s="836"/>
      <c r="S34" s="836"/>
      <c r="T34" s="836"/>
      <c r="U34" s="836"/>
      <c r="V34" s="836"/>
      <c r="W34" s="836"/>
      <c r="X34" s="836"/>
      <c r="Y34" s="836"/>
      <c r="Z34" s="836"/>
      <c r="AA34" s="836"/>
      <c r="AB34" s="836"/>
      <c r="AC34" s="836"/>
      <c r="AD34" s="853"/>
    </row>
    <row r="35" spans="1:30" s="257" customFormat="1" ht="15.75" customHeight="1">
      <c r="A35" s="263"/>
      <c r="B35" s="2696" t="s">
        <v>420</v>
      </c>
      <c r="C35" s="2697"/>
      <c r="D35" s="2697"/>
      <c r="E35" s="2698"/>
      <c r="F35" s="1157"/>
      <c r="G35" s="2791" t="s">
        <v>1660</v>
      </c>
      <c r="H35" s="2792"/>
      <c r="I35" s="2792"/>
      <c r="J35" s="2792"/>
      <c r="K35" s="2792"/>
      <c r="L35" s="2792"/>
      <c r="M35" s="2792"/>
      <c r="N35" s="2793"/>
      <c r="O35" s="2787" t="s">
        <v>1658</v>
      </c>
      <c r="P35" s="2788"/>
      <c r="Q35" s="2788">
        <v>7</v>
      </c>
      <c r="R35" s="2784" t="s">
        <v>197</v>
      </c>
      <c r="S35" s="2788">
        <v>4</v>
      </c>
      <c r="T35" s="2784" t="s">
        <v>198</v>
      </c>
      <c r="U35" s="2784" t="s">
        <v>416</v>
      </c>
      <c r="V35" s="2784"/>
      <c r="W35" s="2784"/>
      <c r="X35" s="2783" t="s">
        <v>417</v>
      </c>
      <c r="Y35" s="2804"/>
      <c r="Z35" s="2808" t="s">
        <v>1661</v>
      </c>
      <c r="AA35" s="2808"/>
      <c r="AB35" s="2808"/>
      <c r="AC35" s="2808"/>
      <c r="AD35" s="2809"/>
    </row>
    <row r="36" spans="1:30" s="257" customFormat="1" ht="15.75" customHeight="1">
      <c r="A36" s="263"/>
      <c r="B36" s="2699"/>
      <c r="C36" s="2700"/>
      <c r="D36" s="2700"/>
      <c r="E36" s="2701"/>
      <c r="F36" s="2773" t="s">
        <v>1657</v>
      </c>
      <c r="G36" s="2794"/>
      <c r="H36" s="2795"/>
      <c r="I36" s="2795"/>
      <c r="J36" s="2795"/>
      <c r="K36" s="2795"/>
      <c r="L36" s="2795"/>
      <c r="M36" s="2795"/>
      <c r="N36" s="2796"/>
      <c r="O36" s="2789"/>
      <c r="P36" s="2790"/>
      <c r="Q36" s="2790"/>
      <c r="R36" s="2786"/>
      <c r="S36" s="2790"/>
      <c r="T36" s="2786"/>
      <c r="U36" s="2786"/>
      <c r="V36" s="2786"/>
      <c r="W36" s="2786"/>
      <c r="X36" s="2785"/>
      <c r="Y36" s="2805"/>
      <c r="Z36" s="2810"/>
      <c r="AA36" s="2810"/>
      <c r="AB36" s="2810"/>
      <c r="AC36" s="2810"/>
      <c r="AD36" s="2811"/>
    </row>
    <row r="37" spans="1:30" s="257" customFormat="1" ht="15.75" customHeight="1">
      <c r="A37" s="263"/>
      <c r="B37" s="2699"/>
      <c r="C37" s="2700"/>
      <c r="D37" s="2700"/>
      <c r="E37" s="2701"/>
      <c r="F37" s="2774"/>
      <c r="G37" s="2794"/>
      <c r="H37" s="2795"/>
      <c r="I37" s="2795"/>
      <c r="J37" s="2795"/>
      <c r="K37" s="2795"/>
      <c r="L37" s="2795"/>
      <c r="M37" s="2795"/>
      <c r="N37" s="2796"/>
      <c r="O37" s="2775"/>
      <c r="P37" s="2777" t="s">
        <v>421</v>
      </c>
      <c r="Q37" s="2778"/>
      <c r="R37" s="2779"/>
      <c r="S37" s="2783" t="s">
        <v>456</v>
      </c>
      <c r="T37" s="2784"/>
      <c r="U37" s="2784"/>
      <c r="V37" s="2787" t="s">
        <v>1658</v>
      </c>
      <c r="W37" s="2788"/>
      <c r="X37" s="2788">
        <v>7</v>
      </c>
      <c r="Y37" s="2784" t="s">
        <v>197</v>
      </c>
      <c r="Z37" s="2788">
        <v>1</v>
      </c>
      <c r="AA37" s="2784" t="s">
        <v>198</v>
      </c>
      <c r="AB37" s="2788">
        <v>6</v>
      </c>
      <c r="AC37" s="2784" t="s">
        <v>199</v>
      </c>
      <c r="AD37" s="2806"/>
    </row>
    <row r="38" spans="1:30" s="257" customFormat="1" ht="15.75" customHeight="1">
      <c r="A38" s="484"/>
      <c r="B38" s="2699"/>
      <c r="C38" s="2700"/>
      <c r="D38" s="2700"/>
      <c r="E38" s="2701"/>
      <c r="F38" s="1158"/>
      <c r="G38" s="2797"/>
      <c r="H38" s="2795"/>
      <c r="I38" s="2795"/>
      <c r="J38" s="2795"/>
      <c r="K38" s="2795"/>
      <c r="L38" s="2795"/>
      <c r="M38" s="2795"/>
      <c r="N38" s="2796"/>
      <c r="O38" s="2776"/>
      <c r="P38" s="2780"/>
      <c r="Q38" s="2781"/>
      <c r="R38" s="2782"/>
      <c r="S38" s="2785"/>
      <c r="T38" s="2786"/>
      <c r="U38" s="2786"/>
      <c r="V38" s="2789"/>
      <c r="W38" s="2790"/>
      <c r="X38" s="2790"/>
      <c r="Y38" s="2786"/>
      <c r="Z38" s="2790"/>
      <c r="AA38" s="2786"/>
      <c r="AB38" s="2790"/>
      <c r="AC38" s="2786"/>
      <c r="AD38" s="2807"/>
    </row>
    <row r="39" spans="1:30" s="257" customFormat="1" ht="15.75" customHeight="1">
      <c r="A39" s="484"/>
      <c r="B39" s="2699"/>
      <c r="C39" s="2700"/>
      <c r="D39" s="2700"/>
      <c r="E39" s="2701"/>
      <c r="F39" s="1159"/>
      <c r="G39" s="2798" t="s">
        <v>683</v>
      </c>
      <c r="H39" s="2799"/>
      <c r="I39" s="2799"/>
      <c r="J39" s="2799"/>
      <c r="K39" s="2799"/>
      <c r="L39" s="2799"/>
      <c r="M39" s="2799"/>
      <c r="N39" s="2800"/>
      <c r="O39" s="2787" t="s">
        <v>1658</v>
      </c>
      <c r="P39" s="2788"/>
      <c r="Q39" s="2788">
        <v>7</v>
      </c>
      <c r="R39" s="2784" t="s">
        <v>197</v>
      </c>
      <c r="S39" s="2788">
        <v>4</v>
      </c>
      <c r="T39" s="2784" t="s">
        <v>198</v>
      </c>
      <c r="U39" s="2784" t="s">
        <v>416</v>
      </c>
      <c r="V39" s="2784"/>
      <c r="W39" s="2784"/>
      <c r="X39" s="2783" t="s">
        <v>417</v>
      </c>
      <c r="Y39" s="2804"/>
      <c r="Z39" s="2808" t="s">
        <v>1661</v>
      </c>
      <c r="AA39" s="2808"/>
      <c r="AB39" s="2808"/>
      <c r="AC39" s="2808"/>
      <c r="AD39" s="2809"/>
    </row>
    <row r="40" spans="1:30" s="257" customFormat="1" ht="15.75" customHeight="1">
      <c r="A40" s="484"/>
      <c r="B40" s="2699"/>
      <c r="C40" s="2700"/>
      <c r="D40" s="2700"/>
      <c r="E40" s="2701"/>
      <c r="F40" s="2773" t="s">
        <v>1657</v>
      </c>
      <c r="G40" s="2794"/>
      <c r="H40" s="2795"/>
      <c r="I40" s="2795"/>
      <c r="J40" s="2795"/>
      <c r="K40" s="2795"/>
      <c r="L40" s="2795"/>
      <c r="M40" s="2795"/>
      <c r="N40" s="2796"/>
      <c r="O40" s="2789"/>
      <c r="P40" s="2790"/>
      <c r="Q40" s="2790"/>
      <c r="R40" s="2786"/>
      <c r="S40" s="2790"/>
      <c r="T40" s="2786"/>
      <c r="U40" s="2786"/>
      <c r="V40" s="2786"/>
      <c r="W40" s="2786"/>
      <c r="X40" s="2785"/>
      <c r="Y40" s="2805"/>
      <c r="Z40" s="2810"/>
      <c r="AA40" s="2810"/>
      <c r="AB40" s="2810"/>
      <c r="AC40" s="2810"/>
      <c r="AD40" s="2811"/>
    </row>
    <row r="41" spans="1:30" s="257" customFormat="1" ht="15.75" customHeight="1">
      <c r="A41" s="263"/>
      <c r="B41" s="2699"/>
      <c r="C41" s="2700"/>
      <c r="D41" s="2700"/>
      <c r="E41" s="2701"/>
      <c r="F41" s="2774"/>
      <c r="G41" s="2794"/>
      <c r="H41" s="2795"/>
      <c r="I41" s="2795"/>
      <c r="J41" s="2795"/>
      <c r="K41" s="2795"/>
      <c r="L41" s="2795"/>
      <c r="M41" s="2795"/>
      <c r="N41" s="2796"/>
      <c r="O41" s="2775"/>
      <c r="P41" s="2777" t="s">
        <v>421</v>
      </c>
      <c r="Q41" s="2778"/>
      <c r="R41" s="2779"/>
      <c r="S41" s="2783" t="s">
        <v>456</v>
      </c>
      <c r="T41" s="2784"/>
      <c r="U41" s="2784"/>
      <c r="V41" s="2787" t="s">
        <v>1658</v>
      </c>
      <c r="W41" s="2788"/>
      <c r="X41" s="2788">
        <v>7</v>
      </c>
      <c r="Y41" s="2784" t="s">
        <v>197</v>
      </c>
      <c r="Z41" s="2788">
        <v>1</v>
      </c>
      <c r="AA41" s="2784" t="s">
        <v>198</v>
      </c>
      <c r="AB41" s="2788">
        <v>6</v>
      </c>
      <c r="AC41" s="2784" t="s">
        <v>199</v>
      </c>
      <c r="AD41" s="2806"/>
    </row>
    <row r="42" spans="1:30" s="257" customFormat="1" ht="15.75" customHeight="1" thickBot="1">
      <c r="A42" s="269"/>
      <c r="B42" s="2702"/>
      <c r="C42" s="2703"/>
      <c r="D42" s="2703"/>
      <c r="E42" s="2704"/>
      <c r="F42" s="1160"/>
      <c r="G42" s="2801"/>
      <c r="H42" s="2802"/>
      <c r="I42" s="2802"/>
      <c r="J42" s="2802"/>
      <c r="K42" s="2802"/>
      <c r="L42" s="2802"/>
      <c r="M42" s="2802"/>
      <c r="N42" s="2803"/>
      <c r="O42" s="2776"/>
      <c r="P42" s="2780"/>
      <c r="Q42" s="2781"/>
      <c r="R42" s="2782"/>
      <c r="S42" s="2785"/>
      <c r="T42" s="2786"/>
      <c r="U42" s="2786"/>
      <c r="V42" s="2789"/>
      <c r="W42" s="2790"/>
      <c r="X42" s="2790"/>
      <c r="Y42" s="2786"/>
      <c r="Z42" s="2790"/>
      <c r="AA42" s="2786"/>
      <c r="AB42" s="2790"/>
      <c r="AC42" s="2786"/>
      <c r="AD42" s="2807"/>
    </row>
    <row r="43" spans="1:30" ht="35.1" customHeight="1" thickBot="1">
      <c r="A43" s="656" t="s">
        <v>780</v>
      </c>
      <c r="B43" s="260"/>
      <c r="C43" s="261"/>
      <c r="D43" s="261"/>
      <c r="E43" s="261"/>
      <c r="F43" s="1161"/>
      <c r="G43" s="1161"/>
      <c r="H43" s="1161"/>
      <c r="I43" s="1161"/>
      <c r="J43" s="1161"/>
      <c r="K43" s="1161"/>
      <c r="L43" s="1161"/>
      <c r="M43" s="1161"/>
      <c r="N43" s="1161"/>
      <c r="O43" s="1161"/>
      <c r="P43" s="1161"/>
      <c r="Q43" s="1161"/>
      <c r="R43" s="1161"/>
      <c r="S43" s="1161"/>
      <c r="T43" s="1161"/>
      <c r="U43" s="1161"/>
      <c r="V43" s="1161"/>
      <c r="W43" s="1161"/>
      <c r="X43" s="1161"/>
      <c r="Y43" s="1161"/>
      <c r="Z43" s="1161"/>
      <c r="AA43" s="1161"/>
      <c r="AB43" s="1161"/>
      <c r="AC43" s="1161"/>
      <c r="AD43" s="1162"/>
    </row>
    <row r="44" spans="1:30" ht="15.95" customHeight="1">
      <c r="A44" s="263"/>
      <c r="B44" s="2821" t="s">
        <v>781</v>
      </c>
      <c r="C44" s="2822"/>
      <c r="D44" s="2822"/>
      <c r="E44" s="2823"/>
      <c r="F44" s="2830" t="s">
        <v>1657</v>
      </c>
      <c r="G44" s="2791" t="s">
        <v>461</v>
      </c>
      <c r="H44" s="2831"/>
      <c r="I44" s="2831"/>
      <c r="J44" s="2831"/>
      <c r="K44" s="2831"/>
      <c r="L44" s="2831"/>
      <c r="M44" s="2831"/>
      <c r="N44" s="2831"/>
      <c r="O44" s="2787" t="s">
        <v>1658</v>
      </c>
      <c r="P44" s="2788"/>
      <c r="Q44" s="2788">
        <v>7</v>
      </c>
      <c r="R44" s="2784" t="s">
        <v>197</v>
      </c>
      <c r="S44" s="2788">
        <v>4</v>
      </c>
      <c r="T44" s="2784" t="s">
        <v>198</v>
      </c>
      <c r="U44" s="2784" t="s">
        <v>416</v>
      </c>
      <c r="V44" s="2784"/>
      <c r="W44" s="2784"/>
      <c r="X44" s="2783" t="s">
        <v>417</v>
      </c>
      <c r="Y44" s="2804"/>
      <c r="Z44" s="2808" t="s">
        <v>1661</v>
      </c>
      <c r="AA44" s="2808"/>
      <c r="AB44" s="2808"/>
      <c r="AC44" s="2808"/>
      <c r="AD44" s="2809"/>
    </row>
    <row r="45" spans="1:30" ht="15.95" customHeight="1">
      <c r="A45" s="263"/>
      <c r="B45" s="2824"/>
      <c r="C45" s="2825"/>
      <c r="D45" s="2825"/>
      <c r="E45" s="2826"/>
      <c r="F45" s="2774"/>
      <c r="G45" s="2832"/>
      <c r="H45" s="2833"/>
      <c r="I45" s="2833"/>
      <c r="J45" s="2833"/>
      <c r="K45" s="2833"/>
      <c r="L45" s="2833"/>
      <c r="M45" s="2833"/>
      <c r="N45" s="2833"/>
      <c r="O45" s="2789"/>
      <c r="P45" s="2790"/>
      <c r="Q45" s="2790"/>
      <c r="R45" s="2786"/>
      <c r="S45" s="2790"/>
      <c r="T45" s="2786"/>
      <c r="U45" s="2786"/>
      <c r="V45" s="2786"/>
      <c r="W45" s="2786"/>
      <c r="X45" s="2785"/>
      <c r="Y45" s="2805"/>
      <c r="Z45" s="2810"/>
      <c r="AA45" s="2810"/>
      <c r="AB45" s="2810"/>
      <c r="AC45" s="2810"/>
      <c r="AD45" s="2811"/>
    </row>
    <row r="46" spans="1:30" ht="15.95" customHeight="1">
      <c r="A46" s="263"/>
      <c r="B46" s="2824"/>
      <c r="C46" s="2825"/>
      <c r="D46" s="2825"/>
      <c r="E46" s="2826"/>
      <c r="F46" s="1158"/>
      <c r="G46" s="2783" t="s">
        <v>431</v>
      </c>
      <c r="H46" s="2784"/>
      <c r="I46" s="2804"/>
      <c r="J46" s="2787" t="s">
        <v>1662</v>
      </c>
      <c r="K46" s="2788"/>
      <c r="L46" s="2788"/>
      <c r="M46" s="2788"/>
      <c r="N46" s="2788"/>
      <c r="O46" s="2788"/>
      <c r="P46" s="2788"/>
      <c r="Q46" s="2815"/>
      <c r="R46" s="2783" t="s">
        <v>432</v>
      </c>
      <c r="S46" s="2784"/>
      <c r="T46" s="2804"/>
      <c r="U46" s="2788" t="s">
        <v>1612</v>
      </c>
      <c r="V46" s="2788"/>
      <c r="W46" s="2788"/>
      <c r="X46" s="2788"/>
      <c r="Y46" s="2788"/>
      <c r="Z46" s="2788"/>
      <c r="AA46" s="2788"/>
      <c r="AB46" s="2788"/>
      <c r="AC46" s="2788"/>
      <c r="AD46" s="2819"/>
    </row>
    <row r="47" spans="1:30" ht="15.95" customHeight="1">
      <c r="A47" s="263"/>
      <c r="B47" s="2824"/>
      <c r="C47" s="2825"/>
      <c r="D47" s="2825"/>
      <c r="E47" s="2826"/>
      <c r="F47" s="1163"/>
      <c r="G47" s="2812"/>
      <c r="H47" s="2813"/>
      <c r="I47" s="2814"/>
      <c r="J47" s="2816"/>
      <c r="K47" s="2817"/>
      <c r="L47" s="2817"/>
      <c r="M47" s="2817"/>
      <c r="N47" s="2817"/>
      <c r="O47" s="2817"/>
      <c r="P47" s="2817"/>
      <c r="Q47" s="2818"/>
      <c r="R47" s="2812"/>
      <c r="S47" s="2813"/>
      <c r="T47" s="2814"/>
      <c r="U47" s="2817"/>
      <c r="V47" s="2817"/>
      <c r="W47" s="2817"/>
      <c r="X47" s="2817"/>
      <c r="Y47" s="2817"/>
      <c r="Z47" s="2817"/>
      <c r="AA47" s="2817"/>
      <c r="AB47" s="2817"/>
      <c r="AC47" s="2817"/>
      <c r="AD47" s="2820"/>
    </row>
    <row r="48" spans="1:30" ht="15.95" customHeight="1">
      <c r="A48" s="263"/>
      <c r="B48" s="2824"/>
      <c r="C48" s="2825"/>
      <c r="D48" s="2825"/>
      <c r="E48" s="2826"/>
      <c r="F48" s="2773"/>
      <c r="G48" s="2798" t="s">
        <v>480</v>
      </c>
      <c r="H48" s="2839"/>
      <c r="I48" s="2839"/>
      <c r="J48" s="2839"/>
      <c r="K48" s="2839"/>
      <c r="L48" s="2839"/>
      <c r="M48" s="2839"/>
      <c r="N48" s="2839"/>
      <c r="O48" s="2787"/>
      <c r="P48" s="2788"/>
      <c r="Q48" s="2788"/>
      <c r="R48" s="2784" t="s">
        <v>197</v>
      </c>
      <c r="S48" s="2788"/>
      <c r="T48" s="2784" t="s">
        <v>198</v>
      </c>
      <c r="U48" s="2784" t="s">
        <v>416</v>
      </c>
      <c r="V48" s="2784"/>
      <c r="W48" s="2784"/>
      <c r="X48" s="2783" t="s">
        <v>417</v>
      </c>
      <c r="Y48" s="2804"/>
      <c r="Z48" s="2808"/>
      <c r="AA48" s="2808"/>
      <c r="AB48" s="2808"/>
      <c r="AC48" s="2808"/>
      <c r="AD48" s="2809"/>
    </row>
    <row r="49" spans="1:30" ht="15.95" customHeight="1">
      <c r="A49" s="263"/>
      <c r="B49" s="2824"/>
      <c r="C49" s="2825"/>
      <c r="D49" s="2825"/>
      <c r="E49" s="2826"/>
      <c r="F49" s="2774"/>
      <c r="G49" s="2832"/>
      <c r="H49" s="2833"/>
      <c r="I49" s="2833"/>
      <c r="J49" s="2833"/>
      <c r="K49" s="2833"/>
      <c r="L49" s="2833"/>
      <c r="M49" s="2833"/>
      <c r="N49" s="2833"/>
      <c r="O49" s="2789"/>
      <c r="P49" s="2790"/>
      <c r="Q49" s="2790"/>
      <c r="R49" s="2786"/>
      <c r="S49" s="2790"/>
      <c r="T49" s="2786"/>
      <c r="U49" s="2786"/>
      <c r="V49" s="2786"/>
      <c r="W49" s="2786"/>
      <c r="X49" s="2785"/>
      <c r="Y49" s="2805"/>
      <c r="Z49" s="2810"/>
      <c r="AA49" s="2810"/>
      <c r="AB49" s="2810"/>
      <c r="AC49" s="2810"/>
      <c r="AD49" s="2811"/>
    </row>
    <row r="50" spans="1:30" ht="35.1" customHeight="1" thickBot="1">
      <c r="A50" s="269"/>
      <c r="B50" s="2827"/>
      <c r="C50" s="2828"/>
      <c r="D50" s="2828"/>
      <c r="E50" s="2829"/>
      <c r="F50" s="1160"/>
      <c r="G50" s="1164"/>
      <c r="H50" s="1165"/>
      <c r="I50" s="2834" t="s">
        <v>433</v>
      </c>
      <c r="J50" s="2835"/>
      <c r="K50" s="2836"/>
      <c r="L50" s="2837"/>
      <c r="M50" s="2837"/>
      <c r="N50" s="1166"/>
      <c r="O50" s="1167" t="s">
        <v>197</v>
      </c>
      <c r="P50" s="1166"/>
      <c r="Q50" s="1167" t="s">
        <v>198</v>
      </c>
      <c r="R50" s="1166"/>
      <c r="S50" s="1167" t="s">
        <v>199</v>
      </c>
      <c r="T50" s="1167" t="s">
        <v>55</v>
      </c>
      <c r="U50" s="2838"/>
      <c r="V50" s="2838"/>
      <c r="W50" s="1166"/>
      <c r="X50" s="1167" t="s">
        <v>197</v>
      </c>
      <c r="Y50" s="1166"/>
      <c r="Z50" s="1167" t="s">
        <v>198</v>
      </c>
      <c r="AA50" s="1166"/>
      <c r="AB50" s="1167" t="s">
        <v>199</v>
      </c>
      <c r="AC50" s="1168"/>
      <c r="AD50" s="1169"/>
    </row>
    <row r="51" spans="1:30" s="257" customFormat="1" ht="35.1" customHeight="1" thickBot="1">
      <c r="A51" s="856" t="s">
        <v>782</v>
      </c>
      <c r="B51" s="838"/>
      <c r="C51" s="839"/>
      <c r="D51" s="839"/>
      <c r="E51" s="839"/>
      <c r="F51" s="857"/>
      <c r="G51" s="858"/>
      <c r="H51" s="858"/>
      <c r="I51" s="858"/>
      <c r="J51" s="858"/>
      <c r="K51" s="858"/>
      <c r="L51" s="859"/>
      <c r="M51" s="859"/>
      <c r="N51" s="859"/>
      <c r="O51" s="857"/>
      <c r="P51" s="859"/>
      <c r="Q51" s="859"/>
      <c r="R51" s="859"/>
      <c r="S51" s="859"/>
      <c r="T51" s="859"/>
      <c r="U51" s="859"/>
      <c r="V51" s="859"/>
      <c r="W51" s="859"/>
      <c r="X51" s="859"/>
      <c r="Y51" s="859"/>
      <c r="Z51" s="859"/>
      <c r="AA51" s="859"/>
      <c r="AB51" s="860"/>
      <c r="AC51" s="859"/>
      <c r="AD51" s="861"/>
    </row>
    <row r="52" spans="1:30" s="257" customFormat="1" ht="15.95" customHeight="1">
      <c r="A52" s="263"/>
      <c r="B52" s="2840" t="s">
        <v>420</v>
      </c>
      <c r="C52" s="2792"/>
      <c r="D52" s="2792"/>
      <c r="E52" s="2793"/>
      <c r="F52" s="1157"/>
      <c r="G52" s="2791" t="s">
        <v>434</v>
      </c>
      <c r="H52" s="2792"/>
      <c r="I52" s="2792"/>
      <c r="J52" s="2792"/>
      <c r="K52" s="2792"/>
      <c r="L52" s="2792"/>
      <c r="M52" s="2792"/>
      <c r="N52" s="2793"/>
      <c r="O52" s="2787" t="s">
        <v>1658</v>
      </c>
      <c r="P52" s="2788"/>
      <c r="Q52" s="2788">
        <v>7</v>
      </c>
      <c r="R52" s="2784" t="s">
        <v>197</v>
      </c>
      <c r="S52" s="2788">
        <v>4</v>
      </c>
      <c r="T52" s="2784" t="s">
        <v>198</v>
      </c>
      <c r="U52" s="2784" t="s">
        <v>416</v>
      </c>
      <c r="V52" s="2784"/>
      <c r="W52" s="2784"/>
      <c r="X52" s="2783" t="s">
        <v>417</v>
      </c>
      <c r="Y52" s="2804"/>
      <c r="Z52" s="2808" t="s">
        <v>1661</v>
      </c>
      <c r="AA52" s="2808"/>
      <c r="AB52" s="2808"/>
      <c r="AC52" s="2808"/>
      <c r="AD52" s="2809"/>
    </row>
    <row r="53" spans="1:30" s="257" customFormat="1" ht="15.95" customHeight="1">
      <c r="A53" s="263"/>
      <c r="B53" s="2841"/>
      <c r="C53" s="2795"/>
      <c r="D53" s="2795"/>
      <c r="E53" s="2796"/>
      <c r="F53" s="2773" t="s">
        <v>1657</v>
      </c>
      <c r="G53" s="2794"/>
      <c r="H53" s="2795"/>
      <c r="I53" s="2795"/>
      <c r="J53" s="2795"/>
      <c r="K53" s="2795"/>
      <c r="L53" s="2795"/>
      <c r="M53" s="2795"/>
      <c r="N53" s="2796"/>
      <c r="O53" s="2789"/>
      <c r="P53" s="2790"/>
      <c r="Q53" s="2790"/>
      <c r="R53" s="2786"/>
      <c r="S53" s="2790"/>
      <c r="T53" s="2786"/>
      <c r="U53" s="2786"/>
      <c r="V53" s="2786"/>
      <c r="W53" s="2786"/>
      <c r="X53" s="2785"/>
      <c r="Y53" s="2805"/>
      <c r="Z53" s="2810"/>
      <c r="AA53" s="2810"/>
      <c r="AB53" s="2810"/>
      <c r="AC53" s="2810"/>
      <c r="AD53" s="2811"/>
    </row>
    <row r="54" spans="1:30" s="257" customFormat="1" ht="15.95" customHeight="1">
      <c r="A54" s="263"/>
      <c r="B54" s="2841"/>
      <c r="C54" s="2795"/>
      <c r="D54" s="2795"/>
      <c r="E54" s="2796"/>
      <c r="F54" s="2774"/>
      <c r="G54" s="2794"/>
      <c r="H54" s="2795"/>
      <c r="I54" s="2795"/>
      <c r="J54" s="2795"/>
      <c r="K54" s="2795"/>
      <c r="L54" s="2795"/>
      <c r="M54" s="2795"/>
      <c r="N54" s="2796"/>
      <c r="O54" s="2775"/>
      <c r="P54" s="2777" t="s">
        <v>421</v>
      </c>
      <c r="Q54" s="2778"/>
      <c r="R54" s="2779"/>
      <c r="S54" s="2783" t="s">
        <v>456</v>
      </c>
      <c r="T54" s="2784"/>
      <c r="U54" s="2784"/>
      <c r="V54" s="2787" t="s">
        <v>1658</v>
      </c>
      <c r="W54" s="2788"/>
      <c r="X54" s="2788">
        <v>7</v>
      </c>
      <c r="Y54" s="2784" t="s">
        <v>197</v>
      </c>
      <c r="Z54" s="2788">
        <v>1</v>
      </c>
      <c r="AA54" s="2784" t="s">
        <v>198</v>
      </c>
      <c r="AB54" s="2788">
        <v>6</v>
      </c>
      <c r="AC54" s="2784" t="s">
        <v>199</v>
      </c>
      <c r="AD54" s="2806"/>
    </row>
    <row r="55" spans="1:30" s="257" customFormat="1" ht="15.95" customHeight="1" thickBot="1">
      <c r="A55" s="269"/>
      <c r="B55" s="2842"/>
      <c r="C55" s="2802"/>
      <c r="D55" s="2802"/>
      <c r="E55" s="2803"/>
      <c r="F55" s="1160"/>
      <c r="G55" s="2801"/>
      <c r="H55" s="2802"/>
      <c r="I55" s="2802"/>
      <c r="J55" s="2802"/>
      <c r="K55" s="2802"/>
      <c r="L55" s="2802"/>
      <c r="M55" s="2802"/>
      <c r="N55" s="2803"/>
      <c r="O55" s="2776"/>
      <c r="P55" s="2780"/>
      <c r="Q55" s="2781"/>
      <c r="R55" s="2782"/>
      <c r="S55" s="2785"/>
      <c r="T55" s="2786"/>
      <c r="U55" s="2786"/>
      <c r="V55" s="2789"/>
      <c r="W55" s="2790"/>
      <c r="X55" s="2790"/>
      <c r="Y55" s="2786"/>
      <c r="Z55" s="2790"/>
      <c r="AA55" s="2786"/>
      <c r="AB55" s="2790"/>
      <c r="AC55" s="2786"/>
      <c r="AD55" s="2807"/>
    </row>
    <row r="56" spans="1:30" s="257" customFormat="1" ht="35.1" customHeight="1" thickBot="1">
      <c r="A56" s="893" t="s">
        <v>1177</v>
      </c>
      <c r="B56" s="1170"/>
      <c r="C56" s="1171"/>
      <c r="D56" s="1171"/>
      <c r="E56" s="1171"/>
      <c r="F56" s="1172"/>
      <c r="G56" s="1173"/>
      <c r="H56" s="1173"/>
      <c r="I56" s="1173"/>
      <c r="J56" s="1173"/>
      <c r="K56" s="1173"/>
      <c r="L56" s="1174"/>
      <c r="M56" s="1174"/>
      <c r="N56" s="1174"/>
      <c r="O56" s="1172"/>
      <c r="P56" s="1174"/>
      <c r="Q56" s="1174"/>
      <c r="R56" s="1174"/>
      <c r="S56" s="1175"/>
      <c r="T56" s="1175"/>
      <c r="U56" s="1175"/>
      <c r="V56" s="1174"/>
      <c r="W56" s="1174"/>
      <c r="X56" s="1174"/>
      <c r="Y56" s="1174"/>
      <c r="Z56" s="1174"/>
      <c r="AA56" s="1174"/>
      <c r="AB56" s="1176"/>
      <c r="AC56" s="1174"/>
      <c r="AD56" s="1177"/>
    </row>
    <row r="57" spans="1:30" s="257" customFormat="1" ht="15.95" customHeight="1">
      <c r="A57" s="263"/>
      <c r="B57" s="2840" t="s">
        <v>420</v>
      </c>
      <c r="C57" s="2792"/>
      <c r="D57" s="2792"/>
      <c r="E57" s="2793"/>
      <c r="F57" s="1157"/>
      <c r="G57" s="2791" t="s">
        <v>435</v>
      </c>
      <c r="H57" s="2792"/>
      <c r="I57" s="2792"/>
      <c r="J57" s="2792"/>
      <c r="K57" s="2792"/>
      <c r="L57" s="2792"/>
      <c r="M57" s="2792"/>
      <c r="N57" s="2793"/>
      <c r="O57" s="2787" t="s">
        <v>1658</v>
      </c>
      <c r="P57" s="2788"/>
      <c r="Q57" s="2788">
        <v>7</v>
      </c>
      <c r="R57" s="2784" t="s">
        <v>197</v>
      </c>
      <c r="S57" s="2788">
        <v>4</v>
      </c>
      <c r="T57" s="2784" t="s">
        <v>198</v>
      </c>
      <c r="U57" s="2784" t="s">
        <v>416</v>
      </c>
      <c r="V57" s="2784"/>
      <c r="W57" s="2784"/>
      <c r="X57" s="2783" t="s">
        <v>417</v>
      </c>
      <c r="Y57" s="2804"/>
      <c r="Z57" s="2808" t="s">
        <v>1661</v>
      </c>
      <c r="AA57" s="2808"/>
      <c r="AB57" s="2808"/>
      <c r="AC57" s="2808"/>
      <c r="AD57" s="2809"/>
    </row>
    <row r="58" spans="1:30" s="257" customFormat="1" ht="15.95" customHeight="1">
      <c r="A58" s="263"/>
      <c r="B58" s="2841"/>
      <c r="C58" s="2795"/>
      <c r="D58" s="2795"/>
      <c r="E58" s="2796"/>
      <c r="F58" s="2773" t="s">
        <v>1657</v>
      </c>
      <c r="G58" s="2794"/>
      <c r="H58" s="2795"/>
      <c r="I58" s="2795"/>
      <c r="J58" s="2795"/>
      <c r="K58" s="2795"/>
      <c r="L58" s="2795"/>
      <c r="M58" s="2795"/>
      <c r="N58" s="2796"/>
      <c r="O58" s="2789"/>
      <c r="P58" s="2790"/>
      <c r="Q58" s="2790"/>
      <c r="R58" s="2786"/>
      <c r="S58" s="2790"/>
      <c r="T58" s="2786"/>
      <c r="U58" s="2786"/>
      <c r="V58" s="2786"/>
      <c r="W58" s="2786"/>
      <c r="X58" s="2785"/>
      <c r="Y58" s="2805"/>
      <c r="Z58" s="2810"/>
      <c r="AA58" s="2810"/>
      <c r="AB58" s="2810"/>
      <c r="AC58" s="2810"/>
      <c r="AD58" s="2811"/>
    </row>
    <row r="59" spans="1:30" s="257" customFormat="1" ht="15.95" customHeight="1">
      <c r="A59" s="263"/>
      <c r="B59" s="2841"/>
      <c r="C59" s="2795"/>
      <c r="D59" s="2795"/>
      <c r="E59" s="2796"/>
      <c r="F59" s="2774"/>
      <c r="G59" s="2794"/>
      <c r="H59" s="2795"/>
      <c r="I59" s="2795"/>
      <c r="J59" s="2795"/>
      <c r="K59" s="2795"/>
      <c r="L59" s="2795"/>
      <c r="M59" s="2795"/>
      <c r="N59" s="2796"/>
      <c r="O59" s="2775"/>
      <c r="P59" s="2777" t="s">
        <v>421</v>
      </c>
      <c r="Q59" s="2778"/>
      <c r="R59" s="2779"/>
      <c r="S59" s="2783" t="s">
        <v>456</v>
      </c>
      <c r="T59" s="2784"/>
      <c r="U59" s="2784"/>
      <c r="V59" s="2787" t="s">
        <v>1658</v>
      </c>
      <c r="W59" s="2788"/>
      <c r="X59" s="2788">
        <v>7</v>
      </c>
      <c r="Y59" s="2784" t="s">
        <v>197</v>
      </c>
      <c r="Z59" s="2788">
        <v>1</v>
      </c>
      <c r="AA59" s="2784" t="s">
        <v>198</v>
      </c>
      <c r="AB59" s="2788">
        <v>6</v>
      </c>
      <c r="AC59" s="2784" t="s">
        <v>199</v>
      </c>
      <c r="AD59" s="2806"/>
    </row>
    <row r="60" spans="1:30" s="257" customFormat="1" ht="15.95" customHeight="1" thickBot="1">
      <c r="A60" s="269"/>
      <c r="B60" s="2842"/>
      <c r="C60" s="2802"/>
      <c r="D60" s="2802"/>
      <c r="E60" s="2803"/>
      <c r="F60" s="1160"/>
      <c r="G60" s="2801"/>
      <c r="H60" s="2802"/>
      <c r="I60" s="2802"/>
      <c r="J60" s="2802"/>
      <c r="K60" s="2802"/>
      <c r="L60" s="2802"/>
      <c r="M60" s="2802"/>
      <c r="N60" s="2803"/>
      <c r="O60" s="2776"/>
      <c r="P60" s="2780"/>
      <c r="Q60" s="2781"/>
      <c r="R60" s="2782"/>
      <c r="S60" s="2785"/>
      <c r="T60" s="2786"/>
      <c r="U60" s="2786"/>
      <c r="V60" s="2789"/>
      <c r="W60" s="2790"/>
      <c r="X60" s="2790"/>
      <c r="Y60" s="2786"/>
      <c r="Z60" s="2790"/>
      <c r="AA60" s="2786"/>
      <c r="AB60" s="2790"/>
      <c r="AC60" s="2786"/>
      <c r="AD60" s="2807"/>
    </row>
    <row r="61" spans="1:30" ht="35.1" customHeight="1" thickBot="1">
      <c r="A61" s="893" t="s">
        <v>1178</v>
      </c>
      <c r="B61" s="260"/>
      <c r="C61" s="261"/>
      <c r="D61" s="261"/>
      <c r="E61" s="261"/>
      <c r="F61" s="261"/>
      <c r="G61" s="261"/>
      <c r="H61" s="261"/>
      <c r="I61" s="261"/>
      <c r="J61" s="261"/>
      <c r="K61" s="261"/>
      <c r="L61" s="261"/>
      <c r="M61" s="261"/>
      <c r="N61" s="261"/>
      <c r="O61" s="261"/>
      <c r="P61" s="261"/>
      <c r="Q61" s="261"/>
      <c r="R61" s="261"/>
      <c r="S61" s="275"/>
      <c r="T61" s="275"/>
      <c r="U61" s="275"/>
      <c r="V61" s="261"/>
      <c r="W61" s="261"/>
      <c r="X61" s="261"/>
      <c r="Y61" s="261"/>
      <c r="Z61" s="261"/>
      <c r="AA61" s="261"/>
      <c r="AB61" s="261"/>
      <c r="AC61" s="261"/>
      <c r="AD61" s="262"/>
    </row>
    <row r="62" spans="1:30" ht="35.1" customHeight="1">
      <c r="A62" s="263"/>
      <c r="B62" s="2843" t="s">
        <v>436</v>
      </c>
      <c r="C62" s="2764"/>
      <c r="D62" s="2764"/>
      <c r="E62" s="2764"/>
      <c r="F62" s="2767"/>
      <c r="G62" s="2768"/>
      <c r="H62" s="2768"/>
      <c r="I62" s="2768"/>
      <c r="J62" s="2768"/>
      <c r="K62" s="2768"/>
      <c r="L62" s="2768"/>
      <c r="M62" s="2768"/>
      <c r="N62" s="2768"/>
      <c r="O62" s="2768"/>
      <c r="P62" s="2768"/>
      <c r="Q62" s="2768"/>
      <c r="R62" s="2768"/>
      <c r="S62" s="2768"/>
      <c r="T62" s="2768"/>
      <c r="U62" s="2768"/>
      <c r="V62" s="2768"/>
      <c r="W62" s="2768"/>
      <c r="X62" s="2768"/>
      <c r="Y62" s="2768"/>
      <c r="Z62" s="2768"/>
      <c r="AA62" s="2768"/>
      <c r="AB62" s="2768"/>
      <c r="AC62" s="2768"/>
      <c r="AD62" s="2769"/>
    </row>
    <row r="63" spans="1:30" ht="35.1" customHeight="1">
      <c r="A63" s="263"/>
      <c r="B63" s="2844" t="s">
        <v>437</v>
      </c>
      <c r="C63" s="2760"/>
      <c r="D63" s="2760"/>
      <c r="E63" s="2761"/>
      <c r="F63" s="2845"/>
      <c r="G63" s="2846"/>
      <c r="H63" s="2846"/>
      <c r="I63" s="2846"/>
      <c r="J63" s="2846"/>
      <c r="K63" s="2846"/>
      <c r="L63" s="2846"/>
      <c r="M63" s="2846"/>
      <c r="N63" s="2846"/>
      <c r="O63" s="2846"/>
      <c r="P63" s="2846"/>
      <c r="Q63" s="2846"/>
      <c r="R63" s="2846"/>
      <c r="S63" s="2846"/>
      <c r="T63" s="2846"/>
      <c r="U63" s="2846"/>
      <c r="V63" s="2846"/>
      <c r="W63" s="2846"/>
      <c r="X63" s="2846"/>
      <c r="Y63" s="2846"/>
      <c r="Z63" s="2846"/>
      <c r="AA63" s="2846"/>
      <c r="AB63" s="2846"/>
      <c r="AC63" s="2846"/>
      <c r="AD63" s="2847"/>
    </row>
    <row r="64" spans="1:30" ht="15.95" customHeight="1">
      <c r="A64" s="263"/>
      <c r="B64" s="2848" t="s">
        <v>420</v>
      </c>
      <c r="C64" s="2849"/>
      <c r="D64" s="2849"/>
      <c r="E64" s="2850"/>
      <c r="F64" s="267"/>
      <c r="G64" s="2720" t="s">
        <v>438</v>
      </c>
      <c r="H64" s="2849"/>
      <c r="I64" s="2849"/>
      <c r="J64" s="2849"/>
      <c r="K64" s="2849"/>
      <c r="L64" s="2849"/>
      <c r="M64" s="2849"/>
      <c r="N64" s="2850"/>
      <c r="O64" s="2728"/>
      <c r="P64" s="2692"/>
      <c r="Q64" s="2692"/>
      <c r="R64" s="2687" t="s">
        <v>197</v>
      </c>
      <c r="S64" s="2692"/>
      <c r="T64" s="2687" t="s">
        <v>198</v>
      </c>
      <c r="U64" s="2687" t="s">
        <v>416</v>
      </c>
      <c r="V64" s="2687"/>
      <c r="W64" s="2687"/>
      <c r="X64" s="2686" t="s">
        <v>417</v>
      </c>
      <c r="Y64" s="2688"/>
      <c r="Z64" s="2729"/>
      <c r="AA64" s="2729"/>
      <c r="AB64" s="2729"/>
      <c r="AC64" s="2729"/>
      <c r="AD64" s="2730"/>
    </row>
    <row r="65" spans="1:30" ht="15.95" customHeight="1">
      <c r="A65" s="263"/>
      <c r="B65" s="2699"/>
      <c r="C65" s="2700"/>
      <c r="D65" s="2700"/>
      <c r="E65" s="2701"/>
      <c r="F65" s="2676"/>
      <c r="G65" s="2706"/>
      <c r="H65" s="2700"/>
      <c r="I65" s="2700"/>
      <c r="J65" s="2700"/>
      <c r="K65" s="2700"/>
      <c r="L65" s="2700"/>
      <c r="M65" s="2700"/>
      <c r="N65" s="2701"/>
      <c r="O65" s="2710"/>
      <c r="P65" s="2711"/>
      <c r="Q65" s="2711"/>
      <c r="R65" s="2713"/>
      <c r="S65" s="2711"/>
      <c r="T65" s="2713"/>
      <c r="U65" s="2713"/>
      <c r="V65" s="2713"/>
      <c r="W65" s="2713"/>
      <c r="X65" s="2716"/>
      <c r="Y65" s="2717"/>
      <c r="Z65" s="2674"/>
      <c r="AA65" s="2674"/>
      <c r="AB65" s="2674"/>
      <c r="AC65" s="2674"/>
      <c r="AD65" s="2675"/>
    </row>
    <row r="66" spans="1:30" ht="15.95" customHeight="1">
      <c r="A66" s="263"/>
      <c r="B66" s="2699"/>
      <c r="C66" s="2700"/>
      <c r="D66" s="2700"/>
      <c r="E66" s="2701"/>
      <c r="F66" s="2677"/>
      <c r="G66" s="2706"/>
      <c r="H66" s="2700"/>
      <c r="I66" s="2700"/>
      <c r="J66" s="2700"/>
      <c r="K66" s="2700"/>
      <c r="L66" s="2700"/>
      <c r="M66" s="2700"/>
      <c r="N66" s="2701"/>
      <c r="O66" s="2678"/>
      <c r="P66" s="2680" t="s">
        <v>421</v>
      </c>
      <c r="Q66" s="2681"/>
      <c r="R66" s="2682"/>
      <c r="S66" s="2686" t="s">
        <v>457</v>
      </c>
      <c r="T66" s="2687"/>
      <c r="U66" s="2688"/>
      <c r="V66" s="2692"/>
      <c r="W66" s="2692"/>
      <c r="X66" s="2692"/>
      <c r="Y66" s="2687" t="s">
        <v>197</v>
      </c>
      <c r="Z66" s="2692"/>
      <c r="AA66" s="2687" t="s">
        <v>198</v>
      </c>
      <c r="AB66" s="2692"/>
      <c r="AC66" s="2687" t="s">
        <v>199</v>
      </c>
      <c r="AD66" s="2694"/>
    </row>
    <row r="67" spans="1:30" ht="15.95" customHeight="1" thickBot="1">
      <c r="A67" s="269"/>
      <c r="B67" s="2702"/>
      <c r="C67" s="2703"/>
      <c r="D67" s="2703"/>
      <c r="E67" s="2704"/>
      <c r="F67" s="274"/>
      <c r="G67" s="2707"/>
      <c r="H67" s="2703"/>
      <c r="I67" s="2703"/>
      <c r="J67" s="2703"/>
      <c r="K67" s="2703"/>
      <c r="L67" s="2703"/>
      <c r="M67" s="2703"/>
      <c r="N67" s="2704"/>
      <c r="O67" s="2679"/>
      <c r="P67" s="2683"/>
      <c r="Q67" s="2684"/>
      <c r="R67" s="2685"/>
      <c r="S67" s="2689"/>
      <c r="T67" s="2690"/>
      <c r="U67" s="2691"/>
      <c r="V67" s="2693"/>
      <c r="W67" s="2693"/>
      <c r="X67" s="2693"/>
      <c r="Y67" s="2690"/>
      <c r="Z67" s="2693"/>
      <c r="AA67" s="2690"/>
      <c r="AB67" s="2693"/>
      <c r="AC67" s="2690"/>
      <c r="AD67" s="2695"/>
    </row>
    <row r="68" spans="1:30" s="257" customFormat="1" ht="35.1" customHeight="1" thickBot="1">
      <c r="A68" s="856" t="s">
        <v>1179</v>
      </c>
      <c r="B68" s="888"/>
      <c r="C68" s="889"/>
      <c r="D68" s="889"/>
      <c r="E68" s="889"/>
      <c r="F68" s="886"/>
      <c r="G68" s="894"/>
      <c r="H68" s="894"/>
      <c r="I68" s="894"/>
      <c r="J68" s="894"/>
      <c r="K68" s="894"/>
      <c r="L68" s="891"/>
      <c r="M68" s="891"/>
      <c r="N68" s="891"/>
      <c r="O68" s="886"/>
      <c r="P68" s="891"/>
      <c r="Q68" s="891"/>
      <c r="R68" s="891"/>
      <c r="S68" s="891"/>
      <c r="T68" s="891"/>
      <c r="U68" s="891"/>
      <c r="V68" s="891"/>
      <c r="W68" s="891"/>
      <c r="X68" s="891"/>
      <c r="Y68" s="891"/>
      <c r="Z68" s="891"/>
      <c r="AA68" s="891"/>
      <c r="AB68" s="860"/>
      <c r="AC68" s="891"/>
      <c r="AD68" s="861"/>
    </row>
    <row r="69" spans="1:30" s="257" customFormat="1" ht="12.75" customHeight="1">
      <c r="A69" s="263"/>
      <c r="B69" s="2696" t="s">
        <v>420</v>
      </c>
      <c r="C69" s="2697"/>
      <c r="D69" s="2697"/>
      <c r="E69" s="2698"/>
      <c r="F69" s="854"/>
      <c r="G69" s="2705" t="s">
        <v>803</v>
      </c>
      <c r="H69" s="2697"/>
      <c r="I69" s="2697"/>
      <c r="J69" s="2697"/>
      <c r="K69" s="2697"/>
      <c r="L69" s="2697"/>
      <c r="M69" s="2697"/>
      <c r="N69" s="2698"/>
      <c r="O69" s="2708"/>
      <c r="P69" s="2709"/>
      <c r="Q69" s="2709"/>
      <c r="R69" s="2712" t="s">
        <v>197</v>
      </c>
      <c r="S69" s="2709"/>
      <c r="T69" s="2712" t="s">
        <v>198</v>
      </c>
      <c r="U69" s="2712" t="s">
        <v>416</v>
      </c>
      <c r="V69" s="2712"/>
      <c r="W69" s="2712"/>
      <c r="X69" s="2714" t="s">
        <v>417</v>
      </c>
      <c r="Y69" s="2715"/>
      <c r="Z69" s="2672"/>
      <c r="AA69" s="2672"/>
      <c r="AB69" s="2672"/>
      <c r="AC69" s="2672"/>
      <c r="AD69" s="2673"/>
    </row>
    <row r="70" spans="1:30" s="257" customFormat="1" ht="15.95" customHeight="1">
      <c r="A70" s="263"/>
      <c r="B70" s="2699"/>
      <c r="C70" s="2700"/>
      <c r="D70" s="2700"/>
      <c r="E70" s="2701"/>
      <c r="F70" s="2676"/>
      <c r="G70" s="2706"/>
      <c r="H70" s="2700"/>
      <c r="I70" s="2700"/>
      <c r="J70" s="2700"/>
      <c r="K70" s="2700"/>
      <c r="L70" s="2700"/>
      <c r="M70" s="2700"/>
      <c r="N70" s="2701"/>
      <c r="O70" s="2710"/>
      <c r="P70" s="2711"/>
      <c r="Q70" s="2711"/>
      <c r="R70" s="2713"/>
      <c r="S70" s="2711"/>
      <c r="T70" s="2713"/>
      <c r="U70" s="2713"/>
      <c r="V70" s="2713"/>
      <c r="W70" s="2713"/>
      <c r="X70" s="2716"/>
      <c r="Y70" s="2717"/>
      <c r="Z70" s="2674"/>
      <c r="AA70" s="2674"/>
      <c r="AB70" s="2674"/>
      <c r="AC70" s="2674"/>
      <c r="AD70" s="2675"/>
    </row>
    <row r="71" spans="1:30" s="257" customFormat="1" ht="15.95" customHeight="1">
      <c r="A71" s="263"/>
      <c r="B71" s="2699"/>
      <c r="C71" s="2700"/>
      <c r="D71" s="2700"/>
      <c r="E71" s="2701"/>
      <c r="F71" s="2677"/>
      <c r="G71" s="2706"/>
      <c r="H71" s="2700"/>
      <c r="I71" s="2700"/>
      <c r="J71" s="2700"/>
      <c r="K71" s="2700"/>
      <c r="L71" s="2700"/>
      <c r="M71" s="2700"/>
      <c r="N71" s="2701"/>
      <c r="O71" s="2678"/>
      <c r="P71" s="2680" t="s">
        <v>421</v>
      </c>
      <c r="Q71" s="2681"/>
      <c r="R71" s="2682"/>
      <c r="S71" s="2686" t="s">
        <v>457</v>
      </c>
      <c r="T71" s="2687"/>
      <c r="U71" s="2688"/>
      <c r="V71" s="2692"/>
      <c r="W71" s="2692"/>
      <c r="X71" s="2692"/>
      <c r="Y71" s="2687" t="s">
        <v>197</v>
      </c>
      <c r="Z71" s="2692"/>
      <c r="AA71" s="2687" t="s">
        <v>198</v>
      </c>
      <c r="AB71" s="2692"/>
      <c r="AC71" s="2687" t="s">
        <v>199</v>
      </c>
      <c r="AD71" s="2694"/>
    </row>
    <row r="72" spans="1:30" s="257" customFormat="1" ht="15.95" customHeight="1" thickBot="1">
      <c r="A72" s="269"/>
      <c r="B72" s="2702"/>
      <c r="C72" s="2703"/>
      <c r="D72" s="2703"/>
      <c r="E72" s="2704"/>
      <c r="F72" s="274"/>
      <c r="G72" s="2707"/>
      <c r="H72" s="2703"/>
      <c r="I72" s="2703"/>
      <c r="J72" s="2703"/>
      <c r="K72" s="2703"/>
      <c r="L72" s="2703"/>
      <c r="M72" s="2703"/>
      <c r="N72" s="2704"/>
      <c r="O72" s="2679"/>
      <c r="P72" s="2683"/>
      <c r="Q72" s="2684"/>
      <c r="R72" s="2685"/>
      <c r="S72" s="2689"/>
      <c r="T72" s="2690"/>
      <c r="U72" s="2691"/>
      <c r="V72" s="2693"/>
      <c r="W72" s="2693"/>
      <c r="X72" s="2693"/>
      <c r="Y72" s="2690"/>
      <c r="Z72" s="2693"/>
      <c r="AA72" s="2690"/>
      <c r="AB72" s="2693"/>
      <c r="AC72" s="2690"/>
      <c r="AD72" s="2695"/>
    </row>
    <row r="73" spans="1:30" ht="34.5" customHeight="1" thickBot="1">
      <c r="A73" s="2851" t="s">
        <v>1180</v>
      </c>
      <c r="B73" s="2852"/>
      <c r="C73" s="2852"/>
      <c r="D73" s="2852"/>
      <c r="E73" s="2852"/>
      <c r="F73" s="2852"/>
      <c r="G73" s="2852"/>
      <c r="H73" s="2852"/>
      <c r="I73" s="2852"/>
      <c r="J73" s="2852"/>
      <c r="K73" s="2852"/>
      <c r="L73" s="2852"/>
      <c r="M73" s="2852"/>
      <c r="N73" s="2852"/>
      <c r="O73" s="2852"/>
      <c r="P73" s="894"/>
      <c r="Q73" s="894"/>
      <c r="R73" s="894"/>
      <c r="S73" s="891"/>
      <c r="T73" s="891"/>
      <c r="U73" s="891"/>
      <c r="V73" s="891"/>
      <c r="W73" s="891"/>
      <c r="X73" s="891"/>
      <c r="Y73" s="891"/>
      <c r="Z73" s="891"/>
      <c r="AA73" s="891"/>
      <c r="AB73" s="891"/>
      <c r="AC73" s="891"/>
      <c r="AD73" s="892"/>
    </row>
    <row r="74" spans="1:30" ht="18" customHeight="1">
      <c r="A74" s="263"/>
      <c r="B74" s="2696" t="s">
        <v>420</v>
      </c>
      <c r="C74" s="2697"/>
      <c r="D74" s="2697"/>
      <c r="E74" s="2698"/>
      <c r="F74" s="854"/>
      <c r="G74" s="2705" t="s">
        <v>1153</v>
      </c>
      <c r="H74" s="2853"/>
      <c r="I74" s="2853"/>
      <c r="J74" s="2853"/>
      <c r="K74" s="2853"/>
      <c r="L74" s="2853"/>
      <c r="M74" s="2853"/>
      <c r="N74" s="2854"/>
      <c r="O74" s="2708"/>
      <c r="P74" s="2709"/>
      <c r="Q74" s="2709"/>
      <c r="R74" s="2712" t="s">
        <v>197</v>
      </c>
      <c r="S74" s="2709"/>
      <c r="T74" s="2712" t="s">
        <v>198</v>
      </c>
      <c r="U74" s="2712" t="s">
        <v>416</v>
      </c>
      <c r="V74" s="2712"/>
      <c r="W74" s="2712"/>
      <c r="X74" s="2714" t="s">
        <v>417</v>
      </c>
      <c r="Y74" s="2715"/>
      <c r="Z74" s="2672"/>
      <c r="AA74" s="2672"/>
      <c r="AB74" s="2672"/>
      <c r="AC74" s="2672"/>
      <c r="AD74" s="2673"/>
    </row>
    <row r="75" spans="1:30" ht="18" customHeight="1">
      <c r="A75" s="263"/>
      <c r="B75" s="2699"/>
      <c r="C75" s="2700"/>
      <c r="D75" s="2700"/>
      <c r="E75" s="2701"/>
      <c r="F75" s="2676"/>
      <c r="G75" s="2706"/>
      <c r="H75" s="2723"/>
      <c r="I75" s="2723"/>
      <c r="J75" s="2723"/>
      <c r="K75" s="2723"/>
      <c r="L75" s="2723"/>
      <c r="M75" s="2723"/>
      <c r="N75" s="2724"/>
      <c r="O75" s="2710"/>
      <c r="P75" s="2711"/>
      <c r="Q75" s="2711"/>
      <c r="R75" s="2713"/>
      <c r="S75" s="2711"/>
      <c r="T75" s="2713"/>
      <c r="U75" s="2713"/>
      <c r="V75" s="2713"/>
      <c r="W75" s="2713"/>
      <c r="X75" s="2716"/>
      <c r="Y75" s="2717"/>
      <c r="Z75" s="2674"/>
      <c r="AA75" s="2674"/>
      <c r="AB75" s="2674"/>
      <c r="AC75" s="2674"/>
      <c r="AD75" s="2675"/>
    </row>
    <row r="76" spans="1:30" ht="18" customHeight="1">
      <c r="A76" s="263"/>
      <c r="B76" s="2699"/>
      <c r="C76" s="2700"/>
      <c r="D76" s="2700"/>
      <c r="E76" s="2701"/>
      <c r="F76" s="2677"/>
      <c r="G76" s="2706"/>
      <c r="H76" s="2723"/>
      <c r="I76" s="2723"/>
      <c r="J76" s="2723"/>
      <c r="K76" s="2723"/>
      <c r="L76" s="2723"/>
      <c r="M76" s="2723"/>
      <c r="N76" s="2724"/>
      <c r="O76" s="2678"/>
      <c r="P76" s="2680" t="s">
        <v>421</v>
      </c>
      <c r="Q76" s="2681"/>
      <c r="R76" s="2682"/>
      <c r="S76" s="2686" t="s">
        <v>457</v>
      </c>
      <c r="T76" s="2687"/>
      <c r="U76" s="2688"/>
      <c r="V76" s="2692"/>
      <c r="W76" s="2692"/>
      <c r="X76" s="2692"/>
      <c r="Y76" s="2687" t="s">
        <v>197</v>
      </c>
      <c r="Z76" s="2692"/>
      <c r="AA76" s="2687" t="s">
        <v>198</v>
      </c>
      <c r="AB76" s="2692"/>
      <c r="AC76" s="2687" t="s">
        <v>199</v>
      </c>
      <c r="AD76" s="2694"/>
    </row>
    <row r="77" spans="1:30" ht="18" customHeight="1">
      <c r="A77" s="263"/>
      <c r="B77" s="2699"/>
      <c r="C77" s="2700"/>
      <c r="D77" s="2700"/>
      <c r="E77" s="2701"/>
      <c r="F77" s="855"/>
      <c r="G77" s="2706"/>
      <c r="H77" s="2723"/>
      <c r="I77" s="2723"/>
      <c r="J77" s="2723"/>
      <c r="K77" s="2723"/>
      <c r="L77" s="2723"/>
      <c r="M77" s="2723"/>
      <c r="N77" s="2724"/>
      <c r="O77" s="2772"/>
      <c r="P77" s="2855"/>
      <c r="Q77" s="2856"/>
      <c r="R77" s="2857"/>
      <c r="S77" s="2858"/>
      <c r="T77" s="2718"/>
      <c r="U77" s="2859"/>
      <c r="V77" s="2860"/>
      <c r="W77" s="2860"/>
      <c r="X77" s="2860"/>
      <c r="Y77" s="2718"/>
      <c r="Z77" s="2860"/>
      <c r="AA77" s="2718"/>
      <c r="AB77" s="2860"/>
      <c r="AC77" s="2718"/>
      <c r="AD77" s="2719"/>
    </row>
    <row r="78" spans="1:30" ht="18" customHeight="1">
      <c r="A78" s="263"/>
      <c r="B78" s="2699"/>
      <c r="C78" s="2700"/>
      <c r="D78" s="2700"/>
      <c r="E78" s="2701"/>
      <c r="F78" s="267"/>
      <c r="G78" s="2720" t="s">
        <v>1154</v>
      </c>
      <c r="H78" s="2721"/>
      <c r="I78" s="2721"/>
      <c r="J78" s="2721"/>
      <c r="K78" s="2721"/>
      <c r="L78" s="2721"/>
      <c r="M78" s="2721"/>
      <c r="N78" s="2722"/>
      <c r="O78" s="2728"/>
      <c r="P78" s="2692"/>
      <c r="Q78" s="2692"/>
      <c r="R78" s="2687" t="s">
        <v>197</v>
      </c>
      <c r="S78" s="2692"/>
      <c r="T78" s="2687" t="s">
        <v>198</v>
      </c>
      <c r="U78" s="2687" t="s">
        <v>416</v>
      </c>
      <c r="V78" s="2687"/>
      <c r="W78" s="2687"/>
      <c r="X78" s="2686" t="s">
        <v>417</v>
      </c>
      <c r="Y78" s="2688"/>
      <c r="Z78" s="2729"/>
      <c r="AA78" s="2729"/>
      <c r="AB78" s="2729"/>
      <c r="AC78" s="2729"/>
      <c r="AD78" s="2730"/>
    </row>
    <row r="79" spans="1:30" ht="18" customHeight="1">
      <c r="A79" s="263"/>
      <c r="B79" s="2699"/>
      <c r="C79" s="2700"/>
      <c r="D79" s="2700"/>
      <c r="E79" s="2701"/>
      <c r="F79" s="2676"/>
      <c r="G79" s="2706"/>
      <c r="H79" s="2723"/>
      <c r="I79" s="2723"/>
      <c r="J79" s="2723"/>
      <c r="K79" s="2723"/>
      <c r="L79" s="2723"/>
      <c r="M79" s="2723"/>
      <c r="N79" s="2724"/>
      <c r="O79" s="2710"/>
      <c r="P79" s="2711"/>
      <c r="Q79" s="2711"/>
      <c r="R79" s="2713"/>
      <c r="S79" s="2711"/>
      <c r="T79" s="2713"/>
      <c r="U79" s="2713"/>
      <c r="V79" s="2713"/>
      <c r="W79" s="2713"/>
      <c r="X79" s="2716"/>
      <c r="Y79" s="2717"/>
      <c r="Z79" s="2674"/>
      <c r="AA79" s="2674"/>
      <c r="AB79" s="2674"/>
      <c r="AC79" s="2674"/>
      <c r="AD79" s="2675"/>
    </row>
    <row r="80" spans="1:30" ht="18" customHeight="1">
      <c r="A80" s="263"/>
      <c r="B80" s="2699"/>
      <c r="C80" s="2700"/>
      <c r="D80" s="2700"/>
      <c r="E80" s="2701"/>
      <c r="F80" s="2677"/>
      <c r="G80" s="2706"/>
      <c r="H80" s="2723"/>
      <c r="I80" s="2723"/>
      <c r="J80" s="2723"/>
      <c r="K80" s="2723"/>
      <c r="L80" s="2723"/>
      <c r="M80" s="2723"/>
      <c r="N80" s="2724"/>
      <c r="O80" s="2678"/>
      <c r="P80" s="2680" t="s">
        <v>421</v>
      </c>
      <c r="Q80" s="2681"/>
      <c r="R80" s="2682"/>
      <c r="S80" s="2686" t="s">
        <v>457</v>
      </c>
      <c r="T80" s="2687"/>
      <c r="U80" s="2688"/>
      <c r="V80" s="2692"/>
      <c r="W80" s="2692"/>
      <c r="X80" s="2692"/>
      <c r="Y80" s="2687" t="s">
        <v>197</v>
      </c>
      <c r="Z80" s="2692"/>
      <c r="AA80" s="2687" t="s">
        <v>198</v>
      </c>
      <c r="AB80" s="2692"/>
      <c r="AC80" s="2687" t="s">
        <v>199</v>
      </c>
      <c r="AD80" s="2694"/>
    </row>
    <row r="81" spans="1:30" ht="21.75" customHeight="1" thickBot="1">
      <c r="A81" s="863"/>
      <c r="B81" s="2702"/>
      <c r="C81" s="2703"/>
      <c r="D81" s="2703"/>
      <c r="E81" s="2704"/>
      <c r="F81" s="274"/>
      <c r="G81" s="2725"/>
      <c r="H81" s="2726"/>
      <c r="I81" s="2726"/>
      <c r="J81" s="2726"/>
      <c r="K81" s="2726"/>
      <c r="L81" s="2726"/>
      <c r="M81" s="2726"/>
      <c r="N81" s="2727"/>
      <c r="O81" s="2679"/>
      <c r="P81" s="2683"/>
      <c r="Q81" s="2684"/>
      <c r="R81" s="2685"/>
      <c r="S81" s="2689"/>
      <c r="T81" s="2690"/>
      <c r="U81" s="2691"/>
      <c r="V81" s="2693"/>
      <c r="W81" s="2693"/>
      <c r="X81" s="2693"/>
      <c r="Y81" s="2690"/>
      <c r="Z81" s="2693"/>
      <c r="AA81" s="2690"/>
      <c r="AB81" s="2693"/>
      <c r="AC81" s="2690"/>
      <c r="AD81" s="2695"/>
    </row>
    <row r="82" spans="1:30" s="257" customFormat="1" ht="35.1" customHeight="1" thickBot="1">
      <c r="A82" s="655" t="s">
        <v>1181</v>
      </c>
      <c r="B82" s="864"/>
      <c r="C82" s="865"/>
      <c r="D82" s="865"/>
      <c r="E82" s="865"/>
      <c r="F82" s="866"/>
      <c r="G82" s="867"/>
      <c r="H82" s="867"/>
      <c r="I82" s="867"/>
      <c r="J82" s="867"/>
      <c r="K82" s="867"/>
      <c r="L82" s="868"/>
      <c r="M82" s="868"/>
      <c r="N82" s="868"/>
      <c r="O82" s="868"/>
      <c r="P82" s="868"/>
      <c r="Q82" s="868"/>
      <c r="R82" s="868"/>
      <c r="S82" s="868"/>
      <c r="T82" s="868"/>
      <c r="U82" s="868"/>
      <c r="V82" s="868"/>
      <c r="W82" s="868"/>
      <c r="X82" s="868"/>
      <c r="Y82" s="868"/>
      <c r="Z82" s="868"/>
      <c r="AA82" s="868"/>
      <c r="AB82" s="868"/>
      <c r="AC82" s="868"/>
      <c r="AD82" s="869"/>
    </row>
    <row r="83" spans="1:30" s="257" customFormat="1" ht="41.25" customHeight="1">
      <c r="A83" s="484"/>
      <c r="B83" s="2699" t="s">
        <v>420</v>
      </c>
      <c r="C83" s="2700"/>
      <c r="D83" s="2700"/>
      <c r="E83" s="2701"/>
      <c r="F83" s="855"/>
      <c r="G83" s="2867" t="s">
        <v>1378</v>
      </c>
      <c r="H83" s="2868"/>
      <c r="I83" s="2869"/>
      <c r="J83" s="2873" t="s">
        <v>675</v>
      </c>
      <c r="K83" s="2875"/>
      <c r="L83" s="2876"/>
      <c r="M83" s="2876"/>
      <c r="N83" s="2877"/>
      <c r="O83" s="2711"/>
      <c r="P83" s="2711"/>
      <c r="Q83" s="835"/>
      <c r="R83" s="833" t="s">
        <v>197</v>
      </c>
      <c r="S83" s="835"/>
      <c r="T83" s="833" t="s">
        <v>198</v>
      </c>
      <c r="U83" s="2713" t="s">
        <v>416</v>
      </c>
      <c r="V83" s="2713"/>
      <c r="W83" s="2717"/>
      <c r="X83" s="2883" t="s">
        <v>417</v>
      </c>
      <c r="Y83" s="2883"/>
      <c r="Z83" s="2884"/>
      <c r="AA83" s="2884"/>
      <c r="AB83" s="2884"/>
      <c r="AC83" s="2884"/>
      <c r="AD83" s="2885"/>
    </row>
    <row r="84" spans="1:30" s="257" customFormat="1" ht="41.25" customHeight="1">
      <c r="A84" s="484"/>
      <c r="B84" s="2699"/>
      <c r="C84" s="2700"/>
      <c r="D84" s="2700"/>
      <c r="E84" s="2701"/>
      <c r="F84" s="267"/>
      <c r="G84" s="2867"/>
      <c r="H84" s="2868"/>
      <c r="I84" s="2869"/>
      <c r="J84" s="2873"/>
      <c r="K84" s="2864"/>
      <c r="L84" s="2865"/>
      <c r="M84" s="2865"/>
      <c r="N84" s="2866"/>
      <c r="O84" s="870"/>
      <c r="P84" s="2680" t="s">
        <v>681</v>
      </c>
      <c r="Q84" s="2687"/>
      <c r="R84" s="2688"/>
      <c r="S84" s="2686" t="s">
        <v>457</v>
      </c>
      <c r="T84" s="2687"/>
      <c r="U84" s="2688"/>
      <c r="V84" s="2728"/>
      <c r="W84" s="2692"/>
      <c r="X84" s="834"/>
      <c r="Y84" s="832" t="s">
        <v>197</v>
      </c>
      <c r="Z84" s="834"/>
      <c r="AA84" s="832" t="s">
        <v>198</v>
      </c>
      <c r="AB84" s="834"/>
      <c r="AC84" s="832" t="s">
        <v>682</v>
      </c>
      <c r="AD84" s="871"/>
    </row>
    <row r="85" spans="1:30" s="257" customFormat="1" ht="41.25" customHeight="1">
      <c r="A85" s="484"/>
      <c r="B85" s="2699"/>
      <c r="C85" s="2700"/>
      <c r="D85" s="2700"/>
      <c r="E85" s="2701"/>
      <c r="F85" s="2676"/>
      <c r="G85" s="2867"/>
      <c r="H85" s="2868"/>
      <c r="I85" s="2869"/>
      <c r="J85" s="2873"/>
      <c r="K85" s="2861"/>
      <c r="L85" s="2862"/>
      <c r="M85" s="2862"/>
      <c r="N85" s="2863"/>
      <c r="O85" s="2752"/>
      <c r="P85" s="2752"/>
      <c r="Q85" s="844"/>
      <c r="R85" s="845" t="s">
        <v>197</v>
      </c>
      <c r="S85" s="844"/>
      <c r="T85" s="845" t="s">
        <v>198</v>
      </c>
      <c r="U85" s="2753" t="s">
        <v>416</v>
      </c>
      <c r="V85" s="2753"/>
      <c r="W85" s="2754"/>
      <c r="X85" s="2755" t="s">
        <v>417</v>
      </c>
      <c r="Y85" s="2755"/>
      <c r="Z85" s="2756"/>
      <c r="AA85" s="2756"/>
      <c r="AB85" s="2756"/>
      <c r="AC85" s="2756"/>
      <c r="AD85" s="2757"/>
    </row>
    <row r="86" spans="1:30" s="257" customFormat="1" ht="41.25" customHeight="1">
      <c r="A86" s="484"/>
      <c r="B86" s="2699"/>
      <c r="C86" s="2700"/>
      <c r="D86" s="2700"/>
      <c r="E86" s="2701"/>
      <c r="F86" s="2677"/>
      <c r="G86" s="2867"/>
      <c r="H86" s="2868"/>
      <c r="I86" s="2869"/>
      <c r="J86" s="2873"/>
      <c r="K86" s="2864"/>
      <c r="L86" s="2865"/>
      <c r="M86" s="2865"/>
      <c r="N86" s="2866"/>
      <c r="O86" s="870"/>
      <c r="P86" s="2680" t="s">
        <v>681</v>
      </c>
      <c r="Q86" s="2687"/>
      <c r="R86" s="2688"/>
      <c r="S86" s="2686" t="s">
        <v>457</v>
      </c>
      <c r="T86" s="2687"/>
      <c r="U86" s="2688"/>
      <c r="V86" s="2728"/>
      <c r="W86" s="2692"/>
      <c r="X86" s="834"/>
      <c r="Y86" s="832" t="s">
        <v>197</v>
      </c>
      <c r="Z86" s="834"/>
      <c r="AA86" s="832" t="s">
        <v>198</v>
      </c>
      <c r="AB86" s="834"/>
      <c r="AC86" s="832" t="s">
        <v>682</v>
      </c>
      <c r="AD86" s="871"/>
    </row>
    <row r="87" spans="1:30" s="257" customFormat="1" ht="41.25" customHeight="1">
      <c r="A87" s="484"/>
      <c r="B87" s="2699"/>
      <c r="C87" s="2700"/>
      <c r="D87" s="2700"/>
      <c r="E87" s="2701"/>
      <c r="F87" s="267"/>
      <c r="G87" s="2867"/>
      <c r="H87" s="2868"/>
      <c r="I87" s="2869"/>
      <c r="J87" s="2873"/>
      <c r="K87" s="2886"/>
      <c r="L87" s="2729"/>
      <c r="M87" s="2729"/>
      <c r="N87" s="2887"/>
      <c r="O87" s="2751"/>
      <c r="P87" s="2752"/>
      <c r="Q87" s="844"/>
      <c r="R87" s="845" t="s">
        <v>197</v>
      </c>
      <c r="S87" s="844"/>
      <c r="T87" s="845" t="s">
        <v>198</v>
      </c>
      <c r="U87" s="2753" t="s">
        <v>416</v>
      </c>
      <c r="V87" s="2753"/>
      <c r="W87" s="2754"/>
      <c r="X87" s="2755" t="s">
        <v>417</v>
      </c>
      <c r="Y87" s="2755"/>
      <c r="Z87" s="2756"/>
      <c r="AA87" s="2756"/>
      <c r="AB87" s="2756"/>
      <c r="AC87" s="2756"/>
      <c r="AD87" s="2757"/>
    </row>
    <row r="88" spans="1:30" s="257" customFormat="1" ht="41.25" customHeight="1" thickBot="1">
      <c r="A88" s="863"/>
      <c r="B88" s="2702"/>
      <c r="C88" s="2703"/>
      <c r="D88" s="2703"/>
      <c r="E88" s="2704"/>
      <c r="F88" s="872"/>
      <c r="G88" s="2870"/>
      <c r="H88" s="2871"/>
      <c r="I88" s="2872"/>
      <c r="J88" s="2874"/>
      <c r="K88" s="2888"/>
      <c r="L88" s="2889"/>
      <c r="M88" s="2889"/>
      <c r="N88" s="2890"/>
      <c r="O88" s="870"/>
      <c r="P88" s="2895" t="s">
        <v>681</v>
      </c>
      <c r="Q88" s="2896"/>
      <c r="R88" s="2897"/>
      <c r="S88" s="2878" t="s">
        <v>457</v>
      </c>
      <c r="T88" s="2879"/>
      <c r="U88" s="2880"/>
      <c r="V88" s="2881"/>
      <c r="W88" s="2882"/>
      <c r="X88" s="834"/>
      <c r="Y88" s="832" t="s">
        <v>197</v>
      </c>
      <c r="Z88" s="834"/>
      <c r="AA88" s="832" t="s">
        <v>198</v>
      </c>
      <c r="AB88" s="834"/>
      <c r="AC88" s="832" t="s">
        <v>682</v>
      </c>
      <c r="AD88" s="871"/>
    </row>
    <row r="89" spans="1:30" s="257" customFormat="1" ht="34.5" customHeight="1" thickBot="1">
      <c r="A89" s="655" t="s">
        <v>1182</v>
      </c>
      <c r="B89" s="887"/>
      <c r="C89" s="887"/>
      <c r="D89" s="887"/>
      <c r="E89" s="887"/>
      <c r="F89" s="862"/>
      <c r="G89" s="895"/>
      <c r="H89" s="895"/>
      <c r="I89" s="895"/>
      <c r="J89" s="873"/>
      <c r="K89" s="895"/>
      <c r="L89" s="895"/>
      <c r="M89" s="895"/>
      <c r="N89" s="895"/>
      <c r="O89" s="895"/>
      <c r="P89" s="890"/>
      <c r="Q89" s="890"/>
      <c r="R89" s="890"/>
      <c r="S89" s="890"/>
      <c r="T89" s="890"/>
      <c r="U89" s="890"/>
      <c r="V89" s="890"/>
      <c r="W89" s="890"/>
      <c r="X89" s="890"/>
      <c r="Y89" s="890"/>
      <c r="Z89" s="890"/>
      <c r="AA89" s="890"/>
      <c r="AB89" s="890"/>
      <c r="AC89" s="887"/>
      <c r="AD89" s="874"/>
    </row>
    <row r="90" spans="1:30" s="257" customFormat="1" ht="18.75" customHeight="1">
      <c r="A90" s="856"/>
      <c r="B90" s="2696" t="s">
        <v>420</v>
      </c>
      <c r="C90" s="2697"/>
      <c r="D90" s="2697"/>
      <c r="E90" s="2698"/>
      <c r="F90" s="854"/>
      <c r="G90" s="2898" t="s">
        <v>1099</v>
      </c>
      <c r="H90" s="2898"/>
      <c r="I90" s="2898"/>
      <c r="J90" s="2901" t="s">
        <v>299</v>
      </c>
      <c r="K90" s="2904"/>
      <c r="L90" s="2905"/>
      <c r="M90" s="2905"/>
      <c r="N90" s="2906"/>
      <c r="O90" s="2708"/>
      <c r="P90" s="2709"/>
      <c r="Q90" s="2709"/>
      <c r="R90" s="2712" t="s">
        <v>197</v>
      </c>
      <c r="S90" s="2709"/>
      <c r="T90" s="2712" t="s">
        <v>198</v>
      </c>
      <c r="U90" s="2712" t="s">
        <v>416</v>
      </c>
      <c r="V90" s="2712"/>
      <c r="W90" s="2715"/>
      <c r="X90" s="2714" t="s">
        <v>417</v>
      </c>
      <c r="Y90" s="2715"/>
      <c r="Z90" s="2672"/>
      <c r="AA90" s="2672"/>
      <c r="AB90" s="2672"/>
      <c r="AC90" s="2672"/>
      <c r="AD90" s="2673"/>
    </row>
    <row r="91" spans="1:30" s="257" customFormat="1" ht="18.75" customHeight="1">
      <c r="A91" s="856"/>
      <c r="B91" s="2699"/>
      <c r="C91" s="2700"/>
      <c r="D91" s="2700"/>
      <c r="E91" s="2701"/>
      <c r="F91" s="256"/>
      <c r="G91" s="2899"/>
      <c r="H91" s="2899"/>
      <c r="I91" s="2899"/>
      <c r="J91" s="2902"/>
      <c r="K91" s="2907"/>
      <c r="L91" s="2908"/>
      <c r="M91" s="2908"/>
      <c r="N91" s="2909"/>
      <c r="O91" s="2710"/>
      <c r="P91" s="2711"/>
      <c r="Q91" s="2711"/>
      <c r="R91" s="2713"/>
      <c r="S91" s="2711"/>
      <c r="T91" s="2713"/>
      <c r="U91" s="2713"/>
      <c r="V91" s="2713"/>
      <c r="W91" s="2717"/>
      <c r="X91" s="2716"/>
      <c r="Y91" s="2717"/>
      <c r="Z91" s="2674"/>
      <c r="AA91" s="2674"/>
      <c r="AB91" s="2674"/>
      <c r="AC91" s="2674"/>
      <c r="AD91" s="2675"/>
    </row>
    <row r="92" spans="1:30" s="257" customFormat="1" ht="18.75" customHeight="1">
      <c r="A92" s="856"/>
      <c r="B92" s="2699"/>
      <c r="C92" s="2700"/>
      <c r="D92" s="2700"/>
      <c r="E92" s="2701"/>
      <c r="F92" s="2676" t="s">
        <v>1657</v>
      </c>
      <c r="G92" s="2899"/>
      <c r="H92" s="2899"/>
      <c r="I92" s="2899"/>
      <c r="J92" s="2902"/>
      <c r="K92" s="2907"/>
      <c r="L92" s="2908"/>
      <c r="M92" s="2908"/>
      <c r="N92" s="2909"/>
      <c r="O92" s="2676"/>
      <c r="P92" s="2680" t="s">
        <v>421</v>
      </c>
      <c r="Q92" s="2681"/>
      <c r="R92" s="2682"/>
      <c r="S92" s="2686" t="s">
        <v>457</v>
      </c>
      <c r="T92" s="2687"/>
      <c r="U92" s="2688"/>
      <c r="V92" s="2728"/>
      <c r="W92" s="2692"/>
      <c r="X92" s="2692"/>
      <c r="Y92" s="2687" t="s">
        <v>197</v>
      </c>
      <c r="Z92" s="2692"/>
      <c r="AA92" s="2687" t="s">
        <v>198</v>
      </c>
      <c r="AB92" s="2692"/>
      <c r="AC92" s="2687" t="s">
        <v>199</v>
      </c>
      <c r="AD92" s="2694"/>
    </row>
    <row r="93" spans="1:30" s="257" customFormat="1" ht="18.75" customHeight="1">
      <c r="A93" s="856"/>
      <c r="B93" s="2699"/>
      <c r="C93" s="2700"/>
      <c r="D93" s="2700"/>
      <c r="E93" s="2701"/>
      <c r="F93" s="2891"/>
      <c r="G93" s="2899"/>
      <c r="H93" s="2899"/>
      <c r="I93" s="2899"/>
      <c r="J93" s="2902"/>
      <c r="K93" s="2907"/>
      <c r="L93" s="2908"/>
      <c r="M93" s="2908"/>
      <c r="N93" s="2909"/>
      <c r="O93" s="2891"/>
      <c r="P93" s="2855"/>
      <c r="Q93" s="2856"/>
      <c r="R93" s="2857"/>
      <c r="S93" s="2858"/>
      <c r="T93" s="2718"/>
      <c r="U93" s="2859"/>
      <c r="V93" s="2893"/>
      <c r="W93" s="2860"/>
      <c r="X93" s="2860"/>
      <c r="Y93" s="2718"/>
      <c r="Z93" s="2860"/>
      <c r="AA93" s="2718"/>
      <c r="AB93" s="2860"/>
      <c r="AC93" s="2718"/>
      <c r="AD93" s="2719"/>
    </row>
    <row r="94" spans="1:30" s="257" customFormat="1" ht="18.75" customHeight="1">
      <c r="A94" s="856"/>
      <c r="B94" s="2699"/>
      <c r="C94" s="2700"/>
      <c r="D94" s="2700"/>
      <c r="E94" s="2701"/>
      <c r="F94" s="2677"/>
      <c r="G94" s="2899"/>
      <c r="H94" s="2899"/>
      <c r="I94" s="2899"/>
      <c r="J94" s="2902"/>
      <c r="K94" s="2907"/>
      <c r="L94" s="2908"/>
      <c r="M94" s="2908"/>
      <c r="N94" s="2909"/>
      <c r="O94" s="2891"/>
      <c r="P94" s="2855"/>
      <c r="Q94" s="2856"/>
      <c r="R94" s="2857"/>
      <c r="S94" s="2858"/>
      <c r="T94" s="2718"/>
      <c r="U94" s="2859"/>
      <c r="V94" s="2893"/>
      <c r="W94" s="2860"/>
      <c r="X94" s="2860"/>
      <c r="Y94" s="2718"/>
      <c r="Z94" s="2860"/>
      <c r="AA94" s="2718"/>
      <c r="AB94" s="2860"/>
      <c r="AC94" s="2718"/>
      <c r="AD94" s="2719"/>
    </row>
    <row r="95" spans="1:30" s="257" customFormat="1" ht="18.75" customHeight="1">
      <c r="A95" s="856"/>
      <c r="B95" s="2699"/>
      <c r="C95" s="2700"/>
      <c r="D95" s="2700"/>
      <c r="E95" s="2701"/>
      <c r="F95" s="875"/>
      <c r="G95" s="2899"/>
      <c r="H95" s="2899"/>
      <c r="I95" s="2899"/>
      <c r="J95" s="2902"/>
      <c r="K95" s="2907"/>
      <c r="L95" s="2908"/>
      <c r="M95" s="2908"/>
      <c r="N95" s="2909"/>
      <c r="O95" s="2891"/>
      <c r="P95" s="2855"/>
      <c r="Q95" s="2856"/>
      <c r="R95" s="2857"/>
      <c r="S95" s="2858"/>
      <c r="T95" s="2718"/>
      <c r="U95" s="2859"/>
      <c r="V95" s="2893"/>
      <c r="W95" s="2860"/>
      <c r="X95" s="2860"/>
      <c r="Y95" s="2718"/>
      <c r="Z95" s="2860"/>
      <c r="AA95" s="2718"/>
      <c r="AB95" s="2860"/>
      <c r="AC95" s="2718"/>
      <c r="AD95" s="2719"/>
    </row>
    <row r="96" spans="1:30" s="257" customFormat="1" ht="18.75" customHeight="1" thickBot="1">
      <c r="A96" s="876"/>
      <c r="B96" s="2702"/>
      <c r="C96" s="2703"/>
      <c r="D96" s="2703"/>
      <c r="E96" s="2704"/>
      <c r="F96" s="274"/>
      <c r="G96" s="2900"/>
      <c r="H96" s="2900"/>
      <c r="I96" s="2900"/>
      <c r="J96" s="2903"/>
      <c r="K96" s="2910"/>
      <c r="L96" s="2911"/>
      <c r="M96" s="2911"/>
      <c r="N96" s="2912"/>
      <c r="O96" s="2892"/>
      <c r="P96" s="2683"/>
      <c r="Q96" s="2684"/>
      <c r="R96" s="2685"/>
      <c r="S96" s="2689"/>
      <c r="T96" s="2690"/>
      <c r="U96" s="2691"/>
      <c r="V96" s="2894"/>
      <c r="W96" s="2693"/>
      <c r="X96" s="2693"/>
      <c r="Y96" s="2690"/>
      <c r="Z96" s="2693"/>
      <c r="AA96" s="2690"/>
      <c r="AB96" s="2693"/>
      <c r="AC96" s="2690"/>
      <c r="AD96" s="2695"/>
    </row>
    <row r="97" spans="1:30" s="257" customFormat="1" ht="35.1" customHeight="1" thickBot="1">
      <c r="A97" s="655" t="s">
        <v>1183</v>
      </c>
      <c r="B97" s="887"/>
      <c r="C97" s="887"/>
      <c r="D97" s="887"/>
      <c r="E97" s="887"/>
      <c r="F97" s="862"/>
      <c r="G97" s="895"/>
      <c r="H97" s="895"/>
      <c r="I97" s="895"/>
      <c r="J97" s="873"/>
      <c r="K97" s="895"/>
      <c r="L97" s="895"/>
      <c r="M97" s="895"/>
      <c r="N97" s="895"/>
      <c r="O97" s="895"/>
      <c r="P97" s="890"/>
      <c r="Q97" s="890"/>
      <c r="R97" s="890"/>
      <c r="S97" s="890"/>
      <c r="T97" s="890"/>
      <c r="U97" s="890"/>
      <c r="V97" s="890"/>
      <c r="W97" s="890"/>
      <c r="X97" s="890"/>
      <c r="Y97" s="890"/>
      <c r="Z97" s="890"/>
      <c r="AA97" s="890"/>
      <c r="AB97" s="890"/>
      <c r="AC97" s="887"/>
      <c r="AD97" s="874"/>
    </row>
    <row r="98" spans="1:30" s="257" customFormat="1" ht="15.75" customHeight="1">
      <c r="A98" s="856"/>
      <c r="B98" s="2696" t="s">
        <v>420</v>
      </c>
      <c r="C98" s="2697"/>
      <c r="D98" s="2697"/>
      <c r="E98" s="2698"/>
      <c r="F98" s="854"/>
      <c r="G98" s="2705" t="s">
        <v>1155</v>
      </c>
      <c r="H98" s="2853"/>
      <c r="I98" s="2853"/>
      <c r="J98" s="2853"/>
      <c r="K98" s="2853"/>
      <c r="L98" s="2853"/>
      <c r="M98" s="2853"/>
      <c r="N98" s="2854"/>
      <c r="O98" s="2708"/>
      <c r="P98" s="2709"/>
      <c r="Q98" s="2709"/>
      <c r="R98" s="2712" t="s">
        <v>197</v>
      </c>
      <c r="S98" s="2709"/>
      <c r="T98" s="2712" t="s">
        <v>198</v>
      </c>
      <c r="U98" s="2712" t="s">
        <v>416</v>
      </c>
      <c r="V98" s="2712"/>
      <c r="W98" s="2712"/>
      <c r="X98" s="2714" t="s">
        <v>417</v>
      </c>
      <c r="Y98" s="2715"/>
      <c r="Z98" s="2672"/>
      <c r="AA98" s="2672"/>
      <c r="AB98" s="2672"/>
      <c r="AC98" s="2672"/>
      <c r="AD98" s="2673"/>
    </row>
    <row r="99" spans="1:30" s="257" customFormat="1" ht="18" customHeight="1">
      <c r="A99" s="856"/>
      <c r="B99" s="2699"/>
      <c r="C99" s="2700"/>
      <c r="D99" s="2700"/>
      <c r="E99" s="2701"/>
      <c r="F99" s="2676"/>
      <c r="G99" s="2706"/>
      <c r="H99" s="2723"/>
      <c r="I99" s="2723"/>
      <c r="J99" s="2723"/>
      <c r="K99" s="2723"/>
      <c r="L99" s="2723"/>
      <c r="M99" s="2723"/>
      <c r="N99" s="2724"/>
      <c r="O99" s="2710"/>
      <c r="P99" s="2711"/>
      <c r="Q99" s="2711"/>
      <c r="R99" s="2713"/>
      <c r="S99" s="2711"/>
      <c r="T99" s="2713"/>
      <c r="U99" s="2713"/>
      <c r="V99" s="2713"/>
      <c r="W99" s="2713"/>
      <c r="X99" s="2716"/>
      <c r="Y99" s="2717"/>
      <c r="Z99" s="2674"/>
      <c r="AA99" s="2674"/>
      <c r="AB99" s="2674"/>
      <c r="AC99" s="2674"/>
      <c r="AD99" s="2675"/>
    </row>
    <row r="100" spans="1:30" s="257" customFormat="1" ht="15.75" customHeight="1">
      <c r="A100" s="856"/>
      <c r="B100" s="2699"/>
      <c r="C100" s="2700"/>
      <c r="D100" s="2700"/>
      <c r="E100" s="2701"/>
      <c r="F100" s="2677"/>
      <c r="G100" s="2706"/>
      <c r="H100" s="2723"/>
      <c r="I100" s="2723"/>
      <c r="J100" s="2723"/>
      <c r="K100" s="2723"/>
      <c r="L100" s="2723"/>
      <c r="M100" s="2723"/>
      <c r="N100" s="2724"/>
      <c r="O100" s="2678"/>
      <c r="P100" s="2680" t="s">
        <v>421</v>
      </c>
      <c r="Q100" s="2681"/>
      <c r="R100" s="2682"/>
      <c r="S100" s="2686" t="s">
        <v>457</v>
      </c>
      <c r="T100" s="2687"/>
      <c r="U100" s="2688"/>
      <c r="V100" s="2692"/>
      <c r="W100" s="2692"/>
      <c r="X100" s="2692"/>
      <c r="Y100" s="2687" t="s">
        <v>197</v>
      </c>
      <c r="Z100" s="2692"/>
      <c r="AA100" s="2687" t="s">
        <v>198</v>
      </c>
      <c r="AB100" s="2692"/>
      <c r="AC100" s="2687" t="s">
        <v>199</v>
      </c>
      <c r="AD100" s="2694"/>
    </row>
    <row r="101" spans="1:30" s="257" customFormat="1" ht="18" customHeight="1" thickBot="1">
      <c r="A101" s="876"/>
      <c r="B101" s="2702"/>
      <c r="C101" s="2703"/>
      <c r="D101" s="2703"/>
      <c r="E101" s="2704"/>
      <c r="F101" s="274"/>
      <c r="G101" s="2725"/>
      <c r="H101" s="2726"/>
      <c r="I101" s="2726"/>
      <c r="J101" s="2726"/>
      <c r="K101" s="2726"/>
      <c r="L101" s="2726"/>
      <c r="M101" s="2726"/>
      <c r="N101" s="2727"/>
      <c r="O101" s="2679"/>
      <c r="P101" s="2683"/>
      <c r="Q101" s="2684"/>
      <c r="R101" s="2685"/>
      <c r="S101" s="2689"/>
      <c r="T101" s="2690"/>
      <c r="U101" s="2691"/>
      <c r="V101" s="2693"/>
      <c r="W101" s="2693"/>
      <c r="X101" s="2693"/>
      <c r="Y101" s="2690"/>
      <c r="Z101" s="2693"/>
      <c r="AA101" s="2690"/>
      <c r="AB101" s="2693"/>
      <c r="AC101" s="2690"/>
      <c r="AD101" s="2695"/>
    </row>
    <row r="102" spans="1:30" s="257" customFormat="1" ht="35.1" customHeight="1" thickBot="1">
      <c r="A102" s="655" t="s">
        <v>1184</v>
      </c>
      <c r="B102" s="887"/>
      <c r="C102" s="887"/>
      <c r="D102" s="887"/>
      <c r="E102" s="887"/>
      <c r="F102" s="862"/>
      <c r="G102" s="895"/>
      <c r="H102" s="895"/>
      <c r="I102" s="895"/>
      <c r="J102" s="873"/>
      <c r="K102" s="895"/>
      <c r="L102" s="895"/>
      <c r="M102" s="895"/>
      <c r="N102" s="895"/>
      <c r="O102" s="895"/>
      <c r="P102" s="890"/>
      <c r="Q102" s="890"/>
      <c r="R102" s="890"/>
      <c r="S102" s="890"/>
      <c r="T102" s="890"/>
      <c r="U102" s="890"/>
      <c r="V102" s="890"/>
      <c r="W102" s="890"/>
      <c r="X102" s="890"/>
      <c r="Y102" s="890"/>
      <c r="Z102" s="890"/>
      <c r="AA102" s="890"/>
      <c r="AB102" s="890"/>
      <c r="AC102" s="887"/>
      <c r="AD102" s="874"/>
    </row>
    <row r="103" spans="1:30" s="257" customFormat="1" ht="18" customHeight="1">
      <c r="A103" s="263"/>
      <c r="B103" s="2696" t="s">
        <v>420</v>
      </c>
      <c r="C103" s="2697"/>
      <c r="D103" s="2697"/>
      <c r="E103" s="2698"/>
      <c r="F103" s="854"/>
      <c r="G103" s="2705" t="s">
        <v>13</v>
      </c>
      <c r="H103" s="2853"/>
      <c r="I103" s="2853"/>
      <c r="J103" s="2853"/>
      <c r="K103" s="2853"/>
      <c r="L103" s="2853"/>
      <c r="M103" s="2853"/>
      <c r="N103" s="2854"/>
      <c r="O103" s="2708"/>
      <c r="P103" s="2709"/>
      <c r="Q103" s="2709"/>
      <c r="R103" s="2712" t="s">
        <v>197</v>
      </c>
      <c r="S103" s="2709"/>
      <c r="T103" s="2712" t="s">
        <v>198</v>
      </c>
      <c r="U103" s="2712" t="s">
        <v>416</v>
      </c>
      <c r="V103" s="2712"/>
      <c r="W103" s="2715"/>
      <c r="X103" s="2714" t="s">
        <v>417</v>
      </c>
      <c r="Y103" s="2715"/>
      <c r="Z103" s="2913"/>
      <c r="AA103" s="2672"/>
      <c r="AB103" s="2672"/>
      <c r="AC103" s="2672"/>
      <c r="AD103" s="2673"/>
    </row>
    <row r="104" spans="1:30" s="257" customFormat="1" ht="18" customHeight="1">
      <c r="A104" s="263"/>
      <c r="B104" s="2699"/>
      <c r="C104" s="2700"/>
      <c r="D104" s="2700"/>
      <c r="E104" s="2701"/>
      <c r="F104" s="2676"/>
      <c r="G104" s="2706"/>
      <c r="H104" s="2723"/>
      <c r="I104" s="2723"/>
      <c r="J104" s="2723"/>
      <c r="K104" s="2723"/>
      <c r="L104" s="2723"/>
      <c r="M104" s="2723"/>
      <c r="N104" s="2724"/>
      <c r="O104" s="2710"/>
      <c r="P104" s="2711"/>
      <c r="Q104" s="2711"/>
      <c r="R104" s="2713"/>
      <c r="S104" s="2711"/>
      <c r="T104" s="2713"/>
      <c r="U104" s="2713"/>
      <c r="V104" s="2713"/>
      <c r="W104" s="2717"/>
      <c r="X104" s="2716"/>
      <c r="Y104" s="2717"/>
      <c r="Z104" s="2914"/>
      <c r="AA104" s="2674"/>
      <c r="AB104" s="2674"/>
      <c r="AC104" s="2674"/>
      <c r="AD104" s="2675"/>
    </row>
    <row r="105" spans="1:30" s="257" customFormat="1" ht="18" customHeight="1">
      <c r="A105" s="263"/>
      <c r="B105" s="2699"/>
      <c r="C105" s="2700"/>
      <c r="D105" s="2700"/>
      <c r="E105" s="2701"/>
      <c r="F105" s="2677"/>
      <c r="G105" s="2706"/>
      <c r="H105" s="2723"/>
      <c r="I105" s="2723"/>
      <c r="J105" s="2723"/>
      <c r="K105" s="2723"/>
      <c r="L105" s="2723"/>
      <c r="M105" s="2723"/>
      <c r="N105" s="2724"/>
      <c r="O105" s="2676"/>
      <c r="P105" s="2680" t="s">
        <v>421</v>
      </c>
      <c r="Q105" s="2681"/>
      <c r="R105" s="2682"/>
      <c r="S105" s="2686" t="s">
        <v>457</v>
      </c>
      <c r="T105" s="2687"/>
      <c r="U105" s="2688"/>
      <c r="V105" s="2728"/>
      <c r="W105" s="2692"/>
      <c r="X105" s="2692"/>
      <c r="Y105" s="2687" t="s">
        <v>197</v>
      </c>
      <c r="Z105" s="2692"/>
      <c r="AA105" s="2687" t="s">
        <v>198</v>
      </c>
      <c r="AB105" s="2692"/>
      <c r="AC105" s="2687" t="s">
        <v>199</v>
      </c>
      <c r="AD105" s="2694"/>
    </row>
    <row r="106" spans="1:30" s="257" customFormat="1" ht="18" customHeight="1" thickBot="1">
      <c r="A106" s="877"/>
      <c r="B106" s="2702"/>
      <c r="C106" s="2703"/>
      <c r="D106" s="2703"/>
      <c r="E106" s="2704"/>
      <c r="F106" s="274"/>
      <c r="G106" s="2725"/>
      <c r="H106" s="2726"/>
      <c r="I106" s="2726"/>
      <c r="J106" s="2726"/>
      <c r="K106" s="2726"/>
      <c r="L106" s="2726"/>
      <c r="M106" s="2726"/>
      <c r="N106" s="2727"/>
      <c r="O106" s="2892"/>
      <c r="P106" s="2683"/>
      <c r="Q106" s="2684"/>
      <c r="R106" s="2685"/>
      <c r="S106" s="2689"/>
      <c r="T106" s="2690"/>
      <c r="U106" s="2691"/>
      <c r="V106" s="2894"/>
      <c r="W106" s="2693"/>
      <c r="X106" s="2693"/>
      <c r="Y106" s="2690"/>
      <c r="Z106" s="2693"/>
      <c r="AA106" s="2690"/>
      <c r="AB106" s="2693"/>
      <c r="AC106" s="2690"/>
      <c r="AD106" s="2695"/>
    </row>
    <row r="107" spans="1:30" s="257" customFormat="1" ht="35.1" customHeight="1" thickBot="1">
      <c r="A107" s="893" t="s">
        <v>1185</v>
      </c>
      <c r="B107" s="887"/>
      <c r="C107" s="887"/>
      <c r="D107" s="887"/>
      <c r="E107" s="887"/>
      <c r="F107" s="862"/>
      <c r="G107" s="895"/>
      <c r="H107" s="895"/>
      <c r="I107" s="895"/>
      <c r="J107" s="873"/>
      <c r="K107" s="895"/>
      <c r="L107" s="895"/>
      <c r="M107" s="895"/>
      <c r="N107" s="895"/>
      <c r="O107" s="895"/>
      <c r="P107" s="890"/>
      <c r="Q107" s="890"/>
      <c r="R107" s="890"/>
      <c r="S107" s="890"/>
      <c r="T107" s="890"/>
      <c r="U107" s="890"/>
      <c r="V107" s="890"/>
      <c r="W107" s="890"/>
      <c r="X107" s="890"/>
      <c r="Y107" s="890"/>
      <c r="Z107" s="890"/>
      <c r="AA107" s="890"/>
      <c r="AB107" s="890"/>
      <c r="AC107" s="887"/>
      <c r="AD107" s="874"/>
    </row>
    <row r="108" spans="1:30" s="257" customFormat="1" ht="18" customHeight="1">
      <c r="A108" s="856"/>
      <c r="B108" s="2696" t="s">
        <v>420</v>
      </c>
      <c r="C108" s="2697"/>
      <c r="D108" s="2697"/>
      <c r="E108" s="2698"/>
      <c r="F108" s="854"/>
      <c r="G108" s="2705" t="s">
        <v>956</v>
      </c>
      <c r="H108" s="2853"/>
      <c r="I108" s="2853"/>
      <c r="J108" s="2853"/>
      <c r="K108" s="2853"/>
      <c r="L108" s="2853"/>
      <c r="M108" s="2853"/>
      <c r="N108" s="2854"/>
      <c r="O108" s="2708"/>
      <c r="P108" s="2709"/>
      <c r="Q108" s="2709"/>
      <c r="R108" s="2712" t="s">
        <v>197</v>
      </c>
      <c r="S108" s="2709"/>
      <c r="T108" s="2712" t="s">
        <v>198</v>
      </c>
      <c r="U108" s="2712" t="s">
        <v>416</v>
      </c>
      <c r="V108" s="2712"/>
      <c r="W108" s="2715"/>
      <c r="X108" s="2714" t="s">
        <v>417</v>
      </c>
      <c r="Y108" s="2715"/>
      <c r="Z108" s="2672"/>
      <c r="AA108" s="2672"/>
      <c r="AB108" s="2672"/>
      <c r="AC108" s="2672"/>
      <c r="AD108" s="2673"/>
    </row>
    <row r="109" spans="1:30" s="257" customFormat="1" ht="17.25">
      <c r="A109" s="856"/>
      <c r="B109" s="2699"/>
      <c r="C109" s="2700"/>
      <c r="D109" s="2700"/>
      <c r="E109" s="2701"/>
      <c r="F109" s="2676"/>
      <c r="G109" s="2706"/>
      <c r="H109" s="2723"/>
      <c r="I109" s="2723"/>
      <c r="J109" s="2723"/>
      <c r="K109" s="2723"/>
      <c r="L109" s="2723"/>
      <c r="M109" s="2723"/>
      <c r="N109" s="2724"/>
      <c r="O109" s="2710"/>
      <c r="P109" s="2711"/>
      <c r="Q109" s="2711"/>
      <c r="R109" s="2713"/>
      <c r="S109" s="2711"/>
      <c r="T109" s="2713"/>
      <c r="U109" s="2713"/>
      <c r="V109" s="2713"/>
      <c r="W109" s="2717"/>
      <c r="X109" s="2716"/>
      <c r="Y109" s="2717"/>
      <c r="Z109" s="2674"/>
      <c r="AA109" s="2674"/>
      <c r="AB109" s="2674"/>
      <c r="AC109" s="2674"/>
      <c r="AD109" s="2675"/>
    </row>
    <row r="110" spans="1:30" s="257" customFormat="1" ht="17.25">
      <c r="A110" s="856"/>
      <c r="B110" s="2699"/>
      <c r="C110" s="2700"/>
      <c r="D110" s="2700"/>
      <c r="E110" s="2701"/>
      <c r="F110" s="2677"/>
      <c r="G110" s="2706"/>
      <c r="H110" s="2723"/>
      <c r="I110" s="2723"/>
      <c r="J110" s="2723"/>
      <c r="K110" s="2723"/>
      <c r="L110" s="2723"/>
      <c r="M110" s="2723"/>
      <c r="N110" s="2724"/>
      <c r="O110" s="2676"/>
      <c r="P110" s="2680" t="s">
        <v>421</v>
      </c>
      <c r="Q110" s="2681"/>
      <c r="R110" s="2682"/>
      <c r="S110" s="2686" t="s">
        <v>457</v>
      </c>
      <c r="T110" s="2687"/>
      <c r="U110" s="2688"/>
      <c r="V110" s="2728"/>
      <c r="W110" s="2692"/>
      <c r="X110" s="2692"/>
      <c r="Y110" s="2687" t="s">
        <v>197</v>
      </c>
      <c r="Z110" s="2692"/>
      <c r="AA110" s="2687" t="s">
        <v>198</v>
      </c>
      <c r="AB110" s="2692"/>
      <c r="AC110" s="2687" t="s">
        <v>199</v>
      </c>
      <c r="AD110" s="2694"/>
    </row>
    <row r="111" spans="1:30" s="257" customFormat="1" ht="18" thickBot="1">
      <c r="A111" s="876"/>
      <c r="B111" s="2702"/>
      <c r="C111" s="2703"/>
      <c r="D111" s="2703"/>
      <c r="E111" s="2704"/>
      <c r="F111" s="274"/>
      <c r="G111" s="2725"/>
      <c r="H111" s="2726"/>
      <c r="I111" s="2726"/>
      <c r="J111" s="2726"/>
      <c r="K111" s="2726"/>
      <c r="L111" s="2726"/>
      <c r="M111" s="2726"/>
      <c r="N111" s="2727"/>
      <c r="O111" s="2892"/>
      <c r="P111" s="2683"/>
      <c r="Q111" s="2684"/>
      <c r="R111" s="2685"/>
      <c r="S111" s="2689"/>
      <c r="T111" s="2690"/>
      <c r="U111" s="2691"/>
      <c r="V111" s="2894"/>
      <c r="W111" s="2693"/>
      <c r="X111" s="2693"/>
      <c r="Y111" s="2690"/>
      <c r="Z111" s="2693"/>
      <c r="AA111" s="2690"/>
      <c r="AB111" s="2693"/>
      <c r="AC111" s="2690"/>
      <c r="AD111" s="2695"/>
    </row>
    <row r="112" spans="1:30" s="257" customFormat="1" ht="35.1" customHeight="1" thickBot="1">
      <c r="A112" s="655" t="s">
        <v>1186</v>
      </c>
      <c r="B112" s="887"/>
      <c r="C112" s="887"/>
      <c r="D112" s="887"/>
      <c r="E112" s="887"/>
      <c r="F112" s="862"/>
      <c r="G112" s="895"/>
      <c r="H112" s="895"/>
      <c r="I112" s="895"/>
      <c r="J112" s="873"/>
      <c r="K112" s="895"/>
      <c r="L112" s="895"/>
      <c r="M112" s="895"/>
      <c r="N112" s="895"/>
      <c r="O112" s="895"/>
      <c r="P112" s="890"/>
      <c r="Q112" s="890"/>
      <c r="R112" s="890"/>
      <c r="S112" s="890"/>
      <c r="T112" s="890"/>
      <c r="U112" s="890"/>
      <c r="V112" s="890"/>
      <c r="W112" s="890"/>
      <c r="X112" s="890"/>
      <c r="Y112" s="890"/>
      <c r="Z112" s="890"/>
      <c r="AA112" s="890"/>
      <c r="AB112" s="890"/>
      <c r="AC112" s="887"/>
      <c r="AD112" s="874"/>
    </row>
    <row r="113" spans="1:30" s="257" customFormat="1" ht="18" customHeight="1">
      <c r="A113" s="856"/>
      <c r="B113" s="2696" t="s">
        <v>420</v>
      </c>
      <c r="C113" s="2697"/>
      <c r="D113" s="2697"/>
      <c r="E113" s="2698"/>
      <c r="F113" s="854"/>
      <c r="G113" s="2705" t="s">
        <v>783</v>
      </c>
      <c r="H113" s="2853"/>
      <c r="I113" s="2854"/>
      <c r="J113" s="2901" t="s">
        <v>299</v>
      </c>
      <c r="K113" s="2915"/>
      <c r="L113" s="2916"/>
      <c r="M113" s="2916"/>
      <c r="N113" s="2917"/>
      <c r="O113" s="2708"/>
      <c r="P113" s="2709"/>
      <c r="Q113" s="2709"/>
      <c r="R113" s="2712" t="s">
        <v>197</v>
      </c>
      <c r="S113" s="2709"/>
      <c r="T113" s="2712" t="s">
        <v>198</v>
      </c>
      <c r="U113" s="2712" t="s">
        <v>416</v>
      </c>
      <c r="V113" s="2712"/>
      <c r="W113" s="2715"/>
      <c r="X113" s="2714" t="s">
        <v>417</v>
      </c>
      <c r="Y113" s="2715"/>
      <c r="Z113" s="2913"/>
      <c r="AA113" s="2672"/>
      <c r="AB113" s="2672"/>
      <c r="AC113" s="2672"/>
      <c r="AD113" s="2673"/>
    </row>
    <row r="114" spans="1:30" s="257" customFormat="1" ht="18" customHeight="1">
      <c r="A114" s="856"/>
      <c r="B114" s="2699"/>
      <c r="C114" s="2700"/>
      <c r="D114" s="2700"/>
      <c r="E114" s="2701"/>
      <c r="F114" s="2676"/>
      <c r="G114" s="2706"/>
      <c r="H114" s="2723"/>
      <c r="I114" s="2724"/>
      <c r="J114" s="2902"/>
      <c r="K114" s="2875"/>
      <c r="L114" s="2876"/>
      <c r="M114" s="2876"/>
      <c r="N114" s="2877"/>
      <c r="O114" s="2710"/>
      <c r="P114" s="2711"/>
      <c r="Q114" s="2711"/>
      <c r="R114" s="2713"/>
      <c r="S114" s="2711"/>
      <c r="T114" s="2713"/>
      <c r="U114" s="2713"/>
      <c r="V114" s="2713"/>
      <c r="W114" s="2717"/>
      <c r="X114" s="2716"/>
      <c r="Y114" s="2717"/>
      <c r="Z114" s="2914"/>
      <c r="AA114" s="2674"/>
      <c r="AB114" s="2674"/>
      <c r="AC114" s="2674"/>
      <c r="AD114" s="2675"/>
    </row>
    <row r="115" spans="1:30" s="257" customFormat="1" ht="18" customHeight="1">
      <c r="A115" s="856"/>
      <c r="B115" s="2699"/>
      <c r="C115" s="2700"/>
      <c r="D115" s="2700"/>
      <c r="E115" s="2701"/>
      <c r="F115" s="2677"/>
      <c r="G115" s="2706"/>
      <c r="H115" s="2723"/>
      <c r="I115" s="2724"/>
      <c r="J115" s="2902"/>
      <c r="K115" s="2875"/>
      <c r="L115" s="2876"/>
      <c r="M115" s="2876"/>
      <c r="N115" s="2877"/>
      <c r="O115" s="2676"/>
      <c r="P115" s="2680" t="s">
        <v>421</v>
      </c>
      <c r="Q115" s="2681"/>
      <c r="R115" s="2682"/>
      <c r="S115" s="2686" t="s">
        <v>457</v>
      </c>
      <c r="T115" s="2687"/>
      <c r="U115" s="2688"/>
      <c r="V115" s="2728"/>
      <c r="W115" s="2692"/>
      <c r="X115" s="2692"/>
      <c r="Y115" s="2687" t="s">
        <v>197</v>
      </c>
      <c r="Z115" s="2692"/>
      <c r="AA115" s="2687" t="s">
        <v>198</v>
      </c>
      <c r="AB115" s="2692"/>
      <c r="AC115" s="2687" t="s">
        <v>199</v>
      </c>
      <c r="AD115" s="2694"/>
    </row>
    <row r="116" spans="1:30" s="257" customFormat="1" ht="18" customHeight="1" thickBot="1">
      <c r="A116" s="876"/>
      <c r="B116" s="2702"/>
      <c r="C116" s="2703"/>
      <c r="D116" s="2703"/>
      <c r="E116" s="2704"/>
      <c r="F116" s="274"/>
      <c r="G116" s="2725"/>
      <c r="H116" s="2726"/>
      <c r="I116" s="2727"/>
      <c r="J116" s="2903"/>
      <c r="K116" s="2918"/>
      <c r="L116" s="2919"/>
      <c r="M116" s="2919"/>
      <c r="N116" s="2920"/>
      <c r="O116" s="2892"/>
      <c r="P116" s="2683"/>
      <c r="Q116" s="2684"/>
      <c r="R116" s="2685"/>
      <c r="S116" s="2689"/>
      <c r="T116" s="2690"/>
      <c r="U116" s="2691"/>
      <c r="V116" s="2894"/>
      <c r="W116" s="2693"/>
      <c r="X116" s="2693"/>
      <c r="Y116" s="2690"/>
      <c r="Z116" s="2693"/>
      <c r="AA116" s="2690"/>
      <c r="AB116" s="2693"/>
      <c r="AC116" s="2690"/>
      <c r="AD116" s="2695"/>
    </row>
    <row r="117" spans="1:30" s="257" customFormat="1" ht="35.1" customHeight="1" thickBot="1">
      <c r="A117" s="655" t="s">
        <v>1187</v>
      </c>
      <c r="B117" s="887"/>
      <c r="C117" s="887"/>
      <c r="D117" s="887"/>
      <c r="E117" s="887"/>
      <c r="F117" s="862"/>
      <c r="G117" s="895"/>
      <c r="H117" s="895"/>
      <c r="I117" s="895"/>
      <c r="J117" s="873"/>
      <c r="K117" s="895"/>
      <c r="L117" s="895"/>
      <c r="M117" s="895"/>
      <c r="N117" s="895"/>
      <c r="O117" s="895"/>
      <c r="P117" s="890"/>
      <c r="Q117" s="890"/>
      <c r="R117" s="890"/>
      <c r="S117" s="890"/>
      <c r="T117" s="890"/>
      <c r="U117" s="890"/>
      <c r="V117" s="890"/>
      <c r="W117" s="890"/>
      <c r="X117" s="890"/>
      <c r="Y117" s="890"/>
      <c r="Z117" s="890"/>
      <c r="AA117" s="890"/>
      <c r="AB117" s="890"/>
      <c r="AC117" s="887"/>
      <c r="AD117" s="874"/>
    </row>
    <row r="118" spans="1:30" s="257" customFormat="1" ht="18" customHeight="1">
      <c r="A118" s="856"/>
      <c r="B118" s="2696" t="s">
        <v>420</v>
      </c>
      <c r="C118" s="2697"/>
      <c r="D118" s="2697"/>
      <c r="E118" s="2698"/>
      <c r="F118" s="854"/>
      <c r="G118" s="2705" t="s">
        <v>1155</v>
      </c>
      <c r="H118" s="2853"/>
      <c r="I118" s="2853"/>
      <c r="J118" s="2853"/>
      <c r="K118" s="2853"/>
      <c r="L118" s="2853"/>
      <c r="M118" s="2853"/>
      <c r="N118" s="2854"/>
      <c r="O118" s="2708"/>
      <c r="P118" s="2709"/>
      <c r="Q118" s="2709"/>
      <c r="R118" s="2712" t="s">
        <v>197</v>
      </c>
      <c r="S118" s="2709"/>
      <c r="T118" s="2712" t="s">
        <v>198</v>
      </c>
      <c r="U118" s="2712" t="s">
        <v>416</v>
      </c>
      <c r="V118" s="2712"/>
      <c r="W118" s="2715"/>
      <c r="X118" s="2714" t="s">
        <v>417</v>
      </c>
      <c r="Y118" s="2715"/>
      <c r="Z118" s="2672"/>
      <c r="AA118" s="2672"/>
      <c r="AB118" s="2672"/>
      <c r="AC118" s="2672"/>
      <c r="AD118" s="2673"/>
    </row>
    <row r="119" spans="1:30" s="257" customFormat="1" ht="17.25">
      <c r="A119" s="856"/>
      <c r="B119" s="2699"/>
      <c r="C119" s="2700"/>
      <c r="D119" s="2700"/>
      <c r="E119" s="2701"/>
      <c r="F119" s="2676"/>
      <c r="G119" s="2706"/>
      <c r="H119" s="2723"/>
      <c r="I119" s="2723"/>
      <c r="J119" s="2723"/>
      <c r="K119" s="2723"/>
      <c r="L119" s="2723"/>
      <c r="M119" s="2723"/>
      <c r="N119" s="2724"/>
      <c r="O119" s="2710"/>
      <c r="P119" s="2711"/>
      <c r="Q119" s="2711"/>
      <c r="R119" s="2713"/>
      <c r="S119" s="2711"/>
      <c r="T119" s="2713"/>
      <c r="U119" s="2713"/>
      <c r="V119" s="2713"/>
      <c r="W119" s="2717"/>
      <c r="X119" s="2716"/>
      <c r="Y119" s="2717"/>
      <c r="Z119" s="2674"/>
      <c r="AA119" s="2674"/>
      <c r="AB119" s="2674"/>
      <c r="AC119" s="2674"/>
      <c r="AD119" s="2675"/>
    </row>
    <row r="120" spans="1:30" s="257" customFormat="1" ht="17.25">
      <c r="A120" s="856"/>
      <c r="B120" s="2699"/>
      <c r="C120" s="2700"/>
      <c r="D120" s="2700"/>
      <c r="E120" s="2701"/>
      <c r="F120" s="2677"/>
      <c r="G120" s="2706"/>
      <c r="H120" s="2723"/>
      <c r="I120" s="2723"/>
      <c r="J120" s="2723"/>
      <c r="K120" s="2723"/>
      <c r="L120" s="2723"/>
      <c r="M120" s="2723"/>
      <c r="N120" s="2724"/>
      <c r="O120" s="2676"/>
      <c r="P120" s="2680" t="s">
        <v>421</v>
      </c>
      <c r="Q120" s="2681"/>
      <c r="R120" s="2682"/>
      <c r="S120" s="2686" t="s">
        <v>457</v>
      </c>
      <c r="T120" s="2687"/>
      <c r="U120" s="2688"/>
      <c r="V120" s="2728"/>
      <c r="W120" s="2692"/>
      <c r="X120" s="2692"/>
      <c r="Y120" s="2687" t="s">
        <v>197</v>
      </c>
      <c r="Z120" s="2692"/>
      <c r="AA120" s="2687" t="s">
        <v>198</v>
      </c>
      <c r="AB120" s="2692"/>
      <c r="AC120" s="2687" t="s">
        <v>199</v>
      </c>
      <c r="AD120" s="2694"/>
    </row>
    <row r="121" spans="1:30" s="257" customFormat="1" ht="18" thickBot="1">
      <c r="A121" s="876"/>
      <c r="B121" s="2702"/>
      <c r="C121" s="2703"/>
      <c r="D121" s="2703"/>
      <c r="E121" s="2704"/>
      <c r="F121" s="274"/>
      <c r="G121" s="2725"/>
      <c r="H121" s="2726"/>
      <c r="I121" s="2726"/>
      <c r="J121" s="2726"/>
      <c r="K121" s="2726"/>
      <c r="L121" s="2726"/>
      <c r="M121" s="2726"/>
      <c r="N121" s="2727"/>
      <c r="O121" s="2892"/>
      <c r="P121" s="2683"/>
      <c r="Q121" s="2684"/>
      <c r="R121" s="2685"/>
      <c r="S121" s="2689"/>
      <c r="T121" s="2690"/>
      <c r="U121" s="2691"/>
      <c r="V121" s="2894"/>
      <c r="W121" s="2693"/>
      <c r="X121" s="2693"/>
      <c r="Y121" s="2690"/>
      <c r="Z121" s="2693"/>
      <c r="AA121" s="2690"/>
      <c r="AB121" s="2693"/>
      <c r="AC121" s="2690"/>
      <c r="AD121" s="2695"/>
    </row>
    <row r="122" spans="1:30" ht="17.25">
      <c r="A122" s="276"/>
    </row>
    <row r="123" spans="1:30" ht="17.25">
      <c r="A123" s="45" t="s">
        <v>439</v>
      </c>
    </row>
    <row r="124" spans="1:30" ht="17.25">
      <c r="A124" s="276" t="s">
        <v>440</v>
      </c>
    </row>
  </sheetData>
  <mergeCells count="491">
    <mergeCell ref="Z118:AD119"/>
    <mergeCell ref="F119:F120"/>
    <mergeCell ref="O120:O121"/>
    <mergeCell ref="P120:R121"/>
    <mergeCell ref="S120:U121"/>
    <mergeCell ref="V120:W121"/>
    <mergeCell ref="X120:X121"/>
    <mergeCell ref="Y120:Y121"/>
    <mergeCell ref="Z120:Z121"/>
    <mergeCell ref="AA120:AA121"/>
    <mergeCell ref="AB120:AB121"/>
    <mergeCell ref="AC120:AC121"/>
    <mergeCell ref="AD120:AD121"/>
    <mergeCell ref="B118:E121"/>
    <mergeCell ref="G118:N121"/>
    <mergeCell ref="O118:P119"/>
    <mergeCell ref="Q118:Q119"/>
    <mergeCell ref="R118:R119"/>
    <mergeCell ref="S118:S119"/>
    <mergeCell ref="T118:T119"/>
    <mergeCell ref="U118:W119"/>
    <mergeCell ref="X118:Y119"/>
    <mergeCell ref="U113:W114"/>
    <mergeCell ref="X113:Y114"/>
    <mergeCell ref="Z113:AD114"/>
    <mergeCell ref="F114:F115"/>
    <mergeCell ref="O115:O116"/>
    <mergeCell ref="P115:R116"/>
    <mergeCell ref="S115:U116"/>
    <mergeCell ref="V115:W116"/>
    <mergeCell ref="X115:X116"/>
    <mergeCell ref="Y115:Y116"/>
    <mergeCell ref="Z115:Z116"/>
    <mergeCell ref="AA115:AA116"/>
    <mergeCell ref="AB115:AB116"/>
    <mergeCell ref="AC115:AC116"/>
    <mergeCell ref="AD115:AD116"/>
    <mergeCell ref="B113:E116"/>
    <mergeCell ref="G113:I116"/>
    <mergeCell ref="J113:J116"/>
    <mergeCell ref="K113:N116"/>
    <mergeCell ref="O113:P114"/>
    <mergeCell ref="Q113:Q114"/>
    <mergeCell ref="R113:R114"/>
    <mergeCell ref="S113:S114"/>
    <mergeCell ref="T113:T114"/>
    <mergeCell ref="U108:W109"/>
    <mergeCell ref="X108:Y109"/>
    <mergeCell ref="Z108:AD109"/>
    <mergeCell ref="F109:F110"/>
    <mergeCell ref="O110:O111"/>
    <mergeCell ref="P110:R111"/>
    <mergeCell ref="S110:U111"/>
    <mergeCell ref="V110:W111"/>
    <mergeCell ref="X110:X111"/>
    <mergeCell ref="Y110:Y111"/>
    <mergeCell ref="Z110:Z111"/>
    <mergeCell ref="AA110:AA111"/>
    <mergeCell ref="AB110:AB111"/>
    <mergeCell ref="AC110:AC111"/>
    <mergeCell ref="AD110:AD111"/>
    <mergeCell ref="G108:N111"/>
    <mergeCell ref="B108:E111"/>
    <mergeCell ref="O108:P109"/>
    <mergeCell ref="Q108:Q109"/>
    <mergeCell ref="R108:R109"/>
    <mergeCell ref="S108:S109"/>
    <mergeCell ref="T108:T109"/>
    <mergeCell ref="Z103:AD104"/>
    <mergeCell ref="F104:F105"/>
    <mergeCell ref="O105:O106"/>
    <mergeCell ref="P105:R106"/>
    <mergeCell ref="S105:U106"/>
    <mergeCell ref="V105:W106"/>
    <mergeCell ref="X105:X106"/>
    <mergeCell ref="Y105:Y106"/>
    <mergeCell ref="Z105:Z106"/>
    <mergeCell ref="AA105:AA106"/>
    <mergeCell ref="AB105:AB106"/>
    <mergeCell ref="AC105:AC106"/>
    <mergeCell ref="AD105:AD106"/>
    <mergeCell ref="B103:E106"/>
    <mergeCell ref="G103:N106"/>
    <mergeCell ref="O103:P104"/>
    <mergeCell ref="Q103:Q104"/>
    <mergeCell ref="R103:R104"/>
    <mergeCell ref="S103:S104"/>
    <mergeCell ref="T103:T104"/>
    <mergeCell ref="U103:W104"/>
    <mergeCell ref="X103:Y104"/>
    <mergeCell ref="Y100:Y101"/>
    <mergeCell ref="Z100:Z101"/>
    <mergeCell ref="AA100:AA101"/>
    <mergeCell ref="AB100:AB101"/>
    <mergeCell ref="AC100:AC101"/>
    <mergeCell ref="AD100:AD101"/>
    <mergeCell ref="T98:T99"/>
    <mergeCell ref="U98:W99"/>
    <mergeCell ref="X98:Y99"/>
    <mergeCell ref="Z98:AD99"/>
    <mergeCell ref="F99:F100"/>
    <mergeCell ref="O100:O101"/>
    <mergeCell ref="P100:R101"/>
    <mergeCell ref="S100:U101"/>
    <mergeCell ref="V100:W101"/>
    <mergeCell ref="X100:X101"/>
    <mergeCell ref="B98:E101"/>
    <mergeCell ref="G98:N101"/>
    <mergeCell ref="O98:P99"/>
    <mergeCell ref="Q98:Q99"/>
    <mergeCell ref="R98:R99"/>
    <mergeCell ref="S98:S99"/>
    <mergeCell ref="B90:E96"/>
    <mergeCell ref="O90:P91"/>
    <mergeCell ref="Q90:Q91"/>
    <mergeCell ref="R90:R91"/>
    <mergeCell ref="S90:S91"/>
    <mergeCell ref="F92:F94"/>
    <mergeCell ref="Y92:Y96"/>
    <mergeCell ref="Z92:Z96"/>
    <mergeCell ref="AA92:AA96"/>
    <mergeCell ref="T90:T91"/>
    <mergeCell ref="U90:W91"/>
    <mergeCell ref="X90:Y91"/>
    <mergeCell ref="Z90:AD91"/>
    <mergeCell ref="G90:I96"/>
    <mergeCell ref="J90:J96"/>
    <mergeCell ref="K90:N96"/>
    <mergeCell ref="X83:Y83"/>
    <mergeCell ref="Z83:AD83"/>
    <mergeCell ref="P84:R84"/>
    <mergeCell ref="S84:U84"/>
    <mergeCell ref="V84:W84"/>
    <mergeCell ref="K87:N88"/>
    <mergeCell ref="O87:P87"/>
    <mergeCell ref="U87:W87"/>
    <mergeCell ref="O92:O96"/>
    <mergeCell ref="P92:R96"/>
    <mergeCell ref="S92:U96"/>
    <mergeCell ref="V92:W96"/>
    <mergeCell ref="X92:X96"/>
    <mergeCell ref="AB92:AB96"/>
    <mergeCell ref="AC92:AC96"/>
    <mergeCell ref="AD92:AD96"/>
    <mergeCell ref="X87:Y87"/>
    <mergeCell ref="Z87:AD87"/>
    <mergeCell ref="P88:R88"/>
    <mergeCell ref="O85:P85"/>
    <mergeCell ref="U85:W85"/>
    <mergeCell ref="X85:Y85"/>
    <mergeCell ref="Z85:AD85"/>
    <mergeCell ref="P86:R86"/>
    <mergeCell ref="S86:U86"/>
    <mergeCell ref="B83:E88"/>
    <mergeCell ref="F85:F86"/>
    <mergeCell ref="K85:N86"/>
    <mergeCell ref="V86:W86"/>
    <mergeCell ref="G83:I88"/>
    <mergeCell ref="J83:J88"/>
    <mergeCell ref="K83:N84"/>
    <mergeCell ref="O83:P83"/>
    <mergeCell ref="U83:W83"/>
    <mergeCell ref="S88:U88"/>
    <mergeCell ref="V88:W88"/>
    <mergeCell ref="A73:O73"/>
    <mergeCell ref="Y66:Y67"/>
    <mergeCell ref="Z66:Z67"/>
    <mergeCell ref="AA66:AA67"/>
    <mergeCell ref="B74:E81"/>
    <mergeCell ref="G74:N77"/>
    <mergeCell ref="O74:P75"/>
    <mergeCell ref="Q74:Q75"/>
    <mergeCell ref="R74:R75"/>
    <mergeCell ref="S74:S75"/>
    <mergeCell ref="T74:T75"/>
    <mergeCell ref="U74:W75"/>
    <mergeCell ref="X74:Y75"/>
    <mergeCell ref="Z74:AD75"/>
    <mergeCell ref="F75:F76"/>
    <mergeCell ref="O76:O77"/>
    <mergeCell ref="P76:R77"/>
    <mergeCell ref="S76:U77"/>
    <mergeCell ref="V76:W77"/>
    <mergeCell ref="X76:X77"/>
    <mergeCell ref="Y76:Y77"/>
    <mergeCell ref="Z76:Z77"/>
    <mergeCell ref="AA76:AA77"/>
    <mergeCell ref="AB76:AB77"/>
    <mergeCell ref="B62:E62"/>
    <mergeCell ref="F62:AD62"/>
    <mergeCell ref="B63:E63"/>
    <mergeCell ref="F63:AD63"/>
    <mergeCell ref="B64:E67"/>
    <mergeCell ref="G64:N67"/>
    <mergeCell ref="O64:P65"/>
    <mergeCell ref="Q64:Q65"/>
    <mergeCell ref="R64:R65"/>
    <mergeCell ref="S64:S65"/>
    <mergeCell ref="AB66:AB67"/>
    <mergeCell ref="AC66:AC67"/>
    <mergeCell ref="AD66:AD67"/>
    <mergeCell ref="T64:T65"/>
    <mergeCell ref="U64:W65"/>
    <mergeCell ref="X64:Y65"/>
    <mergeCell ref="Z64:AD65"/>
    <mergeCell ref="F65:F66"/>
    <mergeCell ref="O66:O67"/>
    <mergeCell ref="P66:R67"/>
    <mergeCell ref="S66:U67"/>
    <mergeCell ref="V66:W67"/>
    <mergeCell ref="X66:X67"/>
    <mergeCell ref="Y59:Y60"/>
    <mergeCell ref="Z59:Z60"/>
    <mergeCell ref="AA59:AA60"/>
    <mergeCell ref="AB59:AB60"/>
    <mergeCell ref="AC59:AC60"/>
    <mergeCell ref="AD59:AD60"/>
    <mergeCell ref="T57:T58"/>
    <mergeCell ref="U57:W58"/>
    <mergeCell ref="X57:Y58"/>
    <mergeCell ref="Z57:AD58"/>
    <mergeCell ref="F58:F59"/>
    <mergeCell ref="O59:O60"/>
    <mergeCell ref="P59:R60"/>
    <mergeCell ref="S59:U60"/>
    <mergeCell ref="V59:W60"/>
    <mergeCell ref="X59:X60"/>
    <mergeCell ref="B57:E60"/>
    <mergeCell ref="G57:N60"/>
    <mergeCell ref="O57:P58"/>
    <mergeCell ref="Q57:Q58"/>
    <mergeCell ref="R57:R58"/>
    <mergeCell ref="S57:S58"/>
    <mergeCell ref="Y54:Y55"/>
    <mergeCell ref="Z54:Z55"/>
    <mergeCell ref="AA54:AA55"/>
    <mergeCell ref="AB54:AB55"/>
    <mergeCell ref="AC54:AC55"/>
    <mergeCell ref="AD54:AD55"/>
    <mergeCell ref="T52:T53"/>
    <mergeCell ref="U52:W53"/>
    <mergeCell ref="X52:Y53"/>
    <mergeCell ref="Z52:AD53"/>
    <mergeCell ref="F53:F54"/>
    <mergeCell ref="O54:O55"/>
    <mergeCell ref="P54:R55"/>
    <mergeCell ref="S54:U55"/>
    <mergeCell ref="V54:W55"/>
    <mergeCell ref="X54:X55"/>
    <mergeCell ref="B52:E55"/>
    <mergeCell ref="G52:N55"/>
    <mergeCell ref="O52:P53"/>
    <mergeCell ref="Q52:Q53"/>
    <mergeCell ref="R52:R53"/>
    <mergeCell ref="S52:S53"/>
    <mergeCell ref="X48:Y49"/>
    <mergeCell ref="Z48:AD49"/>
    <mergeCell ref="I50:J50"/>
    <mergeCell ref="K50:M50"/>
    <mergeCell ref="U50:V50"/>
    <mergeCell ref="F48:F49"/>
    <mergeCell ref="G48:N49"/>
    <mergeCell ref="O48:P49"/>
    <mergeCell ref="Q48:Q49"/>
    <mergeCell ref="R48:R49"/>
    <mergeCell ref="S48:S49"/>
    <mergeCell ref="B44:E50"/>
    <mergeCell ref="F44:F45"/>
    <mergeCell ref="G44:N45"/>
    <mergeCell ref="O44:P45"/>
    <mergeCell ref="Q44:Q45"/>
    <mergeCell ref="R44:R45"/>
    <mergeCell ref="S44:S45"/>
    <mergeCell ref="T44:T45"/>
    <mergeCell ref="U44:W45"/>
    <mergeCell ref="T48:T49"/>
    <mergeCell ref="U48:W49"/>
    <mergeCell ref="Z39:AD40"/>
    <mergeCell ref="F40:F41"/>
    <mergeCell ref="O41:O42"/>
    <mergeCell ref="P41:R42"/>
    <mergeCell ref="S41:U42"/>
    <mergeCell ref="V41:W42"/>
    <mergeCell ref="X44:Y45"/>
    <mergeCell ref="Z44:AD45"/>
    <mergeCell ref="G46:I47"/>
    <mergeCell ref="J46:Q47"/>
    <mergeCell ref="R46:T47"/>
    <mergeCell ref="U46:AD47"/>
    <mergeCell ref="AD41:AD42"/>
    <mergeCell ref="X41:X42"/>
    <mergeCell ref="Y41:Y42"/>
    <mergeCell ref="Z41:Z42"/>
    <mergeCell ref="AA41:AA42"/>
    <mergeCell ref="AB41:AB42"/>
    <mergeCell ref="AC41:AC42"/>
    <mergeCell ref="Z37:Z38"/>
    <mergeCell ref="AA37:AA38"/>
    <mergeCell ref="AB37:AB38"/>
    <mergeCell ref="AC37:AC38"/>
    <mergeCell ref="AD37:AD38"/>
    <mergeCell ref="T35:T36"/>
    <mergeCell ref="U35:W36"/>
    <mergeCell ref="X35:Y36"/>
    <mergeCell ref="Z35:AD36"/>
    <mergeCell ref="F36:F37"/>
    <mergeCell ref="O37:O38"/>
    <mergeCell ref="P37:R38"/>
    <mergeCell ref="S37:U38"/>
    <mergeCell ref="V37:W38"/>
    <mergeCell ref="X37:X38"/>
    <mergeCell ref="B35:E42"/>
    <mergeCell ref="G35:N38"/>
    <mergeCell ref="O35:P36"/>
    <mergeCell ref="Q35:Q36"/>
    <mergeCell ref="R35:R36"/>
    <mergeCell ref="S35:S36"/>
    <mergeCell ref="G39:N42"/>
    <mergeCell ref="O39:P40"/>
    <mergeCell ref="Q39:Q40"/>
    <mergeCell ref="R39:R40"/>
    <mergeCell ref="S39:S40"/>
    <mergeCell ref="T39:T40"/>
    <mergeCell ref="U39:W40"/>
    <mergeCell ref="X39:Y40"/>
    <mergeCell ref="Y37:Y38"/>
    <mergeCell ref="AB32:AB33"/>
    <mergeCell ref="AC32:AC33"/>
    <mergeCell ref="AD32:AD33"/>
    <mergeCell ref="A34:Q34"/>
    <mergeCell ref="U30:W31"/>
    <mergeCell ref="X30:Y31"/>
    <mergeCell ref="Z30:AD31"/>
    <mergeCell ref="C31:C32"/>
    <mergeCell ref="O32:O33"/>
    <mergeCell ref="P32:R33"/>
    <mergeCell ref="S32:U33"/>
    <mergeCell ref="V32:W33"/>
    <mergeCell ref="X32:X33"/>
    <mergeCell ref="Y32:Y33"/>
    <mergeCell ref="E29:N29"/>
    <mergeCell ref="D30:N33"/>
    <mergeCell ref="O30:P31"/>
    <mergeCell ref="Q30:Q31"/>
    <mergeCell ref="R30:R31"/>
    <mergeCell ref="S30:S31"/>
    <mergeCell ref="T30:T31"/>
    <mergeCell ref="Z32:Z33"/>
    <mergeCell ref="AA32:AA33"/>
    <mergeCell ref="AC25:AC26"/>
    <mergeCell ref="AD25:AD26"/>
    <mergeCell ref="D27:N28"/>
    <mergeCell ref="O27:P27"/>
    <mergeCell ref="U27:W27"/>
    <mergeCell ref="X27:Y27"/>
    <mergeCell ref="Z27:AD27"/>
    <mergeCell ref="P28:R28"/>
    <mergeCell ref="S28:U28"/>
    <mergeCell ref="V28:W28"/>
    <mergeCell ref="B21:E21"/>
    <mergeCell ref="G21:M21"/>
    <mergeCell ref="O21:U21"/>
    <mergeCell ref="V21:W21"/>
    <mergeCell ref="X21:AD21"/>
    <mergeCell ref="U23:W24"/>
    <mergeCell ref="X23:Y24"/>
    <mergeCell ref="Z23:AD24"/>
    <mergeCell ref="C24:C25"/>
    <mergeCell ref="O25:O26"/>
    <mergeCell ref="P25:R26"/>
    <mergeCell ref="S25:U26"/>
    <mergeCell ref="V25:W26"/>
    <mergeCell ref="X25:X26"/>
    <mergeCell ref="Y25:Y26"/>
    <mergeCell ref="D23:N26"/>
    <mergeCell ref="O23:P24"/>
    <mergeCell ref="Q23:Q24"/>
    <mergeCell ref="R23:R24"/>
    <mergeCell ref="S23:S24"/>
    <mergeCell ref="T23:T24"/>
    <mergeCell ref="Z25:Z26"/>
    <mergeCell ref="AA25:AA26"/>
    <mergeCell ref="AB25:AB26"/>
    <mergeCell ref="C18:C19"/>
    <mergeCell ref="O19:O20"/>
    <mergeCell ref="P19:R20"/>
    <mergeCell ref="S19:U20"/>
    <mergeCell ref="V19:W20"/>
    <mergeCell ref="X19:X20"/>
    <mergeCell ref="Y19:Y20"/>
    <mergeCell ref="Z19:Z20"/>
    <mergeCell ref="AA19:AA20"/>
    <mergeCell ref="D17:N20"/>
    <mergeCell ref="O17:P18"/>
    <mergeCell ref="Q17:Q18"/>
    <mergeCell ref="R17:R18"/>
    <mergeCell ref="S17:S18"/>
    <mergeCell ref="T17:T18"/>
    <mergeCell ref="U17:W18"/>
    <mergeCell ref="X17:Y18"/>
    <mergeCell ref="Z17:AD18"/>
    <mergeCell ref="AB19:AB20"/>
    <mergeCell ref="AC19:AC20"/>
    <mergeCell ref="AD19:AD20"/>
    <mergeCell ref="D14:N15"/>
    <mergeCell ref="O14:P14"/>
    <mergeCell ref="U14:W14"/>
    <mergeCell ref="X14:Y14"/>
    <mergeCell ref="Z14:AD14"/>
    <mergeCell ref="P15:R15"/>
    <mergeCell ref="S15:U15"/>
    <mergeCell ref="V15:W15"/>
    <mergeCell ref="E16:N16"/>
    <mergeCell ref="U10:W11"/>
    <mergeCell ref="X10:Y11"/>
    <mergeCell ref="Z10:AD11"/>
    <mergeCell ref="C11:C12"/>
    <mergeCell ref="O12:O13"/>
    <mergeCell ref="P12:R13"/>
    <mergeCell ref="S12:U13"/>
    <mergeCell ref="V12:W13"/>
    <mergeCell ref="X12:X13"/>
    <mergeCell ref="Y12:Y13"/>
    <mergeCell ref="D10:N13"/>
    <mergeCell ref="O10:P11"/>
    <mergeCell ref="Q10:Q11"/>
    <mergeCell ref="R10:R11"/>
    <mergeCell ref="S10:S11"/>
    <mergeCell ref="T10:T11"/>
    <mergeCell ref="Z12:Z13"/>
    <mergeCell ref="AA12:AA13"/>
    <mergeCell ref="AB12:AB13"/>
    <mergeCell ref="AC12:AC13"/>
    <mergeCell ref="AD12:AD13"/>
    <mergeCell ref="B7:E8"/>
    <mergeCell ref="F7:J7"/>
    <mergeCell ref="K7:AD7"/>
    <mergeCell ref="F8:J8"/>
    <mergeCell ref="K8:AD8"/>
    <mergeCell ref="A2:AD2"/>
    <mergeCell ref="A4:D4"/>
    <mergeCell ref="E4:K4"/>
    <mergeCell ref="L4:O4"/>
    <mergeCell ref="P4:U4"/>
    <mergeCell ref="V4:W4"/>
    <mergeCell ref="X4:AD4"/>
    <mergeCell ref="AC76:AC77"/>
    <mergeCell ref="AD76:AD77"/>
    <mergeCell ref="F79:F80"/>
    <mergeCell ref="O80:O81"/>
    <mergeCell ref="P80:R81"/>
    <mergeCell ref="S80:U81"/>
    <mergeCell ref="V80:W81"/>
    <mergeCell ref="X80:X81"/>
    <mergeCell ref="Y80:Y81"/>
    <mergeCell ref="Z80:Z81"/>
    <mergeCell ref="AA80:AA81"/>
    <mergeCell ref="G78:N81"/>
    <mergeCell ref="O78:P79"/>
    <mergeCell ref="Q78:Q79"/>
    <mergeCell ref="R78:R79"/>
    <mergeCell ref="S78:S79"/>
    <mergeCell ref="T78:T79"/>
    <mergeCell ref="U78:W79"/>
    <mergeCell ref="X78:Y79"/>
    <mergeCell ref="Z78:AD79"/>
    <mergeCell ref="AB80:AB81"/>
    <mergeCell ref="AC80:AC81"/>
    <mergeCell ref="AD80:AD81"/>
    <mergeCell ref="B69:E72"/>
    <mergeCell ref="G69:N72"/>
    <mergeCell ref="O69:P70"/>
    <mergeCell ref="Q69:Q70"/>
    <mergeCell ref="R69:R70"/>
    <mergeCell ref="S69:S70"/>
    <mergeCell ref="T69:T70"/>
    <mergeCell ref="U69:W70"/>
    <mergeCell ref="X69:Y70"/>
    <mergeCell ref="Z69:AD70"/>
    <mergeCell ref="F70:F71"/>
    <mergeCell ref="O71:O72"/>
    <mergeCell ref="P71:R72"/>
    <mergeCell ref="S71:U72"/>
    <mergeCell ref="V71:W72"/>
    <mergeCell ref="X71:X72"/>
    <mergeCell ref="Y71:Y72"/>
    <mergeCell ref="Z71:Z72"/>
    <mergeCell ref="AA71:AA72"/>
    <mergeCell ref="AB71:AB72"/>
    <mergeCell ref="AC71:AC72"/>
    <mergeCell ref="AD71:AD72"/>
  </mergeCells>
  <phoneticPr fontId="9"/>
  <conditionalFormatting sqref="F21 N21">
    <cfRule type="cellIs" dxfId="115" priority="142" stopIfTrue="1" operator="equal">
      <formula>IF($F$21:$N$21,"✓")</formula>
    </cfRule>
  </conditionalFormatting>
  <conditionalFormatting sqref="F36:F37">
    <cfRule type="cellIs" dxfId="114" priority="25" stopIfTrue="1" operator="equal">
      <formula>""</formula>
    </cfRule>
  </conditionalFormatting>
  <conditionalFormatting sqref="F40:F41">
    <cfRule type="cellIs" dxfId="113" priority="24" stopIfTrue="1" operator="equal">
      <formula>""</formula>
    </cfRule>
  </conditionalFormatting>
  <conditionalFormatting sqref="F44">
    <cfRule type="cellIs" dxfId="112" priority="28" stopIfTrue="1" operator="equal">
      <formula>""</formula>
    </cfRule>
  </conditionalFormatting>
  <conditionalFormatting sqref="F48">
    <cfRule type="cellIs" dxfId="111" priority="27" stopIfTrue="1" operator="equal">
      <formula>""</formula>
    </cfRule>
  </conditionalFormatting>
  <conditionalFormatting sqref="F53:F54 F58:F59">
    <cfRule type="cellIs" dxfId="110" priority="9" stopIfTrue="1" operator="equal">
      <formula>""</formula>
    </cfRule>
  </conditionalFormatting>
  <conditionalFormatting sqref="F85">
    <cfRule type="cellIs" dxfId="109" priority="123" stopIfTrue="1" operator="equal">
      <formula>""</formula>
    </cfRule>
  </conditionalFormatting>
  <conditionalFormatting sqref="J46:R47 U46:AD47 N50 P50 W50 Y50 AA50">
    <cfRule type="cellIs" dxfId="108" priority="29" stopIfTrue="1" operator="equal">
      <formula>""</formula>
    </cfRule>
  </conditionalFormatting>
  <conditionalFormatting sqref="K83 Q83">
    <cfRule type="cellIs" dxfId="107" priority="133" stopIfTrue="1" operator="equal">
      <formula>""</formula>
    </cfRule>
  </conditionalFormatting>
  <conditionalFormatting sqref="K85 Q85">
    <cfRule type="cellIs" dxfId="106" priority="132" stopIfTrue="1" operator="equal">
      <formula>""</formula>
    </cfRule>
  </conditionalFormatting>
  <conditionalFormatting sqref="K90">
    <cfRule type="cellIs" dxfId="105" priority="97" stopIfTrue="1" operator="equal">
      <formula>""</formula>
    </cfRule>
  </conditionalFormatting>
  <conditionalFormatting sqref="K113">
    <cfRule type="cellIs" dxfId="104" priority="110" stopIfTrue="1" operator="equal">
      <formula>""</formula>
    </cfRule>
  </conditionalFormatting>
  <conditionalFormatting sqref="K50:M50">
    <cfRule type="cellIs" dxfId="103" priority="22" operator="equal">
      <formula>""</formula>
    </cfRule>
  </conditionalFormatting>
  <conditionalFormatting sqref="O48 Q48:S48 U48 X48 Z48">
    <cfRule type="cellIs" dxfId="102" priority="26" stopIfTrue="1" operator="equal">
      <formula>""</formula>
    </cfRule>
  </conditionalFormatting>
  <conditionalFormatting sqref="O83:O88">
    <cfRule type="cellIs" dxfId="101" priority="124" stopIfTrue="1" operator="equal">
      <formula>""</formula>
    </cfRule>
  </conditionalFormatting>
  <conditionalFormatting sqref="O10:P11">
    <cfRule type="cellIs" dxfId="100" priority="96" operator="equal">
      <formula>""</formula>
    </cfRule>
  </conditionalFormatting>
  <conditionalFormatting sqref="O14:P14">
    <cfRule type="cellIs" dxfId="99" priority="94" operator="equal">
      <formula>""</formula>
    </cfRule>
  </conditionalFormatting>
  <conditionalFormatting sqref="O17:P18">
    <cfRule type="cellIs" dxfId="98" priority="92" operator="equal">
      <formula>""</formula>
    </cfRule>
  </conditionalFormatting>
  <conditionalFormatting sqref="O23:P24">
    <cfRule type="cellIs" dxfId="97" priority="90" operator="equal">
      <formula>""</formula>
    </cfRule>
  </conditionalFormatting>
  <conditionalFormatting sqref="O27:P27">
    <cfRule type="cellIs" dxfId="96" priority="88" operator="equal">
      <formula>""</formula>
    </cfRule>
  </conditionalFormatting>
  <conditionalFormatting sqref="O30:P31">
    <cfRule type="cellIs" dxfId="95" priority="86" operator="equal">
      <formula>""</formula>
    </cfRule>
  </conditionalFormatting>
  <conditionalFormatting sqref="O35:P36">
    <cfRule type="cellIs" dxfId="94" priority="18" operator="equal">
      <formula>""</formula>
    </cfRule>
  </conditionalFormatting>
  <conditionalFormatting sqref="O39:P40">
    <cfRule type="cellIs" dxfId="93" priority="14" operator="equal">
      <formula>""</formula>
    </cfRule>
  </conditionalFormatting>
  <conditionalFormatting sqref="O44:P45">
    <cfRule type="cellIs" dxfId="92" priority="10" operator="equal">
      <formula>""</formula>
    </cfRule>
  </conditionalFormatting>
  <conditionalFormatting sqref="O48:P49">
    <cfRule type="cellIs" dxfId="91" priority="23" operator="equal">
      <formula>""</formula>
    </cfRule>
  </conditionalFormatting>
  <conditionalFormatting sqref="O52:P53">
    <cfRule type="cellIs" dxfId="90" priority="6" operator="equal">
      <formula>""</formula>
    </cfRule>
  </conditionalFormatting>
  <conditionalFormatting sqref="O57:P58">
    <cfRule type="cellIs" dxfId="89" priority="2" operator="equal">
      <formula>""</formula>
    </cfRule>
  </conditionalFormatting>
  <conditionalFormatting sqref="O64:P65">
    <cfRule type="cellIs" dxfId="88" priority="72" operator="equal">
      <formula>""</formula>
    </cfRule>
  </conditionalFormatting>
  <conditionalFormatting sqref="O69:P70">
    <cfRule type="cellIs" dxfId="87" priority="41" operator="equal">
      <formula>""</formula>
    </cfRule>
  </conditionalFormatting>
  <conditionalFormatting sqref="O74:P75">
    <cfRule type="cellIs" dxfId="86" priority="69" operator="equal">
      <formula>""</formula>
    </cfRule>
  </conditionalFormatting>
  <conditionalFormatting sqref="O78:P79">
    <cfRule type="cellIs" dxfId="85" priority="68" operator="equal">
      <formula>""</formula>
    </cfRule>
  </conditionalFormatting>
  <conditionalFormatting sqref="O90:P91">
    <cfRule type="cellIs" dxfId="84" priority="63" operator="equal">
      <formula>""</formula>
    </cfRule>
  </conditionalFormatting>
  <conditionalFormatting sqref="O98:P99">
    <cfRule type="cellIs" dxfId="83" priority="61" operator="equal">
      <formula>""</formula>
    </cfRule>
  </conditionalFormatting>
  <conditionalFormatting sqref="O103:P104">
    <cfRule type="cellIs" dxfId="82" priority="59" operator="equal">
      <formula>""</formula>
    </cfRule>
  </conditionalFormatting>
  <conditionalFormatting sqref="O108:P109">
    <cfRule type="cellIs" dxfId="81" priority="55" operator="equal">
      <formula>""</formula>
    </cfRule>
  </conditionalFormatting>
  <conditionalFormatting sqref="O113:P114">
    <cfRule type="cellIs" dxfId="80" priority="53" operator="equal">
      <formula>""</formula>
    </cfRule>
  </conditionalFormatting>
  <conditionalFormatting sqref="O118:P119">
    <cfRule type="cellIs" dxfId="79" priority="51" operator="equal">
      <formula>""</formula>
    </cfRule>
  </conditionalFormatting>
  <conditionalFormatting sqref="Q10:Q11 S10:S11 C11:C12 O12:O13 X12:X13 Z12:Z13 AB12:AB13 Q14 S14 C15 O15 X15 Z15:Z16 AB15:AB16 O16:P16 R16 T16 W16:X16 Q17:Q18 S17:S18 C18:C19 O19:O20 X19:X20 Z19:Z20 AB19:AB20 X21:AD21 Q23:Q24 S23:S24 C24:C25 O25:O26 X25:X26 Z25:Z26 AB25:AB26 Q27 S27 C28 O28 X28:X29 Z28:Z29 AB28:AB29 O29:P29 R29 T29 W29 Q30:Q31 S30:S31 C31:C32 O32:O33 X32:X33 Z32:Z33 AB32:AB33 F62:AD63 Q64:Q65 S64:S65 F65:F66 O66:O67 X66:X67 Z66:Z67 AB66:AB67 K87 Q87">
    <cfRule type="cellIs" dxfId="78" priority="143" stopIfTrue="1" operator="equal">
      <formula>""</formula>
    </cfRule>
  </conditionalFormatting>
  <conditionalFormatting sqref="Q35:Q36 S35:S36 O37:O38 X37:X38 Z37:Z38 AB37:AB38">
    <cfRule type="cellIs" dxfId="77" priority="20" stopIfTrue="1" operator="equal">
      <formula>""</formula>
    </cfRule>
  </conditionalFormatting>
  <conditionalFormatting sqref="Q39:Q40 S39:S40 O41:O42 X41:X42 Z41:Z42 AB41:AB42">
    <cfRule type="cellIs" dxfId="76" priority="16" stopIfTrue="1" operator="equal">
      <formula>""</formula>
    </cfRule>
  </conditionalFormatting>
  <conditionalFormatting sqref="Q44:Q45 S44:S45">
    <cfRule type="cellIs" dxfId="75" priority="12" stopIfTrue="1" operator="equal">
      <formula>""</formula>
    </cfRule>
  </conditionalFormatting>
  <conditionalFormatting sqref="Q52:Q53 S52:S53 O54:O55 X54:X55 Z54:Z55 AB54:AB55">
    <cfRule type="cellIs" dxfId="74" priority="8" stopIfTrue="1" operator="equal">
      <formula>""</formula>
    </cfRule>
  </conditionalFormatting>
  <conditionalFormatting sqref="Q57:Q58 S57:S58 O59:O60 X59:X60 Z59:Z60 AB59:AB60">
    <cfRule type="cellIs" dxfId="73" priority="4" stopIfTrue="1" operator="equal">
      <formula>""</formula>
    </cfRule>
  </conditionalFormatting>
  <conditionalFormatting sqref="Q69:Q70 S69:S70 F70:F71 O71:O72 X71:X72 Z71:Z72 AB71:AB72">
    <cfRule type="cellIs" dxfId="72" priority="43" stopIfTrue="1" operator="equal">
      <formula>""</formula>
    </cfRule>
  </conditionalFormatting>
  <conditionalFormatting sqref="Q74:Q75 S74:S75 F75:F76 O76:O77 X76:X77 Z76:Z77 AB76:AB77">
    <cfRule type="cellIs" dxfId="71" priority="122" stopIfTrue="1" operator="equal">
      <formula>""</formula>
    </cfRule>
  </conditionalFormatting>
  <conditionalFormatting sqref="Q78:Q79 S78:S79 F79:F80 O80:O81 X80:X81 Z80:Z81 AB80:AB81">
    <cfRule type="cellIs" dxfId="70" priority="135" stopIfTrue="1" operator="equal">
      <formula>""</formula>
    </cfRule>
  </conditionalFormatting>
  <conditionalFormatting sqref="Q90:Q91 S90:S91 F92 O92:O96 X92:X96 Z92:Z96 AB92:AB96">
    <cfRule type="cellIs" dxfId="69" priority="105" stopIfTrue="1" operator="equal">
      <formula>""</formula>
    </cfRule>
  </conditionalFormatting>
  <conditionalFormatting sqref="Q98:Q99 S98:S99 F99:F100 O100:O101 X100:X101 Z100:Z101 AB100:AB101">
    <cfRule type="cellIs" dxfId="68" priority="131" stopIfTrue="1" operator="equal">
      <formula>""</formula>
    </cfRule>
  </conditionalFormatting>
  <conditionalFormatting sqref="Q103:Q104 S103:S104 F104:F105 O105:O106 X105:X106 Z105:Z106 AB105:AB106">
    <cfRule type="cellIs" dxfId="67" priority="134" stopIfTrue="1" operator="equal">
      <formula>""</formula>
    </cfRule>
  </conditionalFormatting>
  <conditionalFormatting sqref="Q108:Q109 S108:S109 F109:F110 O110:O111 X110:X111 Z110:Z111 AB110:AB111">
    <cfRule type="cellIs" dxfId="66" priority="101" stopIfTrue="1" operator="equal">
      <formula>""</formula>
    </cfRule>
  </conditionalFormatting>
  <conditionalFormatting sqref="Q113:Q114 S113:S114 F114:F115 O115:O116 X115:X116 Z115:Z116 AB115:AB116">
    <cfRule type="cellIs" dxfId="65" priority="112" stopIfTrue="1" operator="equal">
      <formula>""</formula>
    </cfRule>
  </conditionalFormatting>
  <conditionalFormatting sqref="Q118:Q119 S118:S119 F119:F120 O120:O121 X120:X121 Z120:Z121 AB120:AB121">
    <cfRule type="cellIs" dxfId="64" priority="111" stopIfTrue="1" operator="equal">
      <formula>""</formula>
    </cfRule>
  </conditionalFormatting>
  <conditionalFormatting sqref="R50">
    <cfRule type="cellIs" dxfId="63" priority="30" stopIfTrue="1" operator="equal">
      <formula>""</formula>
    </cfRule>
  </conditionalFormatting>
  <conditionalFormatting sqref="S83:S88 X83:X88 Z83:Z88 AB83:AB88">
    <cfRule type="cellIs" dxfId="62" priority="125" stopIfTrue="1" operator="equal">
      <formula>""</formula>
    </cfRule>
  </conditionalFormatting>
  <conditionalFormatting sqref="U50:V50">
    <cfRule type="cellIs" dxfId="61" priority="21" operator="equal">
      <formula>""</formula>
    </cfRule>
  </conditionalFormatting>
  <conditionalFormatting sqref="V12:W13">
    <cfRule type="cellIs" dxfId="60" priority="95" operator="equal">
      <formula>""</formula>
    </cfRule>
  </conditionalFormatting>
  <conditionalFormatting sqref="V15:W15">
    <cfRule type="cellIs" dxfId="59" priority="93" operator="equal">
      <formula>""</formula>
    </cfRule>
  </conditionalFormatting>
  <conditionalFormatting sqref="V19:W20">
    <cfRule type="cellIs" dxfId="58" priority="91" operator="equal">
      <formula>""</formula>
    </cfRule>
  </conditionalFormatting>
  <conditionalFormatting sqref="V25:W26">
    <cfRule type="cellIs" dxfId="57" priority="89" operator="equal">
      <formula>""</formula>
    </cfRule>
  </conditionalFormatting>
  <conditionalFormatting sqref="V28:W28">
    <cfRule type="cellIs" dxfId="56" priority="87" operator="equal">
      <formula>""</formula>
    </cfRule>
  </conditionalFormatting>
  <conditionalFormatting sqref="V32:W33">
    <cfRule type="cellIs" dxfId="55" priority="85" operator="equal">
      <formula>""</formula>
    </cfRule>
  </conditionalFormatting>
  <conditionalFormatting sqref="V37:W38">
    <cfRule type="cellIs" dxfId="54" priority="17" operator="equal">
      <formula>""</formula>
    </cfRule>
  </conditionalFormatting>
  <conditionalFormatting sqref="V41:W42">
    <cfRule type="cellIs" dxfId="53" priority="13" operator="equal">
      <formula>""</formula>
    </cfRule>
  </conditionalFormatting>
  <conditionalFormatting sqref="V54:W55">
    <cfRule type="cellIs" dxfId="52" priority="5" operator="equal">
      <formula>""</formula>
    </cfRule>
  </conditionalFormatting>
  <conditionalFormatting sqref="V59:W60">
    <cfRule type="cellIs" dxfId="51" priority="1" operator="equal">
      <formula>""</formula>
    </cfRule>
  </conditionalFormatting>
  <conditionalFormatting sqref="V66:W67">
    <cfRule type="cellIs" dxfId="50" priority="71" operator="equal">
      <formula>""</formula>
    </cfRule>
  </conditionalFormatting>
  <conditionalFormatting sqref="V71:W72">
    <cfRule type="cellIs" dxfId="49" priority="40" operator="equal">
      <formula>""</formula>
    </cfRule>
  </conditionalFormatting>
  <conditionalFormatting sqref="V76:W77">
    <cfRule type="cellIs" dxfId="48" priority="70" operator="equal">
      <formula>""</formula>
    </cfRule>
  </conditionalFormatting>
  <conditionalFormatting sqref="V80:W81">
    <cfRule type="cellIs" dxfId="47" priority="67" operator="equal">
      <formula>""</formula>
    </cfRule>
  </conditionalFormatting>
  <conditionalFormatting sqref="V84:W84">
    <cfRule type="cellIs" dxfId="46" priority="66" operator="equal">
      <formula>""</formula>
    </cfRule>
  </conditionalFormatting>
  <conditionalFormatting sqref="V86:W86">
    <cfRule type="cellIs" dxfId="45" priority="65" operator="equal">
      <formula>""</formula>
    </cfRule>
  </conditionalFormatting>
  <conditionalFormatting sqref="V88:W88">
    <cfRule type="cellIs" dxfId="44" priority="64" operator="equal">
      <formula>""</formula>
    </cfRule>
  </conditionalFormatting>
  <conditionalFormatting sqref="V92:W96">
    <cfRule type="cellIs" dxfId="43" priority="62" operator="equal">
      <formula>""</formula>
    </cfRule>
  </conditionalFormatting>
  <conditionalFormatting sqref="V100:W101">
    <cfRule type="cellIs" dxfId="42" priority="60" operator="equal">
      <formula>""</formula>
    </cfRule>
  </conditionalFormatting>
  <conditionalFormatting sqref="V105:W106">
    <cfRule type="cellIs" dxfId="41" priority="58" operator="equal">
      <formula>""</formula>
    </cfRule>
  </conditionalFormatting>
  <conditionalFormatting sqref="V110:W111">
    <cfRule type="cellIs" dxfId="40" priority="54" operator="equal">
      <formula>""</formula>
    </cfRule>
  </conditionalFormatting>
  <conditionalFormatting sqref="V115:W116">
    <cfRule type="cellIs" dxfId="39" priority="52" operator="equal">
      <formula>""</formula>
    </cfRule>
  </conditionalFormatting>
  <conditionalFormatting sqref="V120:W121">
    <cfRule type="cellIs" dxfId="38" priority="50" operator="equal">
      <formula>""</formula>
    </cfRule>
  </conditionalFormatting>
  <conditionalFormatting sqref="Z10:AD11">
    <cfRule type="cellIs" dxfId="37" priority="113" operator="equal">
      <formula>""</formula>
    </cfRule>
  </conditionalFormatting>
  <conditionalFormatting sqref="Z14:AD14">
    <cfRule type="cellIs" dxfId="36" priority="114" operator="equal">
      <formula>""</formula>
    </cfRule>
  </conditionalFormatting>
  <conditionalFormatting sqref="Z17:AD18">
    <cfRule type="cellIs" dxfId="35" priority="39" operator="equal">
      <formula>""</formula>
    </cfRule>
  </conditionalFormatting>
  <conditionalFormatting sqref="Z23:AD24">
    <cfRule type="cellIs" dxfId="34" priority="115" operator="equal">
      <formula>""</formula>
    </cfRule>
  </conditionalFormatting>
  <conditionalFormatting sqref="Z27:AD27">
    <cfRule type="cellIs" dxfId="33" priority="116" operator="equal">
      <formula>""</formula>
    </cfRule>
  </conditionalFormatting>
  <conditionalFormatting sqref="Z30:AD31">
    <cfRule type="cellIs" dxfId="32" priority="38" operator="equal">
      <formula>""</formula>
    </cfRule>
  </conditionalFormatting>
  <conditionalFormatting sqref="Z35:AD36">
    <cfRule type="cellIs" dxfId="31" priority="19" operator="equal">
      <formula>""</formula>
    </cfRule>
  </conditionalFormatting>
  <conditionalFormatting sqref="Z39:AD40">
    <cfRule type="cellIs" dxfId="30" priority="15" operator="equal">
      <formula>""</formula>
    </cfRule>
  </conditionalFormatting>
  <conditionalFormatting sqref="Z44:AD45">
    <cfRule type="cellIs" dxfId="29" priority="11" operator="equal">
      <formula>""</formula>
    </cfRule>
  </conditionalFormatting>
  <conditionalFormatting sqref="Z52:AD53">
    <cfRule type="cellIs" dxfId="28" priority="7" operator="equal">
      <formula>""</formula>
    </cfRule>
  </conditionalFormatting>
  <conditionalFormatting sqref="Z57:AD58">
    <cfRule type="cellIs" dxfId="27" priority="3" operator="equal">
      <formula>""</formula>
    </cfRule>
  </conditionalFormatting>
  <conditionalFormatting sqref="Z64:AD65">
    <cfRule type="cellIs" dxfId="26" priority="36" operator="equal">
      <formula>""</formula>
    </cfRule>
  </conditionalFormatting>
  <conditionalFormatting sqref="Z69:AD70">
    <cfRule type="cellIs" dxfId="25" priority="42" operator="equal">
      <formula>""</formula>
    </cfRule>
  </conditionalFormatting>
  <conditionalFormatting sqref="Z74:AD75">
    <cfRule type="cellIs" dxfId="24" priority="121" operator="equal">
      <formula>""</formula>
    </cfRule>
  </conditionalFormatting>
  <conditionalFormatting sqref="Z78:AD79">
    <cfRule type="cellIs" dxfId="23" priority="35" operator="equal">
      <formula>""</formula>
    </cfRule>
  </conditionalFormatting>
  <conditionalFormatting sqref="Z90:AD91">
    <cfRule type="cellIs" dxfId="22" priority="104" operator="equal">
      <formula>""</formula>
    </cfRule>
  </conditionalFormatting>
  <conditionalFormatting sqref="Z98:AD99">
    <cfRule type="cellIs" dxfId="21" priority="109" operator="equal">
      <formula>""</formula>
    </cfRule>
  </conditionalFormatting>
  <conditionalFormatting sqref="Z103:AD104">
    <cfRule type="cellIs" dxfId="20" priority="108" operator="equal">
      <formula>""</formula>
    </cfRule>
  </conditionalFormatting>
  <conditionalFormatting sqref="Z108:AD109">
    <cfRule type="cellIs" dxfId="19" priority="100" operator="equal">
      <formula>""</formula>
    </cfRule>
  </conditionalFormatting>
  <conditionalFormatting sqref="Z113:AD114">
    <cfRule type="cellIs" dxfId="18" priority="107" operator="equal">
      <formula>""</formula>
    </cfRule>
  </conditionalFormatting>
  <conditionalFormatting sqref="Z118:AD119">
    <cfRule type="cellIs" dxfId="17" priority="106" operator="equal">
      <formula>""</formula>
    </cfRule>
  </conditionalFormatting>
  <dataValidations count="4">
    <dataValidation type="list" allowBlank="1" showInputMessage="1" showErrorMessage="1" sqref="O105:O106 C31:C32 C28 C24:C25 C11:C12 C15 C18:C19 F44 O37:O38 F65:F66 N21 O12:O13 O15 O19:O20 O25:O26 O28 O41:O42 O71:O72 F21 F109 O120:O121 O32:O33 O80:O81 O66:O67 F104 F92 F85 F79 O100:O101 F99 F70 F40 O84 O86 O76:O77 F75 O115:O116 F114 O110:O111 F119 O88 O92:O96 F36 F48 O54:O55 F58:F59 F53 O59:O60" xr:uid="{00000000-0002-0000-1D00-000000000000}">
      <formula1>"✓"</formula1>
    </dataValidation>
    <dataValidation type="list" allowBlank="1" showInputMessage="1" showErrorMessage="1" sqref="V15:W15 O17:P18 V19:W20 O23:P24 V25:W26 O27:P27 V28:W28 O30:P31 V32:W33 V110:W111 O113:P114 V115:W116 O118:P119 V120:W121 V66:W67 O69:P70 O108:P109 O48:P49 V71:W72 K50:M50 U50:V50 O64:P65 V76:W77 O74:P75 O78:P79 V80:W81 O83:P83 V84:W84 O85:P85 V86:W86 O87:P87 V88:W88 O90:P91 V92:W96 O98:P99 V100:W101 O103:P104 V105:W106" xr:uid="{00000000-0002-0000-1D00-000001000000}">
      <formula1>"令和,平成"</formula1>
    </dataValidation>
    <dataValidation type="list" showInputMessage="1" showErrorMessage="1" sqref="O10:P11 V12:W13 O14:P14 O35:P36 V37:W38 O39:P40 V41:W42 O44:P45 O52:P53 V54:W55 O57:P58 V59:W60" xr:uid="{00000000-0002-0000-1D00-000002000000}">
      <formula1>"令和,平成"</formula1>
    </dataValidation>
    <dataValidation type="list" allowBlank="1" showInputMessage="1" showErrorMessage="1" sqref="W29 O16 W16 O29" xr:uid="{00000000-0002-0000-1D00-000003000000}">
      <formula1>"令和,平成, 昭和"</formula1>
    </dataValidation>
  </dataValidations>
  <printOptions horizontalCentered="1"/>
  <pageMargins left="0.39370078740157483" right="0.39370078740157483" top="0.39370078740157483" bottom="0" header="0.31496062992125984" footer="0"/>
  <pageSetup paperSize="9" scale="46" orientation="portrait" horizontalDpi="300" verticalDpi="300" r:id="rId1"/>
  <headerFooter scaleWithDoc="0">
    <oddFooter>&amp;R&amp;10（令和７年７月１日以降に申請する訓練科から適用）</oddFooter>
  </headerFooter>
  <rowBreaks count="1" manualBreakCount="1">
    <brk id="81" max="29" man="1"/>
  </rowBreaks>
  <colBreaks count="1" manualBreakCount="1">
    <brk id="31" max="87" man="1"/>
  </colBreaks>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3">
    <tabColor rgb="FF0070C0"/>
  </sheetPr>
  <dimension ref="A1:B49"/>
  <sheetViews>
    <sheetView view="pageBreakPreview" topLeftCell="A31" zoomScale="85" zoomScaleNormal="85" zoomScaleSheetLayoutView="85" workbookViewId="0">
      <selection activeCell="I25" sqref="I25"/>
    </sheetView>
  </sheetViews>
  <sheetFormatPr defaultRowHeight="15" customHeight="1"/>
  <cols>
    <col min="1" max="1" width="27.625" style="43" customWidth="1"/>
    <col min="2" max="2" width="73.625" style="289" customWidth="1"/>
    <col min="3" max="256" width="9" style="113"/>
    <col min="257" max="257" width="27.625" style="113" customWidth="1"/>
    <col min="258" max="258" width="73.625" style="113" customWidth="1"/>
    <col min="259" max="512" width="9" style="113"/>
    <col min="513" max="513" width="27.625" style="113" customWidth="1"/>
    <col min="514" max="514" width="73.625" style="113" customWidth="1"/>
    <col min="515" max="768" width="9" style="113"/>
    <col min="769" max="769" width="27.625" style="113" customWidth="1"/>
    <col min="770" max="770" width="73.625" style="113" customWidth="1"/>
    <col min="771" max="1024" width="9" style="113"/>
    <col min="1025" max="1025" width="27.625" style="113" customWidth="1"/>
    <col min="1026" max="1026" width="73.625" style="113" customWidth="1"/>
    <col min="1027" max="1280" width="9" style="113"/>
    <col min="1281" max="1281" width="27.625" style="113" customWidth="1"/>
    <col min="1282" max="1282" width="73.625" style="113" customWidth="1"/>
    <col min="1283" max="1536" width="9" style="113"/>
    <col min="1537" max="1537" width="27.625" style="113" customWidth="1"/>
    <col min="1538" max="1538" width="73.625" style="113" customWidth="1"/>
    <col min="1539" max="1792" width="9" style="113"/>
    <col min="1793" max="1793" width="27.625" style="113" customWidth="1"/>
    <col min="1794" max="1794" width="73.625" style="113" customWidth="1"/>
    <col min="1795" max="2048" width="9" style="113"/>
    <col min="2049" max="2049" width="27.625" style="113" customWidth="1"/>
    <col min="2050" max="2050" width="73.625" style="113" customWidth="1"/>
    <col min="2051" max="2304" width="9" style="113"/>
    <col min="2305" max="2305" width="27.625" style="113" customWidth="1"/>
    <col min="2306" max="2306" width="73.625" style="113" customWidth="1"/>
    <col min="2307" max="2560" width="9" style="113"/>
    <col min="2561" max="2561" width="27.625" style="113" customWidth="1"/>
    <col min="2562" max="2562" width="73.625" style="113" customWidth="1"/>
    <col min="2563" max="2816" width="9" style="113"/>
    <col min="2817" max="2817" width="27.625" style="113" customWidth="1"/>
    <col min="2818" max="2818" width="73.625" style="113" customWidth="1"/>
    <col min="2819" max="3072" width="9" style="113"/>
    <col min="3073" max="3073" width="27.625" style="113" customWidth="1"/>
    <col min="3074" max="3074" width="73.625" style="113" customWidth="1"/>
    <col min="3075" max="3328" width="9" style="113"/>
    <col min="3329" max="3329" width="27.625" style="113" customWidth="1"/>
    <col min="3330" max="3330" width="73.625" style="113" customWidth="1"/>
    <col min="3331" max="3584" width="9" style="113"/>
    <col min="3585" max="3585" width="27.625" style="113" customWidth="1"/>
    <col min="3586" max="3586" width="73.625" style="113" customWidth="1"/>
    <col min="3587" max="3840" width="9" style="113"/>
    <col min="3841" max="3841" width="27.625" style="113" customWidth="1"/>
    <col min="3842" max="3842" width="73.625" style="113" customWidth="1"/>
    <col min="3843" max="4096" width="9" style="113"/>
    <col min="4097" max="4097" width="27.625" style="113" customWidth="1"/>
    <col min="4098" max="4098" width="73.625" style="113" customWidth="1"/>
    <col min="4099" max="4352" width="9" style="113"/>
    <col min="4353" max="4353" width="27.625" style="113" customWidth="1"/>
    <col min="4354" max="4354" width="73.625" style="113" customWidth="1"/>
    <col min="4355" max="4608" width="9" style="113"/>
    <col min="4609" max="4609" width="27.625" style="113" customWidth="1"/>
    <col min="4610" max="4610" width="73.625" style="113" customWidth="1"/>
    <col min="4611" max="4864" width="9" style="113"/>
    <col min="4865" max="4865" width="27.625" style="113" customWidth="1"/>
    <col min="4866" max="4866" width="73.625" style="113" customWidth="1"/>
    <col min="4867" max="5120" width="9" style="113"/>
    <col min="5121" max="5121" width="27.625" style="113" customWidth="1"/>
    <col min="5122" max="5122" width="73.625" style="113" customWidth="1"/>
    <col min="5123" max="5376" width="9" style="113"/>
    <col min="5377" max="5377" width="27.625" style="113" customWidth="1"/>
    <col min="5378" max="5378" width="73.625" style="113" customWidth="1"/>
    <col min="5379" max="5632" width="9" style="113"/>
    <col min="5633" max="5633" width="27.625" style="113" customWidth="1"/>
    <col min="5634" max="5634" width="73.625" style="113" customWidth="1"/>
    <col min="5635" max="5888" width="9" style="113"/>
    <col min="5889" max="5889" width="27.625" style="113" customWidth="1"/>
    <col min="5890" max="5890" width="73.625" style="113" customWidth="1"/>
    <col min="5891" max="6144" width="9" style="113"/>
    <col min="6145" max="6145" width="27.625" style="113" customWidth="1"/>
    <col min="6146" max="6146" width="73.625" style="113" customWidth="1"/>
    <col min="6147" max="6400" width="9" style="113"/>
    <col min="6401" max="6401" width="27.625" style="113" customWidth="1"/>
    <col min="6402" max="6402" width="73.625" style="113" customWidth="1"/>
    <col min="6403" max="6656" width="9" style="113"/>
    <col min="6657" max="6657" width="27.625" style="113" customWidth="1"/>
    <col min="6658" max="6658" width="73.625" style="113" customWidth="1"/>
    <col min="6659" max="6912" width="9" style="113"/>
    <col min="6913" max="6913" width="27.625" style="113" customWidth="1"/>
    <col min="6914" max="6914" width="73.625" style="113" customWidth="1"/>
    <col min="6915" max="7168" width="9" style="113"/>
    <col min="7169" max="7169" width="27.625" style="113" customWidth="1"/>
    <col min="7170" max="7170" width="73.625" style="113" customWidth="1"/>
    <col min="7171" max="7424" width="9" style="113"/>
    <col min="7425" max="7425" width="27.625" style="113" customWidth="1"/>
    <col min="7426" max="7426" width="73.625" style="113" customWidth="1"/>
    <col min="7427" max="7680" width="9" style="113"/>
    <col min="7681" max="7681" width="27.625" style="113" customWidth="1"/>
    <col min="7682" max="7682" width="73.625" style="113" customWidth="1"/>
    <col min="7683" max="7936" width="9" style="113"/>
    <col min="7937" max="7937" width="27.625" style="113" customWidth="1"/>
    <col min="7938" max="7938" width="73.625" style="113" customWidth="1"/>
    <col min="7939" max="8192" width="9" style="113"/>
    <col min="8193" max="8193" width="27.625" style="113" customWidth="1"/>
    <col min="8194" max="8194" width="73.625" style="113" customWidth="1"/>
    <col min="8195" max="8448" width="9" style="113"/>
    <col min="8449" max="8449" width="27.625" style="113" customWidth="1"/>
    <col min="8450" max="8450" width="73.625" style="113" customWidth="1"/>
    <col min="8451" max="8704" width="9" style="113"/>
    <col min="8705" max="8705" width="27.625" style="113" customWidth="1"/>
    <col min="8706" max="8706" width="73.625" style="113" customWidth="1"/>
    <col min="8707" max="8960" width="9" style="113"/>
    <col min="8961" max="8961" width="27.625" style="113" customWidth="1"/>
    <col min="8962" max="8962" width="73.625" style="113" customWidth="1"/>
    <col min="8963" max="9216" width="9" style="113"/>
    <col min="9217" max="9217" width="27.625" style="113" customWidth="1"/>
    <col min="9218" max="9218" width="73.625" style="113" customWidth="1"/>
    <col min="9219" max="9472" width="9" style="113"/>
    <col min="9473" max="9473" width="27.625" style="113" customWidth="1"/>
    <col min="9474" max="9474" width="73.625" style="113" customWidth="1"/>
    <col min="9475" max="9728" width="9" style="113"/>
    <col min="9729" max="9729" width="27.625" style="113" customWidth="1"/>
    <col min="9730" max="9730" width="73.625" style="113" customWidth="1"/>
    <col min="9731" max="9984" width="9" style="113"/>
    <col min="9985" max="9985" width="27.625" style="113" customWidth="1"/>
    <col min="9986" max="9986" width="73.625" style="113" customWidth="1"/>
    <col min="9987" max="10240" width="9" style="113"/>
    <col min="10241" max="10241" width="27.625" style="113" customWidth="1"/>
    <col min="10242" max="10242" width="73.625" style="113" customWidth="1"/>
    <col min="10243" max="10496" width="9" style="113"/>
    <col min="10497" max="10497" width="27.625" style="113" customWidth="1"/>
    <col min="10498" max="10498" width="73.625" style="113" customWidth="1"/>
    <col min="10499" max="10752" width="9" style="113"/>
    <col min="10753" max="10753" width="27.625" style="113" customWidth="1"/>
    <col min="10754" max="10754" width="73.625" style="113" customWidth="1"/>
    <col min="10755" max="11008" width="9" style="113"/>
    <col min="11009" max="11009" width="27.625" style="113" customWidth="1"/>
    <col min="11010" max="11010" width="73.625" style="113" customWidth="1"/>
    <col min="11011" max="11264" width="9" style="113"/>
    <col min="11265" max="11265" width="27.625" style="113" customWidth="1"/>
    <col min="11266" max="11266" width="73.625" style="113" customWidth="1"/>
    <col min="11267" max="11520" width="9" style="113"/>
    <col min="11521" max="11521" width="27.625" style="113" customWidth="1"/>
    <col min="11522" max="11522" width="73.625" style="113" customWidth="1"/>
    <col min="11523" max="11776" width="9" style="113"/>
    <col min="11777" max="11777" width="27.625" style="113" customWidth="1"/>
    <col min="11778" max="11778" width="73.625" style="113" customWidth="1"/>
    <col min="11779" max="12032" width="9" style="113"/>
    <col min="12033" max="12033" width="27.625" style="113" customWidth="1"/>
    <col min="12034" max="12034" width="73.625" style="113" customWidth="1"/>
    <col min="12035" max="12288" width="9" style="113"/>
    <col min="12289" max="12289" width="27.625" style="113" customWidth="1"/>
    <col min="12290" max="12290" width="73.625" style="113" customWidth="1"/>
    <col min="12291" max="12544" width="9" style="113"/>
    <col min="12545" max="12545" width="27.625" style="113" customWidth="1"/>
    <col min="12546" max="12546" width="73.625" style="113" customWidth="1"/>
    <col min="12547" max="12800" width="9" style="113"/>
    <col min="12801" max="12801" width="27.625" style="113" customWidth="1"/>
    <col min="12802" max="12802" width="73.625" style="113" customWidth="1"/>
    <col min="12803" max="13056" width="9" style="113"/>
    <col min="13057" max="13057" width="27.625" style="113" customWidth="1"/>
    <col min="13058" max="13058" width="73.625" style="113" customWidth="1"/>
    <col min="13059" max="13312" width="9" style="113"/>
    <col min="13313" max="13313" width="27.625" style="113" customWidth="1"/>
    <col min="13314" max="13314" width="73.625" style="113" customWidth="1"/>
    <col min="13315" max="13568" width="9" style="113"/>
    <col min="13569" max="13569" width="27.625" style="113" customWidth="1"/>
    <col min="13570" max="13570" width="73.625" style="113" customWidth="1"/>
    <col min="13571" max="13824" width="9" style="113"/>
    <col min="13825" max="13825" width="27.625" style="113" customWidth="1"/>
    <col min="13826" max="13826" width="73.625" style="113" customWidth="1"/>
    <col min="13827" max="14080" width="9" style="113"/>
    <col min="14081" max="14081" width="27.625" style="113" customWidth="1"/>
    <col min="14082" max="14082" width="73.625" style="113" customWidth="1"/>
    <col min="14083" max="14336" width="9" style="113"/>
    <col min="14337" max="14337" width="27.625" style="113" customWidth="1"/>
    <col min="14338" max="14338" width="73.625" style="113" customWidth="1"/>
    <col min="14339" max="14592" width="9" style="113"/>
    <col min="14593" max="14593" width="27.625" style="113" customWidth="1"/>
    <col min="14594" max="14594" width="73.625" style="113" customWidth="1"/>
    <col min="14595" max="14848" width="9" style="113"/>
    <col min="14849" max="14849" width="27.625" style="113" customWidth="1"/>
    <col min="14850" max="14850" width="73.625" style="113" customWidth="1"/>
    <col min="14851" max="15104" width="9" style="113"/>
    <col min="15105" max="15105" width="27.625" style="113" customWidth="1"/>
    <col min="15106" max="15106" width="73.625" style="113" customWidth="1"/>
    <col min="15107" max="15360" width="9" style="113"/>
    <col min="15361" max="15361" width="27.625" style="113" customWidth="1"/>
    <col min="15362" max="15362" width="73.625" style="113" customWidth="1"/>
    <col min="15363" max="15616" width="9" style="113"/>
    <col min="15617" max="15617" width="27.625" style="113" customWidth="1"/>
    <col min="15618" max="15618" width="73.625" style="113" customWidth="1"/>
    <col min="15619" max="15872" width="9" style="113"/>
    <col min="15873" max="15873" width="27.625" style="113" customWidth="1"/>
    <col min="15874" max="15874" width="73.625" style="113" customWidth="1"/>
    <col min="15875" max="16128" width="9" style="113"/>
    <col min="16129" max="16129" width="27.625" style="113" customWidth="1"/>
    <col min="16130" max="16130" width="73.625" style="113" customWidth="1"/>
    <col min="16131" max="16384" width="9" style="113"/>
  </cols>
  <sheetData>
    <row r="1" spans="1:2" ht="18" customHeight="1" thickTop="1">
      <c r="A1" s="498" t="s">
        <v>596</v>
      </c>
      <c r="B1" s="498" t="s">
        <v>804</v>
      </c>
    </row>
    <row r="2" spans="1:2" ht="18" customHeight="1">
      <c r="A2" s="499" t="s">
        <v>597</v>
      </c>
      <c r="B2" s="499">
        <v>20200106</v>
      </c>
    </row>
    <row r="3" spans="1:2" ht="18" customHeight="1">
      <c r="A3" s="284" t="s">
        <v>443</v>
      </c>
      <c r="B3" s="284" t="str">
        <f>ASC(様式1!$F$44)</f>
        <v>123456789</v>
      </c>
    </row>
    <row r="4" spans="1:2" ht="18" customHeight="1">
      <c r="A4" s="285" t="s">
        <v>598</v>
      </c>
      <c r="B4" s="285" t="str">
        <f>TEXT(様式1!$O$3,"ggge年m月d日")</f>
        <v>令和8年1月7日</v>
      </c>
    </row>
    <row r="5" spans="1:2" ht="18" customHeight="1">
      <c r="A5" s="285" t="s">
        <v>444</v>
      </c>
      <c r="B5" s="285" t="str">
        <f>IF(様式1!$E$20="○","001","")&amp;IF(様式1!$E$21="○","002","")</f>
        <v>002</v>
      </c>
    </row>
    <row r="6" spans="1:2" s="483" customFormat="1" ht="18" customHeight="1">
      <c r="A6" s="286" t="s">
        <v>445</v>
      </c>
      <c r="B6" s="286" t="str">
        <f>IF(ISBLANK(登録用!L5:T5),"",LEFT(様式5!L6,2))</f>
        <v>03</v>
      </c>
    </row>
    <row r="7" spans="1:2" ht="18" customHeight="1">
      <c r="A7" s="285" t="s">
        <v>406</v>
      </c>
      <c r="B7" s="285" t="str">
        <f>DBCS(TRIM(CLEAN(様式1!G36)))</f>
        <v>ＯＡ事務科</v>
      </c>
    </row>
    <row r="8" spans="1:2" ht="18" customHeight="1">
      <c r="A8" s="285" t="s">
        <v>599</v>
      </c>
      <c r="B8" s="285" t="str">
        <f>TEXT(様式5!$F$11,"ggge年m月d日")</f>
        <v>令和8年4月24日</v>
      </c>
    </row>
    <row r="9" spans="1:2" ht="18" customHeight="1">
      <c r="A9" s="285" t="s">
        <v>600</v>
      </c>
      <c r="B9" s="285" t="str">
        <f>TEXT(様式5!$M$11,"ggge年m月d日")</f>
        <v>令和8年5月27日</v>
      </c>
    </row>
    <row r="10" spans="1:2" ht="18" customHeight="1">
      <c r="A10" s="285" t="s">
        <v>601</v>
      </c>
      <c r="B10" s="285" t="str">
        <f>TEXT(様式5!$F$12,"ggge年m月d日")</f>
        <v>令和8年6月9日</v>
      </c>
    </row>
    <row r="11" spans="1:2" ht="18" customHeight="1">
      <c r="A11" s="285" t="s">
        <v>602</v>
      </c>
      <c r="B11" s="285" t="str">
        <f>TEXT(様式5!$F$14,"ggge年m月d日")</f>
        <v>令和8年6月12日</v>
      </c>
    </row>
    <row r="12" spans="1:2" ht="18" customHeight="1">
      <c r="A12" s="285" t="s">
        <v>603</v>
      </c>
      <c r="B12" s="285" t="str">
        <f>TEXT(様式1!$F$37,"ggge年m月d日")</f>
        <v>令和8年4月28日</v>
      </c>
    </row>
    <row r="13" spans="1:2" ht="18" customHeight="1">
      <c r="A13" s="285" t="s">
        <v>604</v>
      </c>
      <c r="B13" s="285" t="str">
        <f>TEXT(様式1!$K$37,"ggge年m月d日")</f>
        <v>令和8年7月27日</v>
      </c>
    </row>
    <row r="14" spans="1:2" ht="18" customHeight="1">
      <c r="A14" s="284" t="s">
        <v>446</v>
      </c>
      <c r="B14" s="284" t="str">
        <f>ASC(様式1!$P$37)</f>
        <v>3</v>
      </c>
    </row>
    <row r="15" spans="1:2" ht="18" customHeight="1">
      <c r="A15" s="284" t="s">
        <v>447</v>
      </c>
      <c r="B15" s="284">
        <f>様式5!AF15</f>
        <v>59</v>
      </c>
    </row>
    <row r="16" spans="1:2" ht="18" customHeight="1">
      <c r="A16" s="285" t="s">
        <v>605</v>
      </c>
      <c r="B16" s="285" t="str">
        <f>TEXT(様式5!$G$16,"00")</f>
        <v>09</v>
      </c>
    </row>
    <row r="17" spans="1:2" ht="18" customHeight="1">
      <c r="A17" s="285" t="s">
        <v>606</v>
      </c>
      <c r="B17" s="285" t="str">
        <f>TEXT(様式5!$I$16,"00")</f>
        <v>20</v>
      </c>
    </row>
    <row r="18" spans="1:2" ht="18" customHeight="1">
      <c r="A18" s="285" t="s">
        <v>607</v>
      </c>
      <c r="B18" s="285" t="str">
        <f>TEXT(様式5!$L$16,"00")</f>
        <v>15</v>
      </c>
    </row>
    <row r="19" spans="1:2" ht="18" customHeight="1">
      <c r="A19" s="285" t="s">
        <v>608</v>
      </c>
      <c r="B19" s="285" t="str">
        <f>TEXT(様式5!$N$16,"00")</f>
        <v>50</v>
      </c>
    </row>
    <row r="20" spans="1:2" s="483" customFormat="1" ht="18" customHeight="1">
      <c r="A20" s="284" t="s">
        <v>448</v>
      </c>
      <c r="B20" s="284">
        <f>様式5!G64</f>
        <v>309</v>
      </c>
    </row>
    <row r="21" spans="1:2" ht="18" customHeight="1">
      <c r="A21" s="284" t="s">
        <v>609</v>
      </c>
      <c r="B21" s="284" t="str">
        <f>ASC(様式1!$F$38)</f>
        <v>20</v>
      </c>
    </row>
    <row r="22" spans="1:2" ht="18" customHeight="1">
      <c r="A22" s="285" t="s">
        <v>610</v>
      </c>
      <c r="B22" s="285" t="str">
        <f>IF(ISBLANK(様式5!$F$17),"特になし",DBCS(TRIM(SUBSTITUTE(様式5!$F$17,CHAR(10),"　"))))</f>
        <v>特になし</v>
      </c>
    </row>
    <row r="23" spans="1:2" ht="18" customHeight="1">
      <c r="A23" s="285" t="s">
        <v>611</v>
      </c>
      <c r="B23" s="285" t="str">
        <f>IF(様式5!F18="✔","1","0")</f>
        <v>0</v>
      </c>
    </row>
    <row r="24" spans="1:2" ht="18" customHeight="1">
      <c r="A24" s="285" t="s">
        <v>612</v>
      </c>
      <c r="B24" s="285" t="str">
        <f>IF(様式5!L18="✔","1","0")</f>
        <v>0</v>
      </c>
    </row>
    <row r="25" spans="1:2" ht="18" customHeight="1">
      <c r="A25" s="285" t="s">
        <v>613</v>
      </c>
      <c r="B25" s="285" t="str">
        <f>IF(様式5!T18="✔","1","0")</f>
        <v>0</v>
      </c>
    </row>
    <row r="26" spans="1:2" ht="18" customHeight="1">
      <c r="A26" s="285" t="s">
        <v>614</v>
      </c>
      <c r="B26" s="285" t="str">
        <f>IF(様式5!AA18="✔","1","0")</f>
        <v>0</v>
      </c>
    </row>
    <row r="27" spans="1:2" ht="18" customHeight="1">
      <c r="A27" s="285" t="s">
        <v>615</v>
      </c>
      <c r="B27" s="285" t="str">
        <f>IF(様式5!F19="✔","1","0")</f>
        <v>0</v>
      </c>
    </row>
    <row r="28" spans="1:2" ht="18" customHeight="1">
      <c r="A28" s="285" t="s">
        <v>616</v>
      </c>
      <c r="B28" s="285" t="str">
        <f>IF(様式5!L19="✔","1","0")</f>
        <v>0</v>
      </c>
    </row>
    <row r="29" spans="1:2" ht="18" customHeight="1">
      <c r="A29" s="285" t="s">
        <v>617</v>
      </c>
      <c r="B29" s="285" t="str">
        <f>IF(様式5!T19="✔","1","0")</f>
        <v>0</v>
      </c>
    </row>
    <row r="30" spans="1:2" ht="26.1" customHeight="1">
      <c r="A30" s="285" t="s">
        <v>449</v>
      </c>
      <c r="B30" s="286" t="str">
        <f>DBCS(TRIM(SUBSTITUTE(様式5!$F$20,CHAR(10),"　")))</f>
        <v>企業の総務部門において上司等の指示を受けながら多様なビジネス文書等・帳票の作成やＷｅｂページ更新に対応できる。</v>
      </c>
    </row>
    <row r="31" spans="1:2" ht="26.1" customHeight="1">
      <c r="A31" s="285" t="s">
        <v>618</v>
      </c>
      <c r="B31" s="286" t="str">
        <f>DBCS(TRIM(CLEAN(様式5!AN21)))</f>
        <v>コンピュータサービス技能評価試験　ワープロ部門　３級　中央職業能力開発協会（任意）、コンピュータサービス技能評価試験　表計算部門　３級　中央職業能力開発協会（任意）</v>
      </c>
    </row>
    <row r="32" spans="1:2" ht="18" customHeight="1">
      <c r="A32" s="359" t="s">
        <v>619</v>
      </c>
      <c r="B32" s="285" t="str">
        <f>DBCS(TRIM(SUBSTITUTE(様式5!$Y$7,CHAR(10),"　")))</f>
        <v>ＯＡ事務員</v>
      </c>
    </row>
    <row r="33" spans="1:2" ht="26.1" customHeight="1">
      <c r="A33" s="359" t="s">
        <v>620</v>
      </c>
      <c r="B33" s="286" t="str">
        <f>DBCS(TRIM(SUBSTITUTE(様式5!F29,CHAR(10),"　")))</f>
        <v>文書作成・表計算・プレゼンテーション・データベース・ＷＥＢ制作ソフトの操作方法や、文書・帳票・プレゼン資料の作成、Ｗｅｂページの更新に関する知識及び技能・技術を習得する。</v>
      </c>
    </row>
    <row r="34" spans="1:2" ht="18" customHeight="1">
      <c r="A34" s="285" t="s">
        <v>621</v>
      </c>
      <c r="B34" s="284">
        <v>1</v>
      </c>
    </row>
    <row r="35" spans="1:2" s="483" customFormat="1" ht="18" customHeight="1">
      <c r="A35" s="285" t="s">
        <v>622</v>
      </c>
      <c r="B35" s="285" t="str">
        <f>IF(様式5!P57="✔","1","0")</f>
        <v>0</v>
      </c>
    </row>
    <row r="36" spans="1:2" ht="18" customHeight="1">
      <c r="A36" s="285" t="s">
        <v>623</v>
      </c>
      <c r="B36" s="284">
        <v>0</v>
      </c>
    </row>
    <row r="37" spans="1:2" ht="18" customHeight="1">
      <c r="A37" s="285" t="s">
        <v>624</v>
      </c>
      <c r="B37" s="285"/>
    </row>
    <row r="38" spans="1:2" ht="18" customHeight="1">
      <c r="A38" s="284" t="s">
        <v>450</v>
      </c>
      <c r="B38" s="284">
        <f>様式5!Y65</f>
        <v>6900</v>
      </c>
    </row>
    <row r="39" spans="1:2" ht="18" customHeight="1">
      <c r="A39" s="284" t="s">
        <v>451</v>
      </c>
      <c r="B39" s="284">
        <f>様式5!Y66</f>
        <v>0</v>
      </c>
    </row>
    <row r="40" spans="1:2" ht="18" customHeight="1">
      <c r="A40" s="500" t="s">
        <v>805</v>
      </c>
      <c r="B40" s="285" t="str">
        <f>DBCS(TRIM(CLEAN(様式1!$F$40)))</f>
        <v>伏見ビジネス専門スクール</v>
      </c>
    </row>
    <row r="41" spans="1:2" ht="18" customHeight="1">
      <c r="A41" s="500" t="s">
        <v>806</v>
      </c>
      <c r="B41" s="285" t="str">
        <f>SUBSTITUTE(ASC(様式1!$F$41),"-","")</f>
        <v>4600003</v>
      </c>
    </row>
    <row r="42" spans="1:2" ht="18" customHeight="1">
      <c r="A42" s="500" t="s">
        <v>807</v>
      </c>
      <c r="B42" s="285" t="str">
        <f>DBCS(CLEAN(様式1!$H$41))</f>
        <v>愛知県名古屋市中区錦１－１０－１</v>
      </c>
    </row>
    <row r="43" spans="1:2" ht="18" customHeight="1">
      <c r="A43" s="500" t="s">
        <v>808</v>
      </c>
      <c r="B43" s="285" t="str">
        <f>DBCS(CLEAN(様式1!$H$42))</f>
        <v>ＮＩテラス伏見４階</v>
      </c>
    </row>
    <row r="44" spans="1:2" ht="18" customHeight="1">
      <c r="A44" s="500" t="s">
        <v>809</v>
      </c>
      <c r="B44" s="285" t="str">
        <f>DBCS(CLEAN(様式4!$E$40))</f>
        <v>○○　○○</v>
      </c>
    </row>
    <row r="45" spans="1:2" ht="18" customHeight="1">
      <c r="A45" s="501" t="s">
        <v>810</v>
      </c>
      <c r="B45" s="287" t="str">
        <f>IF(ISERROR(LEFT(ASC(様式4!$P$40),FIND("-",ASC(様式4!$P$40))-1)),"",LEFT(ASC(様式4!$P$40),FIND("-",ASC(様式4!$P$40))-1))</f>
        <v>052</v>
      </c>
    </row>
    <row r="46" spans="1:2" ht="18" customHeight="1">
      <c r="A46" s="501" t="s">
        <v>811</v>
      </c>
      <c r="B46" s="287" t="str">
        <f>IF(ISERROR(LEFT(RIGHT(ASC(様式4!$P$40),LEN(ASC(様式4!$P$40))-FIND("-",ASC(様式4!$P$40))),FIND("-",RIGHT(ASC(様式4!$P$40),LEN(ASC(様式4!$P$40))-FIND("-",ASC(様式4!$P$40))))-1)),"",LEFT(RIGHT(ASC(様式4!$P$40),LEN(ASC(様式4!$P$40))-FIND("-",ASC(様式4!$P$40))),FIND("-",RIGHT(ASC(様式4!$P$40),LEN(ASC(様式4!$P$40))-FIND("-",ASC(様式4!$P$40))))-1))</f>
        <v>222</v>
      </c>
    </row>
    <row r="47" spans="1:2" ht="18" customHeight="1">
      <c r="A47" s="501" t="s">
        <v>812</v>
      </c>
      <c r="B47" s="288" t="str">
        <f>RIGHT(ASC(様式4!$P$40),4)</f>
        <v>0000</v>
      </c>
    </row>
    <row r="48" spans="1:2" ht="18" customHeight="1">
      <c r="A48" s="500" t="s">
        <v>813</v>
      </c>
      <c r="B48" s="284" t="str">
        <f>ASC(様式4!$P$41)</f>
        <v>0000@0000000.com</v>
      </c>
    </row>
    <row r="49" spans="1:2" ht="18" customHeight="1">
      <c r="A49" s="285" t="s">
        <v>625</v>
      </c>
      <c r="B49" s="285" t="str">
        <f>IF(AND(様式1!$D$30&lt;&gt;"✔",様式1!$D$32&lt;&gt;"✔"),"0",IF(様式1!$D$30="✔","1","")&amp;IF(様式1!$D$32="✔","2",""))</f>
        <v>0</v>
      </c>
    </row>
  </sheetData>
  <phoneticPr fontId="9"/>
  <conditionalFormatting sqref="A1:A39">
    <cfRule type="containsText" dxfId="16" priority="21" stopIfTrue="1" operator="containsText" text=",">
      <formula>NOT(ISERROR(SEARCH(",",A1)))</formula>
    </cfRule>
    <cfRule type="containsText" dxfId="15" priority="22" stopIfTrue="1" operator="containsText" text="&quot;">
      <formula>NOT(ISERROR(SEARCH("""",A1)))</formula>
    </cfRule>
  </conditionalFormatting>
  <conditionalFormatting sqref="A40:A49">
    <cfRule type="containsText" dxfId="14" priority="1" stopIfTrue="1" operator="containsText" text=",">
      <formula>NOT(ISERROR(SEARCH(",",A40)))</formula>
    </cfRule>
    <cfRule type="containsText" dxfId="13" priority="2" stopIfTrue="1" operator="containsText" text="&quot;">
      <formula>NOT(ISERROR(SEARCH("""",A40)))</formula>
    </cfRule>
  </conditionalFormatting>
  <conditionalFormatting sqref="A5:B6">
    <cfRule type="containsText" dxfId="12" priority="11" stopIfTrue="1" operator="containsText" text=",">
      <formula>NOT(ISERROR(SEARCH(",",A5)))</formula>
    </cfRule>
    <cfRule type="containsText" dxfId="11" priority="12" stopIfTrue="1" operator="containsText" text="&quot;">
      <formula>NOT(ISERROR(SEARCH("""",A5)))</formula>
    </cfRule>
  </conditionalFormatting>
  <conditionalFormatting sqref="B1:B2">
    <cfRule type="containsText" dxfId="10" priority="3" stopIfTrue="1" operator="containsText" text=",">
      <formula>NOT(ISERROR(SEARCH(",",B1)))</formula>
    </cfRule>
    <cfRule type="containsText" dxfId="9" priority="4" stopIfTrue="1" operator="containsText" text="&quot;">
      <formula>NOT(ISERROR(SEARCH("""",B1)))</formula>
    </cfRule>
    <cfRule type="containsText" dxfId="8" priority="5" stopIfTrue="1" operator="containsText" text=",">
      <formula>NOT(ISERROR(SEARCH(",",B1)))</formula>
    </cfRule>
    <cfRule type="containsText" dxfId="7" priority="6" stopIfTrue="1" operator="containsText" text="&quot;">
      <formula>NOT(ISERROR(SEARCH("""",B1)))</formula>
    </cfRule>
  </conditionalFormatting>
  <conditionalFormatting sqref="B3:B49">
    <cfRule type="containsText" dxfId="6" priority="9" stopIfTrue="1" operator="containsText" text=",">
      <formula>NOT(ISERROR(SEARCH(",",B3)))</formula>
    </cfRule>
    <cfRule type="containsText" dxfId="5" priority="10" stopIfTrue="1" operator="containsText" text="&quot;">
      <formula>NOT(ISERROR(SEARCH("""",B3)))</formula>
    </cfRule>
    <cfRule type="containsText" dxfId="4" priority="13" stopIfTrue="1" operator="containsText" text=",">
      <formula>NOT(ISERROR(SEARCH(",",B3)))</formula>
    </cfRule>
    <cfRule type="containsText" dxfId="3" priority="14" stopIfTrue="1" operator="containsText" text="&quot;">
      <formula>NOT(ISERROR(SEARCH("""",B3)))</formula>
    </cfRule>
  </conditionalFormatting>
  <conditionalFormatting sqref="B5:B6">
    <cfRule type="containsText" dxfId="2" priority="7" stopIfTrue="1" operator="containsText" text=",">
      <formula>NOT(ISERROR(SEARCH(",",B5)))</formula>
    </cfRule>
    <cfRule type="containsText" dxfId="1" priority="8" stopIfTrue="1" operator="containsText" text="&quot;">
      <formula>NOT(ISERROR(SEARCH("""",B5)))</formula>
    </cfRule>
  </conditionalFormatting>
  <pageMargins left="0.7" right="0.7" top="0.75" bottom="0.75" header="0.3" footer="0.3"/>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A46"/>
  <sheetViews>
    <sheetView view="pageBreakPreview" zoomScale="40" zoomScaleNormal="40" zoomScaleSheetLayoutView="40" zoomScalePageLayoutView="85" workbookViewId="0">
      <selection activeCell="A31" sqref="A31:AA31"/>
    </sheetView>
  </sheetViews>
  <sheetFormatPr defaultColWidth="9" defaultRowHeight="20.100000000000001" customHeight="1"/>
  <cols>
    <col min="1" max="1" width="6.625" style="44" customWidth="1"/>
    <col min="2" max="2" width="6.75" style="44" customWidth="1"/>
    <col min="3" max="24" width="9.25" style="44" customWidth="1"/>
    <col min="25" max="25" width="12.5" style="44" customWidth="1"/>
    <col min="26" max="26" width="11.625" style="44" customWidth="1"/>
    <col min="27" max="27" width="16" style="44" customWidth="1"/>
    <col min="28" max="16384" width="9" style="44"/>
  </cols>
  <sheetData>
    <row r="1" spans="1:27" s="296" customFormat="1" ht="46.5" customHeight="1">
      <c r="Z1" s="297"/>
      <c r="AA1" s="314" t="s">
        <v>750</v>
      </c>
    </row>
    <row r="2" spans="1:27" s="296" customFormat="1" ht="65.099999999999994" customHeight="1">
      <c r="A2" s="298"/>
      <c r="B2" s="298"/>
      <c r="C2" s="298"/>
    </row>
    <row r="3" spans="1:27" s="296" customFormat="1" ht="66.75" customHeight="1">
      <c r="A3" s="1267" t="s">
        <v>74</v>
      </c>
      <c r="B3" s="1267"/>
      <c r="C3" s="1267"/>
      <c r="D3" s="1267"/>
      <c r="E3" s="1267"/>
      <c r="F3" s="1267"/>
      <c r="G3" s="1267"/>
      <c r="H3" s="1267"/>
      <c r="I3" s="1267"/>
      <c r="J3" s="1267"/>
      <c r="K3" s="1267"/>
      <c r="L3" s="1267"/>
      <c r="M3" s="1267"/>
      <c r="N3" s="1267"/>
      <c r="O3" s="1267"/>
      <c r="P3" s="1267"/>
      <c r="Q3" s="1267"/>
      <c r="R3" s="1267"/>
      <c r="S3" s="1267"/>
      <c r="T3" s="1267"/>
      <c r="U3" s="1267"/>
      <c r="V3" s="1267"/>
      <c r="W3" s="1267"/>
      <c r="X3" s="1267"/>
      <c r="Y3" s="1267"/>
      <c r="Z3" s="1267"/>
      <c r="AA3" s="298"/>
    </row>
    <row r="4" spans="1:27" s="296" customFormat="1" ht="37.5" customHeight="1">
      <c r="A4" s="298"/>
      <c r="B4" s="298"/>
      <c r="C4" s="298"/>
    </row>
    <row r="5" spans="1:27" s="296" customFormat="1" ht="37.5" customHeight="1">
      <c r="U5" s="299"/>
      <c r="V5" s="1268">
        <f>IF(様式1!O3="","",様式1!O3)</f>
        <v>46029</v>
      </c>
      <c r="W5" s="1268"/>
      <c r="X5" s="1268"/>
      <c r="Y5" s="1268"/>
      <c r="Z5" s="1268"/>
    </row>
    <row r="6" spans="1:27" s="296" customFormat="1" ht="37.5" customHeight="1">
      <c r="A6" s="298"/>
      <c r="B6" s="298"/>
      <c r="C6" s="298"/>
    </row>
    <row r="7" spans="1:27" s="296" customFormat="1" ht="42" customHeight="1">
      <c r="A7" s="300" t="s">
        <v>75</v>
      </c>
      <c r="B7" s="300"/>
      <c r="C7" s="300"/>
    </row>
    <row r="8" spans="1:27" s="296" customFormat="1" ht="36.950000000000003" customHeight="1">
      <c r="A8" s="298"/>
      <c r="B8" s="298"/>
      <c r="C8" s="298"/>
      <c r="I8" s="301"/>
      <c r="M8" s="295" t="s">
        <v>465</v>
      </c>
    </row>
    <row r="9" spans="1:27" s="296" customFormat="1" ht="36.950000000000003" customHeight="1">
      <c r="A9" s="298"/>
      <c r="B9" s="298"/>
      <c r="C9" s="298"/>
      <c r="M9" s="313" t="s">
        <v>466</v>
      </c>
      <c r="O9" s="302" t="str">
        <f>IF(様式1!J9="","",様式1!J9)</f>
        <v>460-0000</v>
      </c>
    </row>
    <row r="10" spans="1:27" s="296" customFormat="1" ht="36.950000000000003" customHeight="1">
      <c r="H10" s="313"/>
      <c r="J10" s="303"/>
      <c r="K10" s="303"/>
      <c r="L10" s="303"/>
      <c r="M10" s="303"/>
      <c r="O10" s="1269" t="str">
        <f>IF(様式1!L9="","",様式1!L9)</f>
        <v>愛知県名古屋市△区△△1-2-3</v>
      </c>
      <c r="P10" s="1269"/>
      <c r="Q10" s="1269"/>
      <c r="R10" s="1269"/>
      <c r="S10" s="1269"/>
      <c r="T10" s="1269"/>
      <c r="U10" s="1269"/>
      <c r="V10" s="1269"/>
      <c r="W10" s="1269"/>
      <c r="X10" s="1269"/>
      <c r="Y10" s="1269"/>
      <c r="Z10" s="303"/>
    </row>
    <row r="11" spans="1:27" s="296" customFormat="1" ht="36.950000000000003" customHeight="1">
      <c r="H11" s="304"/>
    </row>
    <row r="12" spans="1:27" s="296" customFormat="1" ht="36.950000000000003" customHeight="1">
      <c r="K12" s="303"/>
      <c r="L12" s="303"/>
      <c r="M12" s="313" t="s">
        <v>467</v>
      </c>
      <c r="Q12" s="1269" t="str">
        <f>IF(様式1!L11="","",様式1!L11)</f>
        <v>株式会社○○○○</v>
      </c>
      <c r="R12" s="1269"/>
      <c r="S12" s="1269"/>
      <c r="T12" s="1269"/>
      <c r="U12" s="1269"/>
      <c r="V12" s="1269"/>
      <c r="W12" s="1269"/>
      <c r="X12" s="1269"/>
      <c r="Y12" s="1269"/>
      <c r="Z12" s="1269"/>
    </row>
    <row r="13" spans="1:27" s="296" customFormat="1" ht="36.950000000000003" customHeight="1">
      <c r="H13" s="304"/>
    </row>
    <row r="14" spans="1:27" s="296" customFormat="1" ht="36.950000000000003" customHeight="1">
      <c r="K14" s="303"/>
      <c r="L14" s="303"/>
      <c r="M14" s="1270" t="s">
        <v>76</v>
      </c>
      <c r="N14" s="1270"/>
      <c r="O14" s="1270"/>
      <c r="P14" s="1270"/>
      <c r="Q14" s="1273" t="str">
        <f>IF(様式1!M13="","",様式1!M13)</f>
        <v>代表取締役　□□　□□</v>
      </c>
      <c r="R14" s="1273"/>
      <c r="S14" s="1273"/>
      <c r="T14" s="1273"/>
      <c r="U14" s="1273"/>
      <c r="V14" s="1273"/>
      <c r="W14" s="1273"/>
      <c r="X14" s="1273"/>
    </row>
    <row r="15" spans="1:27" s="296" customFormat="1" ht="37.5" customHeight="1">
      <c r="A15" s="298"/>
      <c r="B15" s="298"/>
      <c r="C15" s="298"/>
    </row>
    <row r="16" spans="1:27" s="296" customFormat="1" ht="36.950000000000003" customHeight="1">
      <c r="A16" s="1272">
        <f>IF(様式1!O3="","",様式1!O3)</f>
        <v>46029</v>
      </c>
      <c r="B16" s="1272"/>
      <c r="C16" s="1272"/>
      <c r="D16" s="1272"/>
      <c r="E16" s="1272"/>
      <c r="F16" s="1272"/>
      <c r="G16" s="1272"/>
      <c r="H16" s="1271" t="s">
        <v>468</v>
      </c>
      <c r="I16" s="1271"/>
      <c r="J16" s="1271"/>
      <c r="K16" s="1271"/>
      <c r="L16" s="1271"/>
      <c r="M16" s="1271"/>
      <c r="N16" s="1271"/>
      <c r="O16" s="1271"/>
      <c r="P16" s="1271"/>
      <c r="Q16" s="1271"/>
      <c r="R16" s="1271"/>
      <c r="S16" s="1271"/>
      <c r="T16" s="1271"/>
      <c r="U16" s="1271"/>
      <c r="V16" s="1271"/>
      <c r="W16" s="1271"/>
      <c r="X16" s="1271"/>
      <c r="Y16" s="1271"/>
      <c r="Z16" s="1271"/>
    </row>
    <row r="17" spans="1:27" s="296" customFormat="1" ht="36.950000000000003" customHeight="1">
      <c r="A17" s="1271" t="s">
        <v>469</v>
      </c>
      <c r="B17" s="1271"/>
      <c r="C17" s="1271"/>
      <c r="D17" s="1271"/>
      <c r="E17" s="1271"/>
      <c r="F17" s="1271"/>
      <c r="G17" s="1271"/>
      <c r="H17" s="1271"/>
      <c r="I17" s="1271"/>
      <c r="J17" s="1271"/>
      <c r="K17" s="1271"/>
      <c r="L17" s="1271"/>
      <c r="M17" s="1271"/>
      <c r="N17" s="1271"/>
      <c r="O17" s="1271"/>
      <c r="P17" s="1271"/>
      <c r="Q17" s="1271"/>
      <c r="R17" s="1271"/>
      <c r="S17" s="1271"/>
      <c r="T17" s="1271"/>
      <c r="U17" s="1271"/>
      <c r="V17" s="1271"/>
      <c r="W17" s="1271"/>
      <c r="X17" s="1271"/>
      <c r="Y17" s="1271"/>
      <c r="Z17" s="1271"/>
    </row>
    <row r="18" spans="1:27" s="296" customFormat="1" ht="37.5" customHeight="1">
      <c r="A18" s="298"/>
      <c r="B18" s="298"/>
      <c r="C18" s="298"/>
      <c r="D18" s="298"/>
      <c r="E18" s="298"/>
      <c r="F18" s="298"/>
      <c r="G18" s="298"/>
      <c r="H18" s="298"/>
      <c r="I18" s="298"/>
      <c r="J18" s="298"/>
      <c r="K18" s="298"/>
      <c r="L18" s="298"/>
      <c r="M18" s="298"/>
      <c r="N18" s="298"/>
      <c r="O18" s="298"/>
      <c r="P18" s="298"/>
      <c r="Q18" s="298"/>
      <c r="R18" s="298"/>
      <c r="S18" s="298"/>
      <c r="T18" s="298"/>
      <c r="U18" s="298"/>
      <c r="V18" s="298"/>
      <c r="W18" s="298"/>
      <c r="X18" s="298"/>
      <c r="Y18" s="298"/>
    </row>
    <row r="19" spans="1:27" s="296" customFormat="1" ht="37.5" customHeight="1">
      <c r="A19" s="298"/>
      <c r="B19" s="298"/>
      <c r="C19" s="298"/>
    </row>
    <row r="20" spans="1:27" s="296" customFormat="1" ht="40.5" customHeight="1">
      <c r="A20" s="1267" t="s">
        <v>77</v>
      </c>
      <c r="B20" s="1267"/>
      <c r="C20" s="1267"/>
      <c r="D20" s="1267"/>
      <c r="E20" s="1267"/>
      <c r="F20" s="1267"/>
      <c r="G20" s="1267"/>
      <c r="H20" s="1267"/>
      <c r="I20" s="1267"/>
      <c r="J20" s="1267"/>
      <c r="K20" s="1267"/>
      <c r="L20" s="1267"/>
      <c r="M20" s="1267"/>
      <c r="N20" s="1267"/>
      <c r="O20" s="1267"/>
      <c r="P20" s="1267"/>
      <c r="Q20" s="1267"/>
      <c r="R20" s="1267"/>
      <c r="S20" s="1267"/>
      <c r="T20" s="1267"/>
      <c r="U20" s="1267"/>
      <c r="V20" s="1267"/>
      <c r="W20" s="1267"/>
      <c r="X20" s="1267"/>
      <c r="Y20" s="1267"/>
      <c r="Z20" s="312"/>
    </row>
    <row r="21" spans="1:27" s="296" customFormat="1" ht="37.5" customHeight="1">
      <c r="A21" s="312"/>
      <c r="B21" s="312"/>
      <c r="C21" s="312"/>
      <c r="D21" s="312"/>
      <c r="E21" s="312"/>
      <c r="F21" s="312"/>
      <c r="G21" s="312"/>
      <c r="H21" s="312"/>
      <c r="I21" s="312"/>
      <c r="J21" s="312"/>
      <c r="K21" s="312"/>
      <c r="L21" s="312"/>
      <c r="M21" s="312"/>
      <c r="N21" s="312"/>
      <c r="O21" s="312"/>
      <c r="P21" s="312"/>
      <c r="Q21" s="312"/>
      <c r="R21" s="312"/>
      <c r="S21" s="312"/>
      <c r="T21" s="312"/>
      <c r="U21" s="312"/>
      <c r="V21" s="312"/>
      <c r="W21" s="312"/>
      <c r="X21" s="312"/>
      <c r="Y21" s="312"/>
    </row>
    <row r="22" spans="1:27" s="296" customFormat="1" ht="37.5" customHeight="1">
      <c r="A22" s="298"/>
      <c r="B22" s="298"/>
      <c r="C22" s="298"/>
    </row>
    <row r="23" spans="1:27" s="296" customFormat="1" ht="37.5" customHeight="1">
      <c r="A23" s="298" t="s">
        <v>78</v>
      </c>
      <c r="B23" s="298"/>
      <c r="C23" s="298"/>
    </row>
    <row r="24" spans="1:27" s="296" customFormat="1" ht="37.5" customHeight="1">
      <c r="A24" s="298"/>
      <c r="B24" s="298"/>
      <c r="C24" s="298"/>
    </row>
    <row r="25" spans="1:27" s="296" customFormat="1" ht="37.5" customHeight="1">
      <c r="A25" s="298"/>
      <c r="B25" s="298"/>
      <c r="C25" s="298"/>
    </row>
    <row r="26" spans="1:27" s="296" customFormat="1" ht="37.5" customHeight="1">
      <c r="A26" s="298"/>
      <c r="B26" s="298"/>
      <c r="C26" s="298"/>
      <c r="G26" s="1274" t="str">
        <f>IF(様式1!G36="","",様式1!G36)</f>
        <v>ＯＡ事務科</v>
      </c>
      <c r="H26" s="1274"/>
      <c r="I26" s="1274"/>
      <c r="J26" s="1274"/>
      <c r="K26" s="1274"/>
      <c r="L26" s="1274"/>
      <c r="M26" s="1274"/>
      <c r="N26" s="1274"/>
      <c r="O26" s="1274"/>
      <c r="P26" s="1274"/>
      <c r="Q26" s="1274"/>
      <c r="R26" s="1274"/>
      <c r="S26" s="1274"/>
      <c r="T26" s="1274"/>
      <c r="U26" s="303"/>
      <c r="V26" s="303"/>
      <c r="W26" s="303"/>
    </row>
    <row r="27" spans="1:27" s="296" customFormat="1" ht="37.5" customHeight="1">
      <c r="A27" s="298"/>
      <c r="B27" s="298"/>
      <c r="C27" s="298"/>
    </row>
    <row r="28" spans="1:27" s="296" customFormat="1" ht="37.5" customHeight="1">
      <c r="A28" s="298"/>
      <c r="B28" s="298"/>
      <c r="C28" s="298"/>
    </row>
    <row r="29" spans="1:27" s="296" customFormat="1" ht="37.5" customHeight="1">
      <c r="A29" s="298" t="s">
        <v>79</v>
      </c>
      <c r="B29" s="298"/>
      <c r="C29" s="298"/>
    </row>
    <row r="30" spans="1:27" s="296" customFormat="1" ht="37.5" customHeight="1">
      <c r="A30" s="1277" t="s">
        <v>470</v>
      </c>
      <c r="B30" s="1277"/>
      <c r="C30" s="1277"/>
      <c r="D30" s="1277"/>
      <c r="E30" s="1277"/>
      <c r="F30" s="1277"/>
      <c r="G30" s="1277"/>
      <c r="H30" s="1277"/>
      <c r="I30" s="1277"/>
      <c r="J30" s="1277"/>
      <c r="K30" s="1277"/>
      <c r="L30" s="1277"/>
      <c r="M30" s="1277"/>
      <c r="N30" s="1277"/>
      <c r="O30" s="1277"/>
      <c r="P30" s="1277"/>
      <c r="Q30" s="1277"/>
      <c r="R30" s="1277"/>
      <c r="S30" s="1277"/>
      <c r="T30" s="1277"/>
      <c r="U30" s="1277"/>
      <c r="V30" s="1277"/>
      <c r="W30" s="1277"/>
      <c r="X30" s="1277"/>
      <c r="Y30" s="1277"/>
      <c r="Z30" s="1277"/>
      <c r="AA30" s="1277"/>
    </row>
    <row r="31" spans="1:27" s="296" customFormat="1" ht="37.5" customHeight="1">
      <c r="A31" s="1277" t="s">
        <v>785</v>
      </c>
      <c r="B31" s="1277"/>
      <c r="C31" s="1277"/>
      <c r="D31" s="1277"/>
      <c r="E31" s="1277"/>
      <c r="F31" s="1277"/>
      <c r="G31" s="1277"/>
      <c r="H31" s="1277"/>
      <c r="I31" s="1277"/>
      <c r="J31" s="1277"/>
      <c r="K31" s="1277"/>
      <c r="L31" s="1277"/>
      <c r="M31" s="1277"/>
      <c r="N31" s="1277"/>
      <c r="O31" s="1277"/>
      <c r="P31" s="1277"/>
      <c r="Q31" s="1277"/>
      <c r="R31" s="1277"/>
      <c r="S31" s="1277"/>
      <c r="T31" s="1277"/>
      <c r="U31" s="1277"/>
      <c r="V31" s="1277"/>
      <c r="W31" s="1277"/>
      <c r="X31" s="1277"/>
      <c r="Y31" s="1277"/>
      <c r="Z31" s="1277"/>
      <c r="AA31" s="1277"/>
    </row>
    <row r="32" spans="1:27" s="296" customFormat="1" ht="37.5" customHeight="1">
      <c r="A32" s="1277" t="s">
        <v>749</v>
      </c>
      <c r="B32" s="1277"/>
      <c r="C32" s="1277"/>
      <c r="D32" s="1277"/>
      <c r="E32" s="1277"/>
      <c r="F32" s="1277"/>
      <c r="G32" s="1277"/>
      <c r="H32" s="1277"/>
      <c r="I32" s="1277"/>
      <c r="J32" s="1277"/>
      <c r="K32" s="1277"/>
      <c r="L32" s="1277"/>
      <c r="M32" s="1277"/>
      <c r="N32" s="1277"/>
      <c r="O32" s="1277"/>
      <c r="P32" s="1277"/>
      <c r="Q32" s="1277"/>
      <c r="R32" s="1277"/>
      <c r="S32" s="1277"/>
      <c r="T32" s="1277"/>
      <c r="U32" s="1277"/>
      <c r="V32" s="1277"/>
      <c r="W32" s="1277"/>
      <c r="X32" s="1277"/>
      <c r="Y32" s="1277"/>
      <c r="Z32" s="1277"/>
      <c r="AA32" s="1277"/>
    </row>
    <row r="33" spans="1:27" s="296" customFormat="1" ht="37.5" customHeight="1">
      <c r="A33" s="1277" t="s">
        <v>679</v>
      </c>
      <c r="B33" s="1277"/>
      <c r="C33" s="1277"/>
      <c r="D33" s="1277"/>
      <c r="E33" s="1277"/>
      <c r="F33" s="1277"/>
      <c r="G33" s="1277"/>
      <c r="H33" s="1277"/>
      <c r="I33" s="1277"/>
      <c r="J33" s="1277"/>
      <c r="K33" s="1277"/>
      <c r="L33" s="1277"/>
      <c r="M33" s="1277"/>
      <c r="N33" s="1277"/>
      <c r="O33" s="1277"/>
      <c r="P33" s="1277"/>
      <c r="Q33" s="1277"/>
      <c r="R33" s="1277"/>
      <c r="S33" s="1277"/>
      <c r="T33" s="1277"/>
      <c r="U33" s="1277"/>
      <c r="V33" s="1277"/>
      <c r="W33" s="1277"/>
      <c r="X33" s="1277"/>
      <c r="Y33" s="1277"/>
      <c r="Z33" s="1277"/>
      <c r="AA33" s="298"/>
    </row>
    <row r="34" spans="1:27" s="296" customFormat="1" ht="124.5" customHeight="1">
      <c r="A34" s="1271" t="s">
        <v>1163</v>
      </c>
      <c r="B34" s="1277"/>
      <c r="C34" s="1277"/>
      <c r="D34" s="1277"/>
      <c r="E34" s="1277"/>
      <c r="F34" s="1277"/>
      <c r="G34" s="1277"/>
      <c r="H34" s="1277"/>
      <c r="I34" s="1277"/>
      <c r="J34" s="1277"/>
      <c r="K34" s="1277"/>
      <c r="L34" s="1277"/>
      <c r="M34" s="1277"/>
      <c r="N34" s="1277"/>
      <c r="O34" s="1277"/>
      <c r="P34" s="1277"/>
      <c r="Q34" s="1277"/>
      <c r="R34" s="1277"/>
      <c r="S34" s="1277"/>
      <c r="T34" s="1277"/>
      <c r="U34" s="1277"/>
      <c r="V34" s="1277"/>
      <c r="W34" s="1277"/>
      <c r="X34" s="1277"/>
      <c r="Y34" s="1277"/>
      <c r="Z34" s="1277"/>
      <c r="AA34" s="1277"/>
    </row>
    <row r="35" spans="1:27" s="296" customFormat="1" ht="37.5" customHeight="1">
      <c r="A35" s="298"/>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c r="Z35" s="298"/>
      <c r="AA35" s="298"/>
    </row>
    <row r="36" spans="1:27" s="296" customFormat="1" ht="12" customHeight="1">
      <c r="A36" s="298"/>
      <c r="B36" s="315"/>
      <c r="C36" s="316"/>
      <c r="D36" s="316"/>
      <c r="E36" s="316"/>
      <c r="F36" s="316"/>
      <c r="G36" s="316"/>
      <c r="H36" s="316"/>
      <c r="I36" s="316"/>
      <c r="J36" s="316"/>
      <c r="K36" s="316"/>
      <c r="L36" s="316"/>
      <c r="M36" s="316"/>
      <c r="N36" s="316"/>
      <c r="O36" s="316"/>
      <c r="P36" s="316"/>
      <c r="Q36" s="316"/>
      <c r="R36" s="316"/>
      <c r="S36" s="316"/>
      <c r="T36" s="316"/>
      <c r="U36" s="316"/>
      <c r="V36" s="316"/>
      <c r="W36" s="316"/>
      <c r="X36" s="316"/>
      <c r="Y36" s="316"/>
      <c r="Z36" s="317"/>
      <c r="AA36" s="298"/>
    </row>
    <row r="37" spans="1:27" s="296" customFormat="1" ht="37.5" customHeight="1">
      <c r="B37" s="305"/>
      <c r="C37" s="296" t="s">
        <v>471</v>
      </c>
      <c r="D37" s="298"/>
      <c r="F37" s="298"/>
      <c r="G37" s="298"/>
      <c r="H37" s="298"/>
      <c r="I37" s="298"/>
      <c r="J37" s="298"/>
      <c r="K37" s="298"/>
      <c r="L37" s="298"/>
      <c r="M37" s="298"/>
      <c r="N37" s="298"/>
      <c r="O37" s="298"/>
      <c r="P37" s="298"/>
      <c r="Q37" s="298"/>
      <c r="R37" s="298"/>
      <c r="S37" s="298"/>
      <c r="T37" s="298"/>
      <c r="U37" s="298"/>
      <c r="V37" s="298"/>
      <c r="W37" s="298"/>
      <c r="X37" s="298"/>
      <c r="Y37" s="298"/>
      <c r="Z37" s="306"/>
      <c r="AA37" s="298"/>
    </row>
    <row r="38" spans="1:27" s="296" customFormat="1" ht="37.5" customHeight="1">
      <c r="A38" s="307"/>
      <c r="B38" s="308"/>
      <c r="D38" s="298" t="s">
        <v>472</v>
      </c>
      <c r="F38" s="307"/>
      <c r="G38" s="307"/>
      <c r="H38" s="307"/>
      <c r="I38" s="307"/>
      <c r="J38" s="307"/>
      <c r="K38" s="307"/>
      <c r="L38" s="307"/>
      <c r="M38" s="307"/>
      <c r="N38" s="307"/>
      <c r="O38" s="307"/>
      <c r="P38" s="307"/>
      <c r="Q38" s="307"/>
      <c r="R38" s="307"/>
      <c r="S38" s="307"/>
      <c r="T38" s="307"/>
      <c r="U38" s="307"/>
      <c r="V38" s="307"/>
      <c r="W38" s="307"/>
      <c r="X38" s="307"/>
      <c r="Y38" s="307"/>
      <c r="Z38" s="309"/>
      <c r="AA38" s="313"/>
    </row>
    <row r="39" spans="1:27" s="296" customFormat="1" ht="37.5" customHeight="1">
      <c r="A39" s="298"/>
      <c r="B39" s="305"/>
      <c r="C39" s="296" t="s">
        <v>473</v>
      </c>
      <c r="D39" s="307"/>
      <c r="F39" s="307"/>
      <c r="G39" s="307"/>
      <c r="H39" s="307"/>
      <c r="I39" s="307"/>
      <c r="J39" s="307"/>
      <c r="K39" s="307"/>
      <c r="L39" s="307"/>
      <c r="M39" s="307"/>
      <c r="N39" s="307"/>
      <c r="O39" s="307"/>
      <c r="P39" s="307"/>
      <c r="Q39" s="307"/>
      <c r="R39" s="307"/>
      <c r="S39" s="307"/>
      <c r="T39" s="307"/>
      <c r="U39" s="307"/>
      <c r="V39" s="307"/>
      <c r="W39" s="307"/>
      <c r="X39" s="307"/>
      <c r="Y39" s="307"/>
      <c r="Z39" s="309"/>
      <c r="AA39" s="313"/>
    </row>
    <row r="40" spans="1:27" s="296" customFormat="1" ht="37.5" customHeight="1">
      <c r="A40" s="298"/>
      <c r="B40" s="305"/>
      <c r="C40" s="296" t="s">
        <v>474</v>
      </c>
      <c r="D40" s="307"/>
      <c r="F40" s="307"/>
      <c r="G40" s="307"/>
      <c r="H40" s="307"/>
      <c r="I40" s="307"/>
      <c r="J40" s="307"/>
      <c r="K40" s="307"/>
      <c r="L40" s="307"/>
      <c r="M40" s="307"/>
      <c r="N40" s="307"/>
      <c r="O40" s="307"/>
      <c r="P40" s="307"/>
      <c r="Q40" s="307"/>
      <c r="R40" s="307"/>
      <c r="S40" s="307"/>
      <c r="T40" s="307"/>
      <c r="U40" s="307"/>
      <c r="V40" s="307"/>
      <c r="W40" s="307"/>
      <c r="X40" s="307"/>
      <c r="Y40" s="307"/>
      <c r="Z40" s="309"/>
      <c r="AA40" s="313"/>
    </row>
    <row r="41" spans="1:27" s="296" customFormat="1" ht="37.5" customHeight="1">
      <c r="A41" s="298"/>
      <c r="B41" s="310"/>
      <c r="D41" s="298" t="s">
        <v>475</v>
      </c>
      <c r="F41" s="307"/>
      <c r="G41" s="307"/>
      <c r="H41" s="307"/>
      <c r="I41" s="307"/>
      <c r="J41" s="307"/>
      <c r="K41" s="307"/>
      <c r="L41" s="307"/>
      <c r="M41" s="307"/>
      <c r="N41" s="307"/>
      <c r="O41" s="307"/>
      <c r="P41" s="307"/>
      <c r="Q41" s="307"/>
      <c r="R41" s="307"/>
      <c r="S41" s="307"/>
      <c r="T41" s="307"/>
      <c r="U41" s="307"/>
      <c r="V41" s="307"/>
      <c r="W41" s="307"/>
      <c r="X41" s="307"/>
      <c r="Y41" s="307"/>
      <c r="Z41" s="309"/>
      <c r="AA41" s="313"/>
    </row>
    <row r="42" spans="1:27" s="296" customFormat="1" ht="37.5" customHeight="1">
      <c r="A42" s="298"/>
      <c r="B42" s="310"/>
      <c r="C42" s="296" t="s">
        <v>459</v>
      </c>
      <c r="D42" s="307"/>
      <c r="F42" s="307"/>
      <c r="G42" s="307"/>
      <c r="H42" s="307"/>
      <c r="I42" s="307"/>
      <c r="J42" s="307"/>
      <c r="K42" s="307"/>
      <c r="L42" s="307"/>
      <c r="M42" s="307"/>
      <c r="N42" s="307"/>
      <c r="O42" s="307"/>
      <c r="P42" s="307"/>
      <c r="Q42" s="307"/>
      <c r="R42" s="307"/>
      <c r="S42" s="307"/>
      <c r="T42" s="307"/>
      <c r="U42" s="307"/>
      <c r="V42" s="307"/>
      <c r="W42" s="307"/>
      <c r="X42" s="307"/>
      <c r="Y42" s="307"/>
      <c r="Z42" s="309"/>
      <c r="AA42" s="313"/>
    </row>
    <row r="43" spans="1:27" s="296" customFormat="1" ht="12" customHeight="1">
      <c r="A43" s="298"/>
      <c r="B43" s="318"/>
      <c r="C43" s="311"/>
      <c r="D43" s="319"/>
      <c r="E43" s="319"/>
      <c r="F43" s="319"/>
      <c r="G43" s="319"/>
      <c r="H43" s="319"/>
      <c r="I43" s="319"/>
      <c r="J43" s="319"/>
      <c r="K43" s="319"/>
      <c r="L43" s="319"/>
      <c r="M43" s="319"/>
      <c r="N43" s="319"/>
      <c r="O43" s="319"/>
      <c r="P43" s="319"/>
      <c r="Q43" s="319"/>
      <c r="R43" s="319"/>
      <c r="S43" s="319"/>
      <c r="T43" s="319"/>
      <c r="U43" s="319"/>
      <c r="V43" s="319"/>
      <c r="W43" s="319"/>
      <c r="X43" s="319"/>
      <c r="Y43" s="319"/>
      <c r="Z43" s="320"/>
      <c r="AA43" s="313"/>
    </row>
    <row r="44" spans="1:27" s="296" customFormat="1" ht="20.100000000000001" customHeight="1"/>
    <row r="45" spans="1:27" ht="20.100000000000001" customHeight="1">
      <c r="A45" s="1275"/>
      <c r="B45" s="1275"/>
      <c r="C45" s="1275"/>
      <c r="D45" s="1275"/>
      <c r="E45" s="1275"/>
      <c r="F45" s="1275"/>
      <c r="G45" s="1275"/>
      <c r="H45" s="1275"/>
      <c r="I45" s="1275"/>
      <c r="J45" s="1275"/>
      <c r="K45" s="1275"/>
      <c r="L45" s="1275"/>
      <c r="M45" s="1275"/>
      <c r="N45" s="1275"/>
      <c r="O45" s="1275"/>
      <c r="P45" s="1275"/>
      <c r="Q45" s="1275"/>
      <c r="R45" s="1275"/>
      <c r="S45" s="1275"/>
      <c r="T45" s="1275"/>
      <c r="U45" s="1275"/>
      <c r="V45" s="1275"/>
      <c r="W45" s="1275"/>
      <c r="X45" s="1275"/>
      <c r="Y45" s="1275"/>
    </row>
    <row r="46" spans="1:27" ht="20.100000000000001" customHeight="1">
      <c r="A46" s="1276"/>
      <c r="B46" s="1276"/>
      <c r="C46" s="1276"/>
      <c r="D46" s="1276"/>
      <c r="E46" s="1276"/>
      <c r="F46" s="1276"/>
      <c r="G46" s="1276"/>
      <c r="H46" s="1276"/>
      <c r="I46" s="1276"/>
      <c r="J46" s="1276"/>
      <c r="K46" s="1276"/>
      <c r="L46" s="1276"/>
      <c r="M46" s="1276"/>
      <c r="N46" s="1276"/>
      <c r="O46" s="1276"/>
      <c r="P46" s="1276"/>
      <c r="Q46" s="1276"/>
      <c r="R46" s="1276"/>
      <c r="S46" s="1276"/>
      <c r="T46" s="1276"/>
      <c r="U46" s="1276"/>
      <c r="V46" s="1276"/>
      <c r="W46" s="1276"/>
      <c r="X46" s="1276"/>
      <c r="Y46" s="1276"/>
    </row>
  </sheetData>
  <mergeCells count="18">
    <mergeCell ref="G26:T26"/>
    <mergeCell ref="A45:Y45"/>
    <mergeCell ref="A46:Y46"/>
    <mergeCell ref="A17:Z17"/>
    <mergeCell ref="A20:Y20"/>
    <mergeCell ref="A31:AA31"/>
    <mergeCell ref="A32:AA32"/>
    <mergeCell ref="A33:Z33"/>
    <mergeCell ref="A30:AA30"/>
    <mergeCell ref="A34:AA34"/>
    <mergeCell ref="A3:Z3"/>
    <mergeCell ref="V5:Z5"/>
    <mergeCell ref="Q12:Z12"/>
    <mergeCell ref="M14:P14"/>
    <mergeCell ref="H16:Z16"/>
    <mergeCell ref="A16:G16"/>
    <mergeCell ref="O10:Y10"/>
    <mergeCell ref="Q14:X14"/>
  </mergeCells>
  <phoneticPr fontId="9"/>
  <printOptions horizontalCentered="1"/>
  <pageMargins left="0.78740157480314965" right="0.59055118110236227" top="0.39370078740157483" bottom="0.39370078740157483" header="0.19685039370078741" footer="0.19685039370078741"/>
  <pageSetup paperSize="9" scale="34" fitToHeight="0" orientation="portrait" cellComments="asDisplayed" horizontalDpi="300" verticalDpi="300" r:id="rId1"/>
  <headerFooter scaleWithDoc="0">
    <oddFooter>&amp;R&amp;10（令和６年１０&amp;K000000月１日以降に申請する訓練科から適用）</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Y122"/>
  <sheetViews>
    <sheetView view="pageBreakPreview" topLeftCell="A28" zoomScale="55" zoomScaleNormal="70" zoomScaleSheetLayoutView="55" zoomScalePageLayoutView="55" workbookViewId="0">
      <selection activeCell="D36" sqref="D36"/>
    </sheetView>
  </sheetViews>
  <sheetFormatPr defaultColWidth="9" defaultRowHeight="13.5"/>
  <cols>
    <col min="1" max="1" width="3.75" style="718" customWidth="1"/>
    <col min="2" max="2" width="4.125" style="576" customWidth="1"/>
    <col min="3" max="4" width="28" style="576" customWidth="1"/>
    <col min="5" max="5" width="5.125" style="576" customWidth="1"/>
    <col min="6" max="6" width="11" style="576" customWidth="1"/>
    <col min="7" max="10" width="5.375" style="576" customWidth="1"/>
    <col min="11" max="11" width="5.125" style="576" customWidth="1"/>
    <col min="12" max="12" width="6" style="576" customWidth="1"/>
    <col min="13" max="13" width="11" style="576" customWidth="1"/>
    <col min="14" max="17" width="5.375" style="576" customWidth="1"/>
    <col min="18" max="18" width="11" style="576" customWidth="1"/>
    <col min="19" max="19" width="1.625" style="576" customWidth="1"/>
    <col min="20" max="20" width="11" style="576" customWidth="1"/>
    <col min="21" max="23" width="5.375" style="576" customWidth="1"/>
    <col min="24" max="24" width="11.125" style="576" customWidth="1"/>
    <col min="25" max="25" width="4" style="576" customWidth="1"/>
    <col min="26" max="27" width="9" style="576"/>
    <col min="28" max="28" width="9" style="576" customWidth="1"/>
    <col min="29" max="16384" width="9" style="576"/>
  </cols>
  <sheetData>
    <row r="1" spans="1:25" ht="20.100000000000001" customHeight="1">
      <c r="W1" s="1281" t="s">
        <v>455</v>
      </c>
      <c r="X1" s="1281"/>
      <c r="Y1" s="1281"/>
    </row>
    <row r="2" spans="1:25" s="719" customFormat="1" ht="21">
      <c r="A2" s="1282" t="s">
        <v>80</v>
      </c>
      <c r="B2" s="1282"/>
      <c r="C2" s="1282"/>
      <c r="D2" s="1282"/>
      <c r="E2" s="1282"/>
      <c r="F2" s="1282"/>
      <c r="G2" s="1282"/>
      <c r="H2" s="1282"/>
      <c r="I2" s="1282"/>
      <c r="J2" s="1282"/>
      <c r="K2" s="1282"/>
      <c r="L2" s="1282"/>
      <c r="M2" s="1282"/>
      <c r="N2" s="1282"/>
      <c r="O2" s="1282"/>
      <c r="P2" s="1282"/>
      <c r="Q2" s="1282"/>
      <c r="R2" s="1282"/>
      <c r="S2" s="1282"/>
      <c r="T2" s="1282"/>
      <c r="U2" s="1282"/>
      <c r="V2" s="1282"/>
      <c r="W2" s="1282"/>
      <c r="X2" s="1282"/>
      <c r="Y2" s="1282"/>
    </row>
    <row r="3" spans="1:25" s="719" customFormat="1" ht="20.100000000000001" customHeight="1">
      <c r="A3" s="718"/>
      <c r="P3" s="720"/>
      <c r="Q3" s="720"/>
      <c r="R3" s="721"/>
      <c r="S3" s="721"/>
      <c r="T3" s="722"/>
      <c r="U3" s="722"/>
      <c r="V3" s="722"/>
      <c r="W3" s="722"/>
      <c r="X3" s="722"/>
      <c r="Y3" s="723"/>
    </row>
    <row r="4" spans="1:25" s="719" customFormat="1" ht="35.1" customHeight="1">
      <c r="A4" s="1283" t="s">
        <v>81</v>
      </c>
      <c r="B4" s="1283"/>
      <c r="C4" s="1283"/>
      <c r="D4" s="1284" t="str">
        <f>様式1!$L$11</f>
        <v>株式会社○○○○</v>
      </c>
      <c r="E4" s="1284"/>
      <c r="F4" s="1284"/>
      <c r="G4" s="1285" t="s">
        <v>82</v>
      </c>
      <c r="H4" s="1285"/>
      <c r="I4" s="1284" t="str">
        <f>様式1!$G$36</f>
        <v>ＯＡ事務科</v>
      </c>
      <c r="J4" s="1284"/>
      <c r="K4" s="1284"/>
      <c r="L4" s="1284"/>
      <c r="M4" s="1284"/>
      <c r="N4" s="1284"/>
      <c r="O4" s="1284"/>
      <c r="P4" s="1284"/>
      <c r="Q4" s="823"/>
      <c r="R4" s="1285" t="s">
        <v>83</v>
      </c>
      <c r="S4" s="1285"/>
      <c r="T4" s="1286" t="s">
        <v>1391</v>
      </c>
      <c r="U4" s="1286"/>
      <c r="V4" s="1286"/>
      <c r="W4" s="1286"/>
      <c r="X4" s="1286"/>
      <c r="Y4" s="724"/>
    </row>
    <row r="5" spans="1:25" ht="10.5" customHeight="1">
      <c r="A5" s="1298"/>
      <c r="B5" s="1298"/>
      <c r="C5" s="1298"/>
      <c r="D5" s="1298"/>
    </row>
    <row r="6" spans="1:25" ht="35.1" customHeight="1">
      <c r="A6" s="1299"/>
      <c r="B6" s="1300"/>
      <c r="C6" s="1301" t="s">
        <v>84</v>
      </c>
      <c r="D6" s="1302"/>
      <c r="E6" s="1301" t="s">
        <v>85</v>
      </c>
      <c r="F6" s="1303"/>
      <c r="G6" s="1303"/>
      <c r="H6" s="1303"/>
      <c r="I6" s="1303"/>
      <c r="J6" s="1303"/>
      <c r="K6" s="1303"/>
      <c r="L6" s="1303"/>
      <c r="M6" s="1303"/>
      <c r="N6" s="1303"/>
      <c r="O6" s="1303"/>
      <c r="P6" s="1303"/>
      <c r="Q6" s="1303"/>
      <c r="R6" s="1303"/>
      <c r="S6" s="1303"/>
      <c r="T6" s="1303"/>
      <c r="U6" s="1303"/>
      <c r="V6" s="1303"/>
      <c r="W6" s="1303"/>
      <c r="X6" s="1303"/>
      <c r="Y6" s="725"/>
    </row>
    <row r="7" spans="1:25" ht="32.1" customHeight="1">
      <c r="A7" s="726">
        <v>1</v>
      </c>
      <c r="B7" s="1304" t="s">
        <v>86</v>
      </c>
      <c r="C7" s="1307" t="s">
        <v>1091</v>
      </c>
      <c r="D7" s="1308"/>
      <c r="E7" s="1309" t="s">
        <v>87</v>
      </c>
      <c r="F7" s="1310"/>
      <c r="G7" s="1310"/>
      <c r="H7" s="1310"/>
      <c r="I7" s="1310"/>
      <c r="J7" s="1310"/>
      <c r="K7" s="1310"/>
      <c r="L7" s="1310"/>
      <c r="M7" s="1310"/>
      <c r="N7" s="1310"/>
      <c r="O7" s="1310"/>
      <c r="P7" s="1310"/>
      <c r="Q7" s="1310"/>
      <c r="R7" s="1310"/>
      <c r="S7" s="1310"/>
      <c r="T7" s="1310"/>
      <c r="U7" s="1310"/>
      <c r="V7" s="1310"/>
      <c r="W7" s="1310"/>
      <c r="X7" s="1310"/>
      <c r="Y7" s="817"/>
    </row>
    <row r="8" spans="1:25" ht="32.1" customHeight="1">
      <c r="A8" s="1311">
        <v>2</v>
      </c>
      <c r="B8" s="1305"/>
      <c r="C8" s="1313" t="s">
        <v>88</v>
      </c>
      <c r="D8" s="1314"/>
      <c r="E8" s="727"/>
      <c r="F8" s="1317" t="s">
        <v>89</v>
      </c>
      <c r="G8" s="1318"/>
      <c r="H8" s="1318"/>
      <c r="I8" s="1318"/>
      <c r="J8" s="1318"/>
      <c r="K8" s="1318"/>
      <c r="L8" s="1318"/>
      <c r="M8" s="1318"/>
      <c r="N8" s="1318"/>
      <c r="O8" s="1318"/>
      <c r="P8" s="1318"/>
      <c r="Q8" s="1318"/>
      <c r="R8" s="1318"/>
      <c r="S8" s="1318"/>
      <c r="T8" s="1318"/>
      <c r="U8" s="1318"/>
      <c r="V8" s="1318"/>
      <c r="W8" s="1318"/>
      <c r="X8" s="1318"/>
      <c r="Y8" s="728"/>
    </row>
    <row r="9" spans="1:25" ht="32.1" customHeight="1">
      <c r="A9" s="1312"/>
      <c r="B9" s="1305"/>
      <c r="C9" s="1315"/>
      <c r="D9" s="1316"/>
      <c r="E9" s="727" t="s">
        <v>539</v>
      </c>
      <c r="F9" s="1287" t="s">
        <v>90</v>
      </c>
      <c r="G9" s="1288"/>
      <c r="H9" s="1288"/>
      <c r="I9" s="1288"/>
      <c r="J9" s="1288"/>
      <c r="K9" s="1288"/>
      <c r="L9" s="1288"/>
      <c r="M9" s="1288"/>
      <c r="N9" s="1288"/>
      <c r="O9" s="1288"/>
      <c r="P9" s="1288"/>
      <c r="Q9" s="1288"/>
      <c r="R9" s="1288"/>
      <c r="S9" s="1288"/>
      <c r="T9" s="1288"/>
      <c r="U9" s="1288"/>
      <c r="V9" s="1288"/>
      <c r="W9" s="1288"/>
      <c r="X9" s="1288"/>
      <c r="Y9" s="729"/>
    </row>
    <row r="10" spans="1:25" ht="17.25" customHeight="1">
      <c r="A10" s="1289">
        <v>3</v>
      </c>
      <c r="B10" s="1305"/>
      <c r="C10" s="1290" t="s">
        <v>927</v>
      </c>
      <c r="D10" s="1291"/>
      <c r="E10" s="530" t="s">
        <v>827</v>
      </c>
      <c r="F10" s="557" t="s">
        <v>928</v>
      </c>
      <c r="G10" s="557"/>
      <c r="H10" s="557"/>
      <c r="I10" s="557"/>
      <c r="J10" s="557"/>
      <c r="K10" s="557"/>
      <c r="L10" s="556"/>
      <c r="M10" s="556"/>
      <c r="N10" s="813"/>
      <c r="O10" s="813"/>
      <c r="P10" s="813"/>
      <c r="Q10" s="813"/>
      <c r="R10" s="813"/>
      <c r="S10" s="813"/>
      <c r="T10" s="730"/>
      <c r="U10" s="730"/>
      <c r="V10" s="730"/>
      <c r="W10" s="730"/>
      <c r="X10" s="730"/>
      <c r="Y10" s="731"/>
    </row>
    <row r="11" spans="1:25" ht="17.25" customHeight="1">
      <c r="A11" s="1289"/>
      <c r="B11" s="1305"/>
      <c r="C11" s="1290"/>
      <c r="D11" s="1291"/>
      <c r="E11" s="842" t="s">
        <v>1172</v>
      </c>
      <c r="F11" s="561"/>
      <c r="G11" s="561"/>
      <c r="H11" s="561"/>
      <c r="I11" s="561"/>
      <c r="J11" s="561"/>
      <c r="K11" s="561"/>
      <c r="L11" s="560"/>
      <c r="M11" s="560"/>
      <c r="N11" s="806"/>
      <c r="O11" s="841"/>
      <c r="P11" s="806"/>
      <c r="Q11" s="806"/>
      <c r="R11" s="806"/>
      <c r="S11" s="806"/>
      <c r="T11" s="733"/>
      <c r="U11" s="733"/>
      <c r="V11" s="733"/>
      <c r="W11" s="733"/>
      <c r="X11" s="733"/>
      <c r="Y11" s="734"/>
    </row>
    <row r="12" spans="1:25" ht="2.25" customHeight="1">
      <c r="A12" s="1289"/>
      <c r="B12" s="1305"/>
      <c r="C12" s="1290"/>
      <c r="D12" s="1291"/>
      <c r="E12" s="732"/>
      <c r="F12" s="561"/>
      <c r="G12" s="561"/>
      <c r="H12" s="561"/>
      <c r="I12" s="561"/>
      <c r="J12" s="561"/>
      <c r="K12" s="561"/>
      <c r="L12" s="560"/>
      <c r="M12" s="560"/>
      <c r="N12" s="806"/>
      <c r="O12" s="806"/>
      <c r="P12" s="806"/>
      <c r="Q12" s="806"/>
      <c r="R12" s="806"/>
      <c r="S12" s="806"/>
      <c r="T12" s="733"/>
      <c r="U12" s="733"/>
      <c r="V12" s="733"/>
      <c r="W12" s="733"/>
      <c r="X12" s="733"/>
      <c r="Y12" s="734"/>
    </row>
    <row r="13" spans="1:25" ht="2.25" customHeight="1">
      <c r="A13" s="1289"/>
      <c r="B13" s="1305"/>
      <c r="C13" s="1290"/>
      <c r="D13" s="1291"/>
      <c r="E13" s="732"/>
      <c r="F13" s="561"/>
      <c r="G13" s="561"/>
      <c r="H13" s="561"/>
      <c r="I13" s="561"/>
      <c r="J13" s="561"/>
      <c r="K13" s="561"/>
      <c r="L13" s="560"/>
      <c r="M13" s="560"/>
      <c r="N13" s="806"/>
      <c r="O13" s="806"/>
      <c r="P13" s="806"/>
      <c r="Q13" s="806"/>
      <c r="R13" s="806"/>
      <c r="S13" s="806"/>
      <c r="T13" s="733"/>
      <c r="U13" s="733"/>
      <c r="V13" s="733"/>
      <c r="W13" s="733"/>
      <c r="X13" s="733"/>
      <c r="Y13" s="734"/>
    </row>
    <row r="14" spans="1:25" ht="2.25" customHeight="1">
      <c r="A14" s="1289"/>
      <c r="B14" s="1305"/>
      <c r="C14" s="1290"/>
      <c r="D14" s="1291"/>
      <c r="E14" s="1292"/>
      <c r="F14" s="1293"/>
      <c r="G14" s="1293"/>
      <c r="H14" s="1293"/>
      <c r="I14" s="1293"/>
      <c r="J14" s="1293"/>
      <c r="K14" s="1293"/>
      <c r="L14" s="1293"/>
      <c r="M14" s="1293"/>
      <c r="N14" s="1293"/>
      <c r="O14" s="1293"/>
      <c r="P14" s="1293"/>
      <c r="Q14" s="1293"/>
      <c r="R14" s="1293"/>
      <c r="S14" s="1293"/>
      <c r="T14" s="1293"/>
      <c r="U14" s="1293"/>
      <c r="V14" s="1293"/>
      <c r="W14" s="1293"/>
      <c r="X14" s="1293"/>
      <c r="Y14" s="1294"/>
    </row>
    <row r="15" spans="1:25" ht="2.25" customHeight="1">
      <c r="A15" s="1289"/>
      <c r="B15" s="1305"/>
      <c r="C15" s="1290"/>
      <c r="D15" s="1291"/>
      <c r="E15" s="1295"/>
      <c r="F15" s="1296"/>
      <c r="G15" s="1296"/>
      <c r="H15" s="1296"/>
      <c r="I15" s="1296"/>
      <c r="J15" s="1296"/>
      <c r="K15" s="1296"/>
      <c r="L15" s="1296"/>
      <c r="M15" s="1296"/>
      <c r="N15" s="1296"/>
      <c r="O15" s="1296"/>
      <c r="P15" s="1296"/>
      <c r="Q15" s="1296"/>
      <c r="R15" s="1296"/>
      <c r="S15" s="1296"/>
      <c r="T15" s="1296"/>
      <c r="U15" s="1296"/>
      <c r="V15" s="1296"/>
      <c r="W15" s="1296"/>
      <c r="X15" s="1296"/>
      <c r="Y15" s="1297"/>
    </row>
    <row r="16" spans="1:25" ht="17.25" customHeight="1">
      <c r="A16" s="1289"/>
      <c r="B16" s="1305"/>
      <c r="C16" s="1290"/>
      <c r="D16" s="1291"/>
      <c r="E16" s="732" t="s">
        <v>91</v>
      </c>
      <c r="F16" s="561"/>
      <c r="G16" s="561"/>
      <c r="H16" s="561"/>
      <c r="I16" s="561"/>
      <c r="J16" s="561"/>
      <c r="K16" s="561"/>
      <c r="L16" s="560"/>
      <c r="M16" s="560"/>
      <c r="N16" s="806"/>
      <c r="O16" s="806"/>
      <c r="P16" s="806"/>
      <c r="Q16" s="806"/>
      <c r="R16" s="806"/>
      <c r="S16" s="806"/>
      <c r="T16" s="733"/>
      <c r="U16" s="733"/>
      <c r="V16" s="733"/>
      <c r="W16" s="733"/>
      <c r="X16" s="733"/>
      <c r="Y16" s="734"/>
    </row>
    <row r="17" spans="1:25" ht="17.25" customHeight="1">
      <c r="A17" s="1289"/>
      <c r="B17" s="1305"/>
      <c r="C17" s="1290"/>
      <c r="D17" s="1291"/>
      <c r="E17" s="735" t="s">
        <v>535</v>
      </c>
      <c r="F17" s="736"/>
      <c r="G17" s="736"/>
      <c r="H17" s="736"/>
      <c r="I17" s="736"/>
      <c r="J17" s="736"/>
      <c r="K17" s="737" t="s">
        <v>537</v>
      </c>
      <c r="L17" s="736"/>
      <c r="M17" s="560"/>
      <c r="N17" s="806"/>
      <c r="O17" s="806"/>
      <c r="P17" s="806"/>
      <c r="Q17" s="806"/>
      <c r="R17" s="560"/>
      <c r="S17" s="560"/>
      <c r="T17" s="738"/>
      <c r="U17" s="733"/>
      <c r="V17" s="733"/>
      <c r="W17" s="733"/>
      <c r="X17" s="733"/>
      <c r="Y17" s="734"/>
    </row>
    <row r="18" spans="1:25" ht="32.1" customHeight="1">
      <c r="A18" s="1289"/>
      <c r="B18" s="1305"/>
      <c r="C18" s="1290"/>
      <c r="D18" s="1291"/>
      <c r="E18" s="530" t="s">
        <v>539</v>
      </c>
      <c r="F18" s="564" t="s">
        <v>92</v>
      </c>
      <c r="G18" s="565"/>
      <c r="H18" s="565"/>
      <c r="I18" s="565"/>
      <c r="J18" s="565"/>
      <c r="K18" s="530"/>
      <c r="L18" s="1287" t="s">
        <v>93</v>
      </c>
      <c r="M18" s="1288"/>
      <c r="N18" s="1288"/>
      <c r="O18" s="824"/>
      <c r="P18" s="806"/>
      <c r="Q18" s="806"/>
      <c r="R18" s="806"/>
      <c r="S18" s="806"/>
      <c r="T18" s="733"/>
      <c r="U18" s="733"/>
      <c r="V18" s="733"/>
      <c r="W18" s="733"/>
      <c r="X18" s="733"/>
      <c r="Y18" s="739"/>
    </row>
    <row r="19" spans="1:25" ht="29.25" customHeight="1">
      <c r="A19" s="1311">
        <v>4</v>
      </c>
      <c r="B19" s="1305"/>
      <c r="C19" s="1325" t="s">
        <v>94</v>
      </c>
      <c r="D19" s="1326"/>
      <c r="E19" s="740"/>
      <c r="F19" s="1329" t="s">
        <v>865</v>
      </c>
      <c r="G19" s="1329"/>
      <c r="H19" s="1329"/>
      <c r="I19" s="1329"/>
      <c r="J19" s="1329"/>
      <c r="K19" s="1329"/>
      <c r="L19" s="1329"/>
      <c r="M19" s="1329"/>
      <c r="N19" s="1329"/>
      <c r="O19" s="1329"/>
      <c r="P19" s="1329"/>
      <c r="Q19" s="1329"/>
      <c r="R19" s="1329"/>
      <c r="S19" s="1329"/>
      <c r="T19" s="1329"/>
      <c r="U19" s="1329"/>
      <c r="V19" s="1329"/>
      <c r="W19" s="1329"/>
      <c r="X19" s="1329"/>
      <c r="Y19" s="741"/>
    </row>
    <row r="20" spans="1:25" ht="18" customHeight="1">
      <c r="A20" s="1312"/>
      <c r="B20" s="1306"/>
      <c r="C20" s="1327"/>
      <c r="D20" s="1328"/>
      <c r="E20" s="742"/>
      <c r="F20" s="743" t="s">
        <v>486</v>
      </c>
      <c r="G20" s="744"/>
      <c r="H20" s="744"/>
      <c r="I20" s="744"/>
      <c r="J20" s="744"/>
      <c r="K20" s="744"/>
      <c r="L20" s="744"/>
      <c r="M20" s="744"/>
      <c r="N20" s="744"/>
      <c r="O20" s="744"/>
      <c r="P20" s="744"/>
      <c r="Q20" s="744"/>
      <c r="R20" s="744"/>
      <c r="S20" s="744"/>
      <c r="T20" s="744"/>
      <c r="U20" s="744"/>
      <c r="V20" s="744"/>
      <c r="W20" s="744"/>
      <c r="X20" s="744"/>
      <c r="Y20" s="745"/>
    </row>
    <row r="21" spans="1:25" ht="32.1" customHeight="1">
      <c r="A21" s="1311">
        <v>5</v>
      </c>
      <c r="B21" s="1304" t="s">
        <v>95</v>
      </c>
      <c r="C21" s="1313" t="s">
        <v>96</v>
      </c>
      <c r="D21" s="1314"/>
      <c r="E21" s="1330" t="s">
        <v>97</v>
      </c>
      <c r="F21" s="1331"/>
      <c r="G21" s="1323">
        <v>45.42</v>
      </c>
      <c r="H21" s="1323"/>
      <c r="I21" s="1320" t="s">
        <v>98</v>
      </c>
      <c r="J21" s="1320"/>
      <c r="K21" s="1321"/>
      <c r="L21" s="811" t="s">
        <v>866</v>
      </c>
      <c r="M21" s="746"/>
      <c r="N21" s="746"/>
      <c r="O21" s="746"/>
      <c r="P21" s="746"/>
      <c r="Q21" s="746"/>
      <c r="R21" s="746"/>
      <c r="S21" s="746"/>
      <c r="T21" s="746"/>
      <c r="U21" s="746"/>
      <c r="V21" s="746"/>
      <c r="W21" s="746"/>
      <c r="X21" s="746"/>
      <c r="Y21" s="747"/>
    </row>
    <row r="22" spans="1:25" ht="32.1" customHeight="1">
      <c r="A22" s="1289"/>
      <c r="B22" s="1305"/>
      <c r="C22" s="1290"/>
      <c r="D22" s="1291"/>
      <c r="E22" s="1322" t="s">
        <v>99</v>
      </c>
      <c r="F22" s="1320"/>
      <c r="G22" s="1319">
        <f>IF(G21="","",ROUNDDOWN(G21/様式1!$F$38,2))</f>
        <v>2.27</v>
      </c>
      <c r="H22" s="1319"/>
      <c r="I22" s="1320" t="s">
        <v>98</v>
      </c>
      <c r="J22" s="1320"/>
      <c r="K22" s="1321"/>
      <c r="L22" s="811" t="s">
        <v>100</v>
      </c>
      <c r="M22" s="746"/>
      <c r="N22" s="746"/>
      <c r="O22" s="746"/>
      <c r="P22" s="746"/>
      <c r="Q22" s="746"/>
      <c r="R22" s="746"/>
      <c r="S22" s="746"/>
      <c r="T22" s="746"/>
      <c r="U22" s="746"/>
      <c r="V22" s="746"/>
      <c r="W22" s="746"/>
      <c r="X22" s="746"/>
      <c r="Y22" s="747"/>
    </row>
    <row r="23" spans="1:25" ht="32.1" customHeight="1">
      <c r="A23" s="1312"/>
      <c r="B23" s="1305"/>
      <c r="C23" s="1315"/>
      <c r="D23" s="1316"/>
      <c r="E23" s="1322" t="s">
        <v>101</v>
      </c>
      <c r="F23" s="1320"/>
      <c r="G23" s="1323"/>
      <c r="H23" s="1323"/>
      <c r="I23" s="1320" t="s">
        <v>98</v>
      </c>
      <c r="J23" s="1320"/>
      <c r="K23" s="1320"/>
      <c r="L23" s="1324"/>
      <c r="M23" s="1324"/>
      <c r="N23" s="1324"/>
      <c r="O23" s="1324"/>
      <c r="P23" s="1324"/>
      <c r="Q23" s="1324"/>
      <c r="R23" s="1324"/>
      <c r="S23" s="1324"/>
      <c r="T23" s="1324"/>
      <c r="U23" s="1324"/>
      <c r="V23" s="1324"/>
      <c r="W23" s="1324"/>
      <c r="X23" s="1324"/>
      <c r="Y23" s="748"/>
    </row>
    <row r="24" spans="1:25" ht="19.5" customHeight="1">
      <c r="A24" s="1311">
        <v>6</v>
      </c>
      <c r="B24" s="1305"/>
      <c r="C24" s="1334" t="s">
        <v>1092</v>
      </c>
      <c r="D24" s="1335"/>
      <c r="E24" s="1340" t="s">
        <v>102</v>
      </c>
      <c r="F24" s="1341"/>
      <c r="G24" s="1342"/>
      <c r="H24" s="1342"/>
      <c r="I24" s="1342"/>
      <c r="J24" s="1342"/>
      <c r="K24" s="1342"/>
      <c r="L24" s="1342"/>
      <c r="M24" s="1342"/>
      <c r="N24" s="1342"/>
      <c r="O24" s="1342"/>
      <c r="P24" s="1343" t="s">
        <v>103</v>
      </c>
      <c r="Q24" s="1343"/>
      <c r="R24" s="1344" t="s">
        <v>104</v>
      </c>
      <c r="S24" s="1344"/>
      <c r="T24" s="749"/>
      <c r="U24" s="1343" t="s">
        <v>105</v>
      </c>
      <c r="V24" s="1343"/>
      <c r="W24" s="821"/>
      <c r="X24" s="750"/>
      <c r="Y24" s="751"/>
    </row>
    <row r="25" spans="1:25" ht="19.5" customHeight="1">
      <c r="A25" s="1332"/>
      <c r="B25" s="1305"/>
      <c r="C25" s="1336"/>
      <c r="D25" s="1337"/>
      <c r="E25" s="824"/>
      <c r="F25" s="824" t="s">
        <v>106</v>
      </c>
      <c r="G25" s="1345"/>
      <c r="H25" s="1345"/>
      <c r="I25" s="1345"/>
      <c r="J25" s="1345"/>
      <c r="K25" s="1345"/>
      <c r="L25" s="1345"/>
      <c r="M25" s="1345"/>
      <c r="N25" s="1345"/>
      <c r="O25" s="1345"/>
      <c r="P25" s="1346" t="s">
        <v>103</v>
      </c>
      <c r="Q25" s="1346"/>
      <c r="R25" s="1347" t="s">
        <v>104</v>
      </c>
      <c r="S25" s="1347"/>
      <c r="T25" s="752"/>
      <c r="U25" s="1346" t="s">
        <v>105</v>
      </c>
      <c r="V25" s="1346"/>
      <c r="W25" s="822"/>
      <c r="X25" s="753"/>
      <c r="Y25" s="754"/>
    </row>
    <row r="26" spans="1:25" ht="19.5" customHeight="1">
      <c r="A26" s="1332"/>
      <c r="B26" s="1305"/>
      <c r="C26" s="1336"/>
      <c r="D26" s="1337"/>
      <c r="E26" s="824"/>
      <c r="F26" s="824" t="s">
        <v>106</v>
      </c>
      <c r="G26" s="1345"/>
      <c r="H26" s="1345"/>
      <c r="I26" s="1345"/>
      <c r="J26" s="1345"/>
      <c r="K26" s="1345"/>
      <c r="L26" s="1345"/>
      <c r="M26" s="1345"/>
      <c r="N26" s="1345"/>
      <c r="O26" s="1345"/>
      <c r="P26" s="1346" t="s">
        <v>103</v>
      </c>
      <c r="Q26" s="1346"/>
      <c r="R26" s="1347" t="s">
        <v>104</v>
      </c>
      <c r="S26" s="1347"/>
      <c r="T26" s="752"/>
      <c r="U26" s="1346" t="s">
        <v>105</v>
      </c>
      <c r="V26" s="1346"/>
      <c r="W26" s="822"/>
      <c r="X26" s="753"/>
      <c r="Y26" s="754"/>
    </row>
    <row r="27" spans="1:25" ht="19.5" customHeight="1">
      <c r="A27" s="1332"/>
      <c r="B27" s="1305"/>
      <c r="C27" s="1336"/>
      <c r="D27" s="1337"/>
      <c r="E27" s="824"/>
      <c r="F27" s="824" t="s">
        <v>106</v>
      </c>
      <c r="G27" s="1345"/>
      <c r="H27" s="1345"/>
      <c r="I27" s="1345"/>
      <c r="J27" s="1345"/>
      <c r="K27" s="1345"/>
      <c r="L27" s="1345"/>
      <c r="M27" s="1345"/>
      <c r="N27" s="1345"/>
      <c r="O27" s="1345"/>
      <c r="P27" s="1346" t="s">
        <v>103</v>
      </c>
      <c r="Q27" s="1346"/>
      <c r="R27" s="1347" t="s">
        <v>104</v>
      </c>
      <c r="S27" s="1347"/>
      <c r="T27" s="752"/>
      <c r="U27" s="1346" t="s">
        <v>105</v>
      </c>
      <c r="V27" s="1346"/>
      <c r="W27" s="822"/>
      <c r="X27" s="753"/>
      <c r="Y27" s="754"/>
    </row>
    <row r="28" spans="1:25" ht="19.5" customHeight="1">
      <c r="A28" s="1333"/>
      <c r="B28" s="1305"/>
      <c r="C28" s="1338"/>
      <c r="D28" s="1339"/>
      <c r="E28" s="825"/>
      <c r="F28" s="819" t="s">
        <v>106</v>
      </c>
      <c r="G28" s="1348"/>
      <c r="H28" s="1348"/>
      <c r="I28" s="1348"/>
      <c r="J28" s="1348"/>
      <c r="K28" s="1348"/>
      <c r="L28" s="1348"/>
      <c r="M28" s="1348"/>
      <c r="N28" s="1348"/>
      <c r="O28" s="1348"/>
      <c r="P28" s="1349" t="s">
        <v>103</v>
      </c>
      <c r="Q28" s="1349"/>
      <c r="R28" s="1350" t="s">
        <v>104</v>
      </c>
      <c r="S28" s="1350"/>
      <c r="T28" s="755"/>
      <c r="U28" s="1349" t="s">
        <v>105</v>
      </c>
      <c r="V28" s="1349"/>
      <c r="W28" s="820"/>
      <c r="X28" s="804"/>
      <c r="Y28" s="756"/>
    </row>
    <row r="29" spans="1:25" ht="32.1" customHeight="1">
      <c r="A29" s="757">
        <v>7</v>
      </c>
      <c r="B29" s="1305"/>
      <c r="C29" s="816" t="s">
        <v>1093</v>
      </c>
      <c r="D29" s="817"/>
      <c r="E29" s="1351" t="s">
        <v>107</v>
      </c>
      <c r="F29" s="1352"/>
      <c r="G29" s="530" t="s">
        <v>539</v>
      </c>
      <c r="H29" s="758" t="s">
        <v>108</v>
      </c>
      <c r="I29" s="530"/>
      <c r="J29" s="1322" t="s">
        <v>109</v>
      </c>
      <c r="K29" s="1321"/>
      <c r="L29" s="1351" t="s">
        <v>110</v>
      </c>
      <c r="M29" s="1352"/>
      <c r="N29" s="530" t="s">
        <v>539</v>
      </c>
      <c r="O29" s="758" t="s">
        <v>108</v>
      </c>
      <c r="P29" s="530"/>
      <c r="Q29" s="758" t="s">
        <v>109</v>
      </c>
      <c r="R29" s="1351" t="s">
        <v>111</v>
      </c>
      <c r="S29" s="1353"/>
      <c r="T29" s="1352"/>
      <c r="U29" s="530" t="s">
        <v>539</v>
      </c>
      <c r="V29" s="758" t="s">
        <v>108</v>
      </c>
      <c r="W29" s="530"/>
      <c r="X29" s="759" t="s">
        <v>109</v>
      </c>
      <c r="Y29" s="760"/>
    </row>
    <row r="30" spans="1:25" ht="32.1" customHeight="1">
      <c r="A30" s="1357">
        <v>8</v>
      </c>
      <c r="B30" s="1305"/>
      <c r="C30" s="1360" t="s">
        <v>112</v>
      </c>
      <c r="D30" s="761" t="s">
        <v>113</v>
      </c>
      <c r="E30" s="818" t="s">
        <v>25</v>
      </c>
      <c r="F30" s="762">
        <v>20</v>
      </c>
      <c r="G30" s="763" t="s">
        <v>1094</v>
      </c>
      <c r="H30" s="764"/>
      <c r="I30" s="764"/>
      <c r="J30" s="764"/>
      <c r="K30" s="764"/>
      <c r="L30" s="764"/>
      <c r="M30" s="764"/>
      <c r="N30" s="764"/>
      <c r="O30" s="764"/>
      <c r="P30" s="812"/>
      <c r="Q30" s="812"/>
      <c r="R30" s="812"/>
      <c r="S30" s="812"/>
      <c r="T30" s="812"/>
      <c r="U30" s="765"/>
      <c r="V30" s="765"/>
      <c r="W30" s="765"/>
      <c r="X30" s="765"/>
      <c r="Y30" s="766"/>
    </row>
    <row r="31" spans="1:25" ht="31.5" customHeight="1">
      <c r="A31" s="1358"/>
      <c r="B31" s="1305"/>
      <c r="C31" s="1361"/>
      <c r="D31" s="761" t="s">
        <v>114</v>
      </c>
      <c r="E31" s="530" t="s">
        <v>539</v>
      </c>
      <c r="F31" s="1322" t="s">
        <v>115</v>
      </c>
      <c r="G31" s="1320"/>
      <c r="H31" s="1320"/>
      <c r="I31" s="1320"/>
      <c r="J31" s="1321"/>
      <c r="K31" s="530"/>
      <c r="L31" s="1363" t="s">
        <v>116</v>
      </c>
      <c r="M31" s="1356"/>
      <c r="N31" s="1356"/>
      <c r="O31" s="1356"/>
      <c r="P31" s="1356"/>
      <c r="Q31" s="530"/>
      <c r="R31" s="1330" t="s">
        <v>117</v>
      </c>
      <c r="S31" s="1331"/>
      <c r="T31" s="1331"/>
      <c r="U31" s="1331"/>
      <c r="V31" s="1331"/>
      <c r="W31" s="1331"/>
      <c r="X31" s="1331"/>
      <c r="Y31" s="815"/>
    </row>
    <row r="32" spans="1:25" ht="24" customHeight="1">
      <c r="A32" s="1358"/>
      <c r="B32" s="1305"/>
      <c r="C32" s="1361"/>
      <c r="D32" s="1360" t="s">
        <v>118</v>
      </c>
      <c r="E32" s="1364" t="s">
        <v>936</v>
      </c>
      <c r="F32" s="1365"/>
      <c r="G32" s="1365"/>
      <c r="H32" s="1365"/>
      <c r="I32" s="1366" t="s">
        <v>119</v>
      </c>
      <c r="J32" s="1366"/>
      <c r="K32" s="1366"/>
      <c r="L32" s="1366"/>
      <c r="M32" s="767"/>
      <c r="N32" s="768" t="s">
        <v>120</v>
      </c>
      <c r="O32" s="769"/>
      <c r="P32" s="1367" t="s">
        <v>121</v>
      </c>
      <c r="Q32" s="1367"/>
      <c r="R32" s="1367"/>
      <c r="S32" s="1367"/>
      <c r="T32" s="770">
        <v>1</v>
      </c>
      <c r="U32" s="768" t="s">
        <v>120</v>
      </c>
      <c r="V32" s="557"/>
      <c r="W32" s="557"/>
      <c r="X32" s="557"/>
      <c r="Y32" s="771"/>
    </row>
    <row r="33" spans="1:25" ht="24" customHeight="1">
      <c r="A33" s="1358"/>
      <c r="B33" s="1305"/>
      <c r="C33" s="1361"/>
      <c r="D33" s="1362"/>
      <c r="E33" s="1368" t="s">
        <v>935</v>
      </c>
      <c r="F33" s="1369"/>
      <c r="G33" s="1369"/>
      <c r="H33" s="1369"/>
      <c r="I33" s="530"/>
      <c r="J33" s="758"/>
      <c r="K33" s="758"/>
      <c r="L33" s="758"/>
      <c r="M33" s="758"/>
      <c r="N33" s="819"/>
      <c r="O33" s="819"/>
      <c r="P33" s="743"/>
      <c r="Q33" s="819"/>
      <c r="R33" s="758"/>
      <c r="S33" s="758"/>
      <c r="T33" s="758"/>
      <c r="U33" s="758"/>
      <c r="V33" s="560"/>
      <c r="W33" s="560"/>
      <c r="X33" s="560"/>
      <c r="Y33" s="772"/>
    </row>
    <row r="34" spans="1:25" ht="43.5" customHeight="1">
      <c r="A34" s="1358"/>
      <c r="B34" s="1305"/>
      <c r="C34" s="1361"/>
      <c r="D34" s="773" t="s">
        <v>122</v>
      </c>
      <c r="E34" s="530" t="s">
        <v>539</v>
      </c>
      <c r="F34" s="1322" t="s">
        <v>123</v>
      </c>
      <c r="G34" s="1320"/>
      <c r="H34" s="1320"/>
      <c r="I34" s="530"/>
      <c r="J34" s="1354" t="s">
        <v>895</v>
      </c>
      <c r="K34" s="1324"/>
      <c r="L34" s="1324"/>
      <c r="M34" s="1355"/>
      <c r="N34" s="1355"/>
      <c r="O34" s="1355"/>
      <c r="P34" s="1355"/>
      <c r="Q34" s="1355"/>
      <c r="R34" s="1355"/>
      <c r="S34" s="1355"/>
      <c r="T34" s="1355"/>
      <c r="U34" s="1355"/>
      <c r="V34" s="1355"/>
      <c r="W34" s="1355"/>
      <c r="X34" s="763" t="s">
        <v>48</v>
      </c>
      <c r="Y34" s="826"/>
    </row>
    <row r="35" spans="1:25" ht="32.1" customHeight="1">
      <c r="A35" s="1358"/>
      <c r="B35" s="1305"/>
      <c r="C35" s="1361"/>
      <c r="D35" s="761" t="s">
        <v>124</v>
      </c>
      <c r="E35" s="530"/>
      <c r="F35" s="1322" t="s">
        <v>125</v>
      </c>
      <c r="G35" s="1320"/>
      <c r="H35" s="1320"/>
      <c r="I35" s="1320"/>
      <c r="J35" s="1321"/>
      <c r="K35" s="530" t="s">
        <v>539</v>
      </c>
      <c r="L35" s="1322" t="s">
        <v>126</v>
      </c>
      <c r="M35" s="1320"/>
      <c r="N35" s="1320"/>
      <c r="O35" s="1320"/>
      <c r="P35" s="1320"/>
      <c r="Q35" s="530"/>
      <c r="R35" s="1330" t="s">
        <v>127</v>
      </c>
      <c r="S35" s="1331"/>
      <c r="T35" s="1331"/>
      <c r="U35" s="1356"/>
      <c r="V35" s="1356"/>
      <c r="W35" s="1356"/>
      <c r="X35" s="807" t="s">
        <v>128</v>
      </c>
      <c r="Y35" s="808"/>
    </row>
    <row r="36" spans="1:25" ht="32.1" customHeight="1">
      <c r="A36" s="1358"/>
      <c r="B36" s="1305"/>
      <c r="C36" s="1361"/>
      <c r="D36" s="773" t="s">
        <v>129</v>
      </c>
      <c r="E36" s="759" t="s">
        <v>130</v>
      </c>
      <c r="F36" s="762">
        <v>1</v>
      </c>
      <c r="G36" s="1331" t="s">
        <v>896</v>
      </c>
      <c r="H36" s="1331"/>
      <c r="I36" s="763"/>
      <c r="J36" s="763"/>
      <c r="K36" s="763"/>
      <c r="L36" s="763"/>
      <c r="M36" s="763"/>
      <c r="N36" s="763"/>
      <c r="O36" s="763"/>
      <c r="P36" s="812"/>
      <c r="Q36" s="812"/>
      <c r="R36" s="812"/>
      <c r="S36" s="812"/>
      <c r="T36" s="812"/>
      <c r="U36" s="763"/>
      <c r="V36" s="763"/>
      <c r="W36" s="763"/>
      <c r="X36" s="763"/>
      <c r="Y36" s="826"/>
    </row>
    <row r="37" spans="1:25" ht="32.1" customHeight="1">
      <c r="A37" s="1359"/>
      <c r="B37" s="1305"/>
      <c r="C37" s="1362"/>
      <c r="D37" s="773" t="s">
        <v>131</v>
      </c>
      <c r="E37" s="589" t="s">
        <v>539</v>
      </c>
      <c r="F37" s="807" t="s">
        <v>132</v>
      </c>
      <c r="G37" s="763"/>
      <c r="H37" s="763"/>
      <c r="I37" s="763"/>
      <c r="J37" s="763"/>
      <c r="K37" s="763"/>
      <c r="L37" s="763"/>
      <c r="M37" s="763"/>
      <c r="N37" s="763"/>
      <c r="O37" s="763"/>
      <c r="P37" s="812"/>
      <c r="Q37" s="812"/>
      <c r="R37" s="812"/>
      <c r="S37" s="812"/>
      <c r="T37" s="812"/>
      <c r="U37" s="763"/>
      <c r="V37" s="763"/>
      <c r="W37" s="763"/>
      <c r="X37" s="763"/>
      <c r="Y37" s="826"/>
    </row>
    <row r="38" spans="1:25" ht="32.1" customHeight="1">
      <c r="A38" s="1357">
        <v>9</v>
      </c>
      <c r="B38" s="1305"/>
      <c r="C38" s="1370" t="s">
        <v>133</v>
      </c>
      <c r="D38" s="815" t="s">
        <v>897</v>
      </c>
      <c r="E38" s="530" t="s">
        <v>539</v>
      </c>
      <c r="F38" s="1330" t="s">
        <v>134</v>
      </c>
      <c r="G38" s="1331"/>
      <c r="H38" s="1331"/>
      <c r="I38" s="1331"/>
      <c r="J38" s="1331"/>
      <c r="K38" s="1331"/>
      <c r="L38" s="1331"/>
      <c r="M38" s="1331"/>
      <c r="N38" s="1331"/>
      <c r="O38" s="1331"/>
      <c r="P38" s="1331"/>
      <c r="Q38" s="530"/>
      <c r="R38" s="1330" t="s">
        <v>135</v>
      </c>
      <c r="S38" s="1331"/>
      <c r="T38" s="1331"/>
      <c r="U38" s="1331"/>
      <c r="V38" s="1331"/>
      <c r="W38" s="1331"/>
      <c r="X38" s="1331"/>
      <c r="Y38" s="815"/>
    </row>
    <row r="39" spans="1:25" ht="19.5" customHeight="1">
      <c r="A39" s="1358"/>
      <c r="B39" s="1305"/>
      <c r="C39" s="1371"/>
      <c r="D39" s="1373" t="s">
        <v>136</v>
      </c>
      <c r="E39" s="1340" t="s">
        <v>137</v>
      </c>
      <c r="F39" s="1341"/>
      <c r="G39" s="1341"/>
      <c r="H39" s="1341"/>
      <c r="I39" s="1341"/>
      <c r="J39" s="1341"/>
      <c r="K39" s="1375" t="s">
        <v>1392</v>
      </c>
      <c r="L39" s="1375"/>
      <c r="M39" s="1375"/>
      <c r="N39" s="1375"/>
      <c r="O39" s="1375"/>
      <c r="P39" s="1375"/>
      <c r="Q39" s="1375"/>
      <c r="R39" s="556" t="s">
        <v>48</v>
      </c>
      <c r="S39" s="556"/>
      <c r="T39" s="556"/>
      <c r="U39" s="557"/>
      <c r="V39" s="557"/>
      <c r="W39" s="557"/>
      <c r="X39" s="557"/>
      <c r="Y39" s="771"/>
    </row>
    <row r="40" spans="1:25" ht="39.75" customHeight="1">
      <c r="A40" s="1358"/>
      <c r="B40" s="1305"/>
      <c r="C40" s="1371"/>
      <c r="D40" s="1374"/>
      <c r="E40" s="530" t="s">
        <v>539</v>
      </c>
      <c r="F40" s="1368" t="s">
        <v>1087</v>
      </c>
      <c r="G40" s="1369"/>
      <c r="H40" s="1369"/>
      <c r="I40" s="1369"/>
      <c r="J40" s="1369"/>
      <c r="K40" s="1369"/>
      <c r="L40" s="1369"/>
      <c r="M40" s="1369"/>
      <c r="N40" s="530"/>
      <c r="O40" s="1376" t="s">
        <v>1149</v>
      </c>
      <c r="P40" s="1376"/>
      <c r="Q40" s="1376"/>
      <c r="R40" s="1376"/>
      <c r="S40" s="1376"/>
      <c r="T40" s="1376"/>
      <c r="U40" s="1376"/>
      <c r="V40" s="1376"/>
      <c r="W40" s="1376"/>
      <c r="X40" s="1376"/>
      <c r="Y40" s="569"/>
    </row>
    <row r="41" spans="1:25" ht="19.5" customHeight="1">
      <c r="A41" s="1358"/>
      <c r="B41" s="1305"/>
      <c r="C41" s="1371"/>
      <c r="D41" s="1377" t="s">
        <v>138</v>
      </c>
      <c r="E41" s="1364" t="s">
        <v>139</v>
      </c>
      <c r="F41" s="1365"/>
      <c r="G41" s="1365"/>
      <c r="H41" s="1365"/>
      <c r="I41" s="1365"/>
      <c r="J41" s="1365"/>
      <c r="K41" s="1365"/>
      <c r="L41" s="1342" t="s">
        <v>1393</v>
      </c>
      <c r="M41" s="1342"/>
      <c r="N41" s="1342"/>
      <c r="O41" s="1342"/>
      <c r="P41" s="1342"/>
      <c r="Q41" s="1342"/>
      <c r="R41" s="1342"/>
      <c r="S41" s="1342"/>
      <c r="T41" s="556" t="s">
        <v>48</v>
      </c>
      <c r="U41" s="557"/>
      <c r="V41" s="557"/>
      <c r="W41" s="557"/>
      <c r="X41" s="557"/>
      <c r="Y41" s="771"/>
    </row>
    <row r="42" spans="1:25" ht="19.5" customHeight="1">
      <c r="A42" s="1358"/>
      <c r="B42" s="1305"/>
      <c r="C42" s="1371"/>
      <c r="D42" s="1378"/>
      <c r="E42" s="1380" t="s">
        <v>139</v>
      </c>
      <c r="F42" s="1381"/>
      <c r="G42" s="1381"/>
      <c r="H42" s="1381"/>
      <c r="I42" s="1381"/>
      <c r="J42" s="1381"/>
      <c r="K42" s="1381"/>
      <c r="L42" s="1345" t="s">
        <v>1394</v>
      </c>
      <c r="M42" s="1345"/>
      <c r="N42" s="1345"/>
      <c r="O42" s="1345"/>
      <c r="P42" s="1345"/>
      <c r="Q42" s="1345"/>
      <c r="R42" s="1345"/>
      <c r="S42" s="1345"/>
      <c r="T42" s="560" t="s">
        <v>48</v>
      </c>
      <c r="U42" s="561"/>
      <c r="V42" s="561"/>
      <c r="W42" s="561"/>
      <c r="X42" s="561"/>
      <c r="Y42" s="774"/>
    </row>
    <row r="43" spans="1:25" ht="19.5" customHeight="1">
      <c r="A43" s="1358"/>
      <c r="B43" s="1305"/>
      <c r="C43" s="1371"/>
      <c r="D43" s="1378"/>
      <c r="E43" s="1380" t="s">
        <v>139</v>
      </c>
      <c r="F43" s="1381"/>
      <c r="G43" s="1381"/>
      <c r="H43" s="1381"/>
      <c r="I43" s="1381"/>
      <c r="J43" s="1381"/>
      <c r="K43" s="1381"/>
      <c r="L43" s="1345" t="s">
        <v>1395</v>
      </c>
      <c r="M43" s="1345"/>
      <c r="N43" s="1345"/>
      <c r="O43" s="1345"/>
      <c r="P43" s="1345"/>
      <c r="Q43" s="1345"/>
      <c r="R43" s="1345"/>
      <c r="S43" s="1345"/>
      <c r="T43" s="560" t="s">
        <v>48</v>
      </c>
      <c r="U43" s="561"/>
      <c r="V43" s="561"/>
      <c r="W43" s="561"/>
      <c r="X43" s="561"/>
      <c r="Y43" s="774"/>
    </row>
    <row r="44" spans="1:25" ht="39.75" customHeight="1">
      <c r="A44" s="1359"/>
      <c r="B44" s="1305"/>
      <c r="C44" s="1372"/>
      <c r="D44" s="1379"/>
      <c r="E44" s="530" t="s">
        <v>539</v>
      </c>
      <c r="F44" s="564" t="s">
        <v>820</v>
      </c>
      <c r="G44" s="565"/>
      <c r="H44" s="565"/>
      <c r="I44" s="565"/>
      <c r="J44" s="565"/>
      <c r="K44" s="565"/>
      <c r="L44" s="566"/>
      <c r="M44" s="567"/>
      <c r="N44" s="530"/>
      <c r="O44" s="1382" t="s">
        <v>821</v>
      </c>
      <c r="P44" s="1382"/>
      <c r="Q44" s="1382"/>
      <c r="R44" s="1382"/>
      <c r="S44" s="1382"/>
      <c r="T44" s="1382"/>
      <c r="U44" s="1382"/>
      <c r="V44" s="1382"/>
      <c r="W44" s="1382"/>
      <c r="X44" s="1382"/>
      <c r="Y44" s="775"/>
    </row>
    <row r="45" spans="1:25" ht="32.1" customHeight="1">
      <c r="A45" s="757">
        <v>10</v>
      </c>
      <c r="B45" s="1305"/>
      <c r="C45" s="816" t="s">
        <v>140</v>
      </c>
      <c r="D45" s="817"/>
      <c r="E45" s="530" t="s">
        <v>539</v>
      </c>
      <c r="F45" s="1330" t="s">
        <v>141</v>
      </c>
      <c r="G45" s="1331"/>
      <c r="H45" s="1331"/>
      <c r="I45" s="1331"/>
      <c r="J45" s="1383"/>
      <c r="K45" s="530"/>
      <c r="L45" s="1330" t="s">
        <v>142</v>
      </c>
      <c r="M45" s="1331"/>
      <c r="N45" s="1331"/>
      <c r="O45" s="1331"/>
      <c r="P45" s="1331"/>
      <c r="Q45" s="530"/>
      <c r="R45" s="1330" t="s">
        <v>143</v>
      </c>
      <c r="S45" s="1331"/>
      <c r="T45" s="1331"/>
      <c r="U45" s="1331"/>
      <c r="V45" s="1331"/>
      <c r="W45" s="1331"/>
      <c r="X45" s="1331"/>
      <c r="Y45" s="815"/>
    </row>
    <row r="46" spans="1:25" ht="32.1" customHeight="1">
      <c r="A46" s="757">
        <v>11</v>
      </c>
      <c r="B46" s="1305"/>
      <c r="C46" s="816" t="s">
        <v>144</v>
      </c>
      <c r="D46" s="817"/>
      <c r="E46" s="530" t="s">
        <v>539</v>
      </c>
      <c r="F46" s="1322" t="s">
        <v>1095</v>
      </c>
      <c r="G46" s="1320"/>
      <c r="H46" s="1320"/>
      <c r="I46" s="1320"/>
      <c r="J46" s="1320"/>
      <c r="K46" s="530"/>
      <c r="L46" s="1330" t="s">
        <v>1096</v>
      </c>
      <c r="M46" s="1331"/>
      <c r="N46" s="1331"/>
      <c r="O46" s="1331"/>
      <c r="P46" s="1331"/>
      <c r="Q46" s="1331"/>
      <c r="R46" s="1331"/>
      <c r="S46" s="1331"/>
      <c r="T46" s="1331"/>
      <c r="U46" s="1331"/>
      <c r="V46" s="1331"/>
      <c r="W46" s="1331"/>
      <c r="X46" s="1331"/>
      <c r="Y46" s="815"/>
    </row>
    <row r="47" spans="1:25" ht="32.1" customHeight="1">
      <c r="A47" s="757">
        <v>12</v>
      </c>
      <c r="B47" s="1305"/>
      <c r="C47" s="816" t="s">
        <v>145</v>
      </c>
      <c r="D47" s="817"/>
      <c r="E47" s="530" t="s">
        <v>539</v>
      </c>
      <c r="F47" s="1330" t="s">
        <v>134</v>
      </c>
      <c r="G47" s="1331"/>
      <c r="H47" s="1331"/>
      <c r="I47" s="1331"/>
      <c r="J47" s="1383"/>
      <c r="K47" s="530"/>
      <c r="L47" s="1330" t="s">
        <v>135</v>
      </c>
      <c r="M47" s="1331"/>
      <c r="N47" s="1331"/>
      <c r="O47" s="1331"/>
      <c r="P47" s="1331"/>
      <c r="Q47" s="1331"/>
      <c r="R47" s="1331"/>
      <c r="S47" s="1331"/>
      <c r="T47" s="1331"/>
      <c r="U47" s="1331"/>
      <c r="V47" s="1331"/>
      <c r="W47" s="1331"/>
      <c r="X47" s="1331"/>
      <c r="Y47" s="815"/>
    </row>
    <row r="48" spans="1:25" ht="32.1" customHeight="1">
      <c r="A48" s="757">
        <v>13</v>
      </c>
      <c r="B48" s="1305"/>
      <c r="C48" s="816" t="s">
        <v>146</v>
      </c>
      <c r="D48" s="817"/>
      <c r="E48" s="530" t="s">
        <v>539</v>
      </c>
      <c r="F48" s="1330" t="s">
        <v>134</v>
      </c>
      <c r="G48" s="1331"/>
      <c r="H48" s="1331"/>
      <c r="I48" s="1331"/>
      <c r="J48" s="1383"/>
      <c r="K48" s="530"/>
      <c r="L48" s="1330" t="s">
        <v>135</v>
      </c>
      <c r="M48" s="1331"/>
      <c r="N48" s="1331"/>
      <c r="O48" s="1331"/>
      <c r="P48" s="1331"/>
      <c r="Q48" s="1331"/>
      <c r="R48" s="1331"/>
      <c r="S48" s="1331"/>
      <c r="T48" s="1331"/>
      <c r="U48" s="1331"/>
      <c r="V48" s="1331"/>
      <c r="W48" s="1331"/>
      <c r="X48" s="1331"/>
      <c r="Y48" s="815"/>
    </row>
    <row r="49" spans="1:25" ht="32.1" customHeight="1">
      <c r="A49" s="757">
        <v>14</v>
      </c>
      <c r="B49" s="1305"/>
      <c r="C49" s="1309" t="s">
        <v>147</v>
      </c>
      <c r="D49" s="1384"/>
      <c r="E49" s="530" t="s">
        <v>539</v>
      </c>
      <c r="F49" s="1322" t="s">
        <v>148</v>
      </c>
      <c r="G49" s="1320"/>
      <c r="H49" s="1320"/>
      <c r="I49" s="1320"/>
      <c r="J49" s="1321"/>
      <c r="K49" s="530"/>
      <c r="L49" s="1330" t="s">
        <v>135</v>
      </c>
      <c r="M49" s="1331"/>
      <c r="N49" s="1331"/>
      <c r="O49" s="1331"/>
      <c r="P49" s="1331"/>
      <c r="Q49" s="1331"/>
      <c r="R49" s="1331"/>
      <c r="S49" s="1331"/>
      <c r="T49" s="1331"/>
      <c r="U49" s="1331"/>
      <c r="V49" s="1331"/>
      <c r="W49" s="1331"/>
      <c r="X49" s="1331"/>
      <c r="Y49" s="815"/>
    </row>
    <row r="50" spans="1:25" ht="32.1" customHeight="1">
      <c r="A50" s="757">
        <v>15</v>
      </c>
      <c r="B50" s="1305"/>
      <c r="C50" s="816" t="s">
        <v>149</v>
      </c>
      <c r="D50" s="817"/>
      <c r="E50" s="530" t="s">
        <v>539</v>
      </c>
      <c r="F50" s="1330" t="s">
        <v>134</v>
      </c>
      <c r="G50" s="1331"/>
      <c r="H50" s="1331"/>
      <c r="I50" s="1331"/>
      <c r="J50" s="1383"/>
      <c r="K50" s="530"/>
      <c r="L50" s="1330" t="s">
        <v>135</v>
      </c>
      <c r="M50" s="1331"/>
      <c r="N50" s="1331"/>
      <c r="O50" s="1331"/>
      <c r="P50" s="1331"/>
      <c r="Q50" s="1331"/>
      <c r="R50" s="1331"/>
      <c r="S50" s="1331"/>
      <c r="T50" s="1331"/>
      <c r="U50" s="1331"/>
      <c r="V50" s="1331"/>
      <c r="W50" s="1331"/>
      <c r="X50" s="1331"/>
      <c r="Y50" s="815"/>
    </row>
    <row r="51" spans="1:25" ht="32.1" customHeight="1">
      <c r="A51" s="757">
        <v>16</v>
      </c>
      <c r="B51" s="1305"/>
      <c r="C51" s="1307" t="s">
        <v>150</v>
      </c>
      <c r="D51" s="1384"/>
      <c r="E51" s="530" t="s">
        <v>539</v>
      </c>
      <c r="F51" s="1363" t="s">
        <v>898</v>
      </c>
      <c r="G51" s="1356"/>
      <c r="H51" s="1356"/>
      <c r="I51" s="1356"/>
      <c r="J51" s="1356"/>
      <c r="K51" s="530"/>
      <c r="L51" s="1330" t="s">
        <v>151</v>
      </c>
      <c r="M51" s="1331"/>
      <c r="N51" s="1331"/>
      <c r="O51" s="1331"/>
      <c r="P51" s="1331"/>
      <c r="Q51" s="1331"/>
      <c r="R51" s="1331"/>
      <c r="S51" s="1331"/>
      <c r="T51" s="1331"/>
      <c r="U51" s="530"/>
      <c r="V51" s="1331" t="s">
        <v>135</v>
      </c>
      <c r="W51" s="1331"/>
      <c r="X51" s="1331"/>
      <c r="Y51" s="815"/>
    </row>
    <row r="52" spans="1:25" ht="32.1" customHeight="1">
      <c r="A52" s="1357">
        <v>17</v>
      </c>
      <c r="B52" s="1305"/>
      <c r="C52" s="1385" t="s">
        <v>152</v>
      </c>
      <c r="D52" s="776" t="s">
        <v>153</v>
      </c>
      <c r="E52" s="530" t="s">
        <v>539</v>
      </c>
      <c r="F52" s="1330" t="s">
        <v>154</v>
      </c>
      <c r="G52" s="1331"/>
      <c r="H52" s="1331"/>
      <c r="I52" s="1331"/>
      <c r="J52" s="1383"/>
      <c r="K52" s="530"/>
      <c r="L52" s="1330" t="s">
        <v>155</v>
      </c>
      <c r="M52" s="1331"/>
      <c r="N52" s="1331"/>
      <c r="O52" s="1331"/>
      <c r="P52" s="1331"/>
      <c r="Q52" s="530"/>
      <c r="R52" s="759" t="s">
        <v>156</v>
      </c>
      <c r="S52" s="777" t="s">
        <v>25</v>
      </c>
      <c r="T52" s="1387"/>
      <c r="U52" s="1387"/>
      <c r="V52" s="1387"/>
      <c r="W52" s="1387"/>
      <c r="X52" s="1387"/>
      <c r="Y52" s="778" t="s">
        <v>48</v>
      </c>
    </row>
    <row r="53" spans="1:25" ht="32.1" customHeight="1">
      <c r="A53" s="1359"/>
      <c r="B53" s="1305"/>
      <c r="C53" s="1386"/>
      <c r="D53" s="779" t="s">
        <v>157</v>
      </c>
      <c r="E53" s="530" t="s">
        <v>539</v>
      </c>
      <c r="F53" s="1330" t="s">
        <v>154</v>
      </c>
      <c r="G53" s="1331"/>
      <c r="H53" s="1331"/>
      <c r="I53" s="1331"/>
      <c r="J53" s="1383"/>
      <c r="K53" s="530"/>
      <c r="L53" s="1363" t="s">
        <v>158</v>
      </c>
      <c r="M53" s="1356"/>
      <c r="N53" s="1356"/>
      <c r="O53" s="1356"/>
      <c r="P53" s="1356"/>
      <c r="Q53" s="530"/>
      <c r="R53" s="759" t="s">
        <v>156</v>
      </c>
      <c r="S53" s="777" t="s">
        <v>25</v>
      </c>
      <c r="T53" s="1387"/>
      <c r="U53" s="1387"/>
      <c r="V53" s="1387"/>
      <c r="W53" s="1387"/>
      <c r="X53" s="1387"/>
      <c r="Y53" s="778" t="s">
        <v>48</v>
      </c>
    </row>
    <row r="54" spans="1:25" ht="32.1" customHeight="1">
      <c r="A54" s="757">
        <v>18</v>
      </c>
      <c r="B54" s="1306"/>
      <c r="C54" s="818" t="s">
        <v>485</v>
      </c>
      <c r="D54" s="817"/>
      <c r="E54" s="530" t="s">
        <v>539</v>
      </c>
      <c r="F54" s="1330" t="s">
        <v>159</v>
      </c>
      <c r="G54" s="1331"/>
      <c r="H54" s="1331"/>
      <c r="I54" s="1331"/>
      <c r="J54" s="1383"/>
      <c r="K54" s="530"/>
      <c r="L54" s="1363" t="s">
        <v>160</v>
      </c>
      <c r="M54" s="1356"/>
      <c r="N54" s="1356"/>
      <c r="O54" s="1356"/>
      <c r="P54" s="1356"/>
      <c r="Q54" s="1356"/>
      <c r="R54" s="1356"/>
      <c r="S54" s="1356"/>
      <c r="T54" s="1356"/>
      <c r="U54" s="530"/>
      <c r="V54" s="1331" t="s">
        <v>135</v>
      </c>
      <c r="W54" s="1331"/>
      <c r="X54" s="1331"/>
      <c r="Y54" s="815"/>
    </row>
    <row r="55" spans="1:25" ht="32.1" customHeight="1">
      <c r="A55" s="757">
        <v>19</v>
      </c>
      <c r="B55" s="1304" t="s">
        <v>161</v>
      </c>
      <c r="C55" s="1307" t="s">
        <v>162</v>
      </c>
      <c r="D55" s="1384"/>
      <c r="E55" s="1330" t="s">
        <v>786</v>
      </c>
      <c r="F55" s="1331"/>
      <c r="G55" s="1331"/>
      <c r="H55" s="1331"/>
      <c r="I55" s="1331"/>
      <c r="J55" s="1331"/>
      <c r="K55" s="1331"/>
      <c r="L55" s="1331"/>
      <c r="M55" s="1331"/>
      <c r="N55" s="1331"/>
      <c r="O55" s="1331"/>
      <c r="P55" s="1331"/>
      <c r="Q55" s="1331"/>
      <c r="R55" s="1331"/>
      <c r="S55" s="1331"/>
      <c r="T55" s="1331"/>
      <c r="U55" s="1331"/>
      <c r="V55" s="1331"/>
      <c r="W55" s="1331"/>
      <c r="X55" s="1331"/>
      <c r="Y55" s="815"/>
    </row>
    <row r="56" spans="1:25" ht="32.1" customHeight="1">
      <c r="A56" s="757">
        <v>20</v>
      </c>
      <c r="B56" s="1305"/>
      <c r="C56" s="1307" t="s">
        <v>163</v>
      </c>
      <c r="D56" s="1384"/>
      <c r="E56" s="1330" t="s">
        <v>786</v>
      </c>
      <c r="F56" s="1331"/>
      <c r="G56" s="1331"/>
      <c r="H56" s="1331"/>
      <c r="I56" s="1331"/>
      <c r="J56" s="1331"/>
      <c r="K56" s="1331"/>
      <c r="L56" s="1331"/>
      <c r="M56" s="1331"/>
      <c r="N56" s="1331"/>
      <c r="O56" s="1331"/>
      <c r="P56" s="1331"/>
      <c r="Q56" s="1331"/>
      <c r="R56" s="1331"/>
      <c r="S56" s="1331"/>
      <c r="T56" s="1331"/>
      <c r="U56" s="1331"/>
      <c r="V56" s="1331"/>
      <c r="W56" s="1331"/>
      <c r="X56" s="1331"/>
      <c r="Y56" s="815"/>
    </row>
    <row r="57" spans="1:25" ht="32.1" customHeight="1">
      <c r="A57" s="1357">
        <v>21</v>
      </c>
      <c r="B57" s="1305"/>
      <c r="C57" s="1385" t="s">
        <v>164</v>
      </c>
      <c r="D57" s="780" t="s">
        <v>573</v>
      </c>
      <c r="E57" s="555"/>
      <c r="F57" s="1356" t="s">
        <v>166</v>
      </c>
      <c r="G57" s="1356"/>
      <c r="H57" s="1356"/>
      <c r="I57" s="1356"/>
      <c r="J57" s="1356"/>
      <c r="K57" s="1356"/>
      <c r="L57" s="1356"/>
      <c r="M57" s="1356"/>
      <c r="N57" s="1356"/>
      <c r="O57" s="1356"/>
      <c r="P57" s="1356"/>
      <c r="Q57" s="1356"/>
      <c r="R57" s="1356"/>
      <c r="S57" s="1356"/>
      <c r="T57" s="1356"/>
      <c r="U57" s="1356"/>
      <c r="V57" s="1356"/>
      <c r="W57" s="1356"/>
      <c r="X57" s="1356"/>
      <c r="Y57" s="803"/>
    </row>
    <row r="58" spans="1:25" ht="32.1" customHeight="1">
      <c r="A58" s="1358"/>
      <c r="B58" s="1305"/>
      <c r="C58" s="1388"/>
      <c r="D58" s="781" t="s">
        <v>165</v>
      </c>
      <c r="E58" s="589" t="s">
        <v>539</v>
      </c>
      <c r="F58" s="1356" t="s">
        <v>166</v>
      </c>
      <c r="G58" s="1356"/>
      <c r="H58" s="1356"/>
      <c r="I58" s="1356"/>
      <c r="J58" s="1356"/>
      <c r="K58" s="1356"/>
      <c r="L58" s="1356"/>
      <c r="M58" s="1356"/>
      <c r="N58" s="1356"/>
      <c r="O58" s="1356"/>
      <c r="P58" s="1356"/>
      <c r="Q58" s="1356"/>
      <c r="R58" s="1356"/>
      <c r="S58" s="1356"/>
      <c r="T58" s="1356"/>
      <c r="U58" s="1356"/>
      <c r="V58" s="1356"/>
      <c r="W58" s="1356"/>
      <c r="X58" s="1356"/>
      <c r="Y58" s="803"/>
    </row>
    <row r="59" spans="1:25" ht="66" customHeight="1">
      <c r="A59" s="1359"/>
      <c r="B59" s="1305"/>
      <c r="C59" s="1386"/>
      <c r="D59" s="782" t="s">
        <v>864</v>
      </c>
      <c r="E59" s="589" t="s">
        <v>539</v>
      </c>
      <c r="F59" s="1280" t="s">
        <v>1165</v>
      </c>
      <c r="G59" s="1280"/>
      <c r="H59" s="1280"/>
      <c r="I59" s="1280"/>
      <c r="J59" s="1280"/>
      <c r="K59" s="1280"/>
      <c r="L59" s="1280"/>
      <c r="M59" s="1280"/>
      <c r="N59" s="1280"/>
      <c r="O59" s="1280"/>
      <c r="P59" s="1280"/>
      <c r="Q59" s="1280"/>
      <c r="R59" s="1280"/>
      <c r="S59" s="1280"/>
      <c r="T59" s="1280"/>
      <c r="U59" s="1280"/>
      <c r="V59" s="1280"/>
      <c r="W59" s="1280"/>
      <c r="X59" s="1280"/>
      <c r="Y59" s="803"/>
    </row>
    <row r="60" spans="1:25" ht="57" customHeight="1">
      <c r="A60" s="757">
        <v>22</v>
      </c>
      <c r="B60" s="1305"/>
      <c r="C60" s="878" t="s">
        <v>167</v>
      </c>
      <c r="D60" s="780"/>
      <c r="E60" s="589" t="s">
        <v>539</v>
      </c>
      <c r="F60" s="1280" t="s">
        <v>1357</v>
      </c>
      <c r="G60" s="1280"/>
      <c r="H60" s="1280"/>
      <c r="I60" s="1280"/>
      <c r="J60" s="1280"/>
      <c r="K60" s="1280"/>
      <c r="L60" s="1280"/>
      <c r="M60" s="1280"/>
      <c r="N60" s="1280"/>
      <c r="O60" s="1280"/>
      <c r="P60" s="1280"/>
      <c r="Q60" s="1280"/>
      <c r="R60" s="1280"/>
      <c r="S60" s="1280"/>
      <c r="T60" s="1280"/>
      <c r="U60" s="1280"/>
      <c r="V60" s="1280"/>
      <c r="W60" s="1280"/>
      <c r="X60" s="1280"/>
      <c r="Y60" s="879"/>
    </row>
    <row r="61" spans="1:25" ht="102" customHeight="1">
      <c r="A61" s="882">
        <v>23</v>
      </c>
      <c r="B61" s="1305"/>
      <c r="C61" s="1389" t="s">
        <v>1379</v>
      </c>
      <c r="D61" s="1390"/>
      <c r="E61" s="530"/>
      <c r="F61" s="1409" t="s">
        <v>1166</v>
      </c>
      <c r="G61" s="1280"/>
      <c r="H61" s="1280"/>
      <c r="I61" s="1280"/>
      <c r="J61" s="1280"/>
      <c r="K61" s="1280"/>
      <c r="L61" s="1280"/>
      <c r="M61" s="1280"/>
      <c r="N61" s="1280"/>
      <c r="O61" s="1280"/>
      <c r="P61" s="1280"/>
      <c r="Q61" s="1280"/>
      <c r="R61" s="1280"/>
      <c r="S61" s="1280"/>
      <c r="T61" s="1280"/>
      <c r="U61" s="530" t="s">
        <v>539</v>
      </c>
      <c r="V61" s="1410" t="s">
        <v>1150</v>
      </c>
      <c r="W61" s="1411"/>
      <c r="X61" s="1411"/>
      <c r="Y61" s="803"/>
    </row>
    <row r="62" spans="1:25" ht="31.5" customHeight="1">
      <c r="A62" s="1391">
        <v>24</v>
      </c>
      <c r="B62" s="1305"/>
      <c r="C62" s="1334" t="s">
        <v>168</v>
      </c>
      <c r="D62" s="783" t="s">
        <v>169</v>
      </c>
      <c r="E62" s="530" t="s">
        <v>539</v>
      </c>
      <c r="F62" s="1330" t="s">
        <v>134</v>
      </c>
      <c r="G62" s="1331"/>
      <c r="H62" s="1331"/>
      <c r="I62" s="1331"/>
      <c r="J62" s="1383"/>
      <c r="K62" s="530"/>
      <c r="L62" s="1330" t="s">
        <v>135</v>
      </c>
      <c r="M62" s="1331"/>
      <c r="N62" s="1331"/>
      <c r="O62" s="1331"/>
      <c r="P62" s="1331"/>
      <c r="Q62" s="1331"/>
      <c r="R62" s="1331"/>
      <c r="S62" s="1331"/>
      <c r="T62" s="1331"/>
      <c r="U62" s="1331"/>
      <c r="V62" s="1331"/>
      <c r="W62" s="1331"/>
      <c r="X62" s="1331"/>
      <c r="Y62" s="815"/>
    </row>
    <row r="63" spans="1:25" ht="32.25" customHeight="1">
      <c r="A63" s="1392"/>
      <c r="B63" s="1305"/>
      <c r="C63" s="1336"/>
      <c r="D63" s="783" t="s">
        <v>170</v>
      </c>
      <c r="E63" s="589" t="s">
        <v>539</v>
      </c>
      <c r="F63" s="1034" t="s">
        <v>171</v>
      </c>
      <c r="G63" s="1033"/>
      <c r="H63" s="1033"/>
      <c r="I63" s="1033"/>
      <c r="J63" s="1033"/>
      <c r="K63" s="1033"/>
      <c r="L63" s="1033"/>
      <c r="M63" s="1033"/>
      <c r="N63" s="1033"/>
      <c r="O63" s="1033"/>
      <c r="P63" s="1033"/>
      <c r="Q63" s="1033"/>
      <c r="R63" s="1033"/>
      <c r="S63" s="1033"/>
      <c r="T63" s="1033"/>
      <c r="U63" s="1035"/>
      <c r="V63" s="1035"/>
      <c r="W63" s="1035"/>
      <c r="X63" s="1035"/>
      <c r="Y63" s="784"/>
    </row>
    <row r="64" spans="1:25" ht="120.75" customHeight="1">
      <c r="A64" s="882">
        <v>25</v>
      </c>
      <c r="B64" s="1305"/>
      <c r="C64" s="1307" t="s">
        <v>172</v>
      </c>
      <c r="D64" s="1384"/>
      <c r="E64" s="1038" t="s">
        <v>539</v>
      </c>
      <c r="F64" s="1406" t="s">
        <v>1346</v>
      </c>
      <c r="G64" s="1407"/>
      <c r="H64" s="1407"/>
      <c r="I64" s="1407"/>
      <c r="J64" s="1407"/>
      <c r="K64" s="1407"/>
      <c r="L64" s="1407"/>
      <c r="M64" s="1407"/>
      <c r="N64" s="1407"/>
      <c r="O64" s="1407"/>
      <c r="P64" s="1407"/>
      <c r="Q64" s="1407"/>
      <c r="R64" s="1407"/>
      <c r="S64" s="1407"/>
      <c r="T64" s="1407"/>
      <c r="U64" s="1407"/>
      <c r="V64" s="1407"/>
      <c r="W64" s="1407"/>
      <c r="X64" s="1407"/>
      <c r="Y64" s="1408"/>
    </row>
    <row r="65" spans="1:25" ht="32.1" customHeight="1">
      <c r="A65" s="883">
        <v>26</v>
      </c>
      <c r="B65" s="1305"/>
      <c r="C65" s="810" t="s">
        <v>173</v>
      </c>
      <c r="D65" s="785"/>
      <c r="E65" s="530" t="s">
        <v>539</v>
      </c>
      <c r="F65" s="1322" t="s">
        <v>174</v>
      </c>
      <c r="G65" s="1320"/>
      <c r="H65" s="1320"/>
      <c r="I65" s="1320"/>
      <c r="J65" s="1320"/>
      <c r="K65" s="530"/>
      <c r="L65" s="1330" t="s">
        <v>175</v>
      </c>
      <c r="M65" s="1331"/>
      <c r="N65" s="1331"/>
      <c r="O65" s="1331"/>
      <c r="P65" s="1383"/>
      <c r="Q65" s="530"/>
      <c r="R65" s="759" t="s">
        <v>156</v>
      </c>
      <c r="S65" s="777" t="s">
        <v>25</v>
      </c>
      <c r="T65" s="1387"/>
      <c r="U65" s="1387"/>
      <c r="V65" s="1387"/>
      <c r="W65" s="1387"/>
      <c r="X65" s="1387"/>
      <c r="Y65" s="778" t="s">
        <v>48</v>
      </c>
    </row>
    <row r="66" spans="1:25" ht="32.1" customHeight="1">
      <c r="A66" s="883">
        <v>27</v>
      </c>
      <c r="B66" s="1305"/>
      <c r="C66" s="810" t="s">
        <v>458</v>
      </c>
      <c r="D66" s="785"/>
      <c r="E66" s="530" t="s">
        <v>539</v>
      </c>
      <c r="F66" s="1322" t="s">
        <v>462</v>
      </c>
      <c r="G66" s="1320"/>
      <c r="H66" s="1320"/>
      <c r="I66" s="1320"/>
      <c r="J66" s="1320"/>
      <c r="K66" s="1320"/>
      <c r="L66" s="1320"/>
      <c r="M66" s="1320"/>
      <c r="N66" s="1320"/>
      <c r="O66" s="1320"/>
      <c r="P66" s="1321"/>
      <c r="Q66" s="530"/>
      <c r="R66" s="759" t="s">
        <v>156</v>
      </c>
      <c r="S66" s="777" t="s">
        <v>25</v>
      </c>
      <c r="T66" s="1387"/>
      <c r="U66" s="1387"/>
      <c r="V66" s="1387"/>
      <c r="W66" s="1387"/>
      <c r="X66" s="1387"/>
      <c r="Y66" s="778" t="s">
        <v>48</v>
      </c>
    </row>
    <row r="67" spans="1:25" ht="32.1" customHeight="1">
      <c r="A67" s="884">
        <v>28</v>
      </c>
      <c r="B67" s="1305"/>
      <c r="C67" s="1393" t="s">
        <v>460</v>
      </c>
      <c r="D67" s="1394"/>
      <c r="E67" s="530" t="s">
        <v>539</v>
      </c>
      <c r="F67" s="1363" t="s">
        <v>863</v>
      </c>
      <c r="G67" s="1331"/>
      <c r="H67" s="1331"/>
      <c r="I67" s="1331"/>
      <c r="J67" s="1331"/>
      <c r="K67" s="1331"/>
      <c r="L67" s="1331"/>
      <c r="M67" s="1331"/>
      <c r="N67" s="1331"/>
      <c r="O67" s="1331"/>
      <c r="P67" s="1331"/>
      <c r="Q67" s="1331"/>
      <c r="R67" s="1331"/>
      <c r="S67" s="1331"/>
      <c r="T67" s="1383"/>
      <c r="U67" s="530"/>
      <c r="V67" s="1330" t="s">
        <v>899</v>
      </c>
      <c r="W67" s="1331"/>
      <c r="X67" s="1331"/>
      <c r="Y67" s="815"/>
    </row>
    <row r="68" spans="1:25" ht="32.1" customHeight="1">
      <c r="A68" s="884">
        <v>29</v>
      </c>
      <c r="B68" s="1305"/>
      <c r="C68" s="1393" t="s">
        <v>574</v>
      </c>
      <c r="D68" s="1394"/>
      <c r="E68" s="530"/>
      <c r="F68" s="1330" t="s">
        <v>134</v>
      </c>
      <c r="G68" s="1331"/>
      <c r="H68" s="1331"/>
      <c r="I68" s="1331"/>
      <c r="J68" s="1383"/>
      <c r="K68" s="530"/>
      <c r="L68" s="1330" t="s">
        <v>135</v>
      </c>
      <c r="M68" s="1331"/>
      <c r="N68" s="1331"/>
      <c r="O68" s="1331"/>
      <c r="P68" s="1331"/>
      <c r="Q68" s="1331"/>
      <c r="R68" s="1331"/>
      <c r="S68" s="1331"/>
      <c r="T68" s="1331"/>
      <c r="U68" s="1331"/>
      <c r="V68" s="1331"/>
      <c r="W68" s="1331"/>
      <c r="X68" s="1331"/>
      <c r="Y68" s="815"/>
    </row>
    <row r="69" spans="1:25" ht="51.95" customHeight="1">
      <c r="A69" s="1391">
        <v>30</v>
      </c>
      <c r="B69" s="809"/>
      <c r="C69" s="1325" t="s">
        <v>949</v>
      </c>
      <c r="D69" s="1326"/>
      <c r="E69" s="530" t="s">
        <v>539</v>
      </c>
      <c r="F69" s="1363" t="s">
        <v>862</v>
      </c>
      <c r="G69" s="1356"/>
      <c r="H69" s="1356"/>
      <c r="I69" s="1356"/>
      <c r="J69" s="1356"/>
      <c r="K69" s="1356"/>
      <c r="L69" s="1356"/>
      <c r="M69" s="1356"/>
      <c r="N69" s="1356"/>
      <c r="O69" s="1356"/>
      <c r="P69" s="1356"/>
      <c r="Q69" s="1356"/>
      <c r="R69" s="1356"/>
      <c r="S69" s="1356"/>
      <c r="T69" s="1404"/>
      <c r="U69" s="530"/>
      <c r="V69" s="812" t="s">
        <v>135</v>
      </c>
      <c r="W69" s="812"/>
      <c r="X69" s="812"/>
      <c r="Y69" s="815"/>
    </row>
    <row r="70" spans="1:25" ht="51.95" customHeight="1">
      <c r="A70" s="1403"/>
      <c r="B70" s="809"/>
      <c r="C70" s="1327"/>
      <c r="D70" s="1328"/>
      <c r="E70" s="530"/>
      <c r="F70" s="1363" t="s">
        <v>950</v>
      </c>
      <c r="G70" s="1356"/>
      <c r="H70" s="1356"/>
      <c r="I70" s="1356"/>
      <c r="J70" s="1356"/>
      <c r="K70" s="1356"/>
      <c r="L70" s="1356"/>
      <c r="M70" s="1356"/>
      <c r="N70" s="1356"/>
      <c r="O70" s="1356"/>
      <c r="P70" s="1356"/>
      <c r="Q70" s="1356"/>
      <c r="R70" s="1356"/>
      <c r="S70" s="1356"/>
      <c r="T70" s="1404"/>
      <c r="U70" s="530" t="s">
        <v>539</v>
      </c>
      <c r="V70" s="812" t="s">
        <v>135</v>
      </c>
      <c r="X70" s="812"/>
      <c r="Y70" s="815"/>
    </row>
    <row r="71" spans="1:25" ht="32.25" customHeight="1">
      <c r="A71" s="1391">
        <v>31</v>
      </c>
      <c r="B71" s="1304" t="s">
        <v>176</v>
      </c>
      <c r="C71" s="1313" t="s">
        <v>177</v>
      </c>
      <c r="D71" s="1314"/>
      <c r="E71" s="589"/>
      <c r="F71" s="1330" t="s">
        <v>861</v>
      </c>
      <c r="G71" s="1331"/>
      <c r="H71" s="1331"/>
      <c r="I71" s="1331"/>
      <c r="J71" s="1331"/>
      <c r="K71" s="1331"/>
      <c r="L71" s="1331"/>
      <c r="M71" s="1331"/>
      <c r="N71" s="1331"/>
      <c r="O71" s="1331"/>
      <c r="P71" s="1331"/>
      <c r="Q71" s="1331"/>
      <c r="R71" s="1331"/>
      <c r="S71" s="1331"/>
      <c r="T71" s="1331"/>
      <c r="U71" s="1331"/>
      <c r="V71" s="1331"/>
      <c r="W71" s="1331"/>
      <c r="X71" s="1331"/>
      <c r="Y71" s="815"/>
    </row>
    <row r="72" spans="1:25" ht="31.5" customHeight="1">
      <c r="A72" s="1392"/>
      <c r="B72" s="1305"/>
      <c r="C72" s="1290"/>
      <c r="D72" s="1291"/>
      <c r="E72" s="589"/>
      <c r="F72" s="1330" t="s">
        <v>860</v>
      </c>
      <c r="G72" s="1331"/>
      <c r="H72" s="1331"/>
      <c r="I72" s="1331"/>
      <c r="J72" s="1331"/>
      <c r="K72" s="1331"/>
      <c r="L72" s="1331"/>
      <c r="M72" s="1331"/>
      <c r="N72" s="1331"/>
      <c r="O72" s="1331"/>
      <c r="P72" s="1331"/>
      <c r="Q72" s="1331"/>
      <c r="R72" s="1331"/>
      <c r="S72" s="1331"/>
      <c r="T72" s="1331"/>
      <c r="U72" s="1331"/>
      <c r="V72" s="1331"/>
      <c r="W72" s="1331"/>
      <c r="X72" s="1331"/>
      <c r="Y72" s="815"/>
    </row>
    <row r="73" spans="1:25" ht="31.5" customHeight="1">
      <c r="A73" s="1392"/>
      <c r="B73" s="1305"/>
      <c r="C73" s="1290"/>
      <c r="D73" s="1291"/>
      <c r="E73" s="589"/>
      <c r="F73" s="1330" t="s">
        <v>859</v>
      </c>
      <c r="G73" s="1331"/>
      <c r="H73" s="1331"/>
      <c r="I73" s="1331"/>
      <c r="J73" s="1331"/>
      <c r="K73" s="1331"/>
      <c r="L73" s="1331"/>
      <c r="M73" s="1331"/>
      <c r="N73" s="1331"/>
      <c r="O73" s="1331"/>
      <c r="P73" s="1331"/>
      <c r="Q73" s="1331"/>
      <c r="R73" s="1331"/>
      <c r="S73" s="1331"/>
      <c r="T73" s="1331"/>
      <c r="U73" s="1331"/>
      <c r="V73" s="1331"/>
      <c r="W73" s="1331"/>
      <c r="X73" s="1331"/>
      <c r="Y73" s="815"/>
    </row>
    <row r="74" spans="1:25" ht="31.5" customHeight="1">
      <c r="A74" s="1392"/>
      <c r="B74" s="1305"/>
      <c r="C74" s="1290"/>
      <c r="D74" s="1291"/>
      <c r="E74" s="589"/>
      <c r="F74" s="1330" t="s">
        <v>858</v>
      </c>
      <c r="G74" s="1331"/>
      <c r="H74" s="1331"/>
      <c r="I74" s="1331"/>
      <c r="J74" s="1331"/>
      <c r="K74" s="1331"/>
      <c r="L74" s="1331"/>
      <c r="M74" s="1331"/>
      <c r="N74" s="1331"/>
      <c r="O74" s="1331"/>
      <c r="P74" s="1331"/>
      <c r="Q74" s="1331"/>
      <c r="R74" s="1331"/>
      <c r="S74" s="1331"/>
      <c r="T74" s="1331"/>
      <c r="U74" s="1331"/>
      <c r="V74" s="1331"/>
      <c r="W74" s="1331"/>
      <c r="X74" s="1331"/>
      <c r="Y74" s="815"/>
    </row>
    <row r="75" spans="1:25" ht="32.1" customHeight="1">
      <c r="A75" s="1392"/>
      <c r="B75" s="1305"/>
      <c r="C75" s="1290"/>
      <c r="D75" s="1291"/>
      <c r="E75" s="589"/>
      <c r="F75" s="1330" t="s">
        <v>857</v>
      </c>
      <c r="G75" s="1331"/>
      <c r="H75" s="1331"/>
      <c r="I75" s="1331"/>
      <c r="J75" s="1331"/>
      <c r="K75" s="1331"/>
      <c r="L75" s="1331"/>
      <c r="M75" s="1331"/>
      <c r="N75" s="1331"/>
      <c r="O75" s="1331"/>
      <c r="P75" s="1331"/>
      <c r="Q75" s="1331"/>
      <c r="R75" s="1331"/>
      <c r="S75" s="1331"/>
      <c r="T75" s="1331"/>
      <c r="U75" s="1331"/>
      <c r="V75" s="1331"/>
      <c r="W75" s="1331"/>
      <c r="X75" s="1331"/>
      <c r="Y75" s="815"/>
    </row>
    <row r="76" spans="1:25" ht="32.1" customHeight="1">
      <c r="A76" s="1392"/>
      <c r="B76" s="1305"/>
      <c r="C76" s="1290"/>
      <c r="D76" s="1291"/>
      <c r="E76" s="589"/>
      <c r="F76" s="1330" t="s">
        <v>856</v>
      </c>
      <c r="G76" s="1331"/>
      <c r="H76" s="1331"/>
      <c r="I76" s="1331"/>
      <c r="J76" s="1331"/>
      <c r="K76" s="1331"/>
      <c r="L76" s="1331"/>
      <c r="M76" s="1331"/>
      <c r="N76" s="1331"/>
      <c r="O76" s="1331"/>
      <c r="P76" s="1331"/>
      <c r="Q76" s="1331"/>
      <c r="R76" s="1331"/>
      <c r="S76" s="1331"/>
      <c r="T76" s="1331"/>
      <c r="U76" s="1331"/>
      <c r="V76" s="1331"/>
      <c r="W76" s="1331"/>
      <c r="X76" s="1331"/>
      <c r="Y76" s="815"/>
    </row>
    <row r="77" spans="1:25" ht="32.1" customHeight="1">
      <c r="A77" s="1392"/>
      <c r="B77" s="1305"/>
      <c r="C77" s="1290"/>
      <c r="D77" s="1291"/>
      <c r="E77" s="589"/>
      <c r="F77" s="1330" t="s">
        <v>900</v>
      </c>
      <c r="G77" s="1331"/>
      <c r="H77" s="1331"/>
      <c r="I77" s="1331"/>
      <c r="J77" s="1331"/>
      <c r="K77" s="1331"/>
      <c r="L77" s="1331"/>
      <c r="M77" s="1331"/>
      <c r="N77" s="1331"/>
      <c r="O77" s="1331"/>
      <c r="P77" s="1331"/>
      <c r="Q77" s="1331"/>
      <c r="R77" s="1331"/>
      <c r="S77" s="1331"/>
      <c r="T77" s="1331"/>
      <c r="U77" s="1331"/>
      <c r="V77" s="1331"/>
      <c r="W77" s="1331"/>
      <c r="X77" s="1331"/>
      <c r="Y77" s="815"/>
    </row>
    <row r="78" spans="1:25" ht="32.1" customHeight="1">
      <c r="A78" s="1392"/>
      <c r="B78" s="1305"/>
      <c r="C78" s="1315"/>
      <c r="D78" s="1316"/>
      <c r="E78" s="589"/>
      <c r="F78" s="1330" t="s">
        <v>855</v>
      </c>
      <c r="G78" s="1331"/>
      <c r="H78" s="1331"/>
      <c r="I78" s="1331"/>
      <c r="J78" s="1331"/>
      <c r="K78" s="1331"/>
      <c r="L78" s="1331"/>
      <c r="M78" s="1331"/>
      <c r="N78" s="1331"/>
      <c r="O78" s="1331"/>
      <c r="P78" s="1331"/>
      <c r="Q78" s="1331"/>
      <c r="R78" s="1331"/>
      <c r="S78" s="1331"/>
      <c r="T78" s="1331"/>
      <c r="U78" s="1331"/>
      <c r="V78" s="1331"/>
      <c r="W78" s="1331"/>
      <c r="X78" s="1331"/>
      <c r="Y78" s="815"/>
    </row>
    <row r="79" spans="1:25" ht="31.5" customHeight="1">
      <c r="A79" s="1392"/>
      <c r="B79" s="1305"/>
      <c r="C79" s="1334" t="s">
        <v>575</v>
      </c>
      <c r="D79" s="1314"/>
      <c r="E79" s="555"/>
      <c r="F79" s="1330" t="s">
        <v>854</v>
      </c>
      <c r="G79" s="1331"/>
      <c r="H79" s="1331"/>
      <c r="I79" s="1331"/>
      <c r="J79" s="1331"/>
      <c r="K79" s="1331"/>
      <c r="L79" s="1331"/>
      <c r="M79" s="1331"/>
      <c r="N79" s="1331"/>
      <c r="O79" s="1331"/>
      <c r="P79" s="1331"/>
      <c r="Q79" s="1331"/>
      <c r="R79" s="1331"/>
      <c r="S79" s="1331"/>
      <c r="T79" s="1331"/>
      <c r="U79" s="1331"/>
      <c r="V79" s="1331"/>
      <c r="W79" s="1331"/>
      <c r="X79" s="1331"/>
      <c r="Y79" s="815"/>
    </row>
    <row r="80" spans="1:25" ht="31.5" customHeight="1">
      <c r="A80" s="1392"/>
      <c r="B80" s="1305"/>
      <c r="C80" s="1290"/>
      <c r="D80" s="1291"/>
      <c r="E80" s="555"/>
      <c r="F80" s="1330" t="s">
        <v>853</v>
      </c>
      <c r="G80" s="1331"/>
      <c r="H80" s="1331"/>
      <c r="I80" s="1331"/>
      <c r="J80" s="1331"/>
      <c r="K80" s="1331"/>
      <c r="L80" s="1331"/>
      <c r="M80" s="1331"/>
      <c r="N80" s="1331"/>
      <c r="O80" s="1331"/>
      <c r="P80" s="1331"/>
      <c r="Q80" s="1331"/>
      <c r="R80" s="1331"/>
      <c r="S80" s="1331"/>
      <c r="T80" s="1331"/>
      <c r="U80" s="1331"/>
      <c r="V80" s="1331"/>
      <c r="W80" s="1331"/>
      <c r="X80" s="1331"/>
      <c r="Y80" s="815"/>
    </row>
    <row r="81" spans="1:25" ht="31.5" customHeight="1">
      <c r="A81" s="1392"/>
      <c r="B81" s="1305"/>
      <c r="C81" s="1290"/>
      <c r="D81" s="1291"/>
      <c r="E81" s="555"/>
      <c r="F81" s="811" t="s">
        <v>852</v>
      </c>
      <c r="G81" s="812"/>
      <c r="H81" s="812"/>
      <c r="I81" s="812"/>
      <c r="J81" s="812"/>
      <c r="K81" s="812"/>
      <c r="L81" s="812"/>
      <c r="M81" s="812"/>
      <c r="N81" s="812"/>
      <c r="O81" s="812"/>
      <c r="P81" s="812"/>
      <c r="Q81" s="812"/>
      <c r="R81" s="812"/>
      <c r="S81" s="812"/>
      <c r="T81" s="812"/>
      <c r="U81" s="812"/>
      <c r="V81" s="812"/>
      <c r="W81" s="812"/>
      <c r="X81" s="812"/>
      <c r="Y81" s="815"/>
    </row>
    <row r="82" spans="1:25" ht="32.1" customHeight="1">
      <c r="A82" s="1392"/>
      <c r="B82" s="1305"/>
      <c r="C82" s="1290"/>
      <c r="D82" s="1291"/>
      <c r="E82" s="555"/>
      <c r="F82" s="811" t="s">
        <v>851</v>
      </c>
      <c r="G82" s="812"/>
      <c r="H82" s="812"/>
      <c r="I82" s="812"/>
      <c r="J82" s="812"/>
      <c r="K82" s="812"/>
      <c r="L82" s="812"/>
      <c r="M82" s="812"/>
      <c r="N82" s="812"/>
      <c r="O82" s="812"/>
      <c r="P82" s="812"/>
      <c r="Q82" s="812"/>
      <c r="R82" s="812"/>
      <c r="S82" s="812"/>
      <c r="T82" s="812"/>
      <c r="U82" s="812"/>
      <c r="V82" s="812"/>
      <c r="W82" s="812"/>
      <c r="X82" s="812"/>
      <c r="Y82" s="815"/>
    </row>
    <row r="83" spans="1:25" ht="32.1" customHeight="1">
      <c r="A83" s="1392"/>
      <c r="B83" s="1305"/>
      <c r="C83" s="1290"/>
      <c r="D83" s="1291"/>
      <c r="E83" s="555"/>
      <c r="F83" s="811" t="s">
        <v>850</v>
      </c>
      <c r="G83" s="812"/>
      <c r="H83" s="812"/>
      <c r="I83" s="812"/>
      <c r="J83" s="812"/>
      <c r="K83" s="812"/>
      <c r="L83" s="812"/>
      <c r="M83" s="812"/>
      <c r="N83" s="812"/>
      <c r="O83" s="812"/>
      <c r="P83" s="812"/>
      <c r="Q83" s="812"/>
      <c r="R83" s="812"/>
      <c r="S83" s="812"/>
      <c r="T83" s="812"/>
      <c r="U83" s="812"/>
      <c r="V83" s="812"/>
      <c r="W83" s="812"/>
      <c r="X83" s="812"/>
      <c r="Y83" s="815"/>
    </row>
    <row r="84" spans="1:25" ht="31.5" customHeight="1">
      <c r="A84" s="1392"/>
      <c r="B84" s="1305"/>
      <c r="C84" s="1315"/>
      <c r="D84" s="1316"/>
      <c r="E84" s="555"/>
      <c r="F84" s="1330" t="s">
        <v>901</v>
      </c>
      <c r="G84" s="1331"/>
      <c r="H84" s="1331"/>
      <c r="I84" s="1331"/>
      <c r="J84" s="1331"/>
      <c r="K84" s="1331"/>
      <c r="L84" s="1331"/>
      <c r="M84" s="1331"/>
      <c r="N84" s="1331"/>
      <c r="O84" s="1331"/>
      <c r="P84" s="1331"/>
      <c r="Q84" s="1331"/>
      <c r="R84" s="1331"/>
      <c r="S84" s="1331"/>
      <c r="T84" s="1331"/>
      <c r="U84" s="1331"/>
      <c r="V84" s="1331"/>
      <c r="W84" s="1331"/>
      <c r="X84" s="1331"/>
      <c r="Y84" s="815"/>
    </row>
    <row r="85" spans="1:25" ht="32.1" customHeight="1">
      <c r="A85" s="1392"/>
      <c r="B85" s="1305"/>
      <c r="C85" s="1432" t="s">
        <v>951</v>
      </c>
      <c r="D85" s="713" t="s">
        <v>972</v>
      </c>
      <c r="E85" s="714"/>
      <c r="F85" s="1435" t="s">
        <v>973</v>
      </c>
      <c r="G85" s="1436"/>
      <c r="H85" s="1436"/>
      <c r="I85" s="1436"/>
      <c r="J85" s="1437"/>
      <c r="K85" s="714"/>
      <c r="L85" s="1438" t="s">
        <v>974</v>
      </c>
      <c r="M85" s="1439"/>
      <c r="N85" s="1439"/>
      <c r="O85" s="1439"/>
      <c r="P85" s="1440"/>
      <c r="Q85" s="714"/>
      <c r="R85" s="1438" t="s">
        <v>975</v>
      </c>
      <c r="S85" s="1439"/>
      <c r="T85" s="1439"/>
      <c r="U85" s="1439"/>
      <c r="V85" s="1439"/>
      <c r="W85" s="715"/>
      <c r="X85" s="715"/>
      <c r="Y85" s="716"/>
    </row>
    <row r="86" spans="1:25" ht="32.1" customHeight="1">
      <c r="A86" s="1392"/>
      <c r="B86" s="1305"/>
      <c r="C86" s="1433"/>
      <c r="D86" s="1395" t="s">
        <v>908</v>
      </c>
      <c r="E86" s="590"/>
      <c r="F86" s="1322" t="s">
        <v>870</v>
      </c>
      <c r="G86" s="1320"/>
      <c r="H86" s="1320"/>
      <c r="I86" s="1320"/>
      <c r="J86" s="1320"/>
      <c r="K86" s="1320"/>
      <c r="L86" s="1320"/>
      <c r="M86" s="1320"/>
      <c r="N86" s="1320"/>
      <c r="O86" s="1320"/>
      <c r="P86" s="1320"/>
      <c r="Q86" s="1320"/>
      <c r="R86" s="1320"/>
      <c r="S86" s="1320"/>
      <c r="T86" s="1320"/>
      <c r="U86" s="1320"/>
      <c r="V86" s="1320"/>
      <c r="W86" s="1320"/>
      <c r="X86" s="1320"/>
      <c r="Y86" s="815"/>
    </row>
    <row r="87" spans="1:25" ht="31.5" customHeight="1">
      <c r="A87" s="1392"/>
      <c r="B87" s="1305"/>
      <c r="C87" s="1433"/>
      <c r="D87" s="1396"/>
      <c r="E87" s="590"/>
      <c r="F87" s="1398" t="s">
        <v>1108</v>
      </c>
      <c r="G87" s="1399"/>
      <c r="H87" s="1399"/>
      <c r="I87" s="1399"/>
      <c r="J87" s="1399"/>
      <c r="K87" s="1399"/>
      <c r="L87" s="1399"/>
      <c r="M87" s="1399"/>
      <c r="N87" s="1399"/>
      <c r="O87" s="1399"/>
      <c r="P87" s="1399"/>
      <c r="Q87" s="1399"/>
      <c r="R87" s="1399"/>
      <c r="S87" s="1399"/>
      <c r="T87" s="1399"/>
      <c r="U87" s="1399"/>
      <c r="V87" s="1399"/>
      <c r="W87" s="1399"/>
      <c r="X87" s="1399"/>
      <c r="Y87" s="1400"/>
    </row>
    <row r="88" spans="1:25" ht="32.1" customHeight="1">
      <c r="A88" s="1392"/>
      <c r="B88" s="1305"/>
      <c r="C88" s="1433"/>
      <c r="D88" s="1397"/>
      <c r="E88" s="590"/>
      <c r="F88" s="1401" t="s">
        <v>1088</v>
      </c>
      <c r="G88" s="1402"/>
      <c r="H88" s="1402"/>
      <c r="I88" s="1402"/>
      <c r="J88" s="1402"/>
      <c r="K88" s="1402"/>
      <c r="L88" s="1402"/>
      <c r="M88" s="1402"/>
      <c r="N88" s="1402"/>
      <c r="O88" s="1402"/>
      <c r="P88" s="1402"/>
      <c r="Q88" s="1402"/>
      <c r="R88" s="1402"/>
      <c r="S88" s="1402"/>
      <c r="T88" s="1402"/>
      <c r="U88" s="1402"/>
      <c r="V88" s="1402"/>
      <c r="W88" s="1402"/>
      <c r="X88" s="1402"/>
      <c r="Y88" s="815"/>
    </row>
    <row r="89" spans="1:25" ht="32.1" customHeight="1">
      <c r="A89" s="1392"/>
      <c r="B89" s="1305"/>
      <c r="C89" s="1433"/>
      <c r="D89" s="684" t="s">
        <v>915</v>
      </c>
      <c r="E89" s="590"/>
      <c r="F89" s="1322" t="s">
        <v>1107</v>
      </c>
      <c r="G89" s="1320"/>
      <c r="H89" s="1320"/>
      <c r="I89" s="1320"/>
      <c r="J89" s="1320"/>
      <c r="K89" s="1320"/>
      <c r="L89" s="1320"/>
      <c r="M89" s="1320"/>
      <c r="N89" s="1320"/>
      <c r="O89" s="1320"/>
      <c r="P89" s="1320"/>
      <c r="Q89" s="1320"/>
      <c r="R89" s="1320"/>
      <c r="S89" s="1320"/>
      <c r="T89" s="1320"/>
      <c r="U89" s="1320"/>
      <c r="V89" s="1320"/>
      <c r="W89" s="1320"/>
      <c r="X89" s="1320"/>
      <c r="Y89" s="815"/>
    </row>
    <row r="90" spans="1:25" ht="32.1" customHeight="1">
      <c r="A90" s="1392"/>
      <c r="B90" s="1305"/>
      <c r="C90" s="1433"/>
      <c r="D90" s="1311" t="s">
        <v>911</v>
      </c>
      <c r="E90" s="590"/>
      <c r="F90" s="1330" t="s">
        <v>912</v>
      </c>
      <c r="G90" s="1331"/>
      <c r="H90" s="1331"/>
      <c r="I90" s="1331"/>
      <c r="J90" s="1331"/>
      <c r="K90" s="1331"/>
      <c r="L90" s="1331"/>
      <c r="M90" s="1331"/>
      <c r="N90" s="1331"/>
      <c r="O90" s="1331"/>
      <c r="P90" s="1331"/>
      <c r="Q90" s="589"/>
      <c r="R90" s="1330" t="s">
        <v>867</v>
      </c>
      <c r="S90" s="1331"/>
      <c r="T90" s="1331"/>
      <c r="U90" s="1331"/>
      <c r="V90" s="1331"/>
      <c r="W90" s="1331"/>
      <c r="X90" s="1331"/>
      <c r="Y90" s="815"/>
    </row>
    <row r="91" spans="1:25" ht="19.5" customHeight="1">
      <c r="A91" s="1392"/>
      <c r="B91" s="1305"/>
      <c r="C91" s="1433"/>
      <c r="D91" s="1289"/>
      <c r="E91" s="1364" t="s">
        <v>139</v>
      </c>
      <c r="F91" s="1365"/>
      <c r="G91" s="1365"/>
      <c r="H91" s="1365"/>
      <c r="I91" s="1365"/>
      <c r="J91" s="1365"/>
      <c r="K91" s="1365"/>
      <c r="L91" s="1405"/>
      <c r="M91" s="1405"/>
      <c r="N91" s="1405"/>
      <c r="O91" s="1405"/>
      <c r="P91" s="1405"/>
      <c r="Q91" s="1405"/>
      <c r="R91" s="1405"/>
      <c r="S91" s="1405"/>
      <c r="T91" s="556" t="s">
        <v>48</v>
      </c>
      <c r="U91" s="557"/>
      <c r="V91" s="557"/>
      <c r="W91" s="557"/>
      <c r="X91" s="558"/>
      <c r="Y91" s="559"/>
    </row>
    <row r="92" spans="1:25" ht="19.5" customHeight="1">
      <c r="A92" s="1392"/>
      <c r="B92" s="1305"/>
      <c r="C92" s="1433"/>
      <c r="D92" s="1289"/>
      <c r="E92" s="1380" t="s">
        <v>139</v>
      </c>
      <c r="F92" s="1381"/>
      <c r="G92" s="1381"/>
      <c r="H92" s="1381"/>
      <c r="I92" s="1381"/>
      <c r="J92" s="1381"/>
      <c r="K92" s="1381"/>
      <c r="L92" s="1345"/>
      <c r="M92" s="1345"/>
      <c r="N92" s="1345"/>
      <c r="O92" s="1345"/>
      <c r="P92" s="1345"/>
      <c r="Q92" s="1345"/>
      <c r="R92" s="1345"/>
      <c r="S92" s="1345"/>
      <c r="T92" s="560" t="s">
        <v>48</v>
      </c>
      <c r="U92" s="561"/>
      <c r="V92" s="561"/>
      <c r="W92" s="561"/>
      <c r="X92" s="562"/>
      <c r="Y92" s="563"/>
    </row>
    <row r="93" spans="1:25" ht="32.1" customHeight="1">
      <c r="A93" s="1392"/>
      <c r="B93" s="1305"/>
      <c r="C93" s="1433"/>
      <c r="D93" s="1312"/>
      <c r="E93" s="530"/>
      <c r="F93" s="564" t="s">
        <v>820</v>
      </c>
      <c r="G93" s="565"/>
      <c r="H93" s="565"/>
      <c r="I93" s="565"/>
      <c r="J93" s="565"/>
      <c r="K93" s="565"/>
      <c r="L93" s="566"/>
      <c r="M93" s="567"/>
      <c r="N93" s="786"/>
      <c r="O93" s="1425" t="s">
        <v>1097</v>
      </c>
      <c r="P93" s="1382"/>
      <c r="Q93" s="1382"/>
      <c r="R93" s="1382"/>
      <c r="S93" s="1382"/>
      <c r="T93" s="1382"/>
      <c r="U93" s="1382"/>
      <c r="V93" s="1382"/>
      <c r="W93" s="1382"/>
      <c r="X93" s="1382"/>
      <c r="Y93" s="568"/>
    </row>
    <row r="94" spans="1:25" ht="32.1" customHeight="1">
      <c r="A94" s="1392"/>
      <c r="B94" s="1305"/>
      <c r="C94" s="1433"/>
      <c r="D94" s="1426" t="s">
        <v>1089</v>
      </c>
      <c r="E94" s="589"/>
      <c r="F94" s="1427" t="s">
        <v>902</v>
      </c>
      <c r="G94" s="1428"/>
      <c r="H94" s="1428"/>
      <c r="I94" s="1428"/>
      <c r="J94" s="1429"/>
      <c r="K94" s="589"/>
      <c r="L94" s="1427" t="s">
        <v>903</v>
      </c>
      <c r="M94" s="1428"/>
      <c r="N94" s="1428"/>
      <c r="O94" s="1428"/>
      <c r="P94" s="1429"/>
      <c r="Q94" s="589"/>
      <c r="R94" s="1427" t="s">
        <v>135</v>
      </c>
      <c r="S94" s="1428"/>
      <c r="T94" s="1428"/>
      <c r="U94" s="1428"/>
      <c r="V94" s="564"/>
      <c r="W94" s="564"/>
      <c r="X94" s="564"/>
      <c r="Y94" s="569"/>
    </row>
    <row r="95" spans="1:25" ht="17.45" customHeight="1">
      <c r="A95" s="1392"/>
      <c r="B95" s="1305"/>
      <c r="C95" s="1433"/>
      <c r="D95" s="1426"/>
      <c r="E95" s="570" t="s">
        <v>904</v>
      </c>
      <c r="F95" s="571"/>
      <c r="G95" s="571"/>
      <c r="H95" s="571"/>
      <c r="I95" s="571"/>
      <c r="J95" s="571"/>
      <c r="K95" s="571"/>
      <c r="L95" s="571"/>
      <c r="M95" s="571"/>
      <c r="N95" s="571"/>
      <c r="O95" s="571"/>
      <c r="P95" s="571"/>
      <c r="Q95" s="571"/>
      <c r="R95" s="571"/>
      <c r="S95" s="571"/>
      <c r="T95" s="571"/>
      <c r="U95" s="571"/>
      <c r="V95" s="571"/>
      <c r="W95" s="571"/>
      <c r="X95" s="571"/>
      <c r="Y95" s="814"/>
    </row>
    <row r="96" spans="1:25" ht="31.9" customHeight="1">
      <c r="A96" s="1392"/>
      <c r="B96" s="1305"/>
      <c r="C96" s="1433"/>
      <c r="D96" s="1426"/>
      <c r="E96" s="1430" t="s">
        <v>905</v>
      </c>
      <c r="F96" s="1431"/>
      <c r="G96" s="1431"/>
      <c r="H96" s="530"/>
      <c r="I96" s="1418" t="s">
        <v>914</v>
      </c>
      <c r="J96" s="1419"/>
      <c r="K96" s="1419"/>
      <c r="L96" s="1419"/>
      <c r="M96" s="1419"/>
      <c r="N96" s="1419"/>
      <c r="O96" s="1419"/>
      <c r="P96" s="1420"/>
      <c r="Q96" s="530"/>
      <c r="R96" s="1418" t="s">
        <v>913</v>
      </c>
      <c r="S96" s="1419"/>
      <c r="T96" s="1419"/>
      <c r="U96" s="1419"/>
      <c r="V96" s="1419"/>
      <c r="W96" s="1419"/>
      <c r="X96" s="1419"/>
      <c r="Y96" s="1420"/>
    </row>
    <row r="97" spans="1:25" ht="31.9" customHeight="1">
      <c r="A97" s="1392"/>
      <c r="B97" s="1305"/>
      <c r="C97" s="1433"/>
      <c r="D97" s="1426"/>
      <c r="E97" s="1430" t="s">
        <v>906</v>
      </c>
      <c r="F97" s="1431"/>
      <c r="G97" s="1431"/>
      <c r="H97" s="530"/>
      <c r="I97" s="1418" t="s">
        <v>914</v>
      </c>
      <c r="J97" s="1419"/>
      <c r="K97" s="1419"/>
      <c r="L97" s="1419"/>
      <c r="M97" s="1419"/>
      <c r="N97" s="1419"/>
      <c r="O97" s="1419"/>
      <c r="P97" s="1420"/>
      <c r="Q97" s="530"/>
      <c r="R97" s="1418" t="s">
        <v>913</v>
      </c>
      <c r="S97" s="1419"/>
      <c r="T97" s="1419"/>
      <c r="U97" s="1419"/>
      <c r="V97" s="1419"/>
      <c r="W97" s="1419"/>
      <c r="X97" s="1419"/>
      <c r="Y97" s="1420"/>
    </row>
    <row r="98" spans="1:25" ht="31.5" customHeight="1">
      <c r="A98" s="1392"/>
      <c r="B98" s="1305"/>
      <c r="C98" s="1433"/>
      <c r="D98" s="1278" t="s">
        <v>1086</v>
      </c>
      <c r="E98" s="591"/>
      <c r="F98" s="1363" t="s">
        <v>1090</v>
      </c>
      <c r="G98" s="1356"/>
      <c r="H98" s="1356"/>
      <c r="I98" s="1356"/>
      <c r="J98" s="1356"/>
      <c r="K98" s="1356"/>
      <c r="L98" s="1356"/>
      <c r="M98" s="1356"/>
      <c r="N98" s="1356"/>
      <c r="O98" s="1356"/>
      <c r="P98" s="1356"/>
      <c r="Q98" s="1356"/>
      <c r="R98" s="1356"/>
      <c r="S98" s="1356"/>
      <c r="T98" s="1356"/>
      <c r="U98" s="1356"/>
      <c r="V98" s="1356"/>
      <c r="W98" s="1356"/>
      <c r="X98" s="1356"/>
      <c r="Y98" s="1404"/>
    </row>
    <row r="99" spans="1:25" ht="28.5" customHeight="1">
      <c r="A99" s="1403"/>
      <c r="B99" s="1306"/>
      <c r="C99" s="1434"/>
      <c r="D99" s="1279"/>
      <c r="E99" s="589"/>
      <c r="F99" s="812" t="s">
        <v>907</v>
      </c>
      <c r="G99" s="812"/>
      <c r="H99" s="812"/>
      <c r="I99" s="812"/>
      <c r="J99" s="812"/>
      <c r="K99" s="812"/>
      <c r="L99" s="812"/>
      <c r="M99" s="812"/>
      <c r="N99" s="812"/>
      <c r="O99" s="812"/>
      <c r="P99" s="812"/>
      <c r="Q99" s="571"/>
      <c r="R99" s="812"/>
      <c r="S99" s="812"/>
      <c r="T99" s="812"/>
      <c r="U99" s="812"/>
      <c r="V99" s="812"/>
      <c r="W99" s="812"/>
      <c r="X99" s="812"/>
      <c r="Y99" s="815"/>
    </row>
    <row r="100" spans="1:25" ht="20.100000000000001" customHeight="1">
      <c r="A100" s="787"/>
      <c r="B100" s="788"/>
      <c r="C100" s="1421" t="s">
        <v>178</v>
      </c>
      <c r="D100" s="1422"/>
      <c r="E100" s="1422"/>
      <c r="F100" s="1422"/>
      <c r="G100" s="1422"/>
      <c r="H100" s="1422"/>
      <c r="I100" s="1422"/>
      <c r="J100" s="1422"/>
      <c r="K100" s="1422"/>
      <c r="L100" s="1422"/>
      <c r="M100" s="1422"/>
      <c r="N100" s="1422"/>
      <c r="O100" s="1422"/>
      <c r="P100" s="1422"/>
      <c r="Q100" s="1422"/>
      <c r="R100" s="1422"/>
      <c r="S100" s="1422"/>
      <c r="T100" s="1422"/>
      <c r="U100" s="1422"/>
      <c r="V100" s="1422"/>
      <c r="W100" s="1422"/>
      <c r="X100" s="1422"/>
      <c r="Y100" s="789"/>
    </row>
    <row r="101" spans="1:25" ht="20.100000000000001" customHeight="1">
      <c r="A101" s="790"/>
      <c r="B101" s="791"/>
      <c r="C101" s="1423" t="s">
        <v>1332</v>
      </c>
      <c r="D101" s="1423"/>
      <c r="E101" s="1423"/>
      <c r="F101" s="1423"/>
      <c r="G101" s="1423"/>
      <c r="H101" s="1423"/>
      <c r="I101" s="1423"/>
      <c r="J101" s="1423"/>
      <c r="K101" s="1423"/>
      <c r="L101" s="1423"/>
      <c r="M101" s="1423"/>
      <c r="N101" s="1423"/>
      <c r="O101" s="1423"/>
      <c r="P101" s="1423"/>
      <c r="Q101" s="1423"/>
      <c r="R101" s="1423"/>
      <c r="S101" s="1423"/>
      <c r="T101" s="1423"/>
      <c r="U101" s="1423"/>
      <c r="V101" s="1423"/>
      <c r="W101" s="1423"/>
      <c r="X101" s="1423"/>
      <c r="Y101" s="805"/>
    </row>
    <row r="102" spans="1:25" ht="20.100000000000001" customHeight="1">
      <c r="A102" s="1424" t="s">
        <v>179</v>
      </c>
      <c r="B102" s="1424"/>
      <c r="C102" s="1424"/>
      <c r="D102" s="1424"/>
      <c r="E102" s="792"/>
      <c r="F102" s="793"/>
      <c r="G102" s="793"/>
      <c r="H102" s="793"/>
      <c r="I102" s="793"/>
      <c r="J102" s="793"/>
      <c r="K102" s="793"/>
      <c r="L102" s="794"/>
      <c r="M102" s="794"/>
      <c r="N102" s="794"/>
      <c r="O102" s="794"/>
      <c r="P102" s="794"/>
      <c r="Q102" s="794"/>
      <c r="R102" s="794"/>
      <c r="S102" s="794"/>
      <c r="T102" s="794"/>
      <c r="U102" s="793"/>
      <c r="V102" s="793"/>
      <c r="W102" s="793"/>
      <c r="X102" s="793"/>
      <c r="Y102" s="793"/>
    </row>
    <row r="103" spans="1:25" ht="30" customHeight="1">
      <c r="A103" s="1412" t="s">
        <v>180</v>
      </c>
      <c r="B103" s="1413"/>
      <c r="C103" s="1413"/>
      <c r="D103" s="1413"/>
      <c r="E103" s="1413"/>
      <c r="F103" s="1413"/>
      <c r="G103" s="1413"/>
      <c r="H103" s="1413"/>
      <c r="I103" s="1413"/>
      <c r="J103" s="1413"/>
      <c r="K103" s="1413"/>
      <c r="L103" s="1413"/>
      <c r="M103" s="1413"/>
      <c r="N103" s="1413"/>
      <c r="O103" s="1413"/>
      <c r="P103" s="1413"/>
      <c r="Q103" s="1413"/>
      <c r="R103" s="1413"/>
      <c r="S103" s="1413"/>
      <c r="T103" s="1413"/>
      <c r="U103" s="1413"/>
      <c r="V103" s="1413"/>
      <c r="W103" s="1413"/>
      <c r="X103" s="1413"/>
      <c r="Y103" s="795"/>
    </row>
    <row r="104" spans="1:25" ht="14.25" customHeight="1">
      <c r="A104" s="1414"/>
      <c r="B104" s="1415"/>
      <c r="C104" s="1415"/>
      <c r="D104" s="1415"/>
      <c r="E104" s="1415"/>
      <c r="F104" s="1415"/>
      <c r="G104" s="1415"/>
      <c r="H104" s="1415"/>
      <c r="I104" s="1415"/>
      <c r="J104" s="1415"/>
      <c r="K104" s="1415"/>
      <c r="L104" s="1415"/>
      <c r="M104" s="1415"/>
      <c r="N104" s="1415"/>
      <c r="O104" s="1415"/>
      <c r="P104" s="1415"/>
      <c r="Q104" s="1415"/>
      <c r="R104" s="1415"/>
      <c r="S104" s="1415"/>
      <c r="T104" s="1415"/>
      <c r="U104" s="1415"/>
      <c r="V104" s="1415"/>
      <c r="W104" s="1415"/>
      <c r="X104" s="1415"/>
      <c r="Y104" s="796"/>
    </row>
    <row r="105" spans="1:25" ht="17.25" customHeight="1">
      <c r="A105" s="1416"/>
      <c r="B105" s="1417"/>
      <c r="C105" s="1417"/>
      <c r="D105" s="1417"/>
      <c r="E105" s="1417"/>
      <c r="F105" s="1417"/>
      <c r="G105" s="1417"/>
      <c r="H105" s="1417"/>
      <c r="I105" s="1417"/>
      <c r="J105" s="1417"/>
      <c r="K105" s="1417"/>
      <c r="L105" s="1417"/>
      <c r="M105" s="1417"/>
      <c r="N105" s="1417"/>
      <c r="O105" s="1417"/>
      <c r="P105" s="1417"/>
      <c r="Q105" s="1417"/>
      <c r="R105" s="1417"/>
      <c r="S105" s="1417"/>
      <c r="T105" s="1417"/>
      <c r="U105" s="1417"/>
      <c r="V105" s="1417"/>
      <c r="W105" s="1417"/>
      <c r="X105" s="1417"/>
      <c r="Y105" s="797"/>
    </row>
    <row r="106" spans="1:25" ht="22.5" customHeight="1">
      <c r="A106" s="790"/>
      <c r="B106" s="790"/>
      <c r="C106" s="790"/>
      <c r="D106" s="789"/>
    </row>
    <row r="107" spans="1:25" ht="35.1" customHeight="1">
      <c r="A107" s="790"/>
      <c r="B107" s="789"/>
      <c r="C107" s="790"/>
      <c r="D107" s="789"/>
    </row>
    <row r="108" spans="1:25" ht="35.1" customHeight="1">
      <c r="A108" s="790"/>
      <c r="B108" s="789"/>
      <c r="C108" s="790"/>
      <c r="D108" s="789"/>
    </row>
    <row r="109" spans="1:25" ht="35.1" customHeight="1">
      <c r="A109" s="790"/>
      <c r="B109" s="798"/>
      <c r="C109" s="798"/>
      <c r="D109" s="789"/>
    </row>
    <row r="110" spans="1:25" ht="35.1" customHeight="1">
      <c r="A110" s="790"/>
      <c r="B110" s="790"/>
      <c r="C110" s="790"/>
      <c r="D110" s="789"/>
    </row>
    <row r="111" spans="1:25" ht="35.1" customHeight="1">
      <c r="A111" s="790"/>
      <c r="B111" s="789"/>
      <c r="C111" s="790"/>
      <c r="D111" s="789"/>
    </row>
    <row r="112" spans="1:25" ht="35.1" customHeight="1">
      <c r="A112" s="790"/>
      <c r="B112" s="789"/>
      <c r="C112" s="790"/>
      <c r="D112" s="789"/>
    </row>
    <row r="113" spans="1:4" ht="35.1" customHeight="1">
      <c r="A113" s="790"/>
      <c r="B113" s="789"/>
      <c r="C113" s="790"/>
      <c r="D113" s="789"/>
    </row>
    <row r="114" spans="1:4" ht="35.1" customHeight="1">
      <c r="A114" s="790"/>
      <c r="B114" s="789"/>
      <c r="C114" s="790"/>
      <c r="D114" s="789"/>
    </row>
    <row r="115" spans="1:4" ht="35.1" customHeight="1"/>
    <row r="116" spans="1:4" ht="35.1" customHeight="1"/>
    <row r="117" spans="1:4" ht="35.1" customHeight="1"/>
    <row r="118" spans="1:4" ht="35.1" customHeight="1"/>
    <row r="119" spans="1:4" ht="35.1" customHeight="1"/>
    <row r="120" spans="1:4" ht="35.1" customHeight="1"/>
    <row r="121" spans="1:4" ht="20.100000000000001" customHeight="1"/>
    <row r="122" spans="1:4" ht="20.100000000000001" customHeight="1"/>
  </sheetData>
  <mergeCells count="214">
    <mergeCell ref="F64:Y64"/>
    <mergeCell ref="F61:T61"/>
    <mergeCell ref="V61:X61"/>
    <mergeCell ref="A103:X105"/>
    <mergeCell ref="R97:Y97"/>
    <mergeCell ref="C100:X100"/>
    <mergeCell ref="C101:X101"/>
    <mergeCell ref="A102:D102"/>
    <mergeCell ref="O93:X93"/>
    <mergeCell ref="D94:D97"/>
    <mergeCell ref="F94:J94"/>
    <mergeCell ref="L94:P94"/>
    <mergeCell ref="R94:U94"/>
    <mergeCell ref="E96:G96"/>
    <mergeCell ref="I96:P96"/>
    <mergeCell ref="R96:Y96"/>
    <mergeCell ref="E97:G97"/>
    <mergeCell ref="I97:P97"/>
    <mergeCell ref="L92:S92"/>
    <mergeCell ref="C85:C99"/>
    <mergeCell ref="F85:J85"/>
    <mergeCell ref="L85:P85"/>
    <mergeCell ref="R85:V85"/>
    <mergeCell ref="F98:Y98"/>
    <mergeCell ref="D90:D93"/>
    <mergeCell ref="A69:A70"/>
    <mergeCell ref="C69:D70"/>
    <mergeCell ref="F69:T69"/>
    <mergeCell ref="F70:T70"/>
    <mergeCell ref="A71:A99"/>
    <mergeCell ref="B71:B99"/>
    <mergeCell ref="C71:D78"/>
    <mergeCell ref="F71:X71"/>
    <mergeCell ref="F72:X72"/>
    <mergeCell ref="F73:X73"/>
    <mergeCell ref="F74:X74"/>
    <mergeCell ref="F75:X75"/>
    <mergeCell ref="F76:X76"/>
    <mergeCell ref="F77:X77"/>
    <mergeCell ref="F78:X78"/>
    <mergeCell ref="C79:D84"/>
    <mergeCell ref="F79:X79"/>
    <mergeCell ref="F80:X80"/>
    <mergeCell ref="F90:P90"/>
    <mergeCell ref="R90:X90"/>
    <mergeCell ref="E91:K91"/>
    <mergeCell ref="L91:S91"/>
    <mergeCell ref="E92:K92"/>
    <mergeCell ref="L65:P65"/>
    <mergeCell ref="T65:X65"/>
    <mergeCell ref="F66:P66"/>
    <mergeCell ref="T66:X66"/>
    <mergeCell ref="D86:D88"/>
    <mergeCell ref="F86:X86"/>
    <mergeCell ref="F87:Y87"/>
    <mergeCell ref="F88:X88"/>
    <mergeCell ref="F89:X89"/>
    <mergeCell ref="F84:X84"/>
    <mergeCell ref="F67:T67"/>
    <mergeCell ref="V67:X67"/>
    <mergeCell ref="F68:J68"/>
    <mergeCell ref="L68:X68"/>
    <mergeCell ref="A57:A59"/>
    <mergeCell ref="C57:C59"/>
    <mergeCell ref="F57:X57"/>
    <mergeCell ref="F58:X58"/>
    <mergeCell ref="F59:X59"/>
    <mergeCell ref="C61:D61"/>
    <mergeCell ref="L53:P53"/>
    <mergeCell ref="T53:X53"/>
    <mergeCell ref="F54:J54"/>
    <mergeCell ref="L54:T54"/>
    <mergeCell ref="V54:X54"/>
    <mergeCell ref="B55:B68"/>
    <mergeCell ref="C55:D55"/>
    <mergeCell ref="E55:X55"/>
    <mergeCell ref="C56:D56"/>
    <mergeCell ref="E56:X56"/>
    <mergeCell ref="A62:A63"/>
    <mergeCell ref="C62:C63"/>
    <mergeCell ref="F62:J62"/>
    <mergeCell ref="L62:X62"/>
    <mergeCell ref="C64:D64"/>
    <mergeCell ref="C67:D67"/>
    <mergeCell ref="C68:D68"/>
    <mergeCell ref="F65:J65"/>
    <mergeCell ref="C51:D51"/>
    <mergeCell ref="F51:J51"/>
    <mergeCell ref="L51:T51"/>
    <mergeCell ref="V51:X51"/>
    <mergeCell ref="A52:A53"/>
    <mergeCell ref="C52:C53"/>
    <mergeCell ref="F52:J52"/>
    <mergeCell ref="L52:P52"/>
    <mergeCell ref="T52:X52"/>
    <mergeCell ref="F53:J53"/>
    <mergeCell ref="F48:J48"/>
    <mergeCell ref="L48:X48"/>
    <mergeCell ref="C49:D49"/>
    <mergeCell ref="F49:J49"/>
    <mergeCell ref="L49:X49"/>
    <mergeCell ref="F50:J50"/>
    <mergeCell ref="L50:X50"/>
    <mergeCell ref="F45:J45"/>
    <mergeCell ref="L45:P45"/>
    <mergeCell ref="R45:X45"/>
    <mergeCell ref="F46:J46"/>
    <mergeCell ref="L46:X46"/>
    <mergeCell ref="F47:J47"/>
    <mergeCell ref="L47:X47"/>
    <mergeCell ref="A38:A44"/>
    <mergeCell ref="C38:C44"/>
    <mergeCell ref="F38:P38"/>
    <mergeCell ref="R38:X38"/>
    <mergeCell ref="D39:D40"/>
    <mergeCell ref="E39:J39"/>
    <mergeCell ref="K39:Q39"/>
    <mergeCell ref="F40:M40"/>
    <mergeCell ref="O40:X40"/>
    <mergeCell ref="D41:D44"/>
    <mergeCell ref="E41:K41"/>
    <mergeCell ref="L41:S41"/>
    <mergeCell ref="E42:K42"/>
    <mergeCell ref="L42:S42"/>
    <mergeCell ref="E43:K43"/>
    <mergeCell ref="L43:S43"/>
    <mergeCell ref="O44:X44"/>
    <mergeCell ref="F35:J35"/>
    <mergeCell ref="L35:P35"/>
    <mergeCell ref="R35:T35"/>
    <mergeCell ref="U35:W35"/>
    <mergeCell ref="A30:A37"/>
    <mergeCell ref="C30:C37"/>
    <mergeCell ref="F31:J31"/>
    <mergeCell ref="L31:P31"/>
    <mergeCell ref="R31:X31"/>
    <mergeCell ref="D32:D33"/>
    <mergeCell ref="E32:H32"/>
    <mergeCell ref="I32:L32"/>
    <mergeCell ref="P32:S32"/>
    <mergeCell ref="E33:H33"/>
    <mergeCell ref="G36:H36"/>
    <mergeCell ref="G28:O28"/>
    <mergeCell ref="P28:Q28"/>
    <mergeCell ref="R28:S28"/>
    <mergeCell ref="U28:V28"/>
    <mergeCell ref="E29:F29"/>
    <mergeCell ref="J29:K29"/>
    <mergeCell ref="L29:M29"/>
    <mergeCell ref="R29:T29"/>
    <mergeCell ref="F34:H34"/>
    <mergeCell ref="J34:L34"/>
    <mergeCell ref="M34:W34"/>
    <mergeCell ref="G27:O27"/>
    <mergeCell ref="P27:Q27"/>
    <mergeCell ref="R27:S27"/>
    <mergeCell ref="U24:V24"/>
    <mergeCell ref="G25:O25"/>
    <mergeCell ref="P25:Q25"/>
    <mergeCell ref="R25:S25"/>
    <mergeCell ref="U25:V25"/>
    <mergeCell ref="G26:O26"/>
    <mergeCell ref="P26:Q26"/>
    <mergeCell ref="R26:S26"/>
    <mergeCell ref="U26:V26"/>
    <mergeCell ref="U27:V27"/>
    <mergeCell ref="C8:D9"/>
    <mergeCell ref="F8:X8"/>
    <mergeCell ref="G22:H22"/>
    <mergeCell ref="I22:K22"/>
    <mergeCell ref="E23:F23"/>
    <mergeCell ref="G23:H23"/>
    <mergeCell ref="I23:K23"/>
    <mergeCell ref="L23:X23"/>
    <mergeCell ref="A19:A20"/>
    <mergeCell ref="C19:D20"/>
    <mergeCell ref="F19:X19"/>
    <mergeCell ref="A21:A23"/>
    <mergeCell ref="B21:B54"/>
    <mergeCell ref="C21:D23"/>
    <mergeCell ref="E21:F21"/>
    <mergeCell ref="G21:H21"/>
    <mergeCell ref="I21:K21"/>
    <mergeCell ref="E22:F22"/>
    <mergeCell ref="A24:A28"/>
    <mergeCell ref="C24:D28"/>
    <mergeCell ref="E24:F24"/>
    <mergeCell ref="G24:O24"/>
    <mergeCell ref="P24:Q24"/>
    <mergeCell ref="R24:S24"/>
    <mergeCell ref="D98:D99"/>
    <mergeCell ref="F60:X60"/>
    <mergeCell ref="W1:Y1"/>
    <mergeCell ref="A2:Y2"/>
    <mergeCell ref="A4:C4"/>
    <mergeCell ref="D4:F4"/>
    <mergeCell ref="G4:H4"/>
    <mergeCell ref="I4:P4"/>
    <mergeCell ref="R4:S4"/>
    <mergeCell ref="T4:X4"/>
    <mergeCell ref="F9:X9"/>
    <mergeCell ref="A10:A18"/>
    <mergeCell ref="C10:D18"/>
    <mergeCell ref="E14:Y14"/>
    <mergeCell ref="E15:Y15"/>
    <mergeCell ref="L18:N18"/>
    <mergeCell ref="A5:D5"/>
    <mergeCell ref="A6:B6"/>
    <mergeCell ref="C6:D6"/>
    <mergeCell ref="E6:X6"/>
    <mergeCell ref="B7:B20"/>
    <mergeCell ref="C7:D7"/>
    <mergeCell ref="E7:X7"/>
    <mergeCell ref="A8:A9"/>
  </mergeCells>
  <phoneticPr fontId="9"/>
  <conditionalFormatting sqref="E8:E9">
    <cfRule type="cellIs" dxfId="444" priority="50" stopIfTrue="1" operator="equal">
      <formula>(COUNTIF($E$8:$E$9,"○")=1)</formula>
    </cfRule>
  </conditionalFormatting>
  <conditionalFormatting sqref="E10">
    <cfRule type="expression" dxfId="443" priority="79" stopIfTrue="1">
      <formula>(#REF!="")*($E$10="")</formula>
    </cfRule>
  </conditionalFormatting>
  <conditionalFormatting sqref="E18 K18">
    <cfRule type="expression" dxfId="442" priority="78" stopIfTrue="1">
      <formula>($E$10&lt;&gt;"")*($E$18="")*($K$18="")</formula>
    </cfRule>
  </conditionalFormatting>
  <conditionalFormatting sqref="E19 F30 F36 E37 K39:Q39 E71:E84 E98:E99">
    <cfRule type="cellIs" dxfId="441" priority="80" stopIfTrue="1" operator="equal">
      <formula>""</formula>
    </cfRule>
  </conditionalFormatting>
  <conditionalFormatting sqref="E31 K31 Q31">
    <cfRule type="expression" dxfId="440" priority="74" stopIfTrue="1">
      <formula>($E$31="")*($K$31="")*($Q$31="")</formula>
    </cfRule>
  </conditionalFormatting>
  <conditionalFormatting sqref="E34 I34">
    <cfRule type="expression" dxfId="439" priority="73" stopIfTrue="1">
      <formula>($E$34="")*($I$34="")</formula>
    </cfRule>
  </conditionalFormatting>
  <conditionalFormatting sqref="E35 K35 Q35">
    <cfRule type="expression" dxfId="438" priority="72" stopIfTrue="1">
      <formula>($E$35="")*($K$35="")*($Q$35="")</formula>
    </cfRule>
  </conditionalFormatting>
  <conditionalFormatting sqref="E38 Q38">
    <cfRule type="expression" dxfId="437" priority="71" stopIfTrue="1">
      <formula>($E$38="")*($Q$38="")</formula>
    </cfRule>
  </conditionalFormatting>
  <conditionalFormatting sqref="E40 N40">
    <cfRule type="expression" dxfId="436" priority="70" stopIfTrue="1">
      <formula>($E$40="")*($N$40="")</formula>
    </cfRule>
  </conditionalFormatting>
  <conditionalFormatting sqref="E44">
    <cfRule type="expression" dxfId="435" priority="12" stopIfTrue="1">
      <formula>($E$44="")*($N$44="")</formula>
    </cfRule>
  </conditionalFormatting>
  <conditionalFormatting sqref="E45">
    <cfRule type="expression" dxfId="434" priority="11" stopIfTrue="1">
      <formula>($E$45="")*($K$45="")*($Q$45="")</formula>
    </cfRule>
  </conditionalFormatting>
  <conditionalFormatting sqref="E46">
    <cfRule type="expression" dxfId="433" priority="10" stopIfTrue="1">
      <formula>($E$46="")*($K$46="")</formula>
    </cfRule>
  </conditionalFormatting>
  <conditionalFormatting sqref="E47">
    <cfRule type="expression" dxfId="432" priority="9" stopIfTrue="1">
      <formula>($E$47="")*($K$47="")</formula>
    </cfRule>
  </conditionalFormatting>
  <conditionalFormatting sqref="E48">
    <cfRule type="expression" dxfId="431" priority="8" stopIfTrue="1">
      <formula>($E$48="")*($K$48="")</formula>
    </cfRule>
  </conditionalFormatting>
  <conditionalFormatting sqref="E49">
    <cfRule type="expression" dxfId="430" priority="7" stopIfTrue="1">
      <formula>($E$49="")*($K$49="")</formula>
    </cfRule>
  </conditionalFormatting>
  <conditionalFormatting sqref="E50">
    <cfRule type="expression" dxfId="429" priority="6" stopIfTrue="1">
      <formula>($E$50="")*($K$50="")</formula>
    </cfRule>
  </conditionalFormatting>
  <conditionalFormatting sqref="E51">
    <cfRule type="expression" dxfId="428" priority="5" stopIfTrue="1">
      <formula>($E$51="")*($K$51="")*($U$51="")</formula>
    </cfRule>
  </conditionalFormatting>
  <conditionalFormatting sqref="E52">
    <cfRule type="expression" dxfId="427" priority="4" stopIfTrue="1">
      <formula>($E$52="")*($K$52="")*($Q$52="")</formula>
    </cfRule>
  </conditionalFormatting>
  <conditionalFormatting sqref="E53">
    <cfRule type="expression" dxfId="426" priority="3" stopIfTrue="1">
      <formula>($E$53="")*($K$53="")*($Q$53="")</formula>
    </cfRule>
  </conditionalFormatting>
  <conditionalFormatting sqref="E54">
    <cfRule type="expression" dxfId="425" priority="2" stopIfTrue="1">
      <formula>($E$54="")*($K$54="")*($U$54="")</formula>
    </cfRule>
  </conditionalFormatting>
  <conditionalFormatting sqref="E57:E60">
    <cfRule type="cellIs" dxfId="424" priority="15" stopIfTrue="1" operator="equal">
      <formula>""</formula>
    </cfRule>
  </conditionalFormatting>
  <conditionalFormatting sqref="E61 U61">
    <cfRule type="expression" dxfId="423" priority="16" stopIfTrue="1">
      <formula>($E$61="")*($U$61="")</formula>
    </cfRule>
  </conditionalFormatting>
  <conditionalFormatting sqref="E62 K62">
    <cfRule type="expression" dxfId="422" priority="44">
      <formula>($E$62="")*($K$62="")</formula>
    </cfRule>
  </conditionalFormatting>
  <conditionalFormatting sqref="E63:E64">
    <cfRule type="cellIs" dxfId="421" priority="13" stopIfTrue="1" operator="equal">
      <formula>""</formula>
    </cfRule>
  </conditionalFormatting>
  <conditionalFormatting sqref="E65 K65 Q65">
    <cfRule type="expression" dxfId="420" priority="56" stopIfTrue="1">
      <formula>($E$65="")*($K$65="")*($Q$65="")</formula>
    </cfRule>
  </conditionalFormatting>
  <conditionalFormatting sqref="E66 Q66">
    <cfRule type="expression" dxfId="419" priority="45">
      <formula>($E$66="")*($Q$66="")</formula>
    </cfRule>
  </conditionalFormatting>
  <conditionalFormatting sqref="E68 K68">
    <cfRule type="expression" dxfId="418" priority="49" stopIfTrue="1">
      <formula>($E$68="")*($K$68="")</formula>
    </cfRule>
  </conditionalFormatting>
  <conditionalFormatting sqref="E69">
    <cfRule type="expression" dxfId="417" priority="27">
      <formula>($E$69="")*($U$69="")</formula>
    </cfRule>
  </conditionalFormatting>
  <conditionalFormatting sqref="E70">
    <cfRule type="expression" dxfId="416" priority="42" stopIfTrue="1">
      <formula>($E$70="")*($U$70="")</formula>
    </cfRule>
  </conditionalFormatting>
  <conditionalFormatting sqref="E85">
    <cfRule type="expression" dxfId="415" priority="22">
      <formula>(#REF!="")*(#REF!="")</formula>
    </cfRule>
  </conditionalFormatting>
  <conditionalFormatting sqref="E86:E89">
    <cfRule type="cellIs" dxfId="414" priority="38" stopIfTrue="1" operator="equal">
      <formula>""</formula>
    </cfRule>
  </conditionalFormatting>
  <conditionalFormatting sqref="E90">
    <cfRule type="expression" dxfId="413" priority="36" stopIfTrue="1">
      <formula>($E$90="")*($Q$90="")</formula>
    </cfRule>
  </conditionalFormatting>
  <conditionalFormatting sqref="E93">
    <cfRule type="cellIs" dxfId="412" priority="39" stopIfTrue="1" operator="equal">
      <formula>""</formula>
    </cfRule>
  </conditionalFormatting>
  <conditionalFormatting sqref="E94">
    <cfRule type="expression" dxfId="411" priority="35" stopIfTrue="1">
      <formula>($E$94="")*($K$94="")*($Q$94="")</formula>
    </cfRule>
  </conditionalFormatting>
  <conditionalFormatting sqref="G29 I29">
    <cfRule type="expression" dxfId="410" priority="77" stopIfTrue="1">
      <formula>($G$29="")*($I$29="")</formula>
    </cfRule>
  </conditionalFormatting>
  <conditionalFormatting sqref="H96:H97">
    <cfRule type="expression" dxfId="409" priority="30" stopIfTrue="1">
      <formula>($H$96="")*($H$97="")</formula>
    </cfRule>
  </conditionalFormatting>
  <conditionalFormatting sqref="I33">
    <cfRule type="expression" dxfId="408" priority="23" stopIfTrue="1">
      <formula>($E$31="")*($K$31="")*($Q$31="")</formula>
    </cfRule>
  </conditionalFormatting>
  <conditionalFormatting sqref="K45 Q45">
    <cfRule type="expression" dxfId="407" priority="68" stopIfTrue="1">
      <formula>($E$45="")*($K$45="")*($Q$45="")</formula>
    </cfRule>
  </conditionalFormatting>
  <conditionalFormatting sqref="K46">
    <cfRule type="expression" dxfId="406" priority="67" stopIfTrue="1">
      <formula>($E$46="")*($K$46="")</formula>
    </cfRule>
  </conditionalFormatting>
  <conditionalFormatting sqref="K47">
    <cfRule type="expression" dxfId="405" priority="66" stopIfTrue="1">
      <formula>($E$47="")*($K$47="")</formula>
    </cfRule>
  </conditionalFormatting>
  <conditionalFormatting sqref="K48">
    <cfRule type="expression" dxfId="404" priority="65" stopIfTrue="1">
      <formula>($E$48="")*($K$48="")</formula>
    </cfRule>
  </conditionalFormatting>
  <conditionalFormatting sqref="K49">
    <cfRule type="expression" dxfId="403" priority="64" stopIfTrue="1">
      <formula>($E$49="")*($K$49="")</formula>
    </cfRule>
  </conditionalFormatting>
  <conditionalFormatting sqref="K50">
    <cfRule type="expression" dxfId="402" priority="63" stopIfTrue="1">
      <formula>($E$50="")*($K$50="")</formula>
    </cfRule>
  </conditionalFormatting>
  <conditionalFormatting sqref="K51 U51">
    <cfRule type="expression" dxfId="401" priority="62" stopIfTrue="1">
      <formula>($E$51="")*($K$51="")*($U$51="")</formula>
    </cfRule>
  </conditionalFormatting>
  <conditionalFormatting sqref="K52 Q52">
    <cfRule type="expression" dxfId="400" priority="61" stopIfTrue="1">
      <formula>($E$52="")*($K$52="")*($Q$52="")</formula>
    </cfRule>
  </conditionalFormatting>
  <conditionalFormatting sqref="K53 Q53">
    <cfRule type="expression" dxfId="399" priority="60" stopIfTrue="1">
      <formula>($E$53="")*($K$53="")*($Q$53="")</formula>
    </cfRule>
  </conditionalFormatting>
  <conditionalFormatting sqref="K54 U54">
    <cfRule type="expression" dxfId="398" priority="59" stopIfTrue="1">
      <formula>($E$54="")*($K$54="")*($U$54="")</formula>
    </cfRule>
  </conditionalFormatting>
  <conditionalFormatting sqref="K85">
    <cfRule type="expression" dxfId="397" priority="21">
      <formula>(#REF!="")*(#REF!="")</formula>
    </cfRule>
  </conditionalFormatting>
  <conditionalFormatting sqref="K94">
    <cfRule type="expression" dxfId="396" priority="34" stopIfTrue="1">
      <formula>($E$94="")*($K$94="")*($Q$94="")</formula>
    </cfRule>
  </conditionalFormatting>
  <conditionalFormatting sqref="L41:R43">
    <cfRule type="cellIs" dxfId="395" priority="1" stopIfTrue="1" operator="equal">
      <formula>""</formula>
    </cfRule>
  </conditionalFormatting>
  <conditionalFormatting sqref="L91:R92">
    <cfRule type="cellIs" dxfId="394" priority="40" stopIfTrue="1" operator="equal">
      <formula>""</formula>
    </cfRule>
  </conditionalFormatting>
  <conditionalFormatting sqref="M32">
    <cfRule type="cellIs" dxfId="393" priority="25" stopIfTrue="1" operator="equal">
      <formula>""</formula>
    </cfRule>
  </conditionalFormatting>
  <conditionalFormatting sqref="M34:W34">
    <cfRule type="cellIs" dxfId="392" priority="51" stopIfTrue="1" operator="equal">
      <formula>(COUNTIF($I$34,"○")&lt;1)</formula>
    </cfRule>
  </conditionalFormatting>
  <conditionalFormatting sqref="N29 P29">
    <cfRule type="expression" dxfId="391" priority="76" stopIfTrue="1">
      <formula>($N$29="")*($P$29="")</formula>
    </cfRule>
  </conditionalFormatting>
  <conditionalFormatting sqref="N44">
    <cfRule type="expression" dxfId="390" priority="69" stopIfTrue="1">
      <formula>($E$44="")*($N$44="")</formula>
    </cfRule>
  </conditionalFormatting>
  <conditionalFormatting sqref="N93">
    <cfRule type="expression" dxfId="389" priority="19" stopIfTrue="1">
      <formula>($E$88="")*($O$88="")</formula>
    </cfRule>
  </conditionalFormatting>
  <conditionalFormatting sqref="Q85">
    <cfRule type="expression" dxfId="388" priority="20">
      <formula>(#REF!="")*(#REF!="")</formula>
    </cfRule>
  </conditionalFormatting>
  <conditionalFormatting sqref="Q90">
    <cfRule type="expression" dxfId="387" priority="32" stopIfTrue="1">
      <formula>($E$90="")*($Q$90="")</formula>
    </cfRule>
  </conditionalFormatting>
  <conditionalFormatting sqref="Q94">
    <cfRule type="expression" dxfId="386" priority="33" stopIfTrue="1">
      <formula>($E$94="")*($K$94="")*($Q$94="")</formula>
    </cfRule>
  </conditionalFormatting>
  <conditionalFormatting sqref="Q96:Q97">
    <cfRule type="expression" dxfId="385" priority="28" stopIfTrue="1">
      <formula>($Q$96="")*($Q$97="")</formula>
    </cfRule>
  </conditionalFormatting>
  <conditionalFormatting sqref="T32">
    <cfRule type="cellIs" dxfId="384" priority="24" stopIfTrue="1" operator="equal">
      <formula>""</formula>
    </cfRule>
  </conditionalFormatting>
  <conditionalFormatting sqref="T4:X4 G21:H21 G23:H23 G24:G28 T24:T28">
    <cfRule type="cellIs" dxfId="383" priority="81" stopIfTrue="1" operator="equal">
      <formula>""</formula>
    </cfRule>
  </conditionalFormatting>
  <conditionalFormatting sqref="T52:X52">
    <cfRule type="cellIs" dxfId="382" priority="55" stopIfTrue="1" operator="equal">
      <formula>(COUNTIF($Q$52,"○")&lt;1)</formula>
    </cfRule>
  </conditionalFormatting>
  <conditionalFormatting sqref="T53:X53">
    <cfRule type="cellIs" dxfId="381" priority="54" stopIfTrue="1" operator="equal">
      <formula>(COUNTIF($Q$53,"○")&lt;1)</formula>
    </cfRule>
  </conditionalFormatting>
  <conditionalFormatting sqref="T65:X65">
    <cfRule type="cellIs" dxfId="380" priority="53" stopIfTrue="1" operator="equal">
      <formula>(COUNTIF($Q$65,"○")&lt;1)</formula>
    </cfRule>
  </conditionalFormatting>
  <conditionalFormatting sqref="T66:X67">
    <cfRule type="cellIs" dxfId="379" priority="46" stopIfTrue="1" operator="equal">
      <formula>(COUNTIF($Q$66,"○")&lt;1)</formula>
    </cfRule>
  </conditionalFormatting>
  <conditionalFormatting sqref="U29 W29">
    <cfRule type="expression" dxfId="378" priority="75" stopIfTrue="1">
      <formula>($U$29="")*($W$29="")</formula>
    </cfRule>
  </conditionalFormatting>
  <conditionalFormatting sqref="U67 E67">
    <cfRule type="expression" dxfId="377" priority="48" stopIfTrue="1">
      <formula>($E$67="")*($U$67="")</formula>
    </cfRule>
  </conditionalFormatting>
  <conditionalFormatting sqref="U69">
    <cfRule type="expression" dxfId="376" priority="43" stopIfTrue="1">
      <formula>($E$69="")*($U$69="")</formula>
    </cfRule>
  </conditionalFormatting>
  <conditionalFormatting sqref="U70">
    <cfRule type="expression" dxfId="375" priority="26">
      <formula>($E$70="")*($U$70="")</formula>
    </cfRule>
  </conditionalFormatting>
  <conditionalFormatting sqref="U35:W35">
    <cfRule type="cellIs" dxfId="374" priority="52" stopIfTrue="1" operator="equal">
      <formula>(COUNTIF($Q$35,"○")&lt;1)</formula>
    </cfRule>
  </conditionalFormatting>
  <dataValidations count="4">
    <dataValidation imeMode="off" allowBlank="1" showInputMessage="1" showErrorMessage="1" sqref="G21:H23 T24:T28 F30 N33:O33 F36 M32 K39:Q39 L91:S92 T32 V33:W33 L41:S43" xr:uid="{00000000-0002-0000-0300-000000000000}"/>
    <dataValidation imeMode="hiragana" allowBlank="1" showInputMessage="1" showErrorMessage="1" sqref="G24:O28 M34:W34 U35:W35 T52:Y53 T4:Y4 T65:Y66" xr:uid="{00000000-0002-0000-0300-000001000000}"/>
    <dataValidation type="list" allowBlank="1" showInputMessage="1" showErrorMessage="1" sqref="E86:E90 U54 E57:E84 K45:K54 K18 E18:E19 G29 I29 N29 P29 U29 W29 E31 K31 Q31 E34:E35 I33:I34 K35 Q35 E37:E38 Q38 E40 N40 N44 Q45 U51 Q52:Q53 U61 Q96:Q97 E8:E9 U67 K62 N93 U69:U70 K68 H96:H97 Q90 Q94 K94 E93:E94 K65 Q65:Q66 E98:E99 E44:E54" xr:uid="{00000000-0002-0000-0300-000002000000}">
      <formula1>"○"</formula1>
    </dataValidation>
    <dataValidation type="list" allowBlank="1" showInputMessage="1" showErrorMessage="1" sqref="E10 E85 K85 Q85" xr:uid="{00000000-0002-0000-0300-000003000000}">
      <formula1>"✔"</formula1>
    </dataValidation>
  </dataValidations>
  <printOptions horizontalCentered="1"/>
  <pageMargins left="0.39370078740157483" right="0.39370078740157483" top="0.59055118110236227" bottom="0.39370078740157483" header="0.31496062992125984" footer="0.31496062992125984"/>
  <pageSetup paperSize="9" scale="48" fitToHeight="2" orientation="portrait" r:id="rId1"/>
  <headerFooter scaleWithDoc="0">
    <oddFooter>&amp;R&amp;6
（令和７年４月１日以降に申請する訓練科から適用）&amp;11　</oddFooter>
  </headerFooter>
  <rowBreaks count="1" manualBreakCount="1">
    <brk id="60" max="24"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view="pageBreakPreview" zoomScale="60" zoomScaleNormal="100" workbookViewId="0">
      <selection activeCell="H60" sqref="H60"/>
    </sheetView>
  </sheetViews>
  <sheetFormatPr defaultRowHeight="13.5"/>
  <cols>
    <col min="1" max="16384" width="9" style="485"/>
  </cols>
  <sheetData/>
  <phoneticPr fontId="9"/>
  <pageMargins left="0.7" right="0.7" top="0.75" bottom="0.75" header="0.3" footer="0.3"/>
  <pageSetup paperSize="9" scale="77"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S54"/>
  <sheetViews>
    <sheetView view="pageBreakPreview" topLeftCell="A17" zoomScale="70" zoomScaleNormal="85" zoomScaleSheetLayoutView="70" workbookViewId="0">
      <selection activeCell="A51" sqref="A51:S51"/>
    </sheetView>
  </sheetViews>
  <sheetFormatPr defaultColWidth="9" defaultRowHeight="13.5"/>
  <cols>
    <col min="1" max="1" width="23.25" style="47" customWidth="1"/>
    <col min="2" max="3" width="4.25" style="47" customWidth="1"/>
    <col min="4" max="4" width="8.5" style="47" customWidth="1"/>
    <col min="5" max="6" width="4.25" style="47" customWidth="1"/>
    <col min="7" max="7" width="8.5" style="47" customWidth="1"/>
    <col min="8" max="9" width="4.25" style="47" customWidth="1"/>
    <col min="10" max="10" width="8.5" style="47" customWidth="1"/>
    <col min="11" max="12" width="4.375" style="47" customWidth="1"/>
    <col min="13" max="13" width="8.5" style="47" customWidth="1"/>
    <col min="14" max="17" width="4.25" style="47" customWidth="1"/>
    <col min="18" max="19" width="8.5" style="47" customWidth="1"/>
    <col min="20" max="16384" width="9" style="47"/>
  </cols>
  <sheetData>
    <row r="1" spans="1:19" ht="20.100000000000001" customHeight="1">
      <c r="S1" s="56" t="s">
        <v>181</v>
      </c>
    </row>
    <row r="2" spans="1:19" ht="20.100000000000001" customHeight="1">
      <c r="A2" s="1441" t="s">
        <v>182</v>
      </c>
      <c r="B2" s="1441"/>
      <c r="C2" s="1441"/>
      <c r="D2" s="1441"/>
      <c r="E2" s="1441"/>
      <c r="F2" s="1441"/>
      <c r="G2" s="1441"/>
      <c r="H2" s="1441"/>
      <c r="I2" s="1441"/>
      <c r="J2" s="1441"/>
      <c r="K2" s="1441"/>
      <c r="L2" s="1441"/>
      <c r="M2" s="1441"/>
      <c r="N2" s="1441"/>
      <c r="O2" s="1441"/>
      <c r="P2" s="1441"/>
      <c r="Q2" s="1441"/>
      <c r="R2" s="1441"/>
      <c r="S2" s="1441"/>
    </row>
    <row r="3" spans="1:19" ht="21.75" customHeight="1">
      <c r="A3" s="57" t="s">
        <v>183</v>
      </c>
      <c r="S3" s="58"/>
    </row>
    <row r="4" spans="1:19" ht="25.5" customHeight="1">
      <c r="A4" s="59" t="s">
        <v>184</v>
      </c>
      <c r="B4" s="1442">
        <f>IF(様式1!F44="","",様式1!F44)</f>
        <v>123456789</v>
      </c>
      <c r="C4" s="1443"/>
      <c r="D4" s="1443"/>
      <c r="E4" s="1443"/>
      <c r="F4" s="1443"/>
      <c r="G4" s="1443"/>
      <c r="H4" s="1443"/>
      <c r="I4" s="1443"/>
      <c r="J4" s="1443"/>
      <c r="K4" s="60" t="str">
        <f>IF(B4="初回","✔","")</f>
        <v/>
      </c>
      <c r="L4" s="1444" t="s">
        <v>185</v>
      </c>
      <c r="M4" s="1444"/>
      <c r="N4" s="1444"/>
      <c r="O4" s="1444"/>
      <c r="P4" s="1444"/>
      <c r="Q4" s="1444"/>
      <c r="R4" s="1444"/>
      <c r="S4" s="1445"/>
    </row>
    <row r="5" spans="1:19" ht="23.1" customHeight="1">
      <c r="A5" s="59" t="s">
        <v>186</v>
      </c>
      <c r="B5" s="1446" t="str">
        <f>IF(様式1!L10="","",様式1!L10)</f>
        <v>カブシキガイシャ○○○○</v>
      </c>
      <c r="C5" s="1444"/>
      <c r="D5" s="1444"/>
      <c r="E5" s="1444"/>
      <c r="F5" s="1444"/>
      <c r="G5" s="1444"/>
      <c r="H5" s="1444"/>
      <c r="I5" s="1444"/>
      <c r="J5" s="1444"/>
      <c r="K5" s="1444"/>
      <c r="L5" s="1444"/>
      <c r="M5" s="1444"/>
      <c r="N5" s="1444"/>
      <c r="O5" s="1444"/>
      <c r="P5" s="1444"/>
      <c r="Q5" s="1444"/>
      <c r="R5" s="1444"/>
      <c r="S5" s="1445"/>
    </row>
    <row r="6" spans="1:19" ht="23.1" customHeight="1">
      <c r="A6" s="59" t="s">
        <v>187</v>
      </c>
      <c r="B6" s="1446" t="str">
        <f>IF(様式1!L11="","",様式1!L11)</f>
        <v>株式会社○○○○</v>
      </c>
      <c r="C6" s="1444"/>
      <c r="D6" s="1444"/>
      <c r="E6" s="1444"/>
      <c r="F6" s="1444"/>
      <c r="G6" s="1444"/>
      <c r="H6" s="1444"/>
      <c r="I6" s="1444"/>
      <c r="J6" s="1444"/>
      <c r="K6" s="1444"/>
      <c r="L6" s="1444"/>
      <c r="M6" s="1444"/>
      <c r="N6" s="1444"/>
      <c r="O6" s="1444"/>
      <c r="P6" s="1444"/>
      <c r="Q6" s="1444"/>
      <c r="R6" s="1444"/>
      <c r="S6" s="1445"/>
    </row>
    <row r="7" spans="1:19" ht="23.1" customHeight="1">
      <c r="A7" s="368" t="s">
        <v>536</v>
      </c>
      <c r="B7" s="1452">
        <f>IF(様式1!F46="","",様式1!F46)</f>
        <v>1234567891234</v>
      </c>
      <c r="C7" s="1453"/>
      <c r="D7" s="1453"/>
      <c r="E7" s="1453"/>
      <c r="F7" s="1453"/>
      <c r="G7" s="1453"/>
      <c r="H7" s="1453"/>
      <c r="I7" s="1453"/>
      <c r="J7" s="1453"/>
      <c r="K7" s="1453"/>
      <c r="L7" s="1453"/>
      <c r="M7" s="1453"/>
      <c r="N7" s="1453"/>
      <c r="O7" s="1453"/>
      <c r="P7" s="1453"/>
      <c r="Q7" s="1453"/>
      <c r="R7" s="1453"/>
      <c r="S7" s="1454"/>
    </row>
    <row r="8" spans="1:19" ht="23.25" customHeight="1">
      <c r="A8" s="61" t="s">
        <v>188</v>
      </c>
      <c r="B8" s="1447" t="s">
        <v>1476</v>
      </c>
      <c r="C8" s="1448"/>
      <c r="D8" s="1072" t="s">
        <v>189</v>
      </c>
      <c r="E8" s="1448" t="s">
        <v>1477</v>
      </c>
      <c r="F8" s="1448"/>
      <c r="G8" s="1448"/>
      <c r="H8" s="1449" t="s">
        <v>189</v>
      </c>
      <c r="I8" s="1449"/>
      <c r="J8" s="1073" t="s">
        <v>1478</v>
      </c>
      <c r="K8" s="1450"/>
      <c r="L8" s="1450"/>
      <c r="M8" s="1450"/>
      <c r="N8" s="1450"/>
      <c r="O8" s="1450"/>
      <c r="P8" s="1450"/>
      <c r="Q8" s="1450"/>
      <c r="R8" s="1450"/>
      <c r="S8" s="1451"/>
    </row>
    <row r="9" spans="1:19" ht="23.1" customHeight="1">
      <c r="A9" s="62" t="s">
        <v>190</v>
      </c>
      <c r="B9" s="63" t="s">
        <v>191</v>
      </c>
      <c r="C9" s="1463" t="str">
        <f>IF(様式1!$J$9="","",様式1!$J$9)</f>
        <v>460-0000</v>
      </c>
      <c r="D9" s="1463"/>
      <c r="E9" s="1463" t="str">
        <f>IF(様式1!$L$9="","",様式1!$L$9)</f>
        <v>愛知県名古屋市△区△△1-2-3</v>
      </c>
      <c r="F9" s="1463"/>
      <c r="G9" s="1463"/>
      <c r="H9" s="1463"/>
      <c r="I9" s="1463"/>
      <c r="J9" s="1463"/>
      <c r="K9" s="1463"/>
      <c r="L9" s="1463"/>
      <c r="M9" s="1463"/>
      <c r="N9" s="1463"/>
      <c r="O9" s="1463"/>
      <c r="P9" s="1463"/>
      <c r="Q9" s="1463"/>
      <c r="R9" s="1463"/>
      <c r="S9" s="1464"/>
    </row>
    <row r="10" spans="1:19" ht="23.1" customHeight="1">
      <c r="A10" s="64"/>
      <c r="B10" s="1465"/>
      <c r="C10" s="1466"/>
      <c r="D10" s="1466"/>
      <c r="E10" s="1466" t="s">
        <v>192</v>
      </c>
      <c r="F10" s="1466"/>
      <c r="G10" s="1467" t="s">
        <v>1479</v>
      </c>
      <c r="H10" s="1467"/>
      <c r="I10" s="1467"/>
      <c r="J10" s="53" t="s">
        <v>193</v>
      </c>
      <c r="K10" s="1466" t="s">
        <v>194</v>
      </c>
      <c r="L10" s="1466"/>
      <c r="M10" s="1468" t="s">
        <v>1480</v>
      </c>
      <c r="N10" s="1468"/>
      <c r="O10" s="1468"/>
      <c r="P10" s="1468"/>
      <c r="Q10" s="1468"/>
      <c r="R10" s="1468"/>
      <c r="S10" s="1469"/>
    </row>
    <row r="11" spans="1:19" ht="30.75" customHeight="1">
      <c r="A11" s="65" t="s">
        <v>715</v>
      </c>
      <c r="B11" s="1446" t="s">
        <v>195</v>
      </c>
      <c r="C11" s="1444"/>
      <c r="D11" s="1444"/>
      <c r="E11" s="1444" t="str">
        <f>IF(様式1!M13="","",様式1!M13)</f>
        <v>代表取締役　□□　□□</v>
      </c>
      <c r="F11" s="1444"/>
      <c r="G11" s="1444"/>
      <c r="H11" s="1444"/>
      <c r="I11" s="1444"/>
      <c r="J11" s="1444"/>
      <c r="K11" s="1444"/>
      <c r="L11" s="1444"/>
      <c r="M11" s="391"/>
      <c r="N11" s="1455"/>
      <c r="O11" s="1455"/>
      <c r="P11" s="1455"/>
      <c r="Q11" s="1455"/>
      <c r="R11" s="1455"/>
      <c r="S11" s="1456"/>
    </row>
    <row r="12" spans="1:19" ht="23.1" customHeight="1">
      <c r="A12" s="59" t="s">
        <v>196</v>
      </c>
      <c r="B12" s="1457" t="s">
        <v>1481</v>
      </c>
      <c r="C12" s="1458"/>
      <c r="D12" s="1074">
        <v>20</v>
      </c>
      <c r="E12" s="1459" t="s">
        <v>197</v>
      </c>
      <c r="F12" s="1459"/>
      <c r="G12" s="1074">
        <v>4</v>
      </c>
      <c r="H12" s="1459" t="s">
        <v>198</v>
      </c>
      <c r="I12" s="1459"/>
      <c r="J12" s="1074">
        <v>1</v>
      </c>
      <c r="K12" s="1460" t="s">
        <v>199</v>
      </c>
      <c r="L12" s="1460"/>
      <c r="M12" s="1461"/>
      <c r="N12" s="1461"/>
      <c r="O12" s="1461"/>
      <c r="P12" s="1461"/>
      <c r="Q12" s="1461"/>
      <c r="R12" s="1461"/>
      <c r="S12" s="1462"/>
    </row>
    <row r="13" spans="1:19" ht="15" customHeight="1">
      <c r="A13" s="1479" t="s">
        <v>200</v>
      </c>
      <c r="B13" s="26" t="s">
        <v>827</v>
      </c>
      <c r="C13" s="1472" t="s">
        <v>201</v>
      </c>
      <c r="D13" s="1470"/>
      <c r="E13" s="26"/>
      <c r="F13" s="1472" t="s">
        <v>627</v>
      </c>
      <c r="G13" s="1470"/>
      <c r="H13" s="26"/>
      <c r="I13" s="1472" t="s">
        <v>628</v>
      </c>
      <c r="J13" s="1470"/>
      <c r="K13" s="26"/>
      <c r="L13" s="1472" t="s">
        <v>629</v>
      </c>
      <c r="M13" s="1470"/>
      <c r="N13" s="26"/>
      <c r="O13" s="1472" t="s">
        <v>630</v>
      </c>
      <c r="P13" s="1470"/>
      <c r="Q13" s="1470"/>
      <c r="R13" s="1470"/>
      <c r="S13" s="1471"/>
    </row>
    <row r="14" spans="1:19" ht="15" customHeight="1">
      <c r="A14" s="1480"/>
      <c r="B14" s="26"/>
      <c r="C14" s="1472" t="s">
        <v>631</v>
      </c>
      <c r="D14" s="1470"/>
      <c r="E14" s="26"/>
      <c r="F14" s="1473" t="s">
        <v>632</v>
      </c>
      <c r="G14" s="1474"/>
      <c r="H14" s="26"/>
      <c r="I14" s="1472" t="s">
        <v>633</v>
      </c>
      <c r="J14" s="1470"/>
      <c r="K14" s="26"/>
      <c r="L14" s="1474" t="s">
        <v>634</v>
      </c>
      <c r="M14" s="1474"/>
      <c r="N14" s="1474"/>
      <c r="O14" s="26"/>
      <c r="P14" s="1470" t="s">
        <v>635</v>
      </c>
      <c r="Q14" s="1470"/>
      <c r="R14" s="1470"/>
      <c r="S14" s="1471"/>
    </row>
    <row r="15" spans="1:19" ht="15" customHeight="1">
      <c r="A15" s="1481"/>
      <c r="B15" s="26"/>
      <c r="C15" s="1472" t="s">
        <v>636</v>
      </c>
      <c r="D15" s="1470"/>
      <c r="E15" s="26"/>
      <c r="F15" s="1473" t="s">
        <v>637</v>
      </c>
      <c r="G15" s="1474"/>
      <c r="H15" s="26"/>
      <c r="I15" s="1470" t="s">
        <v>638</v>
      </c>
      <c r="J15" s="1470"/>
      <c r="K15" s="1475"/>
      <c r="L15" s="1475"/>
      <c r="M15" s="1475"/>
      <c r="N15" s="1475"/>
      <c r="O15" s="1475"/>
      <c r="P15" s="1475"/>
      <c r="Q15" s="1475"/>
      <c r="R15" s="1475"/>
      <c r="S15" s="366" t="s">
        <v>639</v>
      </c>
    </row>
    <row r="16" spans="1:19" ht="23.1" customHeight="1">
      <c r="A16" s="59" t="s">
        <v>202</v>
      </c>
      <c r="B16" s="1476"/>
      <c r="C16" s="1477"/>
      <c r="D16" s="1477"/>
      <c r="E16" s="1477"/>
      <c r="F16" s="1477"/>
      <c r="G16" s="1477"/>
      <c r="H16" s="1477"/>
      <c r="I16" s="1477"/>
      <c r="J16" s="1477"/>
      <c r="K16" s="1477"/>
      <c r="L16" s="1477"/>
      <c r="M16" s="1477"/>
      <c r="N16" s="1477"/>
      <c r="O16" s="1477"/>
      <c r="P16" s="1477"/>
      <c r="Q16" s="1477"/>
      <c r="R16" s="1477"/>
      <c r="S16" s="1478"/>
    </row>
    <row r="17" spans="1:19" s="66" customFormat="1" ht="51" customHeight="1">
      <c r="A17" s="1482" t="s">
        <v>203</v>
      </c>
      <c r="B17" s="1482"/>
      <c r="C17" s="1482"/>
      <c r="D17" s="1482"/>
      <c r="E17" s="1483" t="s">
        <v>204</v>
      </c>
      <c r="F17" s="1483"/>
      <c r="G17" s="1484"/>
      <c r="H17" s="1484"/>
      <c r="I17" s="1484"/>
      <c r="J17" s="1484"/>
      <c r="K17" s="1484"/>
      <c r="L17" s="1484"/>
      <c r="M17" s="1484"/>
      <c r="N17" s="1484"/>
      <c r="O17" s="1484"/>
      <c r="P17" s="1484"/>
      <c r="Q17" s="1484"/>
      <c r="R17" s="1484"/>
      <c r="S17" s="1484"/>
    </row>
    <row r="18" spans="1:19" s="66" customFormat="1" ht="12" customHeight="1">
      <c r="A18" s="67"/>
      <c r="D18" s="68"/>
      <c r="E18" s="69" t="s">
        <v>205</v>
      </c>
      <c r="F18" s="69"/>
      <c r="H18" s="70"/>
      <c r="I18" s="70"/>
      <c r="J18" s="70"/>
      <c r="K18" s="70"/>
      <c r="L18" s="70"/>
      <c r="M18" s="70"/>
      <c r="N18" s="70"/>
      <c r="O18" s="70"/>
      <c r="P18" s="70"/>
      <c r="Q18" s="70"/>
      <c r="R18" s="70"/>
      <c r="S18" s="70"/>
    </row>
    <row r="19" spans="1:19" ht="12" customHeight="1">
      <c r="A19" s="71"/>
      <c r="B19" s="72"/>
      <c r="C19" s="72"/>
      <c r="D19" s="72"/>
      <c r="E19" s="72"/>
      <c r="F19" s="72"/>
      <c r="G19" s="72"/>
      <c r="H19" s="72"/>
      <c r="I19" s="72"/>
      <c r="J19" s="72"/>
      <c r="K19" s="72"/>
      <c r="L19" s="72"/>
      <c r="M19" s="72"/>
      <c r="N19" s="72"/>
      <c r="O19" s="72"/>
      <c r="P19" s="72"/>
      <c r="Q19" s="72"/>
      <c r="R19" s="72"/>
      <c r="S19" s="72"/>
    </row>
    <row r="20" spans="1:19">
      <c r="A20" s="57" t="s">
        <v>206</v>
      </c>
      <c r="E20" s="73"/>
      <c r="F20" s="73"/>
    </row>
    <row r="21" spans="1:19" ht="23.1" customHeight="1">
      <c r="A21" s="59" t="s">
        <v>207</v>
      </c>
      <c r="B21" s="1446" t="str">
        <f>IF(様式1!F40="","",様式1!F40)</f>
        <v>伏見ビジネス専門スクール</v>
      </c>
      <c r="C21" s="1444"/>
      <c r="D21" s="1444"/>
      <c r="E21" s="1444"/>
      <c r="F21" s="1444"/>
      <c r="G21" s="1444"/>
      <c r="H21" s="1444"/>
      <c r="I21" s="1444"/>
      <c r="J21" s="1444"/>
      <c r="K21" s="1444"/>
      <c r="L21" s="1444"/>
      <c r="M21" s="1444"/>
      <c r="N21" s="1444"/>
      <c r="O21" s="1444"/>
      <c r="P21" s="1444"/>
      <c r="Q21" s="1444"/>
      <c r="R21" s="1444"/>
      <c r="S21" s="1445"/>
    </row>
    <row r="22" spans="1:19" ht="23.1" customHeight="1">
      <c r="A22" s="74" t="s">
        <v>208</v>
      </c>
      <c r="B22" s="63" t="s">
        <v>191</v>
      </c>
      <c r="C22" s="1463" t="str">
        <f>IF(様式1!F41="","",様式1!F41)</f>
        <v>460-0003</v>
      </c>
      <c r="D22" s="1463"/>
      <c r="E22" s="1463" t="str">
        <f>様式1!H41&amp;"　"&amp;様式1!H42</f>
        <v>愛知県名古屋市中区錦1-10-1　NIテラス伏見4階</v>
      </c>
      <c r="F22" s="1463"/>
      <c r="G22" s="1463"/>
      <c r="H22" s="1463"/>
      <c r="I22" s="1463"/>
      <c r="J22" s="1463"/>
      <c r="K22" s="1463"/>
      <c r="L22" s="1463"/>
      <c r="M22" s="1463"/>
      <c r="N22" s="1463"/>
      <c r="O22" s="1463"/>
      <c r="P22" s="1463"/>
      <c r="Q22" s="1463"/>
      <c r="R22" s="1463"/>
      <c r="S22" s="1464"/>
    </row>
    <row r="23" spans="1:19" ht="23.1" customHeight="1">
      <c r="A23" s="75" t="s">
        <v>190</v>
      </c>
      <c r="B23" s="76"/>
      <c r="C23" s="53"/>
      <c r="D23" s="53"/>
      <c r="E23" s="1485" t="s">
        <v>192</v>
      </c>
      <c r="F23" s="1485"/>
      <c r="G23" s="1486" t="s">
        <v>1399</v>
      </c>
      <c r="H23" s="1486"/>
      <c r="I23" s="1486"/>
      <c r="J23" s="53" t="s">
        <v>48</v>
      </c>
      <c r="K23" s="1466" t="s">
        <v>194</v>
      </c>
      <c r="L23" s="1466"/>
      <c r="M23" s="1487" t="s">
        <v>1398</v>
      </c>
      <c r="N23" s="1487"/>
      <c r="O23" s="1487"/>
      <c r="P23" s="1487"/>
      <c r="Q23" s="1487"/>
      <c r="R23" s="1487"/>
      <c r="S23" s="1488"/>
    </row>
    <row r="24" spans="1:19" ht="23.1" customHeight="1">
      <c r="A24" s="59" t="s">
        <v>209</v>
      </c>
      <c r="B24" s="1489" t="s">
        <v>1397</v>
      </c>
      <c r="C24" s="1490"/>
      <c r="D24" s="1490"/>
      <c r="E24" s="1490"/>
      <c r="F24" s="1490"/>
      <c r="G24" s="1490"/>
      <c r="H24" s="1490"/>
      <c r="I24" s="1490"/>
      <c r="J24" s="1490"/>
      <c r="K24" s="1490"/>
      <c r="L24" s="1490"/>
      <c r="M24" s="1490"/>
      <c r="N24" s="1490"/>
      <c r="O24" s="1490"/>
      <c r="P24" s="1490"/>
      <c r="Q24" s="1490"/>
      <c r="R24" s="1490"/>
      <c r="S24" s="1491"/>
    </row>
    <row r="25" spans="1:19" ht="20.100000000000001" customHeight="1"/>
    <row r="26" spans="1:19" ht="20.100000000000001" customHeight="1"/>
    <row r="27" spans="1:19" ht="20.100000000000001" customHeight="1">
      <c r="A27" s="1492" t="s">
        <v>210</v>
      </c>
      <c r="B27" s="1493"/>
      <c r="C27" s="1493"/>
      <c r="D27" s="1493"/>
      <c r="E27" s="1493"/>
      <c r="F27" s="1493"/>
      <c r="G27" s="1493"/>
      <c r="H27" s="1493"/>
      <c r="I27" s="1493"/>
      <c r="J27" s="1493"/>
      <c r="K27" s="1493"/>
      <c r="L27" s="1493"/>
      <c r="M27" s="1493"/>
      <c r="N27" s="1493"/>
      <c r="O27" s="1493"/>
      <c r="P27" s="1493"/>
      <c r="Q27" s="1493"/>
      <c r="R27" s="1493"/>
      <c r="S27" s="1493"/>
    </row>
    <row r="28" spans="1:19" ht="20.100000000000001" customHeight="1">
      <c r="A28" s="1494" t="s">
        <v>211</v>
      </c>
      <c r="B28" s="1495"/>
      <c r="C28" s="1496"/>
      <c r="D28" s="1494" t="s">
        <v>212</v>
      </c>
      <c r="E28" s="1495"/>
      <c r="F28" s="1495"/>
      <c r="G28" s="1495"/>
      <c r="H28" s="1495"/>
      <c r="I28" s="1495"/>
      <c r="J28" s="1495"/>
      <c r="K28" s="1495"/>
      <c r="L28" s="1496"/>
      <c r="M28" s="1500" t="s">
        <v>213</v>
      </c>
      <c r="N28" s="1500"/>
      <c r="O28" s="1500"/>
      <c r="P28" s="1501" t="s">
        <v>214</v>
      </c>
      <c r="Q28" s="1502"/>
      <c r="R28" s="1479" t="s">
        <v>215</v>
      </c>
      <c r="S28" s="1479" t="s">
        <v>216</v>
      </c>
    </row>
    <row r="29" spans="1:19" ht="20.100000000000001" customHeight="1">
      <c r="A29" s="1497"/>
      <c r="B29" s="1498"/>
      <c r="C29" s="1499"/>
      <c r="D29" s="1497"/>
      <c r="E29" s="1498"/>
      <c r="F29" s="1498"/>
      <c r="G29" s="1498"/>
      <c r="H29" s="1498"/>
      <c r="I29" s="1498"/>
      <c r="J29" s="1498"/>
      <c r="K29" s="1498"/>
      <c r="L29" s="1499"/>
      <c r="M29" s="77" t="s">
        <v>217</v>
      </c>
      <c r="N29" s="1510" t="s">
        <v>218</v>
      </c>
      <c r="O29" s="1510"/>
      <c r="P29" s="1503"/>
      <c r="Q29" s="1504"/>
      <c r="R29" s="1481"/>
      <c r="S29" s="1481"/>
    </row>
    <row r="30" spans="1:19" ht="39" customHeight="1">
      <c r="A30" s="1511" t="s">
        <v>1400</v>
      </c>
      <c r="B30" s="1512"/>
      <c r="C30" s="1513"/>
      <c r="D30" s="1514" t="s">
        <v>1401</v>
      </c>
      <c r="E30" s="1515"/>
      <c r="F30" s="1515"/>
      <c r="G30" s="1515"/>
      <c r="H30" s="1515"/>
      <c r="I30" s="1515"/>
      <c r="J30" s="1515"/>
      <c r="K30" s="1515"/>
      <c r="L30" s="1516"/>
      <c r="M30" s="592">
        <v>45383</v>
      </c>
      <c r="N30" s="1517">
        <v>45473</v>
      </c>
      <c r="O30" s="1518"/>
      <c r="P30" s="1519">
        <v>315</v>
      </c>
      <c r="Q30" s="1520"/>
      <c r="R30" s="593">
        <v>15</v>
      </c>
      <c r="S30" s="593">
        <v>15</v>
      </c>
    </row>
    <row r="31" spans="1:19" ht="19.5" customHeight="1">
      <c r="A31" s="1483" t="s">
        <v>219</v>
      </c>
      <c r="B31" s="1505"/>
      <c r="C31" s="1505"/>
      <c r="D31" s="1505"/>
      <c r="E31" s="1505"/>
      <c r="F31" s="1505"/>
      <c r="G31" s="1505"/>
      <c r="H31" s="1505"/>
      <c r="I31" s="1505"/>
      <c r="J31" s="1505"/>
      <c r="K31" s="1505"/>
      <c r="L31" s="1505"/>
      <c r="M31" s="1505"/>
      <c r="N31" s="1505"/>
      <c r="O31" s="1505"/>
      <c r="P31" s="1505"/>
      <c r="Q31" s="1505"/>
      <c r="R31" s="1505"/>
      <c r="S31" s="1505"/>
    </row>
    <row r="32" spans="1:19" ht="19.5" customHeight="1">
      <c r="A32" s="1506" t="s">
        <v>220</v>
      </c>
      <c r="B32" s="1507"/>
      <c r="C32" s="1507"/>
      <c r="D32" s="1507"/>
      <c r="E32" s="1507"/>
      <c r="F32" s="1507"/>
      <c r="G32" s="1507"/>
      <c r="H32" s="1507"/>
      <c r="I32" s="1507"/>
      <c r="J32" s="1507"/>
      <c r="K32" s="1507"/>
      <c r="L32" s="1507"/>
      <c r="M32" s="1507"/>
      <c r="N32" s="1507"/>
      <c r="O32" s="1507"/>
      <c r="P32" s="1507"/>
      <c r="Q32" s="1507"/>
      <c r="R32" s="1507"/>
      <c r="S32" s="1507"/>
    </row>
    <row r="33" spans="1:19" ht="16.5" customHeight="1">
      <c r="A33" s="579"/>
      <c r="B33" s="579"/>
      <c r="C33" s="579"/>
      <c r="D33" s="579"/>
      <c r="E33" s="579"/>
      <c r="F33" s="579"/>
      <c r="G33" s="579"/>
      <c r="H33" s="579"/>
      <c r="I33" s="579"/>
      <c r="J33" s="579"/>
      <c r="K33" s="579"/>
      <c r="L33" s="579"/>
      <c r="M33" s="579"/>
      <c r="N33" s="579"/>
      <c r="O33" s="579"/>
      <c r="P33" s="579"/>
      <c r="Q33" s="579"/>
      <c r="R33" s="579"/>
      <c r="S33" s="579"/>
    </row>
    <row r="34" spans="1:19" s="51" customFormat="1" ht="16.5" customHeight="1">
      <c r="A34" s="78" t="s">
        <v>221</v>
      </c>
      <c r="B34" s="79"/>
      <c r="C34" s="79"/>
      <c r="D34" s="80"/>
      <c r="E34" s="80"/>
      <c r="F34" s="80"/>
      <c r="G34" s="80"/>
      <c r="H34" s="80"/>
      <c r="I34" s="80"/>
      <c r="J34" s="80"/>
      <c r="K34" s="81"/>
      <c r="L34" s="81"/>
      <c r="M34" s="53"/>
      <c r="N34" s="79"/>
      <c r="O34" s="79"/>
      <c r="P34" s="79"/>
      <c r="Q34" s="79"/>
      <c r="R34" s="79"/>
      <c r="S34" s="53"/>
    </row>
    <row r="35" spans="1:19" ht="22.5" customHeight="1">
      <c r="A35" s="82" t="s">
        <v>222</v>
      </c>
      <c r="B35" s="1476"/>
      <c r="C35" s="1477"/>
      <c r="D35" s="1477"/>
      <c r="E35" s="1477"/>
      <c r="F35" s="1477"/>
      <c r="G35" s="1477"/>
      <c r="H35" s="1477"/>
      <c r="I35" s="1477"/>
      <c r="J35" s="1477"/>
      <c r="K35" s="1477"/>
      <c r="L35" s="1477"/>
      <c r="M35" s="1477"/>
      <c r="N35" s="1477"/>
      <c r="O35" s="1477"/>
      <c r="P35" s="1477"/>
      <c r="Q35" s="1477"/>
      <c r="R35" s="1477"/>
      <c r="S35" s="1478"/>
    </row>
    <row r="36" spans="1:19" ht="22.5" customHeight="1">
      <c r="A36" s="82" t="s">
        <v>223</v>
      </c>
      <c r="B36" s="1476"/>
      <c r="C36" s="1477"/>
      <c r="D36" s="1477"/>
      <c r="E36" s="1477"/>
      <c r="F36" s="1477"/>
      <c r="G36" s="1477"/>
      <c r="H36" s="1477"/>
      <c r="I36" s="1477"/>
      <c r="J36" s="1477"/>
      <c r="K36" s="1477"/>
      <c r="L36" s="1477"/>
      <c r="M36" s="1477"/>
      <c r="N36" s="1477"/>
      <c r="O36" s="1477"/>
      <c r="P36" s="1477"/>
      <c r="Q36" s="1477"/>
      <c r="R36" s="1477"/>
      <c r="S36" s="1478"/>
    </row>
    <row r="37" spans="1:19" ht="15.75" customHeight="1">
      <c r="A37" s="54"/>
      <c r="B37" s="54"/>
      <c r="C37" s="54"/>
      <c r="D37" s="54"/>
      <c r="E37" s="54"/>
      <c r="F37" s="54"/>
      <c r="G37" s="54"/>
      <c r="H37" s="54"/>
      <c r="I37" s="54"/>
      <c r="J37" s="54"/>
      <c r="K37" s="54"/>
      <c r="L37" s="54"/>
      <c r="M37" s="54"/>
      <c r="N37" s="54"/>
      <c r="O37" s="54"/>
      <c r="P37" s="54"/>
      <c r="Q37" s="54"/>
      <c r="R37" s="54"/>
      <c r="S37" s="54"/>
    </row>
    <row r="38" spans="1:19" ht="19.5" customHeight="1">
      <c r="A38" s="47" t="s">
        <v>224</v>
      </c>
    </row>
    <row r="39" spans="1:19" ht="19.5" customHeight="1">
      <c r="A39" s="82" t="s">
        <v>225</v>
      </c>
      <c r="B39" s="1476" t="s">
        <v>1409</v>
      </c>
      <c r="C39" s="1477"/>
      <c r="D39" s="1477"/>
      <c r="E39" s="1477"/>
      <c r="F39" s="1477"/>
      <c r="G39" s="1477"/>
      <c r="H39" s="1477"/>
      <c r="I39" s="1477"/>
      <c r="J39" s="1478"/>
      <c r="K39" s="1508" t="s">
        <v>226</v>
      </c>
      <c r="L39" s="1450"/>
      <c r="M39" s="1450"/>
      <c r="N39" s="1450"/>
      <c r="O39" s="1450"/>
      <c r="P39" s="1509">
        <v>0</v>
      </c>
      <c r="Q39" s="1509"/>
      <c r="R39" s="1509"/>
      <c r="S39" s="83" t="s">
        <v>227</v>
      </c>
    </row>
    <row r="40" spans="1:19" ht="20.100000000000001" customHeight="1">
      <c r="A40" s="1532" t="s">
        <v>228</v>
      </c>
      <c r="B40" s="84" t="s">
        <v>229</v>
      </c>
      <c r="C40" s="85"/>
      <c r="D40" s="86"/>
      <c r="E40" s="1528" t="s">
        <v>1402</v>
      </c>
      <c r="F40" s="1530"/>
      <c r="G40" s="1530"/>
      <c r="H40" s="1530"/>
      <c r="I40" s="1530"/>
      <c r="J40" s="1530" t="s">
        <v>1403</v>
      </c>
      <c r="K40" s="1530"/>
      <c r="L40" s="1530"/>
      <c r="M40" s="1535" t="s">
        <v>230</v>
      </c>
      <c r="N40" s="1536"/>
      <c r="O40" s="1537"/>
      <c r="P40" s="1538" t="s">
        <v>1404</v>
      </c>
      <c r="Q40" s="1539"/>
      <c r="R40" s="1539"/>
      <c r="S40" s="1540"/>
    </row>
    <row r="41" spans="1:19" ht="20.100000000000001" customHeight="1">
      <c r="A41" s="1533"/>
      <c r="B41" s="87" t="s">
        <v>231</v>
      </c>
      <c r="C41" s="88"/>
      <c r="D41" s="89"/>
      <c r="E41" s="1541" t="s">
        <v>1404</v>
      </c>
      <c r="F41" s="1526"/>
      <c r="G41" s="1526"/>
      <c r="H41" s="1526"/>
      <c r="I41" s="1526"/>
      <c r="J41" s="1526"/>
      <c r="K41" s="1526"/>
      <c r="L41" s="1527"/>
      <c r="M41" s="1521" t="s">
        <v>232</v>
      </c>
      <c r="N41" s="1522"/>
      <c r="O41" s="1523"/>
      <c r="P41" s="1542" t="s">
        <v>1410</v>
      </c>
      <c r="Q41" s="1543"/>
      <c r="R41" s="1544"/>
      <c r="S41" s="1545"/>
    </row>
    <row r="42" spans="1:19" ht="20.100000000000001" customHeight="1">
      <c r="A42" s="1534"/>
      <c r="B42" s="90" t="s">
        <v>233</v>
      </c>
      <c r="C42" s="91"/>
      <c r="D42" s="92"/>
      <c r="E42" s="594" t="s">
        <v>827</v>
      </c>
      <c r="F42" s="93" t="s">
        <v>234</v>
      </c>
      <c r="G42" s="1048"/>
      <c r="H42" s="1048"/>
      <c r="I42" s="1048"/>
      <c r="J42" s="53"/>
      <c r="K42" s="53"/>
      <c r="L42" s="53"/>
      <c r="M42" s="1508" t="s">
        <v>235</v>
      </c>
      <c r="N42" s="1450"/>
      <c r="O42" s="1451"/>
      <c r="P42" s="594" t="s">
        <v>827</v>
      </c>
      <c r="Q42" s="93" t="s">
        <v>236</v>
      </c>
      <c r="S42" s="94"/>
    </row>
    <row r="43" spans="1:19" ht="20.100000000000001" customHeight="1">
      <c r="A43" s="1551" t="s">
        <v>237</v>
      </c>
      <c r="B43" s="84" t="s">
        <v>229</v>
      </c>
      <c r="C43" s="85"/>
      <c r="D43" s="86"/>
      <c r="E43" s="1528" t="s">
        <v>1405</v>
      </c>
      <c r="F43" s="1529"/>
      <c r="G43" s="1529"/>
      <c r="H43" s="1529"/>
      <c r="I43" s="1529"/>
      <c r="J43" s="1530"/>
      <c r="K43" s="1530"/>
      <c r="L43" s="1530"/>
      <c r="M43" s="1535" t="s">
        <v>230</v>
      </c>
      <c r="N43" s="1536"/>
      <c r="O43" s="1537"/>
      <c r="P43" s="1549" t="s">
        <v>1404</v>
      </c>
      <c r="Q43" s="1539"/>
      <c r="R43" s="1539"/>
      <c r="S43" s="1540"/>
    </row>
    <row r="44" spans="1:19" ht="20.100000000000001" customHeight="1">
      <c r="A44" s="1552"/>
      <c r="B44" s="87" t="s">
        <v>231</v>
      </c>
      <c r="C44" s="88"/>
      <c r="D44" s="89"/>
      <c r="E44" s="1541" t="s">
        <v>1404</v>
      </c>
      <c r="F44" s="1526"/>
      <c r="G44" s="1526"/>
      <c r="H44" s="1526"/>
      <c r="I44" s="1526"/>
      <c r="J44" s="1526"/>
      <c r="K44" s="1526"/>
      <c r="L44" s="1527"/>
      <c r="M44" s="1521" t="s">
        <v>232</v>
      </c>
      <c r="N44" s="1522"/>
      <c r="O44" s="1523"/>
      <c r="P44" s="1524" t="s">
        <v>1411</v>
      </c>
      <c r="Q44" s="1525"/>
      <c r="R44" s="1526"/>
      <c r="S44" s="1527"/>
    </row>
    <row r="45" spans="1:19" ht="20.100000000000001" customHeight="1">
      <c r="A45" s="1552"/>
      <c r="B45" s="84" t="s">
        <v>229</v>
      </c>
      <c r="C45" s="85"/>
      <c r="D45" s="86"/>
      <c r="E45" s="1528" t="s">
        <v>1406</v>
      </c>
      <c r="F45" s="1529"/>
      <c r="G45" s="1529"/>
      <c r="H45" s="1529"/>
      <c r="I45" s="1529"/>
      <c r="J45" s="1530"/>
      <c r="K45" s="1529"/>
      <c r="L45" s="1531"/>
      <c r="M45" s="1535" t="s">
        <v>230</v>
      </c>
      <c r="N45" s="1536"/>
      <c r="O45" s="1537"/>
      <c r="P45" s="1549" t="s">
        <v>1404</v>
      </c>
      <c r="Q45" s="1539"/>
      <c r="R45" s="1539"/>
      <c r="S45" s="1540"/>
    </row>
    <row r="46" spans="1:19" ht="20.100000000000001" customHeight="1">
      <c r="A46" s="1552"/>
      <c r="B46" s="87" t="s">
        <v>231</v>
      </c>
      <c r="C46" s="88"/>
      <c r="D46" s="89"/>
      <c r="E46" s="1541" t="s">
        <v>1407</v>
      </c>
      <c r="F46" s="1526"/>
      <c r="G46" s="1526"/>
      <c r="H46" s="1526"/>
      <c r="I46" s="1526"/>
      <c r="J46" s="1526"/>
      <c r="K46" s="1526"/>
      <c r="L46" s="1527"/>
      <c r="M46" s="1521" t="s">
        <v>232</v>
      </c>
      <c r="N46" s="1522"/>
      <c r="O46" s="1523"/>
      <c r="P46" s="1524" t="s">
        <v>1412</v>
      </c>
      <c r="Q46" s="1525"/>
      <c r="R46" s="1526"/>
      <c r="S46" s="1527"/>
    </row>
    <row r="47" spans="1:19" ht="20.100000000000001" customHeight="1">
      <c r="A47" s="1532" t="s">
        <v>238</v>
      </c>
      <c r="B47" s="84" t="s">
        <v>229</v>
      </c>
      <c r="C47" s="85"/>
      <c r="D47" s="86"/>
      <c r="E47" s="1550" t="s">
        <v>1408</v>
      </c>
      <c r="F47" s="1529"/>
      <c r="G47" s="1529"/>
      <c r="H47" s="1529"/>
      <c r="I47" s="1529"/>
      <c r="J47" s="1529"/>
      <c r="K47" s="1529"/>
      <c r="L47" s="1531"/>
      <c r="M47" s="1535" t="s">
        <v>230</v>
      </c>
      <c r="N47" s="1536"/>
      <c r="O47" s="1537"/>
      <c r="P47" s="1549" t="s">
        <v>1404</v>
      </c>
      <c r="Q47" s="1539"/>
      <c r="R47" s="1539"/>
      <c r="S47" s="1540"/>
    </row>
    <row r="48" spans="1:19" ht="20.100000000000001" customHeight="1">
      <c r="A48" s="1533"/>
      <c r="B48" s="87" t="s">
        <v>231</v>
      </c>
      <c r="C48" s="88"/>
      <c r="D48" s="89"/>
      <c r="E48" s="1541" t="s">
        <v>1404</v>
      </c>
      <c r="F48" s="1526"/>
      <c r="G48" s="1526"/>
      <c r="H48" s="1526"/>
      <c r="I48" s="1526"/>
      <c r="J48" s="1526"/>
      <c r="K48" s="1526"/>
      <c r="L48" s="1527"/>
      <c r="M48" s="1521" t="s">
        <v>232</v>
      </c>
      <c r="N48" s="1522"/>
      <c r="O48" s="1523"/>
      <c r="P48" s="1524" t="s">
        <v>1413</v>
      </c>
      <c r="Q48" s="1525"/>
      <c r="R48" s="1526"/>
      <c r="S48" s="1527"/>
    </row>
    <row r="49" spans="1:19" ht="20.100000000000001" customHeight="1">
      <c r="A49" s="1534"/>
      <c r="B49" s="95" t="s">
        <v>233</v>
      </c>
      <c r="C49" s="96"/>
      <c r="D49" s="97"/>
      <c r="E49" s="594" t="s">
        <v>827</v>
      </c>
      <c r="F49" s="98" t="s">
        <v>239</v>
      </c>
      <c r="G49" s="99"/>
      <c r="H49" s="99"/>
      <c r="I49" s="99"/>
      <c r="J49" s="100"/>
      <c r="K49" s="100"/>
      <c r="L49" s="100"/>
      <c r="M49" s="1508" t="s">
        <v>235</v>
      </c>
      <c r="N49" s="1450"/>
      <c r="O49" s="1451"/>
      <c r="P49" s="594" t="s">
        <v>827</v>
      </c>
      <c r="Q49" s="93" t="s">
        <v>236</v>
      </c>
      <c r="S49" s="83"/>
    </row>
    <row r="50" spans="1:19" ht="26.25" customHeight="1">
      <c r="A50" s="1548" t="s">
        <v>240</v>
      </c>
      <c r="B50" s="1548"/>
      <c r="C50" s="1548"/>
      <c r="D50" s="1548"/>
      <c r="E50" s="1548"/>
      <c r="F50" s="1548"/>
      <c r="G50" s="1548"/>
      <c r="H50" s="1548"/>
      <c r="I50" s="1548"/>
      <c r="J50" s="1548"/>
      <c r="K50" s="1548"/>
      <c r="L50" s="1548"/>
      <c r="M50" s="1548"/>
      <c r="N50" s="1548"/>
      <c r="O50" s="1548"/>
      <c r="P50" s="1548"/>
      <c r="Q50" s="1548"/>
      <c r="R50" s="1548"/>
      <c r="S50" s="1548"/>
    </row>
    <row r="51" spans="1:19">
      <c r="A51" s="1546" t="s">
        <v>241</v>
      </c>
      <c r="B51" s="1546"/>
      <c r="C51" s="1546"/>
      <c r="D51" s="1546"/>
      <c r="E51" s="1546"/>
      <c r="F51" s="1546"/>
      <c r="G51" s="1546"/>
      <c r="H51" s="1546"/>
      <c r="I51" s="1546"/>
      <c r="J51" s="1546"/>
      <c r="K51" s="1546"/>
      <c r="L51" s="1546"/>
      <c r="M51" s="1546"/>
      <c r="N51" s="1546"/>
      <c r="O51" s="1546"/>
      <c r="P51" s="1546"/>
      <c r="Q51" s="1546"/>
      <c r="R51" s="1546"/>
      <c r="S51" s="1546"/>
    </row>
    <row r="52" spans="1:19" ht="27" customHeight="1">
      <c r="A52" s="1546" t="s">
        <v>242</v>
      </c>
      <c r="B52" s="1546"/>
      <c r="C52" s="1546"/>
      <c r="D52" s="1546"/>
      <c r="E52" s="1546"/>
      <c r="F52" s="1546"/>
      <c r="G52" s="1546"/>
      <c r="H52" s="1546"/>
      <c r="I52" s="1546"/>
      <c r="J52" s="1546"/>
      <c r="K52" s="1546"/>
      <c r="L52" s="1546"/>
      <c r="M52" s="1546"/>
      <c r="N52" s="1547"/>
      <c r="O52" s="1547"/>
      <c r="P52" s="1547"/>
      <c r="Q52" s="1547"/>
      <c r="R52" s="1547"/>
      <c r="S52" s="1547"/>
    </row>
    <row r="53" spans="1:19">
      <c r="A53" s="101" t="s">
        <v>243</v>
      </c>
      <c r="B53" s="102"/>
      <c r="C53" s="102"/>
      <c r="D53" s="102"/>
      <c r="E53" s="102"/>
      <c r="F53" s="102"/>
      <c r="G53" s="102"/>
      <c r="H53" s="102"/>
      <c r="I53" s="102"/>
      <c r="J53" s="102"/>
      <c r="K53" s="102"/>
      <c r="L53" s="102"/>
      <c r="M53" s="102"/>
      <c r="N53" s="102"/>
      <c r="O53" s="102"/>
      <c r="P53" s="102"/>
      <c r="Q53" s="102"/>
      <c r="R53" s="102"/>
      <c r="S53" s="102"/>
    </row>
    <row r="54" spans="1:19" ht="25.5" customHeight="1">
      <c r="A54" s="1546" t="s">
        <v>244</v>
      </c>
      <c r="B54" s="1546"/>
      <c r="C54" s="1546"/>
      <c r="D54" s="1546"/>
      <c r="E54" s="1546"/>
      <c r="F54" s="1546"/>
      <c r="G54" s="1546"/>
      <c r="H54" s="1546"/>
      <c r="I54" s="1546"/>
      <c r="J54" s="1546"/>
      <c r="K54" s="1546"/>
      <c r="L54" s="1546"/>
      <c r="M54" s="1546"/>
      <c r="N54" s="1546"/>
      <c r="O54" s="1546"/>
      <c r="P54" s="1546"/>
      <c r="Q54" s="1546"/>
      <c r="R54" s="1546"/>
      <c r="S54" s="1546"/>
    </row>
  </sheetData>
  <mergeCells count="107">
    <mergeCell ref="A52:S52"/>
    <mergeCell ref="A54:S54"/>
    <mergeCell ref="E48:L48"/>
    <mergeCell ref="M48:O48"/>
    <mergeCell ref="P48:S48"/>
    <mergeCell ref="M49:O49"/>
    <mergeCell ref="A50:S50"/>
    <mergeCell ref="A51:S51"/>
    <mergeCell ref="M45:O45"/>
    <mergeCell ref="P45:S45"/>
    <mergeCell ref="E46:L46"/>
    <mergeCell ref="M46:O46"/>
    <mergeCell ref="P46:S46"/>
    <mergeCell ref="A47:A49"/>
    <mergeCell ref="E47:I47"/>
    <mergeCell ref="J47:L47"/>
    <mergeCell ref="M47:O47"/>
    <mergeCell ref="P47:S47"/>
    <mergeCell ref="A43:A46"/>
    <mergeCell ref="E43:I43"/>
    <mergeCell ref="J43:L43"/>
    <mergeCell ref="M43:O43"/>
    <mergeCell ref="P43:S43"/>
    <mergeCell ref="E44:L44"/>
    <mergeCell ref="M44:O44"/>
    <mergeCell ref="P44:S44"/>
    <mergeCell ref="E45:I45"/>
    <mergeCell ref="J45:L45"/>
    <mergeCell ref="A40:A42"/>
    <mergeCell ref="E40:I40"/>
    <mergeCell ref="J40:L40"/>
    <mergeCell ref="M40:O40"/>
    <mergeCell ref="P40:S40"/>
    <mergeCell ref="E41:L41"/>
    <mergeCell ref="M41:O41"/>
    <mergeCell ref="P41:S41"/>
    <mergeCell ref="M42:O42"/>
    <mergeCell ref="B35:S35"/>
    <mergeCell ref="B36:S36"/>
    <mergeCell ref="B39:J39"/>
    <mergeCell ref="K39:O39"/>
    <mergeCell ref="P39:R39"/>
    <mergeCell ref="S28:S29"/>
    <mergeCell ref="N29:O29"/>
    <mergeCell ref="A30:C30"/>
    <mergeCell ref="D30:L30"/>
    <mergeCell ref="N30:O30"/>
    <mergeCell ref="P30:Q30"/>
    <mergeCell ref="B24:S24"/>
    <mergeCell ref="A27:S27"/>
    <mergeCell ref="A28:C29"/>
    <mergeCell ref="D28:L29"/>
    <mergeCell ref="M28:O28"/>
    <mergeCell ref="P28:Q29"/>
    <mergeCell ref="R28:R29"/>
    <mergeCell ref="A31:S31"/>
    <mergeCell ref="A32:S32"/>
    <mergeCell ref="A17:D17"/>
    <mergeCell ref="E17:S17"/>
    <mergeCell ref="B21:S21"/>
    <mergeCell ref="C22:D22"/>
    <mergeCell ref="E22:S22"/>
    <mergeCell ref="E23:F23"/>
    <mergeCell ref="G23:I23"/>
    <mergeCell ref="K23:L23"/>
    <mergeCell ref="M23:S23"/>
    <mergeCell ref="P14:S14"/>
    <mergeCell ref="C15:D15"/>
    <mergeCell ref="F15:G15"/>
    <mergeCell ref="I15:J15"/>
    <mergeCell ref="K15:R15"/>
    <mergeCell ref="B16:S16"/>
    <mergeCell ref="A13:A15"/>
    <mergeCell ref="C13:D13"/>
    <mergeCell ref="F13:G13"/>
    <mergeCell ref="I13:J13"/>
    <mergeCell ref="L13:M13"/>
    <mergeCell ref="O13:S13"/>
    <mergeCell ref="C14:D14"/>
    <mergeCell ref="F14:G14"/>
    <mergeCell ref="I14:J14"/>
    <mergeCell ref="L14:N14"/>
    <mergeCell ref="B11:D11"/>
    <mergeCell ref="E11:L11"/>
    <mergeCell ref="N11:S11"/>
    <mergeCell ref="B12:C12"/>
    <mergeCell ref="E12:F12"/>
    <mergeCell ref="H12:I12"/>
    <mergeCell ref="K12:L12"/>
    <mergeCell ref="M12:S12"/>
    <mergeCell ref="C9:D9"/>
    <mergeCell ref="E9:S9"/>
    <mergeCell ref="B10:D10"/>
    <mergeCell ref="E10:F10"/>
    <mergeCell ref="G10:I10"/>
    <mergeCell ref="K10:L10"/>
    <mergeCell ref="M10:S10"/>
    <mergeCell ref="A2:S2"/>
    <mergeCell ref="B4:J4"/>
    <mergeCell ref="L4:S4"/>
    <mergeCell ref="B5:S5"/>
    <mergeCell ref="B6:S6"/>
    <mergeCell ref="B8:C8"/>
    <mergeCell ref="E8:G8"/>
    <mergeCell ref="H8:I8"/>
    <mergeCell ref="K8:S8"/>
    <mergeCell ref="B7:S7"/>
  </mergeCells>
  <phoneticPr fontId="9"/>
  <conditionalFormatting sqref="A30 D30 P39:R39 P49">
    <cfRule type="cellIs" dxfId="373" priority="31" stopIfTrue="1" operator="equal">
      <formula>""</formula>
    </cfRule>
  </conditionalFormatting>
  <conditionalFormatting sqref="B8:C8 E8:G8 J8">
    <cfRule type="cellIs" dxfId="372" priority="4" stopIfTrue="1" operator="equal">
      <formula>""</formula>
    </cfRule>
  </conditionalFormatting>
  <conditionalFormatting sqref="B12:D12 G12 J12">
    <cfRule type="cellIs" dxfId="371" priority="1" stopIfTrue="1" operator="equal">
      <formula>""</formula>
    </cfRule>
  </conditionalFormatting>
  <conditionalFormatting sqref="B39:J39">
    <cfRule type="cellIs" dxfId="370" priority="6" stopIfTrue="1" operator="equal">
      <formula>""</formula>
    </cfRule>
  </conditionalFormatting>
  <conditionalFormatting sqref="B16:S16">
    <cfRule type="cellIs" dxfId="369" priority="28" stopIfTrue="1" operator="equal">
      <formula>""</formula>
    </cfRule>
  </conditionalFormatting>
  <conditionalFormatting sqref="B35:S36">
    <cfRule type="cellIs" dxfId="368" priority="30" stopIfTrue="1" operator="equal">
      <formula>""</formula>
    </cfRule>
  </conditionalFormatting>
  <conditionalFormatting sqref="E40:E49">
    <cfRule type="cellIs" dxfId="367" priority="11" stopIfTrue="1" operator="equal">
      <formula>""</formula>
    </cfRule>
  </conditionalFormatting>
  <conditionalFormatting sqref="G10:I10">
    <cfRule type="cellIs" dxfId="366" priority="3" stopIfTrue="1" operator="equal">
      <formula>""</formula>
    </cfRule>
  </conditionalFormatting>
  <conditionalFormatting sqref="G23:I23 M23:S23 B24:S24">
    <cfRule type="cellIs" dxfId="365" priority="16" stopIfTrue="1" operator="equal">
      <formula>""</formula>
    </cfRule>
  </conditionalFormatting>
  <conditionalFormatting sqref="J40">
    <cfRule type="cellIs" dxfId="364" priority="10" stopIfTrue="1" operator="equal">
      <formula>""</formula>
    </cfRule>
  </conditionalFormatting>
  <conditionalFormatting sqref="J43">
    <cfRule type="cellIs" dxfId="363" priority="9" stopIfTrue="1" operator="equal">
      <formula>""</formula>
    </cfRule>
  </conditionalFormatting>
  <conditionalFormatting sqref="J45:L45">
    <cfRule type="cellIs" dxfId="362" priority="8" stopIfTrue="1" operator="equal">
      <formula>""</formula>
    </cfRule>
  </conditionalFormatting>
  <conditionalFormatting sqref="J47:L47">
    <cfRule type="cellIs" dxfId="361" priority="7" stopIfTrue="1" operator="equal">
      <formula>""</formula>
    </cfRule>
  </conditionalFormatting>
  <conditionalFormatting sqref="K15:R15">
    <cfRule type="cellIs" dxfId="360" priority="26" stopIfTrue="1" operator="equal">
      <formula>(COUNTIF($H$15,"✔")&lt;1)</formula>
    </cfRule>
  </conditionalFormatting>
  <conditionalFormatting sqref="M10:S10">
    <cfRule type="cellIs" dxfId="359" priority="2" stopIfTrue="1" operator="equal">
      <formula>""</formula>
    </cfRule>
  </conditionalFormatting>
  <conditionalFormatting sqref="M30:S30">
    <cfRule type="cellIs" dxfId="358" priority="15" stopIfTrue="1" operator="equal">
      <formula>""</formula>
    </cfRule>
  </conditionalFormatting>
  <conditionalFormatting sqref="N13 K13:K14 B13:B15 E13:E15 H13:H15 O14">
    <cfRule type="expression" dxfId="357" priority="27" stopIfTrue="1">
      <formula>($B$13="")*($B$14="")*($B$15="")*($E$13="")*($E$14="")*($E$15="")*($H$13="")*($H$14="")*($H$15="")*($K$13="")*($K$14="")*($N$13="")*($O$14="")</formula>
    </cfRule>
  </conditionalFormatting>
  <conditionalFormatting sqref="P40:S41 P42 P43:S48">
    <cfRule type="cellIs" dxfId="356" priority="5" stopIfTrue="1" operator="equal">
      <formula>""</formula>
    </cfRule>
  </conditionalFormatting>
  <dataValidations count="7">
    <dataValidation imeMode="off" allowBlank="1" showInputMessage="1" showErrorMessage="1" sqref="E41:L41 E48:L48 E44:L44 P39:R39 P43:S48 N11:S11 M30:S30 M23:S23 P40:S41 M10:S10 E46:L46 G12 D12 J12" xr:uid="{00000000-0002-0000-0500-000000000000}"/>
    <dataValidation imeMode="hiragana" allowBlank="1" showInputMessage="1" showErrorMessage="1" sqref="B35:S36 J47 B16:S16 B39:J39 G23:I23 K15:R15 A30:C30 J40 J43 J45 E40 E43 E45 E47 G10:I10" xr:uid="{00000000-0002-0000-0500-000001000000}"/>
    <dataValidation type="list" allowBlank="1" showInputMessage="1" showErrorMessage="1" sqref="E49 P49 E13:E15 E42 B13:B15 O14 N13 K13:K14 H13:H15 P42" xr:uid="{00000000-0002-0000-0500-000002000000}">
      <formula1>"✔"</formula1>
    </dataValidation>
    <dataValidation type="list" allowBlank="1" showInputMessage="1" showErrorMessage="1" sqref="B12:C12" xr:uid="{8CCEED6E-C5FB-4E11-B2AE-D5D38930D62E}">
      <formula1>"令和,平成,昭和,大正,明治"</formula1>
    </dataValidation>
    <dataValidation type="textLength" imeMode="off" operator="equal" allowBlank="1" showInputMessage="1" showErrorMessage="1" sqref="J8" xr:uid="{B35BEC5D-2ED6-4108-82AD-777C55D7521C}">
      <formula1>1</formula1>
    </dataValidation>
    <dataValidation type="textLength" imeMode="off" operator="equal" allowBlank="1" showInputMessage="1" showErrorMessage="1" sqref="E8:G8" xr:uid="{687D00F0-B8C8-4760-B272-738797DE980E}">
      <formula1>6</formula1>
    </dataValidation>
    <dataValidation type="textLength" imeMode="off" operator="equal" allowBlank="1" showInputMessage="1" showErrorMessage="1" sqref="B8:C8" xr:uid="{C29A7676-6DC2-4A7A-9A40-A0197680CBAB}">
      <formula1>4</formula1>
    </dataValidation>
  </dataValidations>
  <hyperlinks>
    <hyperlink ref="P41" r:id="rId1" xr:uid="{00000000-0004-0000-0500-000000000000}"/>
    <hyperlink ref="P44" r:id="rId2" xr:uid="{00000000-0004-0000-0500-000001000000}"/>
    <hyperlink ref="P46" r:id="rId3" display="2222@2222222.com" xr:uid="{00000000-0004-0000-0500-000002000000}"/>
    <hyperlink ref="P48" r:id="rId4" xr:uid="{00000000-0004-0000-0500-000003000000}"/>
  </hyperlinks>
  <printOptions horizontalCentered="1"/>
  <pageMargins left="0.39370078740157483" right="0.39370078740157483" top="0.39370078740157483" bottom="0.39370078740157483" header="0.19685039370078741" footer="0.19685039370078741"/>
  <pageSetup paperSize="9" scale="75" orientation="portrait" horizontalDpi="300" verticalDpi="300" r:id="rId5"/>
  <headerFooter scaleWithDoc="0">
    <oddFooter>&amp;R&amp;10（令和元年10月開講訓練科から適用）</oddFooter>
  </headerFooter>
  <drawing r:id="rId6"/>
  <legacy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U90"/>
  <sheetViews>
    <sheetView view="pageBreakPreview" topLeftCell="A24" zoomScale="85" zoomScaleNormal="100" zoomScaleSheetLayoutView="85" workbookViewId="0">
      <selection activeCell="K35" sqref="K35:AH35"/>
    </sheetView>
  </sheetViews>
  <sheetFormatPr defaultColWidth="2.875" defaultRowHeight="18" customHeight="1"/>
  <cols>
    <col min="1" max="37" width="3.625" style="401" customWidth="1"/>
    <col min="38" max="38" width="18.375" style="406" bestFit="1" customWidth="1"/>
    <col min="39" max="39" width="30.625" style="401" customWidth="1"/>
    <col min="40" max="40" width="30.125" style="401" customWidth="1"/>
    <col min="41" max="41" width="22.25" style="401" hidden="1" customWidth="1"/>
    <col min="42" max="16384" width="2.875" style="401"/>
  </cols>
  <sheetData>
    <row r="1" spans="1:47" ht="18" customHeight="1">
      <c r="A1" s="399"/>
      <c r="B1" s="399"/>
      <c r="C1" s="399"/>
      <c r="D1" s="400"/>
      <c r="E1" s="400"/>
      <c r="F1" s="400"/>
      <c r="G1" s="400"/>
      <c r="P1" s="399"/>
      <c r="Q1" s="399"/>
      <c r="R1" s="399"/>
      <c r="S1" s="400"/>
      <c r="T1" s="400"/>
      <c r="U1" s="400"/>
      <c r="V1" s="400"/>
      <c r="AB1" s="402"/>
      <c r="AI1" s="327"/>
      <c r="AJ1" s="328"/>
      <c r="AK1" s="329" t="s">
        <v>716</v>
      </c>
      <c r="AL1" s="403"/>
      <c r="AO1" s="404" t="s">
        <v>576</v>
      </c>
    </row>
    <row r="2" spans="1:47" ht="20.100000000000001" customHeight="1">
      <c r="A2" s="1553" t="s">
        <v>8</v>
      </c>
      <c r="B2" s="1553"/>
      <c r="C2" s="1553"/>
      <c r="D2" s="1553"/>
      <c r="E2" s="1553"/>
      <c r="F2" s="1553"/>
      <c r="G2" s="1553"/>
      <c r="H2" s="1553"/>
      <c r="I2" s="1553"/>
      <c r="J2" s="1553"/>
      <c r="K2" s="1553"/>
      <c r="L2" s="1553"/>
      <c r="M2" s="1553"/>
      <c r="N2" s="1553"/>
      <c r="O2" s="1553"/>
      <c r="P2" s="1553"/>
      <c r="Q2" s="1553"/>
      <c r="R2" s="1553"/>
      <c r="S2" s="1553"/>
      <c r="T2" s="1553"/>
      <c r="U2" s="1553"/>
      <c r="V2" s="1553"/>
      <c r="W2" s="1553"/>
      <c r="X2" s="1553"/>
      <c r="Y2" s="1553"/>
      <c r="Z2" s="1553"/>
      <c r="AA2" s="1553"/>
      <c r="AB2" s="1553"/>
      <c r="AC2" s="1553"/>
      <c r="AD2" s="1553"/>
      <c r="AE2" s="1553"/>
      <c r="AF2" s="1553"/>
      <c r="AG2" s="1553"/>
      <c r="AH2" s="1553"/>
      <c r="AI2" s="1553"/>
      <c r="AJ2" s="1553"/>
      <c r="AK2" s="1553"/>
      <c r="AL2" s="405"/>
      <c r="AO2" s="404" t="s">
        <v>577</v>
      </c>
    </row>
    <row r="3" spans="1:47" ht="18" customHeight="1">
      <c r="A3" s="1554" t="s">
        <v>245</v>
      </c>
      <c r="B3" s="1554"/>
      <c r="C3" s="1554"/>
      <c r="D3" s="1554"/>
      <c r="E3" s="1554"/>
      <c r="F3" s="1555" t="str">
        <f>IF(様式1!L11="","",様式1!L11)</f>
        <v>株式会社○○○○</v>
      </c>
      <c r="G3" s="1555"/>
      <c r="H3" s="1555"/>
      <c r="I3" s="1555"/>
      <c r="J3" s="1555"/>
      <c r="K3" s="1555"/>
      <c r="L3" s="1555"/>
      <c r="M3" s="1555"/>
      <c r="N3" s="1555"/>
      <c r="O3" s="1555"/>
      <c r="P3" s="1555"/>
      <c r="Q3" s="1555"/>
      <c r="R3" s="1555"/>
      <c r="S3" s="399"/>
      <c r="T3" s="399"/>
      <c r="U3" s="399"/>
      <c r="V3" s="399"/>
      <c r="W3" s="399"/>
      <c r="X3" s="399"/>
      <c r="Y3" s="400"/>
      <c r="Z3" s="400"/>
      <c r="AA3" s="400"/>
      <c r="AB3" s="400"/>
      <c r="AK3" s="583" t="s">
        <v>937</v>
      </c>
      <c r="AO3" s="404" t="s">
        <v>578</v>
      </c>
    </row>
    <row r="4" spans="1:47" ht="15" customHeight="1" thickBot="1">
      <c r="A4" s="407"/>
      <c r="B4" s="407"/>
      <c r="C4" s="407"/>
      <c r="D4" s="407"/>
      <c r="E4" s="407"/>
      <c r="F4" s="400"/>
      <c r="G4" s="400"/>
      <c r="H4" s="400"/>
      <c r="I4" s="400"/>
      <c r="J4" s="400"/>
      <c r="K4" s="400"/>
      <c r="L4" s="400"/>
      <c r="M4" s="400"/>
      <c r="N4" s="400"/>
      <c r="O4" s="400"/>
      <c r="P4" s="400"/>
      <c r="Q4" s="400"/>
      <c r="R4" s="400"/>
      <c r="S4" s="400"/>
      <c r="T4" s="400"/>
      <c r="U4" s="400"/>
      <c r="V4" s="400"/>
      <c r="W4" s="400"/>
      <c r="X4" s="400"/>
      <c r="Y4" s="400"/>
      <c r="Z4" s="400"/>
      <c r="AA4" s="400"/>
      <c r="AB4" s="400"/>
      <c r="AO4" s="404" t="s">
        <v>579</v>
      </c>
    </row>
    <row r="5" spans="1:47" ht="15" customHeight="1">
      <c r="A5" s="1591" t="s">
        <v>489</v>
      </c>
      <c r="B5" s="1592"/>
      <c r="C5" s="1592"/>
      <c r="D5" s="1592"/>
      <c r="E5" s="1593"/>
      <c r="F5" s="595" t="str">
        <f>IF(様式1!E20="○","✔","")</f>
        <v/>
      </c>
      <c r="G5" s="1556" t="s">
        <v>717</v>
      </c>
      <c r="H5" s="1557"/>
      <c r="I5" s="1557"/>
      <c r="J5" s="1557"/>
      <c r="K5" s="503" t="s">
        <v>718</v>
      </c>
      <c r="L5" s="1558"/>
      <c r="M5" s="1558"/>
      <c r="N5" s="1558"/>
      <c r="O5" s="1558"/>
      <c r="P5" s="1558"/>
      <c r="Q5" s="1558"/>
      <c r="R5" s="1558"/>
      <c r="S5" s="1558"/>
      <c r="T5" s="1558"/>
      <c r="U5" s="409" t="s">
        <v>719</v>
      </c>
      <c r="V5" s="410"/>
      <c r="W5" s="411"/>
      <c r="X5" s="411"/>
      <c r="Y5" s="1559" t="s">
        <v>640</v>
      </c>
      <c r="Z5" s="1560"/>
      <c r="AA5" s="1560"/>
      <c r="AB5" s="1560"/>
      <c r="AC5" s="1560"/>
      <c r="AD5" s="1560"/>
      <c r="AE5" s="1560"/>
      <c r="AF5" s="1560"/>
      <c r="AG5" s="1560"/>
      <c r="AH5" s="1560"/>
      <c r="AI5" s="1560"/>
      <c r="AJ5" s="1560"/>
      <c r="AK5" s="1561"/>
      <c r="AL5" s="412"/>
      <c r="AM5" s="413"/>
      <c r="AO5" s="404" t="s">
        <v>819</v>
      </c>
    </row>
    <row r="6" spans="1:47" ht="15" customHeight="1" thickBot="1">
      <c r="A6" s="1594"/>
      <c r="B6" s="1595"/>
      <c r="C6" s="1595"/>
      <c r="D6" s="1595"/>
      <c r="E6" s="1596"/>
      <c r="F6" s="596" t="str">
        <f>IF(様式1!E21="○","✔","")</f>
        <v>✔</v>
      </c>
      <c r="G6" s="1565" t="s">
        <v>720</v>
      </c>
      <c r="H6" s="1566"/>
      <c r="I6" s="1566"/>
      <c r="J6" s="1566"/>
      <c r="K6" s="504" t="s">
        <v>718</v>
      </c>
      <c r="L6" s="1567" t="s">
        <v>578</v>
      </c>
      <c r="M6" s="1567"/>
      <c r="N6" s="1567"/>
      <c r="O6" s="1567"/>
      <c r="P6" s="1567"/>
      <c r="Q6" s="1567"/>
      <c r="R6" s="1567"/>
      <c r="S6" s="1567"/>
      <c r="T6" s="1567"/>
      <c r="U6" s="415" t="s">
        <v>719</v>
      </c>
      <c r="V6" s="415"/>
      <c r="W6" s="415"/>
      <c r="X6" s="415"/>
      <c r="Y6" s="1562"/>
      <c r="Z6" s="1563"/>
      <c r="AA6" s="1563"/>
      <c r="AB6" s="1563"/>
      <c r="AC6" s="1563"/>
      <c r="AD6" s="1563"/>
      <c r="AE6" s="1563"/>
      <c r="AF6" s="1563"/>
      <c r="AG6" s="1563"/>
      <c r="AH6" s="1563"/>
      <c r="AI6" s="1563"/>
      <c r="AJ6" s="1563"/>
      <c r="AK6" s="1564"/>
      <c r="AL6" s="412"/>
      <c r="AM6" s="413"/>
      <c r="AO6" s="404" t="s">
        <v>580</v>
      </c>
    </row>
    <row r="7" spans="1:47" ht="24" customHeight="1" thickBot="1">
      <c r="A7" s="1594"/>
      <c r="B7" s="1595"/>
      <c r="C7" s="1595"/>
      <c r="D7" s="1595"/>
      <c r="E7" s="1596"/>
      <c r="F7" s="661"/>
      <c r="G7" s="1568" t="s">
        <v>680</v>
      </c>
      <c r="H7" s="1569"/>
      <c r="I7" s="1569"/>
      <c r="J7" s="1569"/>
      <c r="K7" s="1569"/>
      <c r="L7" s="1570"/>
      <c r="M7" s="660"/>
      <c r="N7" s="1571" t="s">
        <v>1140</v>
      </c>
      <c r="O7" s="1572"/>
      <c r="P7" s="1572"/>
      <c r="Q7" s="1572"/>
      <c r="R7" s="1573"/>
      <c r="S7" s="660"/>
      <c r="T7" s="1574" t="s">
        <v>1151</v>
      </c>
      <c r="U7" s="1575"/>
      <c r="V7" s="1575"/>
      <c r="W7" s="1575"/>
      <c r="X7" s="1576"/>
      <c r="Y7" s="2931" t="s">
        <v>1672</v>
      </c>
      <c r="Z7" s="2932"/>
      <c r="AA7" s="2932"/>
      <c r="AB7" s="2932"/>
      <c r="AC7" s="2932"/>
      <c r="AD7" s="2932"/>
      <c r="AE7" s="2932"/>
      <c r="AF7" s="2932"/>
      <c r="AG7" s="2932"/>
      <c r="AH7" s="2932"/>
      <c r="AI7" s="2932"/>
      <c r="AJ7" s="2932"/>
      <c r="AK7" s="2933"/>
      <c r="AL7" s="1577" t="str">
        <f>LEN(Y7)&amp;" 文字(最大100文字)"</f>
        <v>7 文字(最大100文字)</v>
      </c>
      <c r="AM7" s="413"/>
      <c r="AO7" s="404" t="s">
        <v>581</v>
      </c>
    </row>
    <row r="8" spans="1:47" ht="41.25" customHeight="1" thickBot="1">
      <c r="A8" s="1597"/>
      <c r="B8" s="1598"/>
      <c r="C8" s="1598"/>
      <c r="D8" s="1598"/>
      <c r="E8" s="1599"/>
      <c r="F8" s="663"/>
      <c r="G8" s="1600" t="s">
        <v>960</v>
      </c>
      <c r="H8" s="1601"/>
      <c r="I8" s="1601"/>
      <c r="J8" s="1601"/>
      <c r="K8" s="1601"/>
      <c r="L8" s="1602"/>
      <c r="M8" s="663"/>
      <c r="N8" s="1603" t="s">
        <v>976</v>
      </c>
      <c r="O8" s="1604"/>
      <c r="P8" s="1604"/>
      <c r="Q8" s="1604"/>
      <c r="R8" s="1605"/>
      <c r="S8" s="829"/>
      <c r="T8" s="1574"/>
      <c r="U8" s="1606"/>
      <c r="V8" s="1606"/>
      <c r="W8" s="1606"/>
      <c r="X8" s="1607"/>
      <c r="Y8" s="2934"/>
      <c r="Z8" s="2935"/>
      <c r="AA8" s="2935"/>
      <c r="AB8" s="2935"/>
      <c r="AC8" s="2935"/>
      <c r="AD8" s="2935"/>
      <c r="AE8" s="2935"/>
      <c r="AF8" s="2935"/>
      <c r="AG8" s="2935"/>
      <c r="AH8" s="2935"/>
      <c r="AI8" s="2935"/>
      <c r="AJ8" s="2935"/>
      <c r="AK8" s="2936"/>
      <c r="AL8" s="1577"/>
      <c r="AM8" s="413"/>
      <c r="AO8" s="404"/>
    </row>
    <row r="9" spans="1:47" ht="18" customHeight="1">
      <c r="A9" s="1578" t="s">
        <v>246</v>
      </c>
      <c r="B9" s="1579"/>
      <c r="C9" s="1579"/>
      <c r="D9" s="1579"/>
      <c r="E9" s="1579"/>
      <c r="F9" s="1582" t="str">
        <f>IF(様式1!G36="","",様式1!G36)</f>
        <v>ＯＡ事務科</v>
      </c>
      <c r="G9" s="1582"/>
      <c r="H9" s="1582"/>
      <c r="I9" s="1582"/>
      <c r="J9" s="1582"/>
      <c r="K9" s="1582"/>
      <c r="L9" s="1582"/>
      <c r="M9" s="1582"/>
      <c r="N9" s="1582"/>
      <c r="O9" s="1582"/>
      <c r="P9" s="1582"/>
      <c r="Q9" s="1582"/>
      <c r="R9" s="1582"/>
      <c r="S9" s="1582"/>
      <c r="T9" s="1582"/>
      <c r="U9" s="1582"/>
      <c r="V9" s="1582"/>
      <c r="W9" s="1582"/>
      <c r="X9" s="1583"/>
      <c r="Y9" s="2937"/>
      <c r="Z9" s="2938"/>
      <c r="AA9" s="2938"/>
      <c r="AB9" s="2938"/>
      <c r="AC9" s="2938"/>
      <c r="AD9" s="2938"/>
      <c r="AE9" s="2938"/>
      <c r="AF9" s="2938"/>
      <c r="AG9" s="2938"/>
      <c r="AH9" s="2938"/>
      <c r="AI9" s="2938"/>
      <c r="AJ9" s="2938"/>
      <c r="AK9" s="2939"/>
      <c r="AL9" s="1577"/>
      <c r="AM9" s="413"/>
      <c r="AO9" s="404" t="s">
        <v>582</v>
      </c>
    </row>
    <row r="10" spans="1:47" ht="12" customHeight="1" thickBot="1">
      <c r="A10" s="1580"/>
      <c r="B10" s="1581"/>
      <c r="C10" s="1581"/>
      <c r="D10" s="1581"/>
      <c r="E10" s="1581"/>
      <c r="F10" s="416"/>
      <c r="G10" s="417"/>
      <c r="H10" s="417"/>
      <c r="I10" s="417"/>
      <c r="J10" s="417"/>
      <c r="K10" s="417"/>
      <c r="L10" s="417"/>
      <c r="M10" s="417"/>
      <c r="N10" s="417"/>
      <c r="O10" s="417"/>
      <c r="P10" s="417"/>
      <c r="Q10" s="417"/>
      <c r="R10" s="417"/>
      <c r="S10" s="417"/>
      <c r="T10" s="417"/>
      <c r="U10" s="417"/>
      <c r="V10" s="417"/>
      <c r="W10" s="417"/>
      <c r="X10" s="418" t="s">
        <v>721</v>
      </c>
      <c r="Y10" s="2937"/>
      <c r="Z10" s="2938"/>
      <c r="AA10" s="2938"/>
      <c r="AB10" s="2938"/>
      <c r="AC10" s="2938"/>
      <c r="AD10" s="2938"/>
      <c r="AE10" s="2938"/>
      <c r="AF10" s="2938"/>
      <c r="AG10" s="2938"/>
      <c r="AH10" s="2938"/>
      <c r="AI10" s="2938"/>
      <c r="AJ10" s="2938"/>
      <c r="AK10" s="2939"/>
      <c r="AL10" s="1577"/>
      <c r="AM10" s="413"/>
      <c r="AO10" s="404" t="s">
        <v>583</v>
      </c>
    </row>
    <row r="11" spans="1:47" ht="20.25" customHeight="1" thickBot="1">
      <c r="A11" s="1584" t="s">
        <v>247</v>
      </c>
      <c r="B11" s="1585"/>
      <c r="C11" s="1585"/>
      <c r="D11" s="1585"/>
      <c r="E11" s="1585"/>
      <c r="F11" s="1586">
        <v>46136</v>
      </c>
      <c r="G11" s="1587"/>
      <c r="H11" s="1587"/>
      <c r="I11" s="1587"/>
      <c r="J11" s="1587"/>
      <c r="K11" s="1587"/>
      <c r="L11" s="419" t="s">
        <v>55</v>
      </c>
      <c r="M11" s="1587">
        <v>46169</v>
      </c>
      <c r="N11" s="1587"/>
      <c r="O11" s="1587"/>
      <c r="P11" s="1587"/>
      <c r="Q11" s="1587"/>
      <c r="R11" s="1587"/>
      <c r="S11" s="1049"/>
      <c r="T11" s="1049"/>
      <c r="U11" s="419"/>
      <c r="V11" s="419"/>
      <c r="W11" s="419"/>
      <c r="X11" s="420"/>
      <c r="Y11" s="2937"/>
      <c r="Z11" s="2938"/>
      <c r="AA11" s="2938"/>
      <c r="AB11" s="2938"/>
      <c r="AC11" s="2938"/>
      <c r="AD11" s="2938"/>
      <c r="AE11" s="2938"/>
      <c r="AF11" s="2938"/>
      <c r="AG11" s="2938"/>
      <c r="AH11" s="2938"/>
      <c r="AI11" s="2938"/>
      <c r="AJ11" s="2938"/>
      <c r="AK11" s="2939"/>
      <c r="AL11" s="1577"/>
      <c r="AM11" s="413"/>
      <c r="AO11" s="404" t="s">
        <v>584</v>
      </c>
    </row>
    <row r="12" spans="1:47" ht="24" customHeight="1" thickBot="1">
      <c r="A12" s="1584" t="s">
        <v>248</v>
      </c>
      <c r="B12" s="1588"/>
      <c r="C12" s="1588"/>
      <c r="D12" s="1588"/>
      <c r="E12" s="1588"/>
      <c r="F12" s="1586">
        <v>46182</v>
      </c>
      <c r="G12" s="1587"/>
      <c r="H12" s="1587"/>
      <c r="I12" s="1587"/>
      <c r="J12" s="1587"/>
      <c r="K12" s="1587"/>
      <c r="L12" s="1589"/>
      <c r="M12" s="1589"/>
      <c r="N12" s="1589"/>
      <c r="O12" s="1589"/>
      <c r="P12" s="1589"/>
      <c r="Q12" s="1589"/>
      <c r="R12" s="1589"/>
      <c r="S12" s="1589"/>
      <c r="T12" s="1589"/>
      <c r="U12" s="1589"/>
      <c r="V12" s="1589"/>
      <c r="W12" s="1589"/>
      <c r="X12" s="1590"/>
      <c r="Y12" s="2940"/>
      <c r="Z12" s="2941"/>
      <c r="AA12" s="2941"/>
      <c r="AB12" s="2941"/>
      <c r="AC12" s="2941"/>
      <c r="AD12" s="2941"/>
      <c r="AE12" s="2941"/>
      <c r="AF12" s="2941"/>
      <c r="AG12" s="2941"/>
      <c r="AH12" s="2941"/>
      <c r="AI12" s="2941"/>
      <c r="AJ12" s="2941"/>
      <c r="AK12" s="2942"/>
      <c r="AL12" s="1577"/>
      <c r="AM12" s="413"/>
      <c r="AO12" s="404" t="s">
        <v>585</v>
      </c>
    </row>
    <row r="13" spans="1:47" ht="20.25" customHeight="1" thickBot="1">
      <c r="A13" s="1584" t="s">
        <v>249</v>
      </c>
      <c r="B13" s="1588"/>
      <c r="C13" s="1588"/>
      <c r="D13" s="1588"/>
      <c r="E13" s="1608"/>
      <c r="F13" s="597" t="s">
        <v>827</v>
      </c>
      <c r="G13" s="1609" t="s">
        <v>490</v>
      </c>
      <c r="H13" s="1610"/>
      <c r="I13" s="1610"/>
      <c r="J13" s="1610"/>
      <c r="K13" s="1611"/>
      <c r="L13" s="597"/>
      <c r="M13" s="1609" t="s">
        <v>723</v>
      </c>
      <c r="N13" s="1610"/>
      <c r="O13" s="1610"/>
      <c r="P13" s="1610"/>
      <c r="Q13" s="1611"/>
      <c r="R13" s="597"/>
      <c r="S13" s="1612" t="s">
        <v>724</v>
      </c>
      <c r="T13" s="1613"/>
      <c r="U13" s="1613"/>
      <c r="V13" s="1614"/>
      <c r="W13" s="1614"/>
      <c r="X13" s="1614"/>
      <c r="Y13" s="1614"/>
      <c r="Z13" s="1614"/>
      <c r="AA13" s="1614"/>
      <c r="AB13" s="1614"/>
      <c r="AC13" s="1614"/>
      <c r="AD13" s="1614"/>
      <c r="AE13" s="1614"/>
      <c r="AF13" s="1614"/>
      <c r="AG13" s="421" t="s">
        <v>719</v>
      </c>
      <c r="AH13" s="422"/>
      <c r="AI13" s="422"/>
      <c r="AJ13" s="422"/>
      <c r="AK13" s="423"/>
      <c r="AL13" s="424"/>
      <c r="AM13" s="413"/>
      <c r="AO13" s="404" t="s">
        <v>586</v>
      </c>
    </row>
    <row r="14" spans="1:47" ht="20.25" customHeight="1" thickBot="1">
      <c r="A14" s="1619" t="s">
        <v>250</v>
      </c>
      <c r="B14" s="1589"/>
      <c r="C14" s="1589"/>
      <c r="D14" s="1589"/>
      <c r="E14" s="1620"/>
      <c r="F14" s="1586">
        <v>46185</v>
      </c>
      <c r="G14" s="1587"/>
      <c r="H14" s="1587"/>
      <c r="I14" s="1587"/>
      <c r="J14" s="1587"/>
      <c r="K14" s="1587"/>
      <c r="L14" s="1049"/>
      <c r="M14" s="1621"/>
      <c r="N14" s="1621"/>
      <c r="O14" s="1621"/>
      <c r="P14" s="1621"/>
      <c r="Q14" s="1621"/>
      <c r="R14" s="1621"/>
      <c r="S14" s="1621"/>
      <c r="T14" s="1621"/>
      <c r="U14" s="1621"/>
      <c r="V14" s="1621"/>
      <c r="W14" s="1621"/>
      <c r="X14" s="1621"/>
      <c r="Y14" s="1050"/>
      <c r="Z14" s="1050"/>
      <c r="AA14" s="1050"/>
      <c r="AB14" s="1050"/>
      <c r="AC14" s="422"/>
      <c r="AD14" s="422"/>
      <c r="AE14" s="422"/>
      <c r="AF14" s="422"/>
      <c r="AG14" s="422"/>
      <c r="AH14" s="422"/>
      <c r="AI14" s="422"/>
      <c r="AJ14" s="422"/>
      <c r="AK14" s="423"/>
      <c r="AL14" s="424"/>
      <c r="AM14" s="413"/>
      <c r="AO14" s="404" t="s">
        <v>587</v>
      </c>
    </row>
    <row r="15" spans="1:47" ht="20.25" customHeight="1" thickBot="1">
      <c r="A15" s="1622" t="s">
        <v>213</v>
      </c>
      <c r="B15" s="1617"/>
      <c r="C15" s="1617"/>
      <c r="D15" s="1617"/>
      <c r="E15" s="1617"/>
      <c r="F15" s="1623">
        <f>IF([3]様式1!F37="","",[3]様式1!F37)</f>
        <v>46199</v>
      </c>
      <c r="G15" s="1624"/>
      <c r="H15" s="1624"/>
      <c r="I15" s="1624"/>
      <c r="J15" s="1624"/>
      <c r="K15" s="1624"/>
      <c r="L15" s="419" t="s">
        <v>55</v>
      </c>
      <c r="M15" s="1624">
        <f>IF([3]様式1!K37="","",[3]様式1!K37)</f>
        <v>46290</v>
      </c>
      <c r="N15" s="1624"/>
      <c r="O15" s="1624"/>
      <c r="P15" s="1624"/>
      <c r="Q15" s="1624"/>
      <c r="R15" s="1624"/>
      <c r="S15" s="419"/>
      <c r="T15" s="426" t="s">
        <v>25</v>
      </c>
      <c r="U15" s="1050">
        <f>IF([3]様式1!P37="","",[3]様式1!P37)</f>
        <v>3</v>
      </c>
      <c r="V15" s="1615" t="s">
        <v>725</v>
      </c>
      <c r="W15" s="1615"/>
      <c r="X15" s="419"/>
      <c r="Y15" s="427"/>
      <c r="Z15" s="932"/>
      <c r="AA15" s="932"/>
      <c r="AB15" s="932"/>
      <c r="AC15" s="1615" t="s">
        <v>726</v>
      </c>
      <c r="AD15" s="1615"/>
      <c r="AE15" s="1615"/>
      <c r="AF15" s="1616">
        <v>59</v>
      </c>
      <c r="AG15" s="1616"/>
      <c r="AH15" s="1615" t="s">
        <v>727</v>
      </c>
      <c r="AI15" s="1615"/>
      <c r="AJ15" s="427"/>
      <c r="AK15" s="428"/>
      <c r="AL15" s="424"/>
      <c r="AM15" s="413"/>
      <c r="AO15" s="404" t="s">
        <v>588</v>
      </c>
    </row>
    <row r="16" spans="1:47" ht="20.25" customHeight="1" thickBot="1">
      <c r="A16" s="1584" t="s">
        <v>251</v>
      </c>
      <c r="B16" s="1588"/>
      <c r="C16" s="1588"/>
      <c r="D16" s="1588"/>
      <c r="E16" s="1588"/>
      <c r="F16" s="429"/>
      <c r="G16" s="598">
        <v>9</v>
      </c>
      <c r="H16" s="425" t="s">
        <v>491</v>
      </c>
      <c r="I16" s="599">
        <v>20</v>
      </c>
      <c r="J16" s="425" t="s">
        <v>492</v>
      </c>
      <c r="K16" s="430" t="s">
        <v>722</v>
      </c>
      <c r="L16" s="598">
        <v>15</v>
      </c>
      <c r="M16" s="425" t="s">
        <v>491</v>
      </c>
      <c r="N16" s="599">
        <v>50</v>
      </c>
      <c r="O16" s="425" t="s">
        <v>492</v>
      </c>
      <c r="P16" s="422"/>
      <c r="Q16" s="422"/>
      <c r="R16" s="429"/>
      <c r="S16" s="429"/>
      <c r="T16" s="429"/>
      <c r="U16" s="430"/>
      <c r="V16" s="430"/>
      <c r="W16" s="430"/>
      <c r="X16" s="430"/>
      <c r="Y16" s="1608" t="s">
        <v>493</v>
      </c>
      <c r="Z16" s="1617"/>
      <c r="AA16" s="1618"/>
      <c r="AB16" s="1608">
        <f>IF(様式1!F38="","",様式1!F38)</f>
        <v>20</v>
      </c>
      <c r="AC16" s="1617"/>
      <c r="AD16" s="1617"/>
      <c r="AE16" s="422" t="s">
        <v>494</v>
      </c>
      <c r="AF16" s="422"/>
      <c r="AG16" s="422"/>
      <c r="AH16" s="422"/>
      <c r="AI16" s="422"/>
      <c r="AJ16" s="422"/>
      <c r="AK16" s="423"/>
      <c r="AL16" s="424"/>
      <c r="AM16" s="413"/>
      <c r="AO16" s="404" t="s">
        <v>589</v>
      </c>
      <c r="AR16" s="395"/>
      <c r="AS16" s="281"/>
      <c r="AT16" s="397"/>
      <c r="AU16" s="397"/>
    </row>
    <row r="17" spans="1:41" ht="38.25" customHeight="1" thickBot="1">
      <c r="A17" s="1625" t="s">
        <v>540</v>
      </c>
      <c r="B17" s="1626"/>
      <c r="C17" s="1626"/>
      <c r="D17" s="1626"/>
      <c r="E17" s="1627"/>
      <c r="F17" s="1628" t="s">
        <v>1414</v>
      </c>
      <c r="G17" s="1629"/>
      <c r="H17" s="1629"/>
      <c r="I17" s="1629"/>
      <c r="J17" s="1629"/>
      <c r="K17" s="1629"/>
      <c r="L17" s="1629"/>
      <c r="M17" s="1629"/>
      <c r="N17" s="1629"/>
      <c r="O17" s="1629"/>
      <c r="P17" s="1629"/>
      <c r="Q17" s="1629"/>
      <c r="R17" s="1629"/>
      <c r="S17" s="1629"/>
      <c r="T17" s="1629"/>
      <c r="U17" s="1629"/>
      <c r="V17" s="1629"/>
      <c r="W17" s="1629"/>
      <c r="X17" s="1629"/>
      <c r="Y17" s="1629"/>
      <c r="Z17" s="1629"/>
      <c r="AA17" s="1629"/>
      <c r="AB17" s="1629"/>
      <c r="AC17" s="1629"/>
      <c r="AD17" s="1629"/>
      <c r="AE17" s="1629"/>
      <c r="AF17" s="1629"/>
      <c r="AG17" s="1629"/>
      <c r="AH17" s="1629"/>
      <c r="AI17" s="1629"/>
      <c r="AJ17" s="1629"/>
      <c r="AK17" s="1630"/>
      <c r="AL17" s="897"/>
      <c r="AM17" s="413"/>
      <c r="AO17" s="404" t="s">
        <v>590</v>
      </c>
    </row>
    <row r="18" spans="1:41" ht="15" customHeight="1">
      <c r="A18" s="1559" t="s">
        <v>728</v>
      </c>
      <c r="B18" s="1560"/>
      <c r="C18" s="1560"/>
      <c r="D18" s="1560"/>
      <c r="E18" s="1560"/>
      <c r="F18" s="398"/>
      <c r="G18" s="1633" t="s">
        <v>729</v>
      </c>
      <c r="H18" s="1633"/>
      <c r="I18" s="1633"/>
      <c r="J18" s="1633"/>
      <c r="K18" s="1633"/>
      <c r="L18" s="398"/>
      <c r="M18" s="1633" t="s">
        <v>730</v>
      </c>
      <c r="N18" s="1633"/>
      <c r="O18" s="1633"/>
      <c r="P18" s="1633"/>
      <c r="Q18" s="1633"/>
      <c r="R18" s="1633"/>
      <c r="S18" s="1633"/>
      <c r="T18" s="398"/>
      <c r="U18" s="1634" t="s">
        <v>495</v>
      </c>
      <c r="V18" s="1634"/>
      <c r="W18" s="1634"/>
      <c r="X18" s="1634"/>
      <c r="Y18" s="1634"/>
      <c r="Z18" s="1634"/>
      <c r="AA18" s="398"/>
      <c r="AB18" s="1634" t="s">
        <v>731</v>
      </c>
      <c r="AC18" s="1634"/>
      <c r="AD18" s="1634"/>
      <c r="AE18" s="1634"/>
      <c r="AF18" s="1634"/>
      <c r="AG18" s="1634"/>
      <c r="AH18" s="409"/>
      <c r="AI18" s="409"/>
      <c r="AJ18" s="410"/>
      <c r="AK18" s="431"/>
      <c r="AL18" s="424"/>
      <c r="AM18" s="413"/>
      <c r="AO18" s="404" t="s">
        <v>591</v>
      </c>
    </row>
    <row r="19" spans="1:41" ht="15" customHeight="1" thickBot="1">
      <c r="A19" s="1631"/>
      <c r="B19" s="1632"/>
      <c r="C19" s="1632"/>
      <c r="D19" s="1632"/>
      <c r="E19" s="1632"/>
      <c r="F19" s="350"/>
      <c r="G19" s="1635" t="s">
        <v>732</v>
      </c>
      <c r="H19" s="1635"/>
      <c r="I19" s="1635"/>
      <c r="J19" s="1635"/>
      <c r="K19" s="1635"/>
      <c r="L19" s="350"/>
      <c r="M19" s="1636" t="s">
        <v>733</v>
      </c>
      <c r="N19" s="1636"/>
      <c r="O19" s="1636"/>
      <c r="P19" s="1636"/>
      <c r="Q19" s="1636"/>
      <c r="R19" s="1636"/>
      <c r="S19" s="1636"/>
      <c r="T19" s="350"/>
      <c r="U19" s="432" t="s">
        <v>734</v>
      </c>
      <c r="V19" s="433"/>
      <c r="W19" s="434" t="s">
        <v>718</v>
      </c>
      <c r="X19" s="1637"/>
      <c r="Y19" s="1637"/>
      <c r="Z19" s="1637"/>
      <c r="AA19" s="1637"/>
      <c r="AB19" s="1637"/>
      <c r="AC19" s="1637"/>
      <c r="AD19" s="1637"/>
      <c r="AE19" s="1637"/>
      <c r="AF19" s="1637"/>
      <c r="AG19" s="1637"/>
      <c r="AH19" s="435" t="s">
        <v>735</v>
      </c>
      <c r="AI19" s="436"/>
      <c r="AJ19" s="433"/>
      <c r="AK19" s="437"/>
      <c r="AL19" s="424"/>
      <c r="AM19" s="413"/>
      <c r="AO19" s="404" t="s">
        <v>592</v>
      </c>
    </row>
    <row r="20" spans="1:41" ht="35.1" customHeight="1" thickBot="1">
      <c r="A20" s="1642" t="s">
        <v>253</v>
      </c>
      <c r="B20" s="1643"/>
      <c r="C20" s="1643"/>
      <c r="D20" s="1643"/>
      <c r="E20" s="1643"/>
      <c r="F20" s="1644" t="s">
        <v>1415</v>
      </c>
      <c r="G20" s="1645"/>
      <c r="H20" s="1645"/>
      <c r="I20" s="1645"/>
      <c r="J20" s="1645"/>
      <c r="K20" s="1645"/>
      <c r="L20" s="1645"/>
      <c r="M20" s="1645"/>
      <c r="N20" s="1645"/>
      <c r="O20" s="1645"/>
      <c r="P20" s="1645"/>
      <c r="Q20" s="1645"/>
      <c r="R20" s="1645"/>
      <c r="S20" s="1645"/>
      <c r="T20" s="1645"/>
      <c r="U20" s="1645"/>
      <c r="V20" s="1645"/>
      <c r="W20" s="1645"/>
      <c r="X20" s="1645"/>
      <c r="Y20" s="1645"/>
      <c r="Z20" s="1645"/>
      <c r="AA20" s="1645"/>
      <c r="AB20" s="1645"/>
      <c r="AC20" s="1645"/>
      <c r="AD20" s="1645"/>
      <c r="AE20" s="1645"/>
      <c r="AF20" s="1645"/>
      <c r="AG20" s="1645"/>
      <c r="AH20" s="1645"/>
      <c r="AI20" s="1645"/>
      <c r="AJ20" s="1645"/>
      <c r="AK20" s="1646"/>
      <c r="AL20" s="396" t="str">
        <f>LEN(F20)&amp;" 文字(最大200文字)"</f>
        <v>55 文字(最大200文字)</v>
      </c>
      <c r="AM20" s="438" t="s">
        <v>594</v>
      </c>
      <c r="AN20" s="439" t="s">
        <v>595</v>
      </c>
      <c r="AO20" s="404" t="s">
        <v>593</v>
      </c>
    </row>
    <row r="21" spans="1:41" ht="15" customHeight="1">
      <c r="A21" s="1559" t="s">
        <v>254</v>
      </c>
      <c r="B21" s="1560"/>
      <c r="C21" s="1560"/>
      <c r="D21" s="1560"/>
      <c r="E21" s="1560"/>
      <c r="F21" s="1649" t="s">
        <v>496</v>
      </c>
      <c r="G21" s="1649"/>
      <c r="H21" s="1650" t="s">
        <v>1416</v>
      </c>
      <c r="I21" s="1650"/>
      <c r="J21" s="1650"/>
      <c r="K21" s="1650"/>
      <c r="L21" s="1650"/>
      <c r="M21" s="1650"/>
      <c r="N21" s="1650"/>
      <c r="O21" s="1650"/>
      <c r="P21" s="1650"/>
      <c r="Q21" s="1650"/>
      <c r="R21" s="1650"/>
      <c r="S21" s="1650"/>
      <c r="T21" s="1650"/>
      <c r="U21" s="1651" t="s">
        <v>736</v>
      </c>
      <c r="V21" s="1651"/>
      <c r="W21" s="1651"/>
      <c r="X21" s="1651"/>
      <c r="Y21" s="1650" t="s">
        <v>1418</v>
      </c>
      <c r="Z21" s="1650"/>
      <c r="AA21" s="1650"/>
      <c r="AB21" s="1650"/>
      <c r="AC21" s="1650"/>
      <c r="AD21" s="1650"/>
      <c r="AE21" s="1650"/>
      <c r="AF21" s="1650"/>
      <c r="AG21" s="408" t="s">
        <v>735</v>
      </c>
      <c r="AH21" s="600" t="s">
        <v>827</v>
      </c>
      <c r="AI21" s="440" t="s">
        <v>255</v>
      </c>
      <c r="AJ21" s="410"/>
      <c r="AK21" s="431"/>
      <c r="AL21" s="1655" t="str">
        <f>LEN(AN21)&amp;" 文字(最大100文字)"</f>
        <v>82 文字(最大100文字)</v>
      </c>
      <c r="AM21" s="360" t="str">
        <f>IF(H21="","",IF(AH21="✔",DBCS(CONCATENATE(H21,"　",Y21,"（任意）")),DBCS(CONCATENATE(H21,"　",Y21))))</f>
        <v>コンピュータサービス技能評価試験　ワープロ部門　３級　中央職業能力開発協会（任意）</v>
      </c>
      <c r="AN21" s="1656" t="str">
        <f>SUBSTITUTE(TRIM(CONCATENATE(AM21," ",AM22," ",AM23," ",AM24," ",AM25))," ","、")</f>
        <v>コンピュータサービス技能評価試験　ワープロ部門　３級　中央職業能力開発協会（任意）、コンピュータサービス技能評価試験　表計算部門　３級　中央職業能力開発協会（任意）</v>
      </c>
      <c r="AO21" s="404" t="s">
        <v>737</v>
      </c>
    </row>
    <row r="22" spans="1:41" ht="15" customHeight="1">
      <c r="A22" s="1647"/>
      <c r="B22" s="1648"/>
      <c r="C22" s="1648"/>
      <c r="D22" s="1648"/>
      <c r="E22" s="1648"/>
      <c r="F22" s="1652" t="s">
        <v>496</v>
      </c>
      <c r="G22" s="1652"/>
      <c r="H22" s="1653" t="s">
        <v>1417</v>
      </c>
      <c r="I22" s="1653"/>
      <c r="J22" s="1653"/>
      <c r="K22" s="1653"/>
      <c r="L22" s="1653"/>
      <c r="M22" s="1653"/>
      <c r="N22" s="1653"/>
      <c r="O22" s="1653"/>
      <c r="P22" s="1653"/>
      <c r="Q22" s="1653"/>
      <c r="R22" s="1653"/>
      <c r="S22" s="1653"/>
      <c r="T22" s="1653"/>
      <c r="U22" s="1654" t="s">
        <v>736</v>
      </c>
      <c r="V22" s="1654"/>
      <c r="W22" s="1654"/>
      <c r="X22" s="1654"/>
      <c r="Y22" s="1653" t="s">
        <v>1418</v>
      </c>
      <c r="Z22" s="1653"/>
      <c r="AA22" s="1653"/>
      <c r="AB22" s="1653"/>
      <c r="AC22" s="1653"/>
      <c r="AD22" s="1653"/>
      <c r="AE22" s="1653"/>
      <c r="AF22" s="1653"/>
      <c r="AG22" s="414" t="s">
        <v>735</v>
      </c>
      <c r="AH22" s="601" t="s">
        <v>827</v>
      </c>
      <c r="AI22" s="441" t="s">
        <v>255</v>
      </c>
      <c r="AJ22" s="442"/>
      <c r="AK22" s="443"/>
      <c r="AL22" s="1655"/>
      <c r="AM22" s="444" t="str">
        <f>IF(H22="","",IF(AH22="✔",DBCS(CONCATENATE(H22,"　",Y22,"（任意）")),DBCS(CONCATENATE(H22,"　",Y22))))</f>
        <v>コンピュータサービス技能評価試験　表計算部門　３級　中央職業能力開発協会（任意）</v>
      </c>
      <c r="AN22" s="1657"/>
    </row>
    <row r="23" spans="1:41" ht="15" customHeight="1">
      <c r="A23" s="1647"/>
      <c r="B23" s="1648"/>
      <c r="C23" s="1648"/>
      <c r="D23" s="1648"/>
      <c r="E23" s="1648"/>
      <c r="F23" s="1652" t="s">
        <v>496</v>
      </c>
      <c r="G23" s="1652"/>
      <c r="H23" s="1653"/>
      <c r="I23" s="1653"/>
      <c r="J23" s="1653"/>
      <c r="K23" s="1653"/>
      <c r="L23" s="1653"/>
      <c r="M23" s="1653"/>
      <c r="N23" s="1653"/>
      <c r="O23" s="1653"/>
      <c r="P23" s="1653"/>
      <c r="Q23" s="1653"/>
      <c r="R23" s="1653"/>
      <c r="S23" s="1653"/>
      <c r="T23" s="1653"/>
      <c r="U23" s="1654" t="s">
        <v>736</v>
      </c>
      <c r="V23" s="1654"/>
      <c r="W23" s="1654"/>
      <c r="X23" s="1654"/>
      <c r="Y23" s="1653"/>
      <c r="Z23" s="1653"/>
      <c r="AA23" s="1653"/>
      <c r="AB23" s="1653"/>
      <c r="AC23" s="1653"/>
      <c r="AD23" s="1653"/>
      <c r="AE23" s="1653"/>
      <c r="AF23" s="1653"/>
      <c r="AG23" s="414" t="s">
        <v>735</v>
      </c>
      <c r="AH23" s="601"/>
      <c r="AI23" s="441" t="s">
        <v>255</v>
      </c>
      <c r="AJ23" s="442"/>
      <c r="AK23" s="443"/>
      <c r="AL23" s="1655"/>
      <c r="AM23" s="444" t="str">
        <f>IF(H23="","",IF(AH23="✔",DBCS(CONCATENATE(H23,"　",Y23,"（任意）")),DBCS(CONCATENATE(H23,"　",Y23))))</f>
        <v/>
      </c>
      <c r="AN23" s="1657"/>
    </row>
    <row r="24" spans="1:41" ht="15" customHeight="1">
      <c r="A24" s="1647"/>
      <c r="B24" s="1648"/>
      <c r="C24" s="1648"/>
      <c r="D24" s="1648"/>
      <c r="E24" s="1648"/>
      <c r="F24" s="1652" t="s">
        <v>496</v>
      </c>
      <c r="G24" s="1652"/>
      <c r="H24" s="1653"/>
      <c r="I24" s="1653"/>
      <c r="J24" s="1653"/>
      <c r="K24" s="1653"/>
      <c r="L24" s="1653"/>
      <c r="M24" s="1653"/>
      <c r="N24" s="1653"/>
      <c r="O24" s="1653"/>
      <c r="P24" s="1653"/>
      <c r="Q24" s="1653"/>
      <c r="R24" s="1653"/>
      <c r="S24" s="1653"/>
      <c r="T24" s="1653"/>
      <c r="U24" s="1654" t="s">
        <v>736</v>
      </c>
      <c r="V24" s="1654"/>
      <c r="W24" s="1654"/>
      <c r="X24" s="1654"/>
      <c r="Y24" s="1653"/>
      <c r="Z24" s="1653"/>
      <c r="AA24" s="1653"/>
      <c r="AB24" s="1653"/>
      <c r="AC24" s="1653"/>
      <c r="AD24" s="1653"/>
      <c r="AE24" s="1653"/>
      <c r="AF24" s="1653"/>
      <c r="AG24" s="414" t="s">
        <v>735</v>
      </c>
      <c r="AH24" s="601"/>
      <c r="AI24" s="441" t="s">
        <v>255</v>
      </c>
      <c r="AJ24" s="442"/>
      <c r="AK24" s="443"/>
      <c r="AL24" s="1655"/>
      <c r="AM24" s="444" t="str">
        <f>IF(H24="","",IF(AH24="✔",DBCS(CONCATENATE(H24,"　",Y24,"（任意）")),DBCS(CONCATENATE(H24,"　",Y24))))</f>
        <v/>
      </c>
      <c r="AN24" s="1657"/>
    </row>
    <row r="25" spans="1:41" ht="15" customHeight="1" thickBot="1">
      <c r="A25" s="1631"/>
      <c r="B25" s="1632"/>
      <c r="C25" s="1632"/>
      <c r="D25" s="1632"/>
      <c r="E25" s="1632"/>
      <c r="F25" s="1659" t="s">
        <v>496</v>
      </c>
      <c r="G25" s="1659"/>
      <c r="H25" s="1660"/>
      <c r="I25" s="1660"/>
      <c r="J25" s="1660"/>
      <c r="K25" s="1660"/>
      <c r="L25" s="1660"/>
      <c r="M25" s="1660"/>
      <c r="N25" s="1660"/>
      <c r="O25" s="1660"/>
      <c r="P25" s="1660"/>
      <c r="Q25" s="1660"/>
      <c r="R25" s="1660"/>
      <c r="S25" s="1660"/>
      <c r="T25" s="1660"/>
      <c r="U25" s="1661" t="s">
        <v>736</v>
      </c>
      <c r="V25" s="1661"/>
      <c r="W25" s="1661"/>
      <c r="X25" s="1661"/>
      <c r="Y25" s="1660"/>
      <c r="Z25" s="1660"/>
      <c r="AA25" s="1660"/>
      <c r="AB25" s="1660"/>
      <c r="AC25" s="1660"/>
      <c r="AD25" s="1660"/>
      <c r="AE25" s="1660"/>
      <c r="AF25" s="1660"/>
      <c r="AG25" s="445" t="s">
        <v>735</v>
      </c>
      <c r="AH25" s="602"/>
      <c r="AI25" s="432" t="s">
        <v>255</v>
      </c>
      <c r="AJ25" s="433"/>
      <c r="AK25" s="437"/>
      <c r="AL25" s="1655"/>
      <c r="AM25" s="446" t="str">
        <f>IF(H25="","",IF(AH25="✔",DBCS(CONCATENATE(H25,"　",Y25,"（任意）")),DBCS(CONCATENATE(H25,"　",Y25))))</f>
        <v/>
      </c>
      <c r="AN25" s="1658"/>
    </row>
    <row r="26" spans="1:41" ht="21.75" customHeight="1" thickBot="1">
      <c r="A26" s="1638" t="s">
        <v>1116</v>
      </c>
      <c r="B26" s="1639"/>
      <c r="C26" s="1639"/>
      <c r="D26" s="1639"/>
      <c r="E26" s="1639"/>
      <c r="F26" s="1639"/>
      <c r="G26" s="1639"/>
      <c r="H26" s="1639"/>
      <c r="I26" s="1639"/>
      <c r="J26" s="1639"/>
      <c r="K26" s="1639"/>
      <c r="L26" s="1639"/>
      <c r="M26" s="1639"/>
      <c r="N26" s="1639"/>
      <c r="O26" s="1639"/>
      <c r="P26" s="1639"/>
      <c r="Q26" s="1639"/>
      <c r="R26" s="1639"/>
      <c r="S26" s="1639"/>
      <c r="T26" s="1639"/>
      <c r="U26" s="1639"/>
      <c r="V26" s="1639"/>
      <c r="W26" s="1639"/>
      <c r="X26" s="1639"/>
      <c r="Y26" s="1639"/>
      <c r="Z26" s="1639"/>
      <c r="AA26" s="1639"/>
      <c r="AB26" s="1639"/>
      <c r="AC26" s="1639"/>
      <c r="AD26" s="1639"/>
      <c r="AE26" s="1639"/>
      <c r="AF26" s="1639"/>
      <c r="AG26" s="1639"/>
      <c r="AH26" s="662"/>
      <c r="AI26" s="1608"/>
      <c r="AJ26" s="1617"/>
      <c r="AK26" s="1641"/>
      <c r="AL26" s="580"/>
      <c r="AM26" s="581"/>
      <c r="AN26" s="582"/>
    </row>
    <row r="27" spans="1:41" ht="21.75" customHeight="1" thickBot="1">
      <c r="A27" s="1638" t="s">
        <v>1117</v>
      </c>
      <c r="B27" s="1639"/>
      <c r="C27" s="1639"/>
      <c r="D27" s="1639"/>
      <c r="E27" s="1639"/>
      <c r="F27" s="1640"/>
      <c r="G27" s="1640"/>
      <c r="H27" s="1640"/>
      <c r="I27" s="1640"/>
      <c r="J27" s="1640"/>
      <c r="K27" s="1640"/>
      <c r="L27" s="1640"/>
      <c r="M27" s="1640"/>
      <c r="N27" s="1640"/>
      <c r="O27" s="1640"/>
      <c r="P27" s="1640"/>
      <c r="Q27" s="1640"/>
      <c r="R27" s="1640"/>
      <c r="S27" s="1640"/>
      <c r="T27" s="1640"/>
      <c r="U27" s="1640"/>
      <c r="V27" s="1640"/>
      <c r="W27" s="1640"/>
      <c r="X27" s="1640"/>
      <c r="Y27" s="1640"/>
      <c r="Z27" s="1640"/>
      <c r="AA27" s="1640"/>
      <c r="AB27" s="1640"/>
      <c r="AC27" s="1640"/>
      <c r="AD27" s="1640"/>
      <c r="AE27" s="1640"/>
      <c r="AF27" s="1640"/>
      <c r="AG27" s="1640"/>
      <c r="AH27" s="662"/>
      <c r="AI27" s="1608"/>
      <c r="AJ27" s="1617"/>
      <c r="AK27" s="1641"/>
      <c r="AL27" s="659"/>
      <c r="AM27" s="581"/>
      <c r="AN27" s="582"/>
    </row>
    <row r="28" spans="1:41" ht="21.75" customHeight="1" thickBot="1">
      <c r="A28" s="1638" t="s">
        <v>1098</v>
      </c>
      <c r="B28" s="1639"/>
      <c r="C28" s="1639"/>
      <c r="D28" s="1639"/>
      <c r="E28" s="1639"/>
      <c r="F28" s="1640"/>
      <c r="G28" s="1640"/>
      <c r="H28" s="1640"/>
      <c r="I28" s="1640"/>
      <c r="J28" s="1640"/>
      <c r="K28" s="1640"/>
      <c r="L28" s="1640"/>
      <c r="M28" s="1640"/>
      <c r="N28" s="1640"/>
      <c r="O28" s="1640"/>
      <c r="P28" s="1640"/>
      <c r="Q28" s="1640"/>
      <c r="R28" s="1640"/>
      <c r="S28" s="1640"/>
      <c r="T28" s="1640"/>
      <c r="U28" s="1640"/>
      <c r="V28" s="1640"/>
      <c r="W28" s="1640"/>
      <c r="X28" s="1640"/>
      <c r="Y28" s="1640"/>
      <c r="Z28" s="1640"/>
      <c r="AA28" s="1640"/>
      <c r="AB28" s="1640"/>
      <c r="AC28" s="1640"/>
      <c r="AD28" s="1640"/>
      <c r="AE28" s="1640"/>
      <c r="AF28" s="1640"/>
      <c r="AG28" s="1640"/>
      <c r="AH28" s="662"/>
      <c r="AI28" s="1608"/>
      <c r="AJ28" s="1617"/>
      <c r="AK28" s="1641"/>
      <c r="AL28" s="717"/>
      <c r="AM28" s="581"/>
      <c r="AN28" s="582"/>
    </row>
    <row r="29" spans="1:41" ht="24" customHeight="1">
      <c r="A29" s="1753" t="s">
        <v>511</v>
      </c>
      <c r="B29" s="1755" t="s">
        <v>738</v>
      </c>
      <c r="C29" s="1756"/>
      <c r="D29" s="1756"/>
      <c r="E29" s="1757"/>
      <c r="F29" s="1758" t="s">
        <v>1419</v>
      </c>
      <c r="G29" s="1759"/>
      <c r="H29" s="1759"/>
      <c r="I29" s="1759"/>
      <c r="J29" s="1759"/>
      <c r="K29" s="1759"/>
      <c r="L29" s="1759"/>
      <c r="M29" s="1759"/>
      <c r="N29" s="1759"/>
      <c r="O29" s="1759"/>
      <c r="P29" s="1759"/>
      <c r="Q29" s="1759"/>
      <c r="R29" s="1759"/>
      <c r="S29" s="1759"/>
      <c r="T29" s="1759"/>
      <c r="U29" s="1759"/>
      <c r="V29" s="1759"/>
      <c r="W29" s="1759"/>
      <c r="X29" s="1759"/>
      <c r="Y29" s="1759"/>
      <c r="Z29" s="1759"/>
      <c r="AA29" s="1759"/>
      <c r="AB29" s="1759"/>
      <c r="AC29" s="1759"/>
      <c r="AD29" s="1759"/>
      <c r="AE29" s="1759"/>
      <c r="AF29" s="1759"/>
      <c r="AG29" s="1759"/>
      <c r="AH29" s="1759"/>
      <c r="AI29" s="1759"/>
      <c r="AJ29" s="1759"/>
      <c r="AK29" s="1760"/>
      <c r="AL29" s="396" t="str">
        <f>LEN(F29)&amp;" 文字(最大250文字)"</f>
        <v>85 文字(最大250文字)</v>
      </c>
      <c r="AM29" s="413"/>
    </row>
    <row r="30" spans="1:41" ht="15" customHeight="1">
      <c r="A30" s="1753"/>
      <c r="B30" s="1738" t="s">
        <v>256</v>
      </c>
      <c r="C30" s="1761"/>
      <c r="D30" s="1761"/>
      <c r="E30" s="1761"/>
      <c r="F30" s="1761"/>
      <c r="G30" s="1761"/>
      <c r="H30" s="1761"/>
      <c r="I30" s="1761"/>
      <c r="J30" s="1762"/>
      <c r="K30" s="1761" t="s">
        <v>497</v>
      </c>
      <c r="L30" s="1761"/>
      <c r="M30" s="1761"/>
      <c r="N30" s="1761"/>
      <c r="O30" s="1761"/>
      <c r="P30" s="1761"/>
      <c r="Q30" s="1761"/>
      <c r="R30" s="1761"/>
      <c r="S30" s="1761"/>
      <c r="T30" s="1761"/>
      <c r="U30" s="1761"/>
      <c r="V30" s="1761"/>
      <c r="W30" s="1761"/>
      <c r="X30" s="1761"/>
      <c r="Y30" s="1761"/>
      <c r="Z30" s="1761"/>
      <c r="AA30" s="1761"/>
      <c r="AB30" s="1761"/>
      <c r="AC30" s="1761"/>
      <c r="AD30" s="1761"/>
      <c r="AE30" s="1761"/>
      <c r="AF30" s="1761"/>
      <c r="AG30" s="1761"/>
      <c r="AH30" s="1761"/>
      <c r="AI30" s="1665" t="s">
        <v>251</v>
      </c>
      <c r="AJ30" s="1665"/>
      <c r="AK30" s="1666"/>
      <c r="AL30" s="405"/>
      <c r="AM30" s="413"/>
    </row>
    <row r="31" spans="1:41" ht="20.100000000000001" customHeight="1">
      <c r="A31" s="1753"/>
      <c r="B31" s="1667" t="s">
        <v>498</v>
      </c>
      <c r="C31" s="1669" t="s">
        <v>1174</v>
      </c>
      <c r="D31" s="1670"/>
      <c r="E31" s="1670"/>
      <c r="F31" s="1670"/>
      <c r="G31" s="1670"/>
      <c r="H31" s="1670"/>
      <c r="I31" s="1670"/>
      <c r="J31" s="1671"/>
      <c r="K31" s="1672" t="s">
        <v>1444</v>
      </c>
      <c r="L31" s="1672"/>
      <c r="M31" s="1672"/>
      <c r="N31" s="1672"/>
      <c r="O31" s="1672"/>
      <c r="P31" s="1672"/>
      <c r="Q31" s="1672"/>
      <c r="R31" s="1672"/>
      <c r="S31" s="1672"/>
      <c r="T31" s="1672"/>
      <c r="U31" s="1672"/>
      <c r="V31" s="1672"/>
      <c r="W31" s="1672"/>
      <c r="X31" s="1672"/>
      <c r="Y31" s="1672"/>
      <c r="Z31" s="1672"/>
      <c r="AA31" s="1672"/>
      <c r="AB31" s="1672"/>
      <c r="AC31" s="1672"/>
      <c r="AD31" s="1672"/>
      <c r="AE31" s="1672"/>
      <c r="AF31" s="1672"/>
      <c r="AG31" s="1672"/>
      <c r="AH31" s="1673"/>
      <c r="AI31" s="1674">
        <v>6</v>
      </c>
      <c r="AJ31" s="1675"/>
      <c r="AK31" s="1676"/>
      <c r="AL31" s="447"/>
      <c r="AM31" s="413"/>
    </row>
    <row r="32" spans="1:41" ht="20.100000000000001" customHeight="1">
      <c r="A32" s="1753"/>
      <c r="B32" s="1668"/>
      <c r="C32" s="1677" t="s">
        <v>1171</v>
      </c>
      <c r="D32" s="1678"/>
      <c r="E32" s="1678"/>
      <c r="F32" s="1678"/>
      <c r="G32" s="1678"/>
      <c r="H32" s="1678"/>
      <c r="I32" s="1678"/>
      <c r="J32" s="1679"/>
      <c r="K32" s="1680" t="s">
        <v>1445</v>
      </c>
      <c r="L32" s="1680"/>
      <c r="M32" s="1680"/>
      <c r="N32" s="1680"/>
      <c r="O32" s="1680"/>
      <c r="P32" s="1680"/>
      <c r="Q32" s="1680"/>
      <c r="R32" s="1680"/>
      <c r="S32" s="1680"/>
      <c r="T32" s="1680"/>
      <c r="U32" s="1680"/>
      <c r="V32" s="1680"/>
      <c r="W32" s="1680"/>
      <c r="X32" s="1680"/>
      <c r="Y32" s="1680"/>
      <c r="Z32" s="1680"/>
      <c r="AA32" s="1680"/>
      <c r="AB32" s="1680"/>
      <c r="AC32" s="1680"/>
      <c r="AD32" s="1680"/>
      <c r="AE32" s="1680"/>
      <c r="AF32" s="1680"/>
      <c r="AG32" s="1680"/>
      <c r="AH32" s="1662"/>
      <c r="AI32" s="1681">
        <v>3</v>
      </c>
      <c r="AJ32" s="1682"/>
      <c r="AK32" s="1683"/>
      <c r="AL32" s="447"/>
      <c r="AM32" s="413"/>
    </row>
    <row r="33" spans="1:39" ht="20.100000000000001" customHeight="1">
      <c r="A33" s="1753"/>
      <c r="B33" s="1668"/>
      <c r="C33" s="1677" t="s">
        <v>1635</v>
      </c>
      <c r="D33" s="1678"/>
      <c r="E33" s="1678"/>
      <c r="F33" s="1678"/>
      <c r="G33" s="1678"/>
      <c r="H33" s="1678"/>
      <c r="I33" s="1678"/>
      <c r="J33" s="1679"/>
      <c r="K33" s="1680" t="s">
        <v>1446</v>
      </c>
      <c r="L33" s="1680"/>
      <c r="M33" s="1680"/>
      <c r="N33" s="1680"/>
      <c r="O33" s="1680"/>
      <c r="P33" s="1680"/>
      <c r="Q33" s="1680"/>
      <c r="R33" s="1680"/>
      <c r="S33" s="1680"/>
      <c r="T33" s="1680"/>
      <c r="U33" s="1680"/>
      <c r="V33" s="1680"/>
      <c r="W33" s="1680"/>
      <c r="X33" s="1680"/>
      <c r="Y33" s="1680"/>
      <c r="Z33" s="1680"/>
      <c r="AA33" s="1680"/>
      <c r="AB33" s="1680"/>
      <c r="AC33" s="1680"/>
      <c r="AD33" s="1680"/>
      <c r="AE33" s="1680"/>
      <c r="AF33" s="1680"/>
      <c r="AG33" s="1680"/>
      <c r="AH33" s="1662"/>
      <c r="AI33" s="1681">
        <v>6</v>
      </c>
      <c r="AJ33" s="1682"/>
      <c r="AK33" s="1683"/>
      <c r="AL33" s="448"/>
      <c r="AM33" s="413"/>
    </row>
    <row r="34" spans="1:39" ht="20.100000000000001" customHeight="1">
      <c r="A34" s="1753"/>
      <c r="B34" s="1668"/>
      <c r="C34" s="1677" t="s">
        <v>1636</v>
      </c>
      <c r="D34" s="1678"/>
      <c r="E34" s="1678"/>
      <c r="F34" s="1678"/>
      <c r="G34" s="1678"/>
      <c r="H34" s="1678"/>
      <c r="I34" s="1678"/>
      <c r="J34" s="1679"/>
      <c r="K34" s="1680" t="s">
        <v>1447</v>
      </c>
      <c r="L34" s="1680"/>
      <c r="M34" s="1680"/>
      <c r="N34" s="1680"/>
      <c r="O34" s="1680"/>
      <c r="P34" s="1680"/>
      <c r="Q34" s="1680"/>
      <c r="R34" s="1680"/>
      <c r="S34" s="1680"/>
      <c r="T34" s="1680"/>
      <c r="U34" s="1680"/>
      <c r="V34" s="1680"/>
      <c r="W34" s="1680"/>
      <c r="X34" s="1680"/>
      <c r="Y34" s="1680"/>
      <c r="Z34" s="1680"/>
      <c r="AA34" s="1680"/>
      <c r="AB34" s="1680"/>
      <c r="AC34" s="1680"/>
      <c r="AD34" s="1680"/>
      <c r="AE34" s="1680"/>
      <c r="AF34" s="1680"/>
      <c r="AG34" s="1680"/>
      <c r="AH34" s="1662"/>
      <c r="AI34" s="1681">
        <v>6</v>
      </c>
      <c r="AJ34" s="1682"/>
      <c r="AK34" s="1683"/>
      <c r="AL34" s="448"/>
      <c r="AM34" s="413"/>
    </row>
    <row r="35" spans="1:39" ht="20.100000000000001" customHeight="1">
      <c r="A35" s="1753"/>
      <c r="B35" s="1668"/>
      <c r="C35" s="1677" t="s">
        <v>1448</v>
      </c>
      <c r="D35" s="1678"/>
      <c r="E35" s="1678"/>
      <c r="F35" s="1678"/>
      <c r="G35" s="1678"/>
      <c r="H35" s="1678"/>
      <c r="I35" s="1678"/>
      <c r="J35" s="1679"/>
      <c r="K35" s="1680" t="s">
        <v>1449</v>
      </c>
      <c r="L35" s="1680"/>
      <c r="M35" s="1680"/>
      <c r="N35" s="1680"/>
      <c r="O35" s="1680"/>
      <c r="P35" s="1680"/>
      <c r="Q35" s="1680"/>
      <c r="R35" s="1680"/>
      <c r="S35" s="1680"/>
      <c r="T35" s="1680"/>
      <c r="U35" s="1680"/>
      <c r="V35" s="1680"/>
      <c r="W35" s="1680"/>
      <c r="X35" s="1680"/>
      <c r="Y35" s="1680"/>
      <c r="Z35" s="1680"/>
      <c r="AA35" s="1680"/>
      <c r="AB35" s="1680"/>
      <c r="AC35" s="1680"/>
      <c r="AD35" s="1680"/>
      <c r="AE35" s="1680"/>
      <c r="AF35" s="1680"/>
      <c r="AG35" s="1680"/>
      <c r="AH35" s="1662"/>
      <c r="AI35" s="1681">
        <v>6</v>
      </c>
      <c r="AJ35" s="1682"/>
      <c r="AK35" s="1683"/>
      <c r="AL35" s="448"/>
      <c r="AM35" s="413"/>
    </row>
    <row r="36" spans="1:39" ht="20.100000000000001" customHeight="1">
      <c r="A36" s="1753"/>
      <c r="B36" s="1668"/>
      <c r="C36" s="1677" t="s">
        <v>1450</v>
      </c>
      <c r="D36" s="1678"/>
      <c r="E36" s="1678"/>
      <c r="F36" s="1678"/>
      <c r="G36" s="1678"/>
      <c r="H36" s="1678"/>
      <c r="I36" s="1678"/>
      <c r="J36" s="1679"/>
      <c r="K36" s="1680" t="s">
        <v>1451</v>
      </c>
      <c r="L36" s="1680"/>
      <c r="M36" s="1680"/>
      <c r="N36" s="1680"/>
      <c r="O36" s="1680"/>
      <c r="P36" s="1680"/>
      <c r="Q36" s="1680"/>
      <c r="R36" s="1680"/>
      <c r="S36" s="1680"/>
      <c r="T36" s="1680"/>
      <c r="U36" s="1680"/>
      <c r="V36" s="1680"/>
      <c r="W36" s="1680"/>
      <c r="X36" s="1680"/>
      <c r="Y36" s="1680"/>
      <c r="Z36" s="1680"/>
      <c r="AA36" s="1680"/>
      <c r="AB36" s="1680"/>
      <c r="AC36" s="1680"/>
      <c r="AD36" s="1680"/>
      <c r="AE36" s="1680"/>
      <c r="AF36" s="1680"/>
      <c r="AG36" s="1680"/>
      <c r="AH36" s="1662"/>
      <c r="AI36" s="1681">
        <v>6</v>
      </c>
      <c r="AJ36" s="1682"/>
      <c r="AK36" s="1683"/>
      <c r="AL36" s="448"/>
      <c r="AM36" s="413"/>
    </row>
    <row r="37" spans="1:39" ht="20.100000000000001" customHeight="1">
      <c r="A37" s="1753"/>
      <c r="B37" s="1668"/>
      <c r="C37" s="1677" t="s">
        <v>1452</v>
      </c>
      <c r="D37" s="1678"/>
      <c r="E37" s="1678"/>
      <c r="F37" s="1678"/>
      <c r="G37" s="1678"/>
      <c r="H37" s="1678"/>
      <c r="I37" s="1678"/>
      <c r="J37" s="1679"/>
      <c r="K37" s="1680" t="s">
        <v>1453</v>
      </c>
      <c r="L37" s="1680"/>
      <c r="M37" s="1680"/>
      <c r="N37" s="1680"/>
      <c r="O37" s="1680"/>
      <c r="P37" s="1680"/>
      <c r="Q37" s="1680"/>
      <c r="R37" s="1680"/>
      <c r="S37" s="1680"/>
      <c r="T37" s="1680"/>
      <c r="U37" s="1680"/>
      <c r="V37" s="1680"/>
      <c r="W37" s="1680"/>
      <c r="X37" s="1680"/>
      <c r="Y37" s="1680"/>
      <c r="Z37" s="1680"/>
      <c r="AA37" s="1680"/>
      <c r="AB37" s="1680"/>
      <c r="AC37" s="1680"/>
      <c r="AD37" s="1680"/>
      <c r="AE37" s="1680"/>
      <c r="AF37" s="1680"/>
      <c r="AG37" s="1680"/>
      <c r="AH37" s="1662"/>
      <c r="AI37" s="1681">
        <v>6</v>
      </c>
      <c r="AJ37" s="1682"/>
      <c r="AK37" s="1683"/>
      <c r="AL37" s="448"/>
      <c r="AM37" s="413"/>
    </row>
    <row r="38" spans="1:39" ht="27" customHeight="1">
      <c r="A38" s="1753"/>
      <c r="B38" s="1668"/>
      <c r="C38" s="1677" t="s">
        <v>1454</v>
      </c>
      <c r="D38" s="1678"/>
      <c r="E38" s="1678"/>
      <c r="F38" s="1678"/>
      <c r="G38" s="1678"/>
      <c r="H38" s="1678"/>
      <c r="I38" s="1678"/>
      <c r="J38" s="1679"/>
      <c r="K38" s="1680" t="s">
        <v>1455</v>
      </c>
      <c r="L38" s="1680"/>
      <c r="M38" s="1680"/>
      <c r="N38" s="1680"/>
      <c r="O38" s="1680"/>
      <c r="P38" s="1680"/>
      <c r="Q38" s="1680"/>
      <c r="R38" s="1680"/>
      <c r="S38" s="1680"/>
      <c r="T38" s="1680"/>
      <c r="U38" s="1680"/>
      <c r="V38" s="1680"/>
      <c r="W38" s="1680"/>
      <c r="X38" s="1680"/>
      <c r="Y38" s="1680"/>
      <c r="Z38" s="1680"/>
      <c r="AA38" s="1680"/>
      <c r="AB38" s="1680"/>
      <c r="AC38" s="1680"/>
      <c r="AD38" s="1680"/>
      <c r="AE38" s="1680"/>
      <c r="AF38" s="1680"/>
      <c r="AG38" s="1680"/>
      <c r="AH38" s="1662"/>
      <c r="AI38" s="1681">
        <v>12</v>
      </c>
      <c r="AJ38" s="1682"/>
      <c r="AK38" s="1683"/>
      <c r="AL38" s="448"/>
      <c r="AM38" s="413"/>
    </row>
    <row r="39" spans="1:39" ht="23.25" customHeight="1">
      <c r="A39" s="1753"/>
      <c r="B39" s="1668"/>
      <c r="C39" s="1677"/>
      <c r="D39" s="1684"/>
      <c r="E39" s="1684"/>
      <c r="F39" s="1684"/>
      <c r="G39" s="1684"/>
      <c r="H39" s="1684"/>
      <c r="I39" s="1684"/>
      <c r="J39" s="1685"/>
      <c r="K39" s="1680"/>
      <c r="L39" s="1680"/>
      <c r="M39" s="1680"/>
      <c r="N39" s="1680"/>
      <c r="O39" s="1680"/>
      <c r="P39" s="1680"/>
      <c r="Q39" s="1680"/>
      <c r="R39" s="1680"/>
      <c r="S39" s="1680"/>
      <c r="T39" s="1680"/>
      <c r="U39" s="1680"/>
      <c r="V39" s="1680"/>
      <c r="W39" s="1680"/>
      <c r="X39" s="1680"/>
      <c r="Y39" s="1680"/>
      <c r="Z39" s="1680"/>
      <c r="AA39" s="1680"/>
      <c r="AB39" s="1680"/>
      <c r="AC39" s="1680"/>
      <c r="AD39" s="1680"/>
      <c r="AE39" s="1680"/>
      <c r="AF39" s="1680"/>
      <c r="AG39" s="1680"/>
      <c r="AH39" s="1662"/>
      <c r="AI39" s="1681"/>
      <c r="AJ39" s="1682"/>
      <c r="AK39" s="1683"/>
      <c r="AL39" s="448"/>
      <c r="AM39" s="413"/>
    </row>
    <row r="40" spans="1:39" ht="23.25" customHeight="1">
      <c r="A40" s="1753"/>
      <c r="B40" s="1668"/>
      <c r="C40" s="1677"/>
      <c r="D40" s="1684"/>
      <c r="E40" s="1684"/>
      <c r="F40" s="1684"/>
      <c r="G40" s="1684"/>
      <c r="H40" s="1684"/>
      <c r="I40" s="1684"/>
      <c r="J40" s="1685"/>
      <c r="K40" s="1680"/>
      <c r="L40" s="1680"/>
      <c r="M40" s="1680"/>
      <c r="N40" s="1680"/>
      <c r="O40" s="1680"/>
      <c r="P40" s="1680"/>
      <c r="Q40" s="1680"/>
      <c r="R40" s="1680"/>
      <c r="S40" s="1680"/>
      <c r="T40" s="1680"/>
      <c r="U40" s="1680"/>
      <c r="V40" s="1680"/>
      <c r="W40" s="1680"/>
      <c r="X40" s="1680"/>
      <c r="Y40" s="1680"/>
      <c r="Z40" s="1680"/>
      <c r="AA40" s="1680"/>
      <c r="AB40" s="1680"/>
      <c r="AC40" s="1680"/>
      <c r="AD40" s="1680"/>
      <c r="AE40" s="1680"/>
      <c r="AF40" s="1680"/>
      <c r="AG40" s="1680"/>
      <c r="AH40" s="1662"/>
      <c r="AI40" s="1681"/>
      <c r="AJ40" s="1682"/>
      <c r="AK40" s="1683"/>
      <c r="AL40" s="448"/>
      <c r="AM40" s="413"/>
    </row>
    <row r="41" spans="1:39" ht="23.25" customHeight="1">
      <c r="A41" s="1753"/>
      <c r="B41" s="1668"/>
      <c r="C41" s="1677"/>
      <c r="D41" s="1684"/>
      <c r="E41" s="1684"/>
      <c r="F41" s="1684"/>
      <c r="G41" s="1684"/>
      <c r="H41" s="1684"/>
      <c r="I41" s="1684"/>
      <c r="J41" s="1685"/>
      <c r="K41" s="1680"/>
      <c r="L41" s="1680"/>
      <c r="M41" s="1680"/>
      <c r="N41" s="1680"/>
      <c r="O41" s="1680"/>
      <c r="P41" s="1680"/>
      <c r="Q41" s="1680"/>
      <c r="R41" s="1680"/>
      <c r="S41" s="1680"/>
      <c r="T41" s="1680"/>
      <c r="U41" s="1680"/>
      <c r="V41" s="1680"/>
      <c r="W41" s="1680"/>
      <c r="X41" s="1680"/>
      <c r="Y41" s="1680"/>
      <c r="Z41" s="1680"/>
      <c r="AA41" s="1680"/>
      <c r="AB41" s="1680"/>
      <c r="AC41" s="1680"/>
      <c r="AD41" s="1680"/>
      <c r="AE41" s="1680"/>
      <c r="AF41" s="1680"/>
      <c r="AG41" s="1680"/>
      <c r="AH41" s="1662"/>
      <c r="AI41" s="1681"/>
      <c r="AJ41" s="1682"/>
      <c r="AK41" s="1683"/>
      <c r="AL41" s="448"/>
      <c r="AM41" s="413"/>
    </row>
    <row r="42" spans="1:39" ht="23.25" customHeight="1">
      <c r="A42" s="1753"/>
      <c r="B42" s="1668"/>
      <c r="C42" s="1748"/>
      <c r="D42" s="1749"/>
      <c r="E42" s="1749"/>
      <c r="F42" s="1749"/>
      <c r="G42" s="1749"/>
      <c r="H42" s="1749"/>
      <c r="I42" s="1749"/>
      <c r="J42" s="1750"/>
      <c r="K42" s="1751"/>
      <c r="L42" s="1751"/>
      <c r="M42" s="1751"/>
      <c r="N42" s="1751"/>
      <c r="O42" s="1751"/>
      <c r="P42" s="1751"/>
      <c r="Q42" s="1751"/>
      <c r="R42" s="1751"/>
      <c r="S42" s="1751"/>
      <c r="T42" s="1751"/>
      <c r="U42" s="1751"/>
      <c r="V42" s="1751"/>
      <c r="W42" s="1751"/>
      <c r="X42" s="1751"/>
      <c r="Y42" s="1751"/>
      <c r="Z42" s="1751"/>
      <c r="AA42" s="1751"/>
      <c r="AB42" s="1751"/>
      <c r="AC42" s="1751"/>
      <c r="AD42" s="1751"/>
      <c r="AE42" s="1751"/>
      <c r="AF42" s="1751"/>
      <c r="AG42" s="1751"/>
      <c r="AH42" s="1752"/>
      <c r="AI42" s="1686"/>
      <c r="AJ42" s="1687"/>
      <c r="AK42" s="1688"/>
      <c r="AL42" s="448"/>
      <c r="AM42" s="413"/>
    </row>
    <row r="43" spans="1:39" ht="29.25" customHeight="1">
      <c r="A43" s="1753"/>
      <c r="B43" s="1667" t="s">
        <v>499</v>
      </c>
      <c r="C43" s="1669" t="s">
        <v>1515</v>
      </c>
      <c r="D43" s="1690"/>
      <c r="E43" s="1690"/>
      <c r="F43" s="1690"/>
      <c r="G43" s="1690"/>
      <c r="H43" s="1690"/>
      <c r="I43" s="1690"/>
      <c r="J43" s="1691"/>
      <c r="K43" s="1673" t="s">
        <v>1420</v>
      </c>
      <c r="L43" s="1692"/>
      <c r="M43" s="1692"/>
      <c r="N43" s="1692"/>
      <c r="O43" s="1692"/>
      <c r="P43" s="1692"/>
      <c r="Q43" s="1692"/>
      <c r="R43" s="1692"/>
      <c r="S43" s="1692"/>
      <c r="T43" s="1692"/>
      <c r="U43" s="1692"/>
      <c r="V43" s="1692"/>
      <c r="W43" s="1692"/>
      <c r="X43" s="1692"/>
      <c r="Y43" s="1692"/>
      <c r="Z43" s="1692"/>
      <c r="AA43" s="1692"/>
      <c r="AB43" s="1692"/>
      <c r="AC43" s="1692"/>
      <c r="AD43" s="1692"/>
      <c r="AE43" s="1692"/>
      <c r="AF43" s="1692"/>
      <c r="AG43" s="1692"/>
      <c r="AH43" s="1693"/>
      <c r="AI43" s="1694">
        <v>18</v>
      </c>
      <c r="AJ43" s="1695"/>
      <c r="AK43" s="1696"/>
      <c r="AL43" s="448"/>
      <c r="AM43" s="413"/>
    </row>
    <row r="44" spans="1:39" ht="24.75" customHeight="1">
      <c r="A44" s="1753"/>
      <c r="B44" s="1668"/>
      <c r="C44" s="1677" t="s">
        <v>1514</v>
      </c>
      <c r="D44" s="1697"/>
      <c r="E44" s="1697"/>
      <c r="F44" s="1697"/>
      <c r="G44" s="1697"/>
      <c r="H44" s="1697"/>
      <c r="I44" s="1697"/>
      <c r="J44" s="1698"/>
      <c r="K44" s="1662" t="s">
        <v>1421</v>
      </c>
      <c r="L44" s="1663"/>
      <c r="M44" s="1663"/>
      <c r="N44" s="1663"/>
      <c r="O44" s="1663"/>
      <c r="P44" s="1663"/>
      <c r="Q44" s="1663"/>
      <c r="R44" s="1663"/>
      <c r="S44" s="1663"/>
      <c r="T44" s="1663"/>
      <c r="U44" s="1663"/>
      <c r="V44" s="1663"/>
      <c r="W44" s="1663"/>
      <c r="X44" s="1663"/>
      <c r="Y44" s="1663"/>
      <c r="Z44" s="1663"/>
      <c r="AA44" s="1663"/>
      <c r="AB44" s="1663"/>
      <c r="AC44" s="1663"/>
      <c r="AD44" s="1663"/>
      <c r="AE44" s="1663"/>
      <c r="AF44" s="1663"/>
      <c r="AG44" s="1663"/>
      <c r="AH44" s="1664"/>
      <c r="AI44" s="1699">
        <v>30</v>
      </c>
      <c r="AJ44" s="1700"/>
      <c r="AK44" s="1701"/>
      <c r="AL44" s="448"/>
      <c r="AM44" s="413"/>
    </row>
    <row r="45" spans="1:39" ht="20.100000000000001" customHeight="1">
      <c r="A45" s="1753"/>
      <c r="B45" s="1668"/>
      <c r="C45" s="1677" t="s">
        <v>1516</v>
      </c>
      <c r="D45" s="1697"/>
      <c r="E45" s="1697"/>
      <c r="F45" s="1697"/>
      <c r="G45" s="1697"/>
      <c r="H45" s="1697"/>
      <c r="I45" s="1697"/>
      <c r="J45" s="1698"/>
      <c r="K45" s="1662" t="s">
        <v>1423</v>
      </c>
      <c r="L45" s="1663"/>
      <c r="M45" s="1663"/>
      <c r="N45" s="1663"/>
      <c r="O45" s="1663"/>
      <c r="P45" s="1663"/>
      <c r="Q45" s="1663"/>
      <c r="R45" s="1663"/>
      <c r="S45" s="1663"/>
      <c r="T45" s="1663"/>
      <c r="U45" s="1663"/>
      <c r="V45" s="1663"/>
      <c r="W45" s="1663"/>
      <c r="X45" s="1663"/>
      <c r="Y45" s="1663"/>
      <c r="Z45" s="1663"/>
      <c r="AA45" s="1663"/>
      <c r="AB45" s="1663"/>
      <c r="AC45" s="1663"/>
      <c r="AD45" s="1663"/>
      <c r="AE45" s="1663"/>
      <c r="AF45" s="1663"/>
      <c r="AG45" s="1663"/>
      <c r="AH45" s="1664"/>
      <c r="AI45" s="1699">
        <v>18</v>
      </c>
      <c r="AJ45" s="1700"/>
      <c r="AK45" s="1701"/>
      <c r="AL45" s="448"/>
      <c r="AM45" s="413"/>
    </row>
    <row r="46" spans="1:39" ht="20.100000000000001" customHeight="1">
      <c r="A46" s="1753"/>
      <c r="B46" s="1668"/>
      <c r="C46" s="1677" t="s">
        <v>1517</v>
      </c>
      <c r="D46" s="1697"/>
      <c r="E46" s="1697"/>
      <c r="F46" s="1697"/>
      <c r="G46" s="1697"/>
      <c r="H46" s="1697"/>
      <c r="I46" s="1697"/>
      <c r="J46" s="1698"/>
      <c r="K46" s="1662" t="s">
        <v>1425</v>
      </c>
      <c r="L46" s="1663"/>
      <c r="M46" s="1663"/>
      <c r="N46" s="1663"/>
      <c r="O46" s="1663"/>
      <c r="P46" s="1663"/>
      <c r="Q46" s="1663"/>
      <c r="R46" s="1663"/>
      <c r="S46" s="1663"/>
      <c r="T46" s="1663"/>
      <c r="U46" s="1663"/>
      <c r="V46" s="1663"/>
      <c r="W46" s="1663"/>
      <c r="X46" s="1663"/>
      <c r="Y46" s="1663"/>
      <c r="Z46" s="1663"/>
      <c r="AA46" s="1663"/>
      <c r="AB46" s="1663"/>
      <c r="AC46" s="1663"/>
      <c r="AD46" s="1663"/>
      <c r="AE46" s="1663"/>
      <c r="AF46" s="1663"/>
      <c r="AG46" s="1663"/>
      <c r="AH46" s="1664"/>
      <c r="AI46" s="1699">
        <v>18</v>
      </c>
      <c r="AJ46" s="1700"/>
      <c r="AK46" s="1701"/>
      <c r="AL46" s="448"/>
      <c r="AM46" s="413"/>
    </row>
    <row r="47" spans="1:39" ht="20.100000000000001" customHeight="1">
      <c r="A47" s="1753"/>
      <c r="B47" s="1668"/>
      <c r="C47" s="1677" t="s">
        <v>1518</v>
      </c>
      <c r="D47" s="1697"/>
      <c r="E47" s="1697"/>
      <c r="F47" s="1697"/>
      <c r="G47" s="1697"/>
      <c r="H47" s="1697"/>
      <c r="I47" s="1697"/>
      <c r="J47" s="1698"/>
      <c r="K47" s="1662" t="s">
        <v>1427</v>
      </c>
      <c r="L47" s="1663"/>
      <c r="M47" s="1663"/>
      <c r="N47" s="1663"/>
      <c r="O47" s="1663"/>
      <c r="P47" s="1663"/>
      <c r="Q47" s="1663"/>
      <c r="R47" s="1663"/>
      <c r="S47" s="1663"/>
      <c r="T47" s="1663"/>
      <c r="U47" s="1663"/>
      <c r="V47" s="1663"/>
      <c r="W47" s="1663"/>
      <c r="X47" s="1663"/>
      <c r="Y47" s="1663"/>
      <c r="Z47" s="1663"/>
      <c r="AA47" s="1663"/>
      <c r="AB47" s="1663"/>
      <c r="AC47" s="1663"/>
      <c r="AD47" s="1663"/>
      <c r="AE47" s="1663"/>
      <c r="AF47" s="1663"/>
      <c r="AG47" s="1663"/>
      <c r="AH47" s="1664"/>
      <c r="AI47" s="1699">
        <v>30</v>
      </c>
      <c r="AJ47" s="1700"/>
      <c r="AK47" s="1701"/>
      <c r="AL47" s="448"/>
      <c r="AM47" s="413"/>
    </row>
    <row r="48" spans="1:39" ht="20.100000000000001" customHeight="1">
      <c r="A48" s="1753"/>
      <c r="B48" s="1668"/>
      <c r="C48" s="1677" t="s">
        <v>1428</v>
      </c>
      <c r="D48" s="1697"/>
      <c r="E48" s="1697"/>
      <c r="F48" s="1697"/>
      <c r="G48" s="1697"/>
      <c r="H48" s="1697"/>
      <c r="I48" s="1697"/>
      <c r="J48" s="1698"/>
      <c r="K48" s="1662" t="s">
        <v>1429</v>
      </c>
      <c r="L48" s="1663"/>
      <c r="M48" s="1663"/>
      <c r="N48" s="1663"/>
      <c r="O48" s="1663"/>
      <c r="P48" s="1663"/>
      <c r="Q48" s="1663"/>
      <c r="R48" s="1663"/>
      <c r="S48" s="1663"/>
      <c r="T48" s="1663"/>
      <c r="U48" s="1663"/>
      <c r="V48" s="1663"/>
      <c r="W48" s="1663"/>
      <c r="X48" s="1663"/>
      <c r="Y48" s="1663"/>
      <c r="Z48" s="1663"/>
      <c r="AA48" s="1663"/>
      <c r="AB48" s="1663"/>
      <c r="AC48" s="1663"/>
      <c r="AD48" s="1663"/>
      <c r="AE48" s="1663"/>
      <c r="AF48" s="1663"/>
      <c r="AG48" s="1663"/>
      <c r="AH48" s="1664"/>
      <c r="AI48" s="1699">
        <v>30</v>
      </c>
      <c r="AJ48" s="1700"/>
      <c r="AK48" s="1701"/>
      <c r="AL48" s="448"/>
      <c r="AM48" s="413"/>
    </row>
    <row r="49" spans="1:39" ht="20.100000000000001" customHeight="1">
      <c r="A49" s="1753"/>
      <c r="B49" s="1668"/>
      <c r="C49" s="1677" t="s">
        <v>1430</v>
      </c>
      <c r="D49" s="1697"/>
      <c r="E49" s="1697"/>
      <c r="F49" s="1697"/>
      <c r="G49" s="1697"/>
      <c r="H49" s="1697"/>
      <c r="I49" s="1697"/>
      <c r="J49" s="1698"/>
      <c r="K49" s="1662" t="s">
        <v>1431</v>
      </c>
      <c r="L49" s="1663"/>
      <c r="M49" s="1663"/>
      <c r="N49" s="1663"/>
      <c r="O49" s="1663"/>
      <c r="P49" s="1663"/>
      <c r="Q49" s="1663"/>
      <c r="R49" s="1663"/>
      <c r="S49" s="1663"/>
      <c r="T49" s="1663"/>
      <c r="U49" s="1663"/>
      <c r="V49" s="1663"/>
      <c r="W49" s="1663"/>
      <c r="X49" s="1663"/>
      <c r="Y49" s="1663"/>
      <c r="Z49" s="1663"/>
      <c r="AA49" s="1663"/>
      <c r="AB49" s="1663"/>
      <c r="AC49" s="1663"/>
      <c r="AD49" s="1663"/>
      <c r="AE49" s="1663"/>
      <c r="AF49" s="1663"/>
      <c r="AG49" s="1663"/>
      <c r="AH49" s="1664"/>
      <c r="AI49" s="1699">
        <v>18</v>
      </c>
      <c r="AJ49" s="1700"/>
      <c r="AK49" s="1701"/>
      <c r="AL49" s="448"/>
      <c r="AM49" s="413"/>
    </row>
    <row r="50" spans="1:39" ht="20.100000000000001" customHeight="1">
      <c r="A50" s="1753"/>
      <c r="B50" s="1668"/>
      <c r="C50" s="1677" t="s">
        <v>1639</v>
      </c>
      <c r="D50" s="1697"/>
      <c r="E50" s="1697"/>
      <c r="F50" s="1697"/>
      <c r="G50" s="1697"/>
      <c r="H50" s="1697"/>
      <c r="I50" s="1697"/>
      <c r="J50" s="1698"/>
      <c r="K50" s="1662" t="s">
        <v>1432</v>
      </c>
      <c r="L50" s="1663"/>
      <c r="M50" s="1663"/>
      <c r="N50" s="1663"/>
      <c r="O50" s="1663"/>
      <c r="P50" s="1663"/>
      <c r="Q50" s="1663"/>
      <c r="R50" s="1663"/>
      <c r="S50" s="1663"/>
      <c r="T50" s="1663"/>
      <c r="U50" s="1663"/>
      <c r="V50" s="1663"/>
      <c r="W50" s="1663"/>
      <c r="X50" s="1663"/>
      <c r="Y50" s="1663"/>
      <c r="Z50" s="1663"/>
      <c r="AA50" s="1663"/>
      <c r="AB50" s="1663"/>
      <c r="AC50" s="1663"/>
      <c r="AD50" s="1663"/>
      <c r="AE50" s="1663"/>
      <c r="AF50" s="1663"/>
      <c r="AG50" s="1663"/>
      <c r="AH50" s="1664"/>
      <c r="AI50" s="1699">
        <v>18</v>
      </c>
      <c r="AJ50" s="1700"/>
      <c r="AK50" s="1701"/>
      <c r="AL50" s="448"/>
      <c r="AM50" s="413"/>
    </row>
    <row r="51" spans="1:39" ht="20.100000000000001" customHeight="1">
      <c r="A51" s="1753"/>
      <c r="B51" s="1668"/>
      <c r="C51" s="1677" t="s">
        <v>1433</v>
      </c>
      <c r="D51" s="1697"/>
      <c r="E51" s="1697"/>
      <c r="F51" s="1697"/>
      <c r="G51" s="1697"/>
      <c r="H51" s="1697"/>
      <c r="I51" s="1697"/>
      <c r="J51" s="1698"/>
      <c r="K51" s="1662" t="s">
        <v>1434</v>
      </c>
      <c r="L51" s="1663"/>
      <c r="M51" s="1663"/>
      <c r="N51" s="1663"/>
      <c r="O51" s="1663"/>
      <c r="P51" s="1663"/>
      <c r="Q51" s="1663"/>
      <c r="R51" s="1663"/>
      <c r="S51" s="1663"/>
      <c r="T51" s="1663"/>
      <c r="U51" s="1663"/>
      <c r="V51" s="1663"/>
      <c r="W51" s="1663"/>
      <c r="X51" s="1663"/>
      <c r="Y51" s="1663"/>
      <c r="Z51" s="1663"/>
      <c r="AA51" s="1663"/>
      <c r="AB51" s="1663"/>
      <c r="AC51" s="1663"/>
      <c r="AD51" s="1663"/>
      <c r="AE51" s="1663"/>
      <c r="AF51" s="1663"/>
      <c r="AG51" s="1663"/>
      <c r="AH51" s="1664"/>
      <c r="AI51" s="1699">
        <v>24</v>
      </c>
      <c r="AJ51" s="1700"/>
      <c r="AK51" s="1701"/>
      <c r="AL51" s="448"/>
      <c r="AM51" s="413"/>
    </row>
    <row r="52" spans="1:39" ht="20.100000000000001" customHeight="1">
      <c r="A52" s="1753"/>
      <c r="B52" s="1668"/>
      <c r="C52" s="1677" t="s">
        <v>1520</v>
      </c>
      <c r="D52" s="1697"/>
      <c r="E52" s="1697"/>
      <c r="F52" s="1697"/>
      <c r="G52" s="1697"/>
      <c r="H52" s="1697"/>
      <c r="I52" s="1697"/>
      <c r="J52" s="1698"/>
      <c r="K52" s="1662" t="s">
        <v>1435</v>
      </c>
      <c r="L52" s="1663"/>
      <c r="M52" s="1663"/>
      <c r="N52" s="1663"/>
      <c r="O52" s="1663"/>
      <c r="P52" s="1663"/>
      <c r="Q52" s="1663"/>
      <c r="R52" s="1663"/>
      <c r="S52" s="1663"/>
      <c r="T52" s="1663"/>
      <c r="U52" s="1663"/>
      <c r="V52" s="1663"/>
      <c r="W52" s="1663"/>
      <c r="X52" s="1663"/>
      <c r="Y52" s="1663"/>
      <c r="Z52" s="1663"/>
      <c r="AA52" s="1663"/>
      <c r="AB52" s="1663"/>
      <c r="AC52" s="1663"/>
      <c r="AD52" s="1663"/>
      <c r="AE52" s="1663"/>
      <c r="AF52" s="1663"/>
      <c r="AG52" s="1663"/>
      <c r="AH52" s="1664"/>
      <c r="AI52" s="1699">
        <v>12</v>
      </c>
      <c r="AJ52" s="1700"/>
      <c r="AK52" s="1701"/>
      <c r="AL52" s="448"/>
      <c r="AM52" s="413"/>
    </row>
    <row r="53" spans="1:39" ht="20.100000000000001" customHeight="1">
      <c r="A53" s="1753"/>
      <c r="B53" s="1668"/>
      <c r="C53" s="1677" t="s">
        <v>1436</v>
      </c>
      <c r="D53" s="1697"/>
      <c r="E53" s="1697"/>
      <c r="F53" s="1697"/>
      <c r="G53" s="1697"/>
      <c r="H53" s="1697"/>
      <c r="I53" s="1697"/>
      <c r="J53" s="1698"/>
      <c r="K53" s="1662" t="s">
        <v>1437</v>
      </c>
      <c r="L53" s="1663"/>
      <c r="M53" s="1663"/>
      <c r="N53" s="1663"/>
      <c r="O53" s="1663"/>
      <c r="P53" s="1663"/>
      <c r="Q53" s="1663"/>
      <c r="R53" s="1663"/>
      <c r="S53" s="1663"/>
      <c r="T53" s="1663"/>
      <c r="U53" s="1663"/>
      <c r="V53" s="1663"/>
      <c r="W53" s="1663"/>
      <c r="X53" s="1663"/>
      <c r="Y53" s="1663"/>
      <c r="Z53" s="1663"/>
      <c r="AA53" s="1663"/>
      <c r="AB53" s="1663"/>
      <c r="AC53" s="1663"/>
      <c r="AD53" s="1663"/>
      <c r="AE53" s="1663"/>
      <c r="AF53" s="1663"/>
      <c r="AG53" s="1663"/>
      <c r="AH53" s="1664"/>
      <c r="AI53" s="1699">
        <v>6</v>
      </c>
      <c r="AJ53" s="1700"/>
      <c r="AK53" s="1701"/>
      <c r="AL53" s="448"/>
      <c r="AM53" s="413"/>
    </row>
    <row r="54" spans="1:39" ht="20.100000000000001" customHeight="1">
      <c r="A54" s="1753"/>
      <c r="B54" s="1668"/>
      <c r="C54" s="1677" t="s">
        <v>1438</v>
      </c>
      <c r="D54" s="1697"/>
      <c r="E54" s="1697"/>
      <c r="F54" s="1697"/>
      <c r="G54" s="1697"/>
      <c r="H54" s="1697"/>
      <c r="I54" s="1697"/>
      <c r="J54" s="1698"/>
      <c r="K54" s="1662" t="s">
        <v>1439</v>
      </c>
      <c r="L54" s="1663"/>
      <c r="M54" s="1663"/>
      <c r="N54" s="1663"/>
      <c r="O54" s="1663"/>
      <c r="P54" s="1663"/>
      <c r="Q54" s="1663"/>
      <c r="R54" s="1663"/>
      <c r="S54" s="1663"/>
      <c r="T54" s="1663"/>
      <c r="U54" s="1663"/>
      <c r="V54" s="1663"/>
      <c r="W54" s="1663"/>
      <c r="X54" s="1663"/>
      <c r="Y54" s="1663"/>
      <c r="Z54" s="1663"/>
      <c r="AA54" s="1663"/>
      <c r="AB54" s="1663"/>
      <c r="AC54" s="1663"/>
      <c r="AD54" s="1663"/>
      <c r="AE54" s="1663"/>
      <c r="AF54" s="1663"/>
      <c r="AG54" s="1663"/>
      <c r="AH54" s="1664"/>
      <c r="AI54" s="1699">
        <v>6</v>
      </c>
      <c r="AJ54" s="1700"/>
      <c r="AK54" s="1701"/>
      <c r="AL54" s="448"/>
      <c r="AM54" s="413"/>
    </row>
    <row r="55" spans="1:39" ht="20.100000000000001" customHeight="1">
      <c r="A55" s="1753"/>
      <c r="B55" s="1668"/>
      <c r="C55" s="1677" t="s">
        <v>1440</v>
      </c>
      <c r="D55" s="1697"/>
      <c r="E55" s="1697"/>
      <c r="F55" s="1697"/>
      <c r="G55" s="1697"/>
      <c r="H55" s="1697"/>
      <c r="I55" s="1697"/>
      <c r="J55" s="1698"/>
      <c r="K55" s="1662" t="s">
        <v>1441</v>
      </c>
      <c r="L55" s="1663"/>
      <c r="M55" s="1663"/>
      <c r="N55" s="1663"/>
      <c r="O55" s="1663"/>
      <c r="P55" s="1663"/>
      <c r="Q55" s="1663"/>
      <c r="R55" s="1663"/>
      <c r="S55" s="1663"/>
      <c r="T55" s="1663"/>
      <c r="U55" s="1663"/>
      <c r="V55" s="1663"/>
      <c r="W55" s="1663"/>
      <c r="X55" s="1663"/>
      <c r="Y55" s="1663"/>
      <c r="Z55" s="1663"/>
      <c r="AA55" s="1663"/>
      <c r="AB55" s="1663"/>
      <c r="AC55" s="1663"/>
      <c r="AD55" s="1663"/>
      <c r="AE55" s="1663"/>
      <c r="AF55" s="1663"/>
      <c r="AG55" s="1663"/>
      <c r="AH55" s="1664"/>
      <c r="AI55" s="1699">
        <v>12</v>
      </c>
      <c r="AJ55" s="1700"/>
      <c r="AK55" s="1701"/>
      <c r="AL55" s="448"/>
      <c r="AM55" s="413"/>
    </row>
    <row r="56" spans="1:39" ht="20.100000000000001" customHeight="1">
      <c r="A56" s="1753"/>
      <c r="B56" s="1689"/>
      <c r="C56" s="1677" t="s">
        <v>1442</v>
      </c>
      <c r="D56" s="1697"/>
      <c r="E56" s="1697"/>
      <c r="F56" s="1697"/>
      <c r="G56" s="1697"/>
      <c r="H56" s="1697"/>
      <c r="I56" s="1697"/>
      <c r="J56" s="1698"/>
      <c r="K56" s="1662" t="s">
        <v>1443</v>
      </c>
      <c r="L56" s="1663"/>
      <c r="M56" s="1663"/>
      <c r="N56" s="1663"/>
      <c r="O56" s="1663"/>
      <c r="P56" s="1663"/>
      <c r="Q56" s="1663"/>
      <c r="R56" s="1663"/>
      <c r="S56" s="1663"/>
      <c r="T56" s="1663"/>
      <c r="U56" s="1663"/>
      <c r="V56" s="1663"/>
      <c r="W56" s="1663"/>
      <c r="X56" s="1663"/>
      <c r="Y56" s="1663"/>
      <c r="Z56" s="1663"/>
      <c r="AA56" s="1663"/>
      <c r="AB56" s="1663"/>
      <c r="AC56" s="1663"/>
      <c r="AD56" s="1663"/>
      <c r="AE56" s="1663"/>
      <c r="AF56" s="1663"/>
      <c r="AG56" s="1663"/>
      <c r="AH56" s="1664"/>
      <c r="AI56" s="1699">
        <v>12</v>
      </c>
      <c r="AJ56" s="1700"/>
      <c r="AK56" s="1701"/>
      <c r="AL56" s="448"/>
      <c r="AM56" s="413"/>
    </row>
    <row r="57" spans="1:39" ht="18" customHeight="1">
      <c r="A57" s="1753"/>
      <c r="B57" s="1710" t="s">
        <v>259</v>
      </c>
      <c r="C57" s="1711"/>
      <c r="D57" s="1711"/>
      <c r="E57" s="1711"/>
      <c r="F57" s="1711"/>
      <c r="G57" s="1711"/>
      <c r="H57" s="1711"/>
      <c r="I57" s="1711"/>
      <c r="J57" s="1712"/>
      <c r="K57" s="603" t="s">
        <v>827</v>
      </c>
      <c r="L57" s="1713" t="s">
        <v>739</v>
      </c>
      <c r="M57" s="1714"/>
      <c r="N57" s="1714"/>
      <c r="O57" s="1714"/>
      <c r="P57" s="603"/>
      <c r="Q57" s="1710" t="s">
        <v>500</v>
      </c>
      <c r="R57" s="1711"/>
      <c r="S57" s="1711"/>
      <c r="T57" s="1711"/>
      <c r="U57" s="1715" t="s">
        <v>740</v>
      </c>
      <c r="V57" s="1715"/>
      <c r="W57" s="1715"/>
      <c r="X57" s="1715"/>
      <c r="Y57" s="1715"/>
      <c r="Z57" s="1715"/>
      <c r="AA57" s="1715"/>
      <c r="AB57" s="1715"/>
      <c r="AC57" s="1715"/>
      <c r="AD57" s="1715"/>
      <c r="AE57" s="1715"/>
      <c r="AF57" s="1715"/>
      <c r="AG57" s="1715"/>
      <c r="AH57" s="1715"/>
      <c r="AI57" s="1716"/>
      <c r="AJ57" s="1717"/>
      <c r="AK57" s="1718"/>
      <c r="AL57" s="448"/>
      <c r="AM57" s="413"/>
    </row>
    <row r="58" spans="1:39" ht="18" customHeight="1">
      <c r="A58" s="1753"/>
      <c r="B58" s="1719" t="s">
        <v>501</v>
      </c>
      <c r="C58" s="1720"/>
      <c r="D58" s="1720"/>
      <c r="E58" s="1720"/>
      <c r="F58" s="1720"/>
      <c r="G58" s="1720"/>
      <c r="H58" s="1720"/>
      <c r="I58" s="1720"/>
      <c r="J58" s="1721"/>
      <c r="K58" s="1727" t="s">
        <v>1175</v>
      </c>
      <c r="L58" s="1728"/>
      <c r="M58" s="1729"/>
      <c r="N58" s="1730" t="s">
        <v>1456</v>
      </c>
      <c r="O58" s="1731"/>
      <c r="P58" s="1731"/>
      <c r="Q58" s="1731"/>
      <c r="R58" s="1731"/>
      <c r="S58" s="1731"/>
      <c r="T58" s="1731"/>
      <c r="U58" s="1731"/>
      <c r="V58" s="1731"/>
      <c r="W58" s="1731"/>
      <c r="X58" s="1731"/>
      <c r="Y58" s="1731"/>
      <c r="Z58" s="1731"/>
      <c r="AA58" s="1731"/>
      <c r="AB58" s="1731"/>
      <c r="AC58" s="1731"/>
      <c r="AD58" s="1731"/>
      <c r="AE58" s="1731"/>
      <c r="AF58" s="1731"/>
      <c r="AG58" s="1731"/>
      <c r="AH58" s="1732"/>
      <c r="AI58" s="1674">
        <v>6</v>
      </c>
      <c r="AJ58" s="1675"/>
      <c r="AK58" s="1676"/>
      <c r="AL58" s="448"/>
      <c r="AM58" s="413"/>
    </row>
    <row r="59" spans="1:39" ht="18" customHeight="1">
      <c r="A59" s="1753"/>
      <c r="B59" s="1722"/>
      <c r="C59" s="1654"/>
      <c r="D59" s="1654"/>
      <c r="E59" s="1654"/>
      <c r="F59" s="1654"/>
      <c r="G59" s="1654"/>
      <c r="H59" s="1654"/>
      <c r="I59" s="1654"/>
      <c r="J59" s="1723"/>
      <c r="K59" s="1064"/>
      <c r="L59" s="1065"/>
      <c r="M59" s="1066"/>
      <c r="N59" s="1067"/>
      <c r="O59" s="1068"/>
      <c r="P59" s="1068"/>
      <c r="Q59" s="1068"/>
      <c r="R59" s="1068"/>
      <c r="S59" s="1068"/>
      <c r="T59" s="1068"/>
      <c r="U59" s="1068"/>
      <c r="V59" s="1068"/>
      <c r="W59" s="1068"/>
      <c r="X59" s="1068"/>
      <c r="Y59" s="1068"/>
      <c r="Z59" s="1068"/>
      <c r="AA59" s="1068"/>
      <c r="AB59" s="1068"/>
      <c r="AC59" s="1068"/>
      <c r="AD59" s="1068"/>
      <c r="AE59" s="1068"/>
      <c r="AF59" s="1068"/>
      <c r="AG59" s="1068"/>
      <c r="AH59" s="1069"/>
      <c r="AI59" s="1681"/>
      <c r="AJ59" s="1682"/>
      <c r="AK59" s="1683"/>
      <c r="AL59" s="448"/>
      <c r="AM59" s="413"/>
    </row>
    <row r="60" spans="1:39" ht="18" customHeight="1">
      <c r="A60" s="1753"/>
      <c r="B60" s="1722"/>
      <c r="C60" s="1654"/>
      <c r="D60" s="1654"/>
      <c r="E60" s="1654"/>
      <c r="F60" s="1654"/>
      <c r="G60" s="1654"/>
      <c r="H60" s="1654"/>
      <c r="I60" s="1654"/>
      <c r="J60" s="1723"/>
      <c r="K60" s="1064"/>
      <c r="L60" s="1065"/>
      <c r="M60" s="1066"/>
      <c r="N60" s="1067"/>
      <c r="O60" s="1068"/>
      <c r="P60" s="1068"/>
      <c r="Q60" s="1068"/>
      <c r="R60" s="1068"/>
      <c r="S60" s="1068"/>
      <c r="T60" s="1068"/>
      <c r="U60" s="1068"/>
      <c r="V60" s="1068"/>
      <c r="W60" s="1068"/>
      <c r="X60" s="1068"/>
      <c r="Y60" s="1068"/>
      <c r="Z60" s="1068"/>
      <c r="AA60" s="1068"/>
      <c r="AB60" s="1068"/>
      <c r="AC60" s="1068"/>
      <c r="AD60" s="1068"/>
      <c r="AE60" s="1068"/>
      <c r="AF60" s="1068"/>
      <c r="AG60" s="1068"/>
      <c r="AH60" s="1069"/>
      <c r="AI60" s="1681"/>
      <c r="AJ60" s="1682"/>
      <c r="AK60" s="1683"/>
      <c r="AL60" s="448"/>
      <c r="AM60" s="413"/>
    </row>
    <row r="61" spans="1:39" ht="18" customHeight="1">
      <c r="A61" s="1753"/>
      <c r="B61" s="1722"/>
      <c r="C61" s="1654"/>
      <c r="D61" s="1654"/>
      <c r="E61" s="1654"/>
      <c r="F61" s="1654"/>
      <c r="G61" s="1654"/>
      <c r="H61" s="1654"/>
      <c r="I61" s="1654"/>
      <c r="J61" s="1723"/>
      <c r="K61" s="1733"/>
      <c r="L61" s="1734"/>
      <c r="M61" s="1735"/>
      <c r="N61" s="1745"/>
      <c r="O61" s="1746"/>
      <c r="P61" s="1746"/>
      <c r="Q61" s="1746"/>
      <c r="R61" s="1746"/>
      <c r="S61" s="1746"/>
      <c r="T61" s="1746"/>
      <c r="U61" s="1746"/>
      <c r="V61" s="1746"/>
      <c r="W61" s="1746"/>
      <c r="X61" s="1746"/>
      <c r="Y61" s="1746"/>
      <c r="Z61" s="1746"/>
      <c r="AA61" s="1746"/>
      <c r="AB61" s="1746"/>
      <c r="AC61" s="1746"/>
      <c r="AD61" s="1746"/>
      <c r="AE61" s="1746"/>
      <c r="AF61" s="1746"/>
      <c r="AG61" s="1746"/>
      <c r="AH61" s="1747"/>
      <c r="AI61" s="1681"/>
      <c r="AJ61" s="1682"/>
      <c r="AK61" s="1683"/>
      <c r="AL61" s="448"/>
      <c r="AM61" s="413"/>
    </row>
    <row r="62" spans="1:39" ht="18" customHeight="1">
      <c r="A62" s="1753"/>
      <c r="B62" s="1722"/>
      <c r="C62" s="1654"/>
      <c r="D62" s="1654"/>
      <c r="E62" s="1654"/>
      <c r="F62" s="1654"/>
      <c r="G62" s="1654"/>
      <c r="H62" s="1654"/>
      <c r="I62" s="1654"/>
      <c r="J62" s="1723"/>
      <c r="K62" s="1733"/>
      <c r="L62" s="1734"/>
      <c r="M62" s="1735"/>
      <c r="N62" s="1745"/>
      <c r="O62" s="1746"/>
      <c r="P62" s="1746"/>
      <c r="Q62" s="1746"/>
      <c r="R62" s="1746"/>
      <c r="S62" s="1746"/>
      <c r="T62" s="1746"/>
      <c r="U62" s="1746"/>
      <c r="V62" s="1746"/>
      <c r="W62" s="1746"/>
      <c r="X62" s="1746"/>
      <c r="Y62" s="1746"/>
      <c r="Z62" s="1746"/>
      <c r="AA62" s="1746"/>
      <c r="AB62" s="1746"/>
      <c r="AC62" s="1746"/>
      <c r="AD62" s="1746"/>
      <c r="AE62" s="1746"/>
      <c r="AF62" s="1746"/>
      <c r="AG62" s="1746"/>
      <c r="AH62" s="1747"/>
      <c r="AI62" s="1681"/>
      <c r="AJ62" s="1682"/>
      <c r="AK62" s="1683"/>
      <c r="AL62" s="448"/>
      <c r="AM62" s="413"/>
    </row>
    <row r="63" spans="1:39" ht="18" customHeight="1">
      <c r="A63" s="1753"/>
      <c r="B63" s="1724"/>
      <c r="C63" s="1725"/>
      <c r="D63" s="1725"/>
      <c r="E63" s="1725"/>
      <c r="F63" s="1725"/>
      <c r="G63" s="1725"/>
      <c r="H63" s="1725"/>
      <c r="I63" s="1725"/>
      <c r="J63" s="1726"/>
      <c r="K63" s="1702"/>
      <c r="L63" s="1703"/>
      <c r="M63" s="1704"/>
      <c r="N63" s="1705"/>
      <c r="O63" s="1706"/>
      <c r="P63" s="1706"/>
      <c r="Q63" s="1706"/>
      <c r="R63" s="1706"/>
      <c r="S63" s="1706"/>
      <c r="T63" s="1706"/>
      <c r="U63" s="1706"/>
      <c r="V63" s="1706"/>
      <c r="W63" s="1706"/>
      <c r="X63" s="1706"/>
      <c r="Y63" s="1706"/>
      <c r="Z63" s="1706"/>
      <c r="AA63" s="1706"/>
      <c r="AB63" s="1706"/>
      <c r="AC63" s="1706"/>
      <c r="AD63" s="1706"/>
      <c r="AE63" s="1706"/>
      <c r="AF63" s="1706"/>
      <c r="AG63" s="1706"/>
      <c r="AH63" s="1707"/>
      <c r="AI63" s="1686"/>
      <c r="AJ63" s="1687"/>
      <c r="AK63" s="1688"/>
      <c r="AL63" s="448"/>
      <c r="AM63" s="413"/>
    </row>
    <row r="64" spans="1:39" ht="18" customHeight="1">
      <c r="A64" s="1753"/>
      <c r="B64" s="1724" t="s">
        <v>741</v>
      </c>
      <c r="C64" s="1725"/>
      <c r="D64" s="1725"/>
      <c r="E64" s="1725"/>
      <c r="F64" s="1725"/>
      <c r="G64" s="1736">
        <f>SUM(N64,T64,Z64,AF64)</f>
        <v>309</v>
      </c>
      <c r="H64" s="1736"/>
      <c r="I64" s="1736"/>
      <c r="J64" s="1737"/>
      <c r="K64" s="1738" t="s">
        <v>498</v>
      </c>
      <c r="L64" s="1739"/>
      <c r="M64" s="1739"/>
      <c r="N64" s="1740">
        <f>SUM(AI31:AK42)</f>
        <v>51</v>
      </c>
      <c r="O64" s="1740"/>
      <c r="P64" s="1741"/>
      <c r="Q64" s="1738" t="s">
        <v>499</v>
      </c>
      <c r="R64" s="1739"/>
      <c r="S64" s="1739"/>
      <c r="T64" s="1740">
        <f>SUM(AI43:AK56)</f>
        <v>252</v>
      </c>
      <c r="U64" s="1740"/>
      <c r="V64" s="1741"/>
      <c r="W64" s="1738" t="s">
        <v>502</v>
      </c>
      <c r="X64" s="1739"/>
      <c r="Y64" s="1739"/>
      <c r="Z64" s="1740">
        <f>AI57</f>
        <v>0</v>
      </c>
      <c r="AA64" s="1740"/>
      <c r="AB64" s="1741"/>
      <c r="AC64" s="1739" t="s">
        <v>646</v>
      </c>
      <c r="AD64" s="1739"/>
      <c r="AE64" s="1739"/>
      <c r="AF64" s="1740">
        <f>SUM(AI58:AK63)</f>
        <v>6</v>
      </c>
      <c r="AG64" s="1740"/>
      <c r="AH64" s="1740"/>
      <c r="AI64" s="449"/>
      <c r="AJ64" s="449"/>
      <c r="AK64" s="450"/>
      <c r="AL64" s="424"/>
      <c r="AM64" s="413"/>
    </row>
    <row r="65" spans="1:39" ht="18" customHeight="1">
      <c r="A65" s="1753"/>
      <c r="B65" s="1720" t="s">
        <v>503</v>
      </c>
      <c r="C65" s="1720"/>
      <c r="D65" s="1720"/>
      <c r="E65" s="1720"/>
      <c r="F65" s="1720"/>
      <c r="G65" s="1720"/>
      <c r="H65" s="1720"/>
      <c r="I65" s="1720"/>
      <c r="J65" s="1721"/>
      <c r="K65" s="1763" t="s">
        <v>742</v>
      </c>
      <c r="L65" s="1764"/>
      <c r="M65" s="1764"/>
      <c r="N65" s="451"/>
      <c r="O65" s="452"/>
      <c r="P65" s="453"/>
      <c r="Q65" s="453"/>
      <c r="R65" s="453"/>
      <c r="S65" s="453"/>
      <c r="T65" s="453"/>
      <c r="U65" s="453"/>
      <c r="V65" s="454"/>
      <c r="W65" s="454"/>
      <c r="X65" s="454"/>
      <c r="Y65" s="1765">
        <v>6900</v>
      </c>
      <c r="Z65" s="1765"/>
      <c r="AA65" s="1765"/>
      <c r="AB65" s="1766"/>
      <c r="AC65" s="1767" t="s">
        <v>260</v>
      </c>
      <c r="AD65" s="1761"/>
      <c r="AE65" s="1761"/>
      <c r="AF65" s="1761"/>
      <c r="AG65" s="1771">
        <f>Y65+Y66</f>
        <v>6900</v>
      </c>
      <c r="AH65" s="1771"/>
      <c r="AI65" s="1771"/>
      <c r="AJ65" s="1771"/>
      <c r="AK65" s="1772"/>
      <c r="AL65" s="455"/>
      <c r="AM65" s="413"/>
    </row>
    <row r="66" spans="1:39" ht="18" customHeight="1">
      <c r="A66" s="1753"/>
      <c r="B66" s="1654"/>
      <c r="C66" s="1654"/>
      <c r="D66" s="1654"/>
      <c r="E66" s="1654"/>
      <c r="F66" s="1654"/>
      <c r="G66" s="1654"/>
      <c r="H66" s="1654"/>
      <c r="I66" s="1654"/>
      <c r="J66" s="1723"/>
      <c r="K66" s="1708" t="s">
        <v>504</v>
      </c>
      <c r="L66" s="1709"/>
      <c r="M66" s="1709"/>
      <c r="N66" s="1742"/>
      <c r="O66" s="1742"/>
      <c r="P66" s="1742"/>
      <c r="Q66" s="1742"/>
      <c r="R66" s="1742"/>
      <c r="S66" s="1742"/>
      <c r="T66" s="1742"/>
      <c r="U66" s="1742"/>
      <c r="V66" s="1742"/>
      <c r="W66" s="1742"/>
      <c r="X66" s="456" t="s">
        <v>719</v>
      </c>
      <c r="Y66" s="1743"/>
      <c r="Z66" s="1743"/>
      <c r="AA66" s="1743"/>
      <c r="AB66" s="1744"/>
      <c r="AC66" s="1768"/>
      <c r="AD66" s="1652"/>
      <c r="AE66" s="1652"/>
      <c r="AF66" s="1652"/>
      <c r="AG66" s="1773"/>
      <c r="AH66" s="1773"/>
      <c r="AI66" s="1773"/>
      <c r="AJ66" s="1773"/>
      <c r="AK66" s="1774"/>
      <c r="AL66" s="455"/>
      <c r="AM66" s="413"/>
    </row>
    <row r="67" spans="1:39" ht="18" customHeight="1">
      <c r="A67" s="1754"/>
      <c r="B67" s="1725"/>
      <c r="C67" s="1725"/>
      <c r="D67" s="1725"/>
      <c r="E67" s="1725"/>
      <c r="F67" s="1725"/>
      <c r="G67" s="1725"/>
      <c r="H67" s="1725"/>
      <c r="I67" s="1725"/>
      <c r="J67" s="1726"/>
      <c r="K67" s="457" t="s">
        <v>505</v>
      </c>
      <c r="L67" s="458"/>
      <c r="M67" s="458"/>
      <c r="N67" s="1777"/>
      <c r="O67" s="1777"/>
      <c r="P67" s="1777"/>
      <c r="Q67" s="1777"/>
      <c r="R67" s="1777"/>
      <c r="S67" s="1777"/>
      <c r="T67" s="1777"/>
      <c r="U67" s="1777"/>
      <c r="V67" s="1777"/>
      <c r="W67" s="1777"/>
      <c r="X67" s="1777"/>
      <c r="Y67" s="1777"/>
      <c r="Z67" s="1777"/>
      <c r="AA67" s="1777"/>
      <c r="AB67" s="459" t="s">
        <v>719</v>
      </c>
      <c r="AC67" s="1769"/>
      <c r="AD67" s="1770"/>
      <c r="AE67" s="1770"/>
      <c r="AF67" s="1770"/>
      <c r="AG67" s="1775"/>
      <c r="AH67" s="1775"/>
      <c r="AI67" s="1775"/>
      <c r="AJ67" s="1775"/>
      <c r="AK67" s="1776"/>
      <c r="AL67" s="455"/>
      <c r="AM67" s="413"/>
    </row>
    <row r="68" spans="1:39" ht="18" customHeight="1">
      <c r="A68" s="1781" t="s">
        <v>743</v>
      </c>
      <c r="B68" s="1778" t="s">
        <v>506</v>
      </c>
      <c r="C68" s="1779"/>
      <c r="D68" s="1779"/>
      <c r="E68" s="1779"/>
      <c r="F68" s="1779"/>
      <c r="G68" s="1779"/>
      <c r="H68" s="1779"/>
      <c r="I68" s="1779"/>
      <c r="J68" s="1780"/>
      <c r="K68" s="604" t="s">
        <v>827</v>
      </c>
      <c r="L68" s="1784" t="s">
        <v>894</v>
      </c>
      <c r="M68" s="1785"/>
      <c r="N68" s="1785"/>
      <c r="O68" s="1785"/>
      <c r="P68" s="1785"/>
      <c r="Q68" s="1785"/>
      <c r="R68" s="1785"/>
      <c r="S68" s="1785"/>
      <c r="T68" s="1785"/>
      <c r="U68" s="1785"/>
      <c r="V68" s="1785"/>
      <c r="W68" s="1785"/>
      <c r="X68" s="1785"/>
      <c r="Y68" s="1785"/>
      <c r="Z68" s="1785"/>
      <c r="AA68" s="1785"/>
      <c r="AB68" s="1785"/>
      <c r="AC68" s="1785"/>
      <c r="AD68" s="1785"/>
      <c r="AE68" s="1785"/>
      <c r="AF68" s="1785"/>
      <c r="AG68" s="1785"/>
      <c r="AH68" s="1785"/>
      <c r="AI68" s="1785"/>
      <c r="AJ68" s="1785"/>
      <c r="AK68" s="1786"/>
      <c r="AL68" s="455"/>
      <c r="AM68" s="413"/>
    </row>
    <row r="69" spans="1:39" ht="18" customHeight="1">
      <c r="A69" s="1782"/>
      <c r="B69" s="1755"/>
      <c r="C69" s="1756"/>
      <c r="D69" s="1756"/>
      <c r="E69" s="1756"/>
      <c r="F69" s="1756"/>
      <c r="G69" s="1756"/>
      <c r="H69" s="1756"/>
      <c r="I69" s="1756"/>
      <c r="J69" s="1757"/>
      <c r="K69" s="605"/>
      <c r="L69" s="1802" t="s">
        <v>909</v>
      </c>
      <c r="M69" s="1803"/>
      <c r="N69" s="1803"/>
      <c r="O69" s="1803"/>
      <c r="P69" s="1803"/>
      <c r="Q69" s="1803"/>
      <c r="R69" s="1803"/>
      <c r="S69" s="1803"/>
      <c r="T69" s="1803"/>
      <c r="U69" s="1803"/>
      <c r="V69" s="606"/>
      <c r="W69" s="1802" t="s">
        <v>910</v>
      </c>
      <c r="X69" s="1803"/>
      <c r="Y69" s="1803"/>
      <c r="Z69" s="1803"/>
      <c r="AA69" s="1803"/>
      <c r="AB69" s="1803"/>
      <c r="AC69" s="1803"/>
      <c r="AD69" s="1803"/>
      <c r="AE69" s="1803"/>
      <c r="AF69" s="1804"/>
      <c r="AG69" s="1805" t="s">
        <v>869</v>
      </c>
      <c r="AH69" s="1806"/>
      <c r="AI69" s="1787">
        <f>様式6!AH124</f>
        <v>0</v>
      </c>
      <c r="AJ69" s="1788"/>
      <c r="AK69" s="1789"/>
      <c r="AL69" s="460"/>
      <c r="AM69" s="413"/>
    </row>
    <row r="70" spans="1:39" ht="27.95" customHeight="1">
      <c r="A70" s="1782"/>
      <c r="B70" s="1790" t="s">
        <v>507</v>
      </c>
      <c r="C70" s="1791"/>
      <c r="D70" s="1791"/>
      <c r="E70" s="1791"/>
      <c r="F70" s="1791"/>
      <c r="G70" s="1791"/>
      <c r="H70" s="1791"/>
      <c r="I70" s="1791"/>
      <c r="J70" s="1792"/>
      <c r="K70" s="1793" t="s">
        <v>1475</v>
      </c>
      <c r="L70" s="1794"/>
      <c r="M70" s="1794"/>
      <c r="N70" s="1794"/>
      <c r="O70" s="1794"/>
      <c r="P70" s="1794"/>
      <c r="Q70" s="1794"/>
      <c r="R70" s="1794"/>
      <c r="S70" s="1794"/>
      <c r="T70" s="1794"/>
      <c r="U70" s="1794"/>
      <c r="V70" s="1794"/>
      <c r="W70" s="1794"/>
      <c r="X70" s="1794"/>
      <c r="Y70" s="1794"/>
      <c r="Z70" s="1794"/>
      <c r="AA70" s="1794"/>
      <c r="AB70" s="1794"/>
      <c r="AC70" s="1794"/>
      <c r="AD70" s="1794"/>
      <c r="AE70" s="1794"/>
      <c r="AF70" s="1794"/>
      <c r="AG70" s="1794"/>
      <c r="AH70" s="1794"/>
      <c r="AI70" s="1794"/>
      <c r="AJ70" s="1794"/>
      <c r="AK70" s="1795"/>
      <c r="AL70" s="461"/>
      <c r="AM70" s="413"/>
    </row>
    <row r="71" spans="1:39" ht="27.95" customHeight="1" thickBot="1">
      <c r="A71" s="1783"/>
      <c r="B71" s="1796" t="s">
        <v>508</v>
      </c>
      <c r="C71" s="1797"/>
      <c r="D71" s="1797"/>
      <c r="E71" s="1797"/>
      <c r="F71" s="1797"/>
      <c r="G71" s="1797"/>
      <c r="H71" s="1797"/>
      <c r="I71" s="1797"/>
      <c r="J71" s="1798"/>
      <c r="K71" s="1799" t="s">
        <v>1474</v>
      </c>
      <c r="L71" s="1800"/>
      <c r="M71" s="1800"/>
      <c r="N71" s="1800"/>
      <c r="O71" s="1800"/>
      <c r="P71" s="1800"/>
      <c r="Q71" s="1800"/>
      <c r="R71" s="1800"/>
      <c r="S71" s="1800"/>
      <c r="T71" s="1800"/>
      <c r="U71" s="1800"/>
      <c r="V71" s="1800"/>
      <c r="W71" s="1800"/>
      <c r="X71" s="1800"/>
      <c r="Y71" s="1800"/>
      <c r="Z71" s="1800"/>
      <c r="AA71" s="1800"/>
      <c r="AB71" s="1800"/>
      <c r="AC71" s="1800"/>
      <c r="AD71" s="1800"/>
      <c r="AE71" s="1800"/>
      <c r="AF71" s="1800"/>
      <c r="AG71" s="1800"/>
      <c r="AH71" s="1800"/>
      <c r="AI71" s="1800"/>
      <c r="AJ71" s="1800"/>
      <c r="AK71" s="1801"/>
      <c r="AL71" s="461"/>
      <c r="AM71" s="413"/>
    </row>
    <row r="72" spans="1:39" ht="12" customHeight="1">
      <c r="A72" s="462" t="s">
        <v>744</v>
      </c>
      <c r="B72" s="441"/>
      <c r="C72" s="441"/>
      <c r="D72" s="441"/>
      <c r="E72" s="441"/>
      <c r="F72" s="441"/>
      <c r="G72" s="441"/>
      <c r="H72" s="441"/>
      <c r="I72" s="441"/>
      <c r="J72" s="441"/>
      <c r="K72" s="441"/>
      <c r="L72" s="441"/>
      <c r="M72" s="441"/>
      <c r="N72" s="441"/>
      <c r="O72" s="441"/>
      <c r="P72" s="441"/>
      <c r="Q72" s="441"/>
      <c r="R72" s="441"/>
      <c r="S72" s="441"/>
      <c r="T72" s="441"/>
      <c r="U72" s="441"/>
      <c r="V72" s="441"/>
      <c r="W72" s="441"/>
      <c r="X72" s="441"/>
      <c r="Y72" s="441"/>
      <c r="Z72" s="441"/>
      <c r="AA72" s="441"/>
      <c r="AB72" s="413"/>
      <c r="AC72" s="413"/>
      <c r="AD72" s="413"/>
      <c r="AE72" s="413"/>
      <c r="AF72" s="413"/>
      <c r="AG72" s="413"/>
      <c r="AH72" s="413"/>
      <c r="AI72" s="413"/>
      <c r="AJ72" s="413"/>
      <c r="AK72" s="413"/>
      <c r="AL72" s="463"/>
      <c r="AM72" s="413"/>
    </row>
    <row r="73" spans="1:39" ht="12" customHeight="1">
      <c r="A73" s="462" t="s">
        <v>509</v>
      </c>
      <c r="B73" s="441"/>
      <c r="C73" s="441"/>
      <c r="D73" s="441"/>
      <c r="E73" s="441"/>
      <c r="F73" s="441"/>
      <c r="G73" s="441"/>
      <c r="H73" s="441"/>
      <c r="I73" s="441"/>
      <c r="J73" s="441"/>
      <c r="K73" s="441"/>
      <c r="L73" s="441"/>
      <c r="M73" s="441"/>
      <c r="N73" s="441"/>
      <c r="O73" s="441"/>
      <c r="P73" s="441"/>
      <c r="Q73" s="441"/>
      <c r="R73" s="441"/>
      <c r="S73" s="441"/>
      <c r="T73" s="441"/>
      <c r="U73" s="441"/>
      <c r="V73" s="441"/>
      <c r="W73" s="441"/>
      <c r="X73" s="441"/>
      <c r="Y73" s="441"/>
      <c r="Z73" s="441"/>
      <c r="AA73" s="441"/>
      <c r="AB73" s="413"/>
      <c r="AC73" s="413"/>
      <c r="AD73" s="413"/>
      <c r="AE73" s="413"/>
      <c r="AF73" s="413"/>
      <c r="AG73" s="413"/>
      <c r="AH73" s="413"/>
      <c r="AI73" s="413"/>
      <c r="AJ73" s="413"/>
      <c r="AK73" s="413"/>
      <c r="AL73" s="463"/>
      <c r="AM73" s="413"/>
    </row>
    <row r="74" spans="1:39" ht="12" customHeight="1">
      <c r="A74" s="462" t="s">
        <v>510</v>
      </c>
      <c r="B74" s="441"/>
      <c r="C74" s="441"/>
      <c r="D74" s="441"/>
      <c r="E74" s="441"/>
      <c r="F74" s="441"/>
      <c r="G74" s="441"/>
      <c r="H74" s="441"/>
      <c r="I74" s="441"/>
      <c r="J74" s="441"/>
      <c r="K74" s="441"/>
      <c r="L74" s="441"/>
      <c r="M74" s="441"/>
      <c r="N74" s="441"/>
      <c r="O74" s="441"/>
      <c r="P74" s="441"/>
      <c r="Q74" s="441"/>
      <c r="R74" s="441"/>
      <c r="S74" s="441"/>
      <c r="T74" s="441"/>
      <c r="U74" s="441"/>
      <c r="V74" s="441"/>
      <c r="W74" s="441"/>
      <c r="X74" s="441"/>
      <c r="Y74" s="441"/>
      <c r="Z74" s="441"/>
      <c r="AA74" s="441"/>
      <c r="AB74" s="413"/>
      <c r="AC74" s="413"/>
      <c r="AD74" s="413"/>
      <c r="AE74" s="413"/>
      <c r="AF74" s="413"/>
      <c r="AG74" s="413"/>
      <c r="AH74" s="413"/>
      <c r="AI74" s="413"/>
      <c r="AJ74" s="413"/>
      <c r="AK74" s="413"/>
      <c r="AL74" s="463"/>
      <c r="AM74" s="413"/>
    </row>
    <row r="75" spans="1:39" ht="12" customHeight="1">
      <c r="A75" s="462" t="s">
        <v>261</v>
      </c>
      <c r="B75" s="441"/>
      <c r="C75" s="441"/>
      <c r="D75" s="441"/>
      <c r="E75" s="441"/>
      <c r="F75" s="441"/>
      <c r="G75" s="441"/>
      <c r="H75" s="441"/>
      <c r="I75" s="441"/>
      <c r="J75" s="441"/>
      <c r="K75" s="441"/>
      <c r="L75" s="441"/>
      <c r="M75" s="441"/>
      <c r="N75" s="441"/>
      <c r="O75" s="441"/>
      <c r="P75" s="441"/>
      <c r="Q75" s="441"/>
      <c r="R75" s="441"/>
      <c r="S75" s="441"/>
      <c r="T75" s="441"/>
      <c r="U75" s="441"/>
      <c r="V75" s="441"/>
      <c r="W75" s="441"/>
      <c r="X75" s="441"/>
      <c r="Y75" s="441"/>
      <c r="Z75" s="441"/>
      <c r="AA75" s="441"/>
      <c r="AB75" s="413"/>
      <c r="AC75" s="413"/>
      <c r="AD75" s="413"/>
      <c r="AE75" s="413"/>
      <c r="AF75" s="413"/>
      <c r="AG75" s="413"/>
      <c r="AH75" s="413"/>
      <c r="AI75" s="413"/>
      <c r="AJ75" s="413"/>
      <c r="AK75" s="413"/>
      <c r="AL75" s="463"/>
      <c r="AM75" s="413"/>
    </row>
    <row r="76" spans="1:39" ht="12" customHeight="1">
      <c r="A76" s="462" t="s">
        <v>512</v>
      </c>
      <c r="B76" s="441"/>
      <c r="C76" s="441"/>
      <c r="D76" s="441"/>
      <c r="E76" s="441"/>
      <c r="F76" s="441"/>
      <c r="G76" s="441"/>
      <c r="H76" s="441"/>
      <c r="I76" s="441"/>
      <c r="J76" s="441"/>
      <c r="K76" s="441"/>
      <c r="L76" s="441"/>
      <c r="M76" s="441"/>
      <c r="N76" s="441"/>
      <c r="O76" s="441"/>
      <c r="P76" s="441"/>
      <c r="Q76" s="441"/>
      <c r="R76" s="441"/>
      <c r="S76" s="441"/>
      <c r="T76" s="441"/>
      <c r="U76" s="441"/>
      <c r="V76" s="441"/>
      <c r="W76" s="441"/>
      <c r="X76" s="441"/>
      <c r="Y76" s="441"/>
      <c r="Z76" s="441"/>
      <c r="AA76" s="441"/>
      <c r="AB76" s="413"/>
      <c r="AC76" s="413"/>
      <c r="AD76" s="413"/>
      <c r="AE76" s="413"/>
      <c r="AF76" s="413"/>
      <c r="AG76" s="413"/>
      <c r="AH76" s="413"/>
      <c r="AI76" s="413"/>
      <c r="AJ76" s="413"/>
      <c r="AK76" s="413"/>
      <c r="AL76" s="463"/>
      <c r="AM76" s="413"/>
    </row>
    <row r="77" spans="1:39" ht="12" customHeight="1">
      <c r="A77" s="462" t="s">
        <v>482</v>
      </c>
      <c r="B77" s="441"/>
      <c r="C77" s="441"/>
      <c r="D77" s="441"/>
      <c r="E77" s="441"/>
      <c r="F77" s="441"/>
      <c r="G77" s="441"/>
      <c r="H77" s="441"/>
      <c r="I77" s="441"/>
      <c r="J77" s="441"/>
      <c r="K77" s="441"/>
      <c r="L77" s="441"/>
      <c r="M77" s="441"/>
      <c r="N77" s="441"/>
      <c r="O77" s="441"/>
      <c r="P77" s="441"/>
      <c r="Q77" s="441"/>
      <c r="R77" s="441"/>
      <c r="S77" s="441"/>
      <c r="T77" s="441"/>
      <c r="U77" s="441"/>
      <c r="V77" s="441"/>
      <c r="W77" s="441"/>
      <c r="X77" s="441"/>
      <c r="Y77" s="441"/>
      <c r="Z77" s="441"/>
      <c r="AA77" s="441"/>
      <c r="AB77" s="413"/>
      <c r="AC77" s="413"/>
      <c r="AD77" s="413"/>
      <c r="AE77" s="413"/>
      <c r="AF77" s="413"/>
      <c r="AG77" s="413"/>
      <c r="AH77" s="413"/>
      <c r="AI77" s="413"/>
      <c r="AJ77" s="413"/>
      <c r="AK77" s="413"/>
      <c r="AL77" s="463"/>
      <c r="AM77" s="413"/>
    </row>
    <row r="78" spans="1:39" ht="12" customHeight="1">
      <c r="A78" s="462" t="s">
        <v>1144</v>
      </c>
      <c r="B78" s="441"/>
      <c r="C78" s="441"/>
      <c r="D78" s="441"/>
      <c r="E78" s="441"/>
      <c r="F78" s="441"/>
      <c r="G78" s="441"/>
      <c r="H78" s="441"/>
      <c r="I78" s="441"/>
      <c r="J78" s="441"/>
      <c r="K78" s="441"/>
      <c r="L78" s="441"/>
      <c r="M78" s="441"/>
      <c r="N78" s="441"/>
      <c r="O78" s="441"/>
      <c r="P78" s="441"/>
      <c r="Q78" s="441"/>
      <c r="R78" s="441"/>
      <c r="S78" s="441"/>
      <c r="T78" s="441"/>
      <c r="U78" s="441"/>
      <c r="V78" s="441"/>
      <c r="W78" s="441"/>
      <c r="X78" s="441"/>
      <c r="Y78" s="441"/>
      <c r="Z78" s="441"/>
      <c r="AA78" s="441"/>
      <c r="AB78" s="799"/>
      <c r="AC78" s="799"/>
      <c r="AD78" s="799"/>
      <c r="AE78" s="799"/>
      <c r="AF78" s="799"/>
      <c r="AG78" s="799"/>
      <c r="AH78" s="799"/>
      <c r="AI78" s="799"/>
      <c r="AJ78" s="799"/>
      <c r="AK78" s="799"/>
      <c r="AL78" s="800"/>
      <c r="AM78" s="413"/>
    </row>
    <row r="79" spans="1:39" ht="18" customHeight="1">
      <c r="A79" s="801"/>
      <c r="B79" s="801"/>
      <c r="C79" s="801"/>
      <c r="D79" s="801"/>
      <c r="E79" s="801"/>
      <c r="F79" s="801"/>
      <c r="G79" s="801"/>
      <c r="H79" s="801"/>
      <c r="I79" s="801"/>
      <c r="J79" s="801"/>
      <c r="K79" s="801"/>
      <c r="L79" s="801"/>
      <c r="M79" s="801"/>
      <c r="N79" s="801"/>
      <c r="O79" s="801"/>
      <c r="P79" s="801"/>
      <c r="Q79" s="801"/>
      <c r="R79" s="801"/>
      <c r="S79" s="801"/>
      <c r="T79" s="801"/>
      <c r="U79" s="801"/>
      <c r="V79" s="801"/>
      <c r="W79" s="801"/>
      <c r="X79" s="801"/>
      <c r="Y79" s="801"/>
      <c r="Z79" s="801"/>
      <c r="AA79" s="801"/>
      <c r="AB79" s="801"/>
      <c r="AC79" s="801"/>
      <c r="AD79" s="801"/>
      <c r="AE79" s="801"/>
      <c r="AF79" s="801"/>
      <c r="AG79" s="801"/>
      <c r="AH79" s="801"/>
      <c r="AI79" s="801"/>
      <c r="AJ79" s="801"/>
      <c r="AK79" s="801"/>
      <c r="AL79" s="802"/>
    </row>
    <row r="81" spans="2:35" ht="18" customHeight="1">
      <c r="B81" s="1070" t="s">
        <v>1457</v>
      </c>
    </row>
    <row r="83" spans="2:35" s="1070" customFormat="1" ht="44.25" customHeight="1">
      <c r="B83" s="1807" t="s">
        <v>1458</v>
      </c>
      <c r="C83" s="1807"/>
      <c r="D83" s="1807"/>
      <c r="E83" s="1807"/>
      <c r="F83" s="1807"/>
      <c r="G83" s="1807"/>
      <c r="H83" s="1807"/>
      <c r="I83" s="1807"/>
      <c r="J83" s="1807"/>
      <c r="K83" s="1807"/>
      <c r="L83" s="1807"/>
      <c r="M83" s="1807"/>
      <c r="N83" s="1807"/>
      <c r="O83" s="1807"/>
      <c r="P83" s="1807"/>
      <c r="Q83" s="1807"/>
      <c r="R83" s="1807"/>
      <c r="S83" s="1807"/>
      <c r="T83" s="1807" t="s">
        <v>1459</v>
      </c>
      <c r="U83" s="1807"/>
      <c r="V83" s="1807"/>
      <c r="W83" s="1807"/>
      <c r="X83" s="1807"/>
      <c r="Y83" s="1807"/>
      <c r="Z83" s="1807"/>
      <c r="AA83" s="1807"/>
      <c r="AB83" s="1807"/>
      <c r="AC83" s="1807"/>
      <c r="AD83" s="1807"/>
      <c r="AE83" s="1807"/>
      <c r="AF83" s="1807"/>
      <c r="AG83" s="1807"/>
      <c r="AH83" s="1807"/>
      <c r="AI83" s="1807"/>
    </row>
    <row r="84" spans="2:35" s="1070" customFormat="1" ht="69.75" customHeight="1">
      <c r="B84" s="1808" t="s">
        <v>1460</v>
      </c>
      <c r="C84" s="1808"/>
      <c r="D84" s="1808"/>
      <c r="E84" s="1808"/>
      <c r="F84" s="1808"/>
      <c r="G84" s="1808"/>
      <c r="H84" s="1808"/>
      <c r="I84" s="1808"/>
      <c r="J84" s="1808"/>
      <c r="K84" s="1808"/>
      <c r="L84" s="1808"/>
      <c r="M84" s="1808"/>
      <c r="N84" s="1808"/>
      <c r="O84" s="1808"/>
      <c r="P84" s="1808"/>
      <c r="Q84" s="1808"/>
      <c r="R84" s="1808"/>
      <c r="S84" s="1808"/>
      <c r="T84" s="1809" t="s">
        <v>1461</v>
      </c>
      <c r="U84" s="1809"/>
      <c r="V84" s="1809"/>
      <c r="W84" s="1809"/>
      <c r="X84" s="1809"/>
      <c r="Y84" s="1809"/>
      <c r="Z84" s="1809"/>
      <c r="AA84" s="1809"/>
      <c r="AB84" s="1809"/>
      <c r="AC84" s="1809"/>
      <c r="AD84" s="1809"/>
      <c r="AE84" s="1809"/>
      <c r="AF84" s="1809"/>
      <c r="AG84" s="1809"/>
      <c r="AH84" s="1809"/>
      <c r="AI84" s="1809"/>
    </row>
    <row r="85" spans="2:35" s="1070" customFormat="1" ht="44.25" customHeight="1">
      <c r="B85" s="1808" t="s">
        <v>1462</v>
      </c>
      <c r="C85" s="1808"/>
      <c r="D85" s="1808"/>
      <c r="E85" s="1808"/>
      <c r="F85" s="1808"/>
      <c r="G85" s="1808"/>
      <c r="H85" s="1808"/>
      <c r="I85" s="1808"/>
      <c r="J85" s="1808"/>
      <c r="K85" s="1808"/>
      <c r="L85" s="1808"/>
      <c r="M85" s="1808"/>
      <c r="N85" s="1808"/>
      <c r="O85" s="1808"/>
      <c r="P85" s="1808"/>
      <c r="Q85" s="1808"/>
      <c r="R85" s="1808"/>
      <c r="S85" s="1808"/>
      <c r="T85" s="1808" t="s">
        <v>1463</v>
      </c>
      <c r="U85" s="1808"/>
      <c r="V85" s="1808"/>
      <c r="W85" s="1808"/>
      <c r="X85" s="1808"/>
      <c r="Y85" s="1808"/>
      <c r="Z85" s="1808"/>
      <c r="AA85" s="1808"/>
      <c r="AB85" s="1808"/>
      <c r="AC85" s="1808"/>
      <c r="AD85" s="1808"/>
      <c r="AE85" s="1808"/>
      <c r="AF85" s="1808"/>
      <c r="AG85" s="1808"/>
      <c r="AH85" s="1808"/>
      <c r="AI85" s="1808"/>
    </row>
    <row r="86" spans="2:35" s="1070" customFormat="1" ht="44.25" customHeight="1">
      <c r="B86" s="1809" t="s">
        <v>1464</v>
      </c>
      <c r="C86" s="1809"/>
      <c r="D86" s="1809"/>
      <c r="E86" s="1809"/>
      <c r="F86" s="1809"/>
      <c r="G86" s="1809"/>
      <c r="H86" s="1809"/>
      <c r="I86" s="1809"/>
      <c r="J86" s="1809"/>
      <c r="K86" s="1809"/>
      <c r="L86" s="1809"/>
      <c r="M86" s="1809"/>
      <c r="N86" s="1809"/>
      <c r="O86" s="1809"/>
      <c r="P86" s="1809"/>
      <c r="Q86" s="1809"/>
      <c r="R86" s="1809"/>
      <c r="S86" s="1809"/>
      <c r="T86" s="1810" t="s">
        <v>1465</v>
      </c>
      <c r="U86" s="1810"/>
      <c r="V86" s="1810"/>
      <c r="W86" s="1810"/>
      <c r="X86" s="1810"/>
      <c r="Y86" s="1810"/>
      <c r="Z86" s="1810"/>
      <c r="AA86" s="1810"/>
      <c r="AB86" s="1810"/>
      <c r="AC86" s="1810"/>
      <c r="AD86" s="1810"/>
      <c r="AE86" s="1810"/>
      <c r="AF86" s="1810"/>
      <c r="AG86" s="1810"/>
      <c r="AH86" s="1810"/>
      <c r="AI86" s="1810"/>
    </row>
    <row r="87" spans="2:35" s="1070" customFormat="1" ht="44.25" customHeight="1">
      <c r="B87" s="1809" t="s">
        <v>1466</v>
      </c>
      <c r="C87" s="1809"/>
      <c r="D87" s="1809"/>
      <c r="E87" s="1809"/>
      <c r="F87" s="1809"/>
      <c r="G87" s="1809"/>
      <c r="H87" s="1809"/>
      <c r="I87" s="1809"/>
      <c r="J87" s="1809"/>
      <c r="K87" s="1809"/>
      <c r="L87" s="1809"/>
      <c r="M87" s="1809"/>
      <c r="N87" s="1809"/>
      <c r="O87" s="1809"/>
      <c r="P87" s="1809"/>
      <c r="Q87" s="1809"/>
      <c r="R87" s="1809"/>
      <c r="S87" s="1809"/>
      <c r="T87" s="1808" t="s">
        <v>1467</v>
      </c>
      <c r="U87" s="1808"/>
      <c r="V87" s="1808"/>
      <c r="W87" s="1808"/>
      <c r="X87" s="1808"/>
      <c r="Y87" s="1808"/>
      <c r="Z87" s="1808"/>
      <c r="AA87" s="1808"/>
      <c r="AB87" s="1808"/>
      <c r="AC87" s="1808"/>
      <c r="AD87" s="1808"/>
      <c r="AE87" s="1808"/>
      <c r="AF87" s="1808"/>
      <c r="AG87" s="1808"/>
      <c r="AH87" s="1808"/>
      <c r="AI87" s="1808"/>
    </row>
    <row r="88" spans="2:35" s="1070" customFormat="1" ht="44.25" customHeight="1">
      <c r="B88" s="1809" t="s">
        <v>1468</v>
      </c>
      <c r="C88" s="1809"/>
      <c r="D88" s="1809"/>
      <c r="E88" s="1809"/>
      <c r="F88" s="1809"/>
      <c r="G88" s="1809"/>
      <c r="H88" s="1809"/>
      <c r="I88" s="1809"/>
      <c r="J88" s="1809"/>
      <c r="K88" s="1809"/>
      <c r="L88" s="1809"/>
      <c r="M88" s="1809"/>
      <c r="N88" s="1809"/>
      <c r="O88" s="1809"/>
      <c r="P88" s="1809"/>
      <c r="Q88" s="1809"/>
      <c r="R88" s="1809"/>
      <c r="S88" s="1809"/>
      <c r="T88" s="1808" t="s">
        <v>1469</v>
      </c>
      <c r="U88" s="1808"/>
      <c r="V88" s="1808"/>
      <c r="W88" s="1808"/>
      <c r="X88" s="1808"/>
      <c r="Y88" s="1808"/>
      <c r="Z88" s="1808"/>
      <c r="AA88" s="1808"/>
      <c r="AB88" s="1808"/>
      <c r="AC88" s="1808"/>
      <c r="AD88" s="1808"/>
      <c r="AE88" s="1808"/>
      <c r="AF88" s="1808"/>
      <c r="AG88" s="1808"/>
      <c r="AH88" s="1808"/>
      <c r="AI88" s="1808"/>
    </row>
    <row r="89" spans="2:35" s="1070" customFormat="1" ht="44.25" customHeight="1">
      <c r="B89" s="1809" t="s">
        <v>1470</v>
      </c>
      <c r="C89" s="1809"/>
      <c r="D89" s="1809"/>
      <c r="E89" s="1809"/>
      <c r="F89" s="1809"/>
      <c r="G89" s="1809"/>
      <c r="H89" s="1809"/>
      <c r="I89" s="1809"/>
      <c r="J89" s="1809"/>
      <c r="K89" s="1809"/>
      <c r="L89" s="1809"/>
      <c r="M89" s="1809"/>
      <c r="N89" s="1809"/>
      <c r="O89" s="1809"/>
      <c r="P89" s="1809"/>
      <c r="Q89" s="1809"/>
      <c r="R89" s="1809"/>
      <c r="S89" s="1809"/>
      <c r="T89" s="1810" t="s">
        <v>1471</v>
      </c>
      <c r="U89" s="1810"/>
      <c r="V89" s="1810"/>
      <c r="W89" s="1810"/>
      <c r="X89" s="1810"/>
      <c r="Y89" s="1810"/>
      <c r="Z89" s="1810"/>
      <c r="AA89" s="1810"/>
      <c r="AB89" s="1810"/>
      <c r="AC89" s="1810"/>
      <c r="AD89" s="1810"/>
      <c r="AE89" s="1810"/>
      <c r="AF89" s="1810"/>
      <c r="AG89" s="1810"/>
      <c r="AH89" s="1810"/>
      <c r="AI89" s="1810"/>
    </row>
    <row r="90" spans="2:35" s="1070" customFormat="1" ht="44.25" customHeight="1">
      <c r="B90" s="1808" t="s">
        <v>1472</v>
      </c>
      <c r="C90" s="1808"/>
      <c r="D90" s="1808"/>
      <c r="E90" s="1808"/>
      <c r="F90" s="1808"/>
      <c r="G90" s="1808"/>
      <c r="H90" s="1808"/>
      <c r="I90" s="1808"/>
      <c r="J90" s="1808"/>
      <c r="K90" s="1808"/>
      <c r="L90" s="1808"/>
      <c r="M90" s="1808"/>
      <c r="N90" s="1808"/>
      <c r="O90" s="1808"/>
      <c r="P90" s="1808"/>
      <c r="Q90" s="1808"/>
      <c r="R90" s="1808"/>
      <c r="S90" s="1808"/>
      <c r="T90" s="1808" t="s">
        <v>1473</v>
      </c>
      <c r="U90" s="1808"/>
      <c r="V90" s="1808"/>
      <c r="W90" s="1808"/>
      <c r="X90" s="1808"/>
      <c r="Y90" s="1808"/>
      <c r="Z90" s="1808"/>
      <c r="AA90" s="1808"/>
      <c r="AB90" s="1808"/>
      <c r="AC90" s="1808"/>
      <c r="AD90" s="1808"/>
      <c r="AE90" s="1808"/>
      <c r="AF90" s="1808"/>
      <c r="AG90" s="1808"/>
      <c r="AH90" s="1808"/>
      <c r="AI90" s="1808"/>
    </row>
  </sheetData>
  <mergeCells count="236">
    <mergeCell ref="AI59:AK59"/>
    <mergeCell ref="AI60:AK60"/>
    <mergeCell ref="B90:S90"/>
    <mergeCell ref="T90:AI90"/>
    <mergeCell ref="B85:S85"/>
    <mergeCell ref="T85:AI85"/>
    <mergeCell ref="B86:S86"/>
    <mergeCell ref="T86:AI86"/>
    <mergeCell ref="B87:S87"/>
    <mergeCell ref="T87:AI87"/>
    <mergeCell ref="B88:S88"/>
    <mergeCell ref="T88:AI88"/>
    <mergeCell ref="B89:S89"/>
    <mergeCell ref="T89:AI89"/>
    <mergeCell ref="AI48:AK48"/>
    <mergeCell ref="AI49:AK49"/>
    <mergeCell ref="AI50:AK50"/>
    <mergeCell ref="AI51:AK51"/>
    <mergeCell ref="AI32:AK32"/>
    <mergeCell ref="AI37:AK37"/>
    <mergeCell ref="B83:S83"/>
    <mergeCell ref="T83:AI83"/>
    <mergeCell ref="B84:S84"/>
    <mergeCell ref="T84:AI84"/>
    <mergeCell ref="C48:J48"/>
    <mergeCell ref="K48:AH48"/>
    <mergeCell ref="C49:J49"/>
    <mergeCell ref="K49:AH49"/>
    <mergeCell ref="C50:J50"/>
    <mergeCell ref="K50:AH50"/>
    <mergeCell ref="C51:J51"/>
    <mergeCell ref="K51:AH51"/>
    <mergeCell ref="C32:J32"/>
    <mergeCell ref="K32:AH32"/>
    <mergeCell ref="C37:J37"/>
    <mergeCell ref="K37:AH37"/>
    <mergeCell ref="AC64:AE64"/>
    <mergeCell ref="AF64:AH64"/>
    <mergeCell ref="B65:J67"/>
    <mergeCell ref="K65:M65"/>
    <mergeCell ref="Y65:AB65"/>
    <mergeCell ref="AC65:AF67"/>
    <mergeCell ref="AG65:AK67"/>
    <mergeCell ref="B64:F64"/>
    <mergeCell ref="N67:AA67"/>
    <mergeCell ref="B68:J69"/>
    <mergeCell ref="A68:A71"/>
    <mergeCell ref="L68:AK68"/>
    <mergeCell ref="AI69:AK69"/>
    <mergeCell ref="B70:J70"/>
    <mergeCell ref="K70:AK70"/>
    <mergeCell ref="B71:J71"/>
    <mergeCell ref="K71:AK71"/>
    <mergeCell ref="L69:U69"/>
    <mergeCell ref="W69:AF69"/>
    <mergeCell ref="AG69:AH69"/>
    <mergeCell ref="AI56:AK56"/>
    <mergeCell ref="C53:J53"/>
    <mergeCell ref="N61:AH61"/>
    <mergeCell ref="C42:J42"/>
    <mergeCell ref="K42:AH42"/>
    <mergeCell ref="A29:A67"/>
    <mergeCell ref="B29:E29"/>
    <mergeCell ref="F29:AK29"/>
    <mergeCell ref="B30:J30"/>
    <mergeCell ref="K30:AH30"/>
    <mergeCell ref="AI34:AK34"/>
    <mergeCell ref="C35:J35"/>
    <mergeCell ref="K35:AH35"/>
    <mergeCell ref="AI35:AK35"/>
    <mergeCell ref="C36:J36"/>
    <mergeCell ref="K36:AH36"/>
    <mergeCell ref="AI36:AK36"/>
    <mergeCell ref="K53:AH53"/>
    <mergeCell ref="AI53:AK53"/>
    <mergeCell ref="C54:J54"/>
    <mergeCell ref="K54:AH54"/>
    <mergeCell ref="AI54:AK54"/>
    <mergeCell ref="AI61:AK61"/>
    <mergeCell ref="K62:M62"/>
    <mergeCell ref="K63:M63"/>
    <mergeCell ref="N63:AH63"/>
    <mergeCell ref="AI63:AK63"/>
    <mergeCell ref="K66:M66"/>
    <mergeCell ref="B57:J57"/>
    <mergeCell ref="L57:O57"/>
    <mergeCell ref="Q57:T57"/>
    <mergeCell ref="U57:AH57"/>
    <mergeCell ref="AI57:AK57"/>
    <mergeCell ref="B58:J63"/>
    <mergeCell ref="K58:M58"/>
    <mergeCell ref="N58:AH58"/>
    <mergeCell ref="AI58:AK58"/>
    <mergeCell ref="K61:M61"/>
    <mergeCell ref="G64:J64"/>
    <mergeCell ref="K64:M64"/>
    <mergeCell ref="N64:P64"/>
    <mergeCell ref="Q64:S64"/>
    <mergeCell ref="T64:V64"/>
    <mergeCell ref="N66:W66"/>
    <mergeCell ref="Y66:AB66"/>
    <mergeCell ref="W64:Y64"/>
    <mergeCell ref="N62:AH62"/>
    <mergeCell ref="Z64:AB64"/>
    <mergeCell ref="AI62:AK62"/>
    <mergeCell ref="B43:B56"/>
    <mergeCell ref="C43:J43"/>
    <mergeCell ref="K43:AH43"/>
    <mergeCell ref="AI43:AK43"/>
    <mergeCell ref="C44:J44"/>
    <mergeCell ref="K44:AH44"/>
    <mergeCell ref="AI44:AK44"/>
    <mergeCell ref="C47:J47"/>
    <mergeCell ref="K47:AH47"/>
    <mergeCell ref="AI47:AK47"/>
    <mergeCell ref="C52:J52"/>
    <mergeCell ref="K52:AH52"/>
    <mergeCell ref="AI52:AK52"/>
    <mergeCell ref="C45:J45"/>
    <mergeCell ref="K45:AH45"/>
    <mergeCell ref="AI45:AK45"/>
    <mergeCell ref="C46:J46"/>
    <mergeCell ref="K46:AH46"/>
    <mergeCell ref="AI46:AK46"/>
    <mergeCell ref="C55:J55"/>
    <mergeCell ref="K55:AH55"/>
    <mergeCell ref="AI55:AK55"/>
    <mergeCell ref="C56:J56"/>
    <mergeCell ref="K56:AH56"/>
    <mergeCell ref="AI30:AK30"/>
    <mergeCell ref="B31:B42"/>
    <mergeCell ref="C31:J31"/>
    <mergeCell ref="K31:AH31"/>
    <mergeCell ref="AI31:AK31"/>
    <mergeCell ref="C33:J33"/>
    <mergeCell ref="K33:AH33"/>
    <mergeCell ref="AI33:AK33"/>
    <mergeCell ref="C34:J34"/>
    <mergeCell ref="K34:AH34"/>
    <mergeCell ref="C40:J40"/>
    <mergeCell ref="K40:AH40"/>
    <mergeCell ref="AI40:AK40"/>
    <mergeCell ref="C41:J41"/>
    <mergeCell ref="K41:AH41"/>
    <mergeCell ref="AI41:AK41"/>
    <mergeCell ref="C38:J38"/>
    <mergeCell ref="K38:AH38"/>
    <mergeCell ref="AI38:AK38"/>
    <mergeCell ref="C39:J39"/>
    <mergeCell ref="K39:AH39"/>
    <mergeCell ref="AI39:AK39"/>
    <mergeCell ref="AI42:AK42"/>
    <mergeCell ref="AL21:AL25"/>
    <mergeCell ref="AN21:AN25"/>
    <mergeCell ref="F22:G22"/>
    <mergeCell ref="H22:T22"/>
    <mergeCell ref="U22:X22"/>
    <mergeCell ref="Y22:AF22"/>
    <mergeCell ref="F23:G23"/>
    <mergeCell ref="H23:T23"/>
    <mergeCell ref="U23:X23"/>
    <mergeCell ref="Y23:AF23"/>
    <mergeCell ref="Y24:AF24"/>
    <mergeCell ref="F25:G25"/>
    <mergeCell ref="H25:T25"/>
    <mergeCell ref="U25:X25"/>
    <mergeCell ref="Y25:AF25"/>
    <mergeCell ref="A28:AG28"/>
    <mergeCell ref="AI28:AK28"/>
    <mergeCell ref="A26:AG26"/>
    <mergeCell ref="AI26:AK26"/>
    <mergeCell ref="A27:AG27"/>
    <mergeCell ref="A20:E20"/>
    <mergeCell ref="F20:AK20"/>
    <mergeCell ref="A21:E25"/>
    <mergeCell ref="F21:G21"/>
    <mergeCell ref="H21:T21"/>
    <mergeCell ref="U21:X21"/>
    <mergeCell ref="Y21:AF21"/>
    <mergeCell ref="F24:G24"/>
    <mergeCell ref="H24:T24"/>
    <mergeCell ref="U24:X24"/>
    <mergeCell ref="AI27:AK27"/>
    <mergeCell ref="A17:E17"/>
    <mergeCell ref="F17:AK17"/>
    <mergeCell ref="A18:E19"/>
    <mergeCell ref="G18:K18"/>
    <mergeCell ref="M18:S18"/>
    <mergeCell ref="U18:Z18"/>
    <mergeCell ref="AB18:AG18"/>
    <mergeCell ref="G19:K19"/>
    <mergeCell ref="M19:S19"/>
    <mergeCell ref="X19:AG19"/>
    <mergeCell ref="A13:E13"/>
    <mergeCell ref="G13:K13"/>
    <mergeCell ref="M13:Q13"/>
    <mergeCell ref="S13:U13"/>
    <mergeCell ref="V13:AF13"/>
    <mergeCell ref="AC15:AE15"/>
    <mergeCell ref="AF15:AG15"/>
    <mergeCell ref="AH15:AI15"/>
    <mergeCell ref="A16:E16"/>
    <mergeCell ref="Y16:AA16"/>
    <mergeCell ref="AB16:AD16"/>
    <mergeCell ref="A14:E14"/>
    <mergeCell ref="F14:K14"/>
    <mergeCell ref="M14:X14"/>
    <mergeCell ref="A15:E15"/>
    <mergeCell ref="F15:K15"/>
    <mergeCell ref="M15:R15"/>
    <mergeCell ref="V15:W15"/>
    <mergeCell ref="AL7:AL12"/>
    <mergeCell ref="A9:E10"/>
    <mergeCell ref="F9:X9"/>
    <mergeCell ref="A11:E11"/>
    <mergeCell ref="F11:K11"/>
    <mergeCell ref="M11:R11"/>
    <mergeCell ref="A12:E12"/>
    <mergeCell ref="F12:K12"/>
    <mergeCell ref="L12:X12"/>
    <mergeCell ref="A5:E8"/>
    <mergeCell ref="G8:L8"/>
    <mergeCell ref="N8:R8"/>
    <mergeCell ref="T8:X8"/>
    <mergeCell ref="A2:AK2"/>
    <mergeCell ref="A3:E3"/>
    <mergeCell ref="F3:R3"/>
    <mergeCell ref="G5:J5"/>
    <mergeCell ref="L5:T5"/>
    <mergeCell ref="Y5:AK6"/>
    <mergeCell ref="G6:J6"/>
    <mergeCell ref="L6:T6"/>
    <mergeCell ref="G7:L7"/>
    <mergeCell ref="N7:R7"/>
    <mergeCell ref="T7:X7"/>
    <mergeCell ref="Y7:AK12"/>
  </mergeCells>
  <phoneticPr fontId="9"/>
  <conditionalFormatting sqref="C43:C56 K43:K56">
    <cfRule type="containsBlanks" dxfId="355" priority="6">
      <formula>LEN(TRIM(C43))=0</formula>
    </cfRule>
  </conditionalFormatting>
  <conditionalFormatting sqref="C31:J31 C32:C38">
    <cfRule type="containsBlanks" dxfId="354" priority="3">
      <formula>LEN(TRIM(C31))=0</formula>
    </cfRule>
  </conditionalFormatting>
  <conditionalFormatting sqref="F8">
    <cfRule type="containsBlanks" dxfId="353" priority="47">
      <formula>LEN(TRIM(F8))=0</formula>
    </cfRule>
  </conditionalFormatting>
  <conditionalFormatting sqref="F11:K12">
    <cfRule type="cellIs" dxfId="352" priority="12" operator="equal">
      <formula>"令和　　年　　月　　日"</formula>
    </cfRule>
    <cfRule type="containsBlanks" dxfId="351" priority="13">
      <formula>LEN(TRIM(F11))=0</formula>
    </cfRule>
  </conditionalFormatting>
  <conditionalFormatting sqref="F14:K14">
    <cfRule type="cellIs" dxfId="350" priority="9" operator="equal">
      <formula>"令和　　年　　月　　日"</formula>
    </cfRule>
    <cfRule type="containsBlanks" dxfId="349" priority="10">
      <formula>LEN(TRIM(F14))=0</formula>
    </cfRule>
  </conditionalFormatting>
  <conditionalFormatting sqref="F20:AK20 F29:AK29 F13 L13 R13 G16 I16 L16 N16 F17:AK17 C39:AK42 Y65:AB66 N66:W66 N67:AA67 K68 K70:AK71">
    <cfRule type="containsBlanks" dxfId="348" priority="46">
      <formula>LEN(TRIM(C13))=0</formula>
    </cfRule>
  </conditionalFormatting>
  <conditionalFormatting sqref="F20:AK20">
    <cfRule type="expression" dxfId="347" priority="36">
      <formula>LEN(F20)&gt;200</formula>
    </cfRule>
  </conditionalFormatting>
  <conditionalFormatting sqref="F29:AK29">
    <cfRule type="expression" dxfId="346" priority="35">
      <formula>LEN(F29)&gt;250</formula>
    </cfRule>
  </conditionalFormatting>
  <conditionalFormatting sqref="H21:T22">
    <cfRule type="containsBlanks" dxfId="345" priority="8">
      <formula>LEN(TRIM(H21))=0</formula>
    </cfRule>
  </conditionalFormatting>
  <conditionalFormatting sqref="K57 P57">
    <cfRule type="expression" dxfId="344" priority="39">
      <formula>COUNTA($K$57,$P$57)=0</formula>
    </cfRule>
  </conditionalFormatting>
  <conditionalFormatting sqref="K69">
    <cfRule type="expression" dxfId="343" priority="28">
      <formula>($K$69="")*($V$69="")</formula>
    </cfRule>
  </conditionalFormatting>
  <conditionalFormatting sqref="K58:AE63 AI58:AK63">
    <cfRule type="containsBlanks" dxfId="342" priority="1">
      <formula>LEN(TRIM(K58))=0</formula>
    </cfRule>
  </conditionalFormatting>
  <conditionalFormatting sqref="K31:AK38">
    <cfRule type="containsBlanks" dxfId="341" priority="4">
      <formula>LEN(TRIM(K31))=0</formula>
    </cfRule>
  </conditionalFormatting>
  <conditionalFormatting sqref="L5:T6">
    <cfRule type="expression" dxfId="340" priority="44">
      <formula>AND(F5="✔",L5="")</formula>
    </cfRule>
  </conditionalFormatting>
  <conditionalFormatting sqref="M7:M8">
    <cfRule type="containsBlanks" dxfId="339" priority="18">
      <formula>LEN(TRIM(M7))=0</formula>
    </cfRule>
  </conditionalFormatting>
  <conditionalFormatting sqref="M11:R11">
    <cfRule type="cellIs" dxfId="338" priority="14" operator="equal">
      <formula>"令和　　年　　月　　日"</formula>
    </cfRule>
    <cfRule type="containsBlanks" dxfId="337" priority="17">
      <formula>LEN(TRIM(M11))=0</formula>
    </cfRule>
  </conditionalFormatting>
  <conditionalFormatting sqref="S7">
    <cfRule type="containsBlanks" dxfId="336" priority="49">
      <formula>LEN(TRIM(S7))=0</formula>
    </cfRule>
  </conditionalFormatting>
  <conditionalFormatting sqref="V69">
    <cfRule type="expression" dxfId="335" priority="27">
      <formula>($K$69="")*($V$69="")</formula>
    </cfRule>
  </conditionalFormatting>
  <conditionalFormatting sqref="V13:AF13">
    <cfRule type="expression" dxfId="334" priority="40">
      <formula>AND($R$13="✔",$V$13="")</formula>
    </cfRule>
  </conditionalFormatting>
  <conditionalFormatting sqref="Y21:AF22">
    <cfRule type="containsBlanks" dxfId="333" priority="7">
      <formula>LEN(TRIM(Y21))=0</formula>
    </cfRule>
  </conditionalFormatting>
  <conditionalFormatting sqref="Y7:AK12">
    <cfRule type="expression" dxfId="332" priority="37">
      <formula>LEN(Y7)&gt;100</formula>
    </cfRule>
    <cfRule type="expression" dxfId="331" priority="43">
      <formula>AND($L$5&lt;&gt;"00 基礎分野",$Y$7="")</formula>
    </cfRule>
  </conditionalFormatting>
  <conditionalFormatting sqref="AA18 F18:F19 L18:L19 T18:T19 X19:AG19">
    <cfRule type="containsBlanks" dxfId="330" priority="24">
      <formula>LEN(TRIM(F18))=0</formula>
    </cfRule>
  </conditionalFormatting>
  <conditionalFormatting sqref="AH21:AH25 H23:T25 Y23:AF25">
    <cfRule type="containsBlanks" dxfId="328" priority="23">
      <formula>LEN(TRIM(H21))=0</formula>
    </cfRule>
  </conditionalFormatting>
  <conditionalFormatting sqref="AH26:AH28">
    <cfRule type="containsBlanks" dxfId="327" priority="20">
      <formula>LEN(TRIM(AH26))=0</formula>
    </cfRule>
  </conditionalFormatting>
  <conditionalFormatting sqref="AI43:AI56">
    <cfRule type="containsBlanks" dxfId="326" priority="2">
      <formula>LEN(TRIM(AI43))=0</formula>
    </cfRule>
  </conditionalFormatting>
  <conditionalFormatting sqref="AI69">
    <cfRule type="cellIs" dxfId="325" priority="26" operator="lessThanOrEqual">
      <formula>1</formula>
    </cfRule>
  </conditionalFormatting>
  <conditionalFormatting sqref="AI57:AK57">
    <cfRule type="expression" dxfId="324" priority="38">
      <formula>AND($P$57="✔",$AI$57="")</formula>
    </cfRule>
  </conditionalFormatting>
  <dataValidations count="11">
    <dataValidation type="list" allowBlank="1" showInputMessage="1" showErrorMessage="1" sqref="L5:T6" xr:uid="{00000000-0002-0000-0600-000000000000}">
      <formula1>訓練分野</formula1>
    </dataValidation>
    <dataValidation allowBlank="1" showInputMessage="1" showErrorMessage="1" prompt="日付形式で入力してください。" sqref="F11:K12 M11:R11 F14:K14" xr:uid="{00000000-0002-0000-0600-000001000000}"/>
    <dataValidation type="list" allowBlank="1" showInputMessage="1" showErrorMessage="1" prompt="実施する項目を選択してください。" sqref="K58:M63" xr:uid="{00000000-0002-0000-0600-000002000000}">
      <formula1>"【職場見学】,【職場体験】,【職業人講話】"</formula1>
    </dataValidation>
    <dataValidation type="list" allowBlank="1" showInputMessage="1" showErrorMessage="1" sqref="P57 M7 V69 AA18 T18:T19 L18:L19 F18:F19 R13 L13 F13 F7 AH21:AH25 K57 K68:K69 S7" xr:uid="{00000000-0002-0000-0600-000003000000}">
      <formula1>"✔"</formula1>
    </dataValidation>
    <dataValidation allowBlank="1" showInputMessage="1" showErrorMessage="1" prompt="職場体験・職場見学及び企業実習先への交通費、健康診断料、補講費が必要となる場合には、別途費用が発生する旨記入してください。" sqref="N67:AA67" xr:uid="{00000000-0002-0000-0600-000004000000}"/>
    <dataValidation allowBlank="1" showInputMessage="1" showErrorMessage="1" prompt="様式第８号に記載した金額を記載してください。" sqref="Y65:AB65" xr:uid="{00000000-0002-0000-0600-000005000000}"/>
    <dataValidation type="list" allowBlank="1" showInputMessage="1" showErrorMessage="1" sqref="M8 F8 AH26:AH28 S8" xr:uid="{00000000-0002-0000-0600-000006000000}">
      <formula1>"○"</formula1>
    </dataValidation>
    <dataValidation type="custom" allowBlank="1" showInputMessage="1" showErrorMessage="1" error="全角で入力してください" promptTitle="全角で最大250文字" prompt="（半角は不可）" sqref="F29:AK29" xr:uid="{00000000-0002-0000-0600-000007000000}">
      <formula1>AND(F29=DBCS(F29))</formula1>
    </dataValidation>
    <dataValidation type="custom" allowBlank="1" showInputMessage="1" showErrorMessage="1" error="全角で入力してください" promptTitle="全角で最大200文字" prompt="（半角は不可）" sqref="F20:AK20" xr:uid="{00000000-0002-0000-0600-000008000000}">
      <formula1>AND(F20=DBCS(F20))</formula1>
    </dataValidation>
    <dataValidation type="custom" allowBlank="1" showInputMessage="1" showErrorMessage="1" error="全角で入力してください" promptTitle="全角で最大100文字" prompt="（半角は不可）" sqref="Y7:AK12" xr:uid="{00000000-0002-0000-0600-000009000000}">
      <formula1>AND(Y7=DBCS(Y7))</formula1>
    </dataValidation>
    <dataValidation type="custom" allowBlank="1" showInputMessage="1" showErrorMessage="1" error="全角で入力してください" promptTitle="全角で最大120文字" prompt="（半角は不可）" sqref="F17:AK17" xr:uid="{00000000-0002-0000-0600-00000A000000}">
      <formula1>AND(F17=DBCS(F17))</formula1>
    </dataValidation>
  </dataValidations>
  <printOptions horizontalCentered="1"/>
  <pageMargins left="0.59055118110236227" right="0.19685039370078741" top="0.59055118110236227" bottom="0.19685039370078741" header="7.874015748031496E-2" footer="7.874015748031496E-2"/>
  <pageSetup paperSize="9" scale="62" orientation="portrait" horizontalDpi="300" verticalDpi="300" r:id="rId1"/>
  <headerFooter>
    <oddFooter>&amp;R（令和６年１０月１日以降に申請する訓練科から適用）</oddFooter>
  </headerFooter>
  <rowBreaks count="1" manualBreakCount="1">
    <brk id="69" max="36" man="1"/>
  </rowBreaks>
  <drawing r:id="rId2"/>
  <extLst>
    <ext xmlns:x14="http://schemas.microsoft.com/office/spreadsheetml/2009/9/main" uri="{78C0D931-6437-407d-A8EE-F0AAD7539E65}">
      <x14:conditionalFormattings>
        <x14:conditionalFormatting xmlns:xm="http://schemas.microsoft.com/office/excel/2006/main">
          <x14:cfRule type="cellIs" priority="11" operator="between" id="{694B1D5A-BEE6-4A48-9F64-05E0CB5CF648}">
            <xm:f>[01認定申請様式【基礎コース用】.xlsx]様式8!#REF!</xm:f>
            <xm:f>[01認定申請様式【基礎コース用】.xlsx]様式8!#REF!</xm:f>
            <x14:dxf>
              <fill>
                <patternFill>
                  <bgColor rgb="FFCCECFF"/>
                </patternFill>
              </fill>
            </x14:dxf>
          </x14:cfRule>
          <xm:sqref>AF15:AG15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AI24"/>
  <sheetViews>
    <sheetView showGridLines="0" view="pageBreakPreview" zoomScale="70" zoomScaleNormal="100" zoomScaleSheetLayoutView="70" workbookViewId="0">
      <selection activeCell="A23" sqref="A23:X23"/>
    </sheetView>
  </sheetViews>
  <sheetFormatPr defaultColWidth="8" defaultRowHeight="13.5"/>
  <cols>
    <col min="1" max="24" width="6.75" style="545" customWidth="1"/>
    <col min="25" max="16384" width="8" style="545"/>
  </cols>
  <sheetData>
    <row r="1" spans="1:35">
      <c r="U1" s="545" t="s">
        <v>969</v>
      </c>
      <c r="V1" s="553"/>
    </row>
    <row r="2" spans="1:35">
      <c r="X2" s="546" t="s">
        <v>916</v>
      </c>
    </row>
    <row r="3" spans="1:35" ht="18.75">
      <c r="A3" s="1811" t="s">
        <v>893</v>
      </c>
      <c r="B3" s="1811"/>
      <c r="C3" s="1811"/>
      <c r="D3" s="1811"/>
      <c r="E3" s="1811"/>
      <c r="F3" s="1811"/>
      <c r="G3" s="1811"/>
      <c r="H3" s="1811"/>
      <c r="I3" s="1811"/>
      <c r="J3" s="1811"/>
      <c r="K3" s="1811"/>
      <c r="L3" s="1811"/>
      <c r="M3" s="1811"/>
      <c r="N3" s="1811"/>
      <c r="O3" s="1811"/>
      <c r="P3" s="1811"/>
      <c r="Q3" s="1811"/>
      <c r="R3" s="1811"/>
      <c r="S3" s="1811"/>
      <c r="T3" s="1811"/>
      <c r="U3" s="1811"/>
      <c r="V3" s="1811"/>
      <c r="W3" s="1811"/>
      <c r="X3" s="1811"/>
    </row>
    <row r="4" spans="1:35">
      <c r="T4" s="1812" t="s">
        <v>877</v>
      </c>
      <c r="U4" s="1812"/>
      <c r="V4" s="1813">
        <f>IF(様式1!O3="","",様式1!O3)</f>
        <v>46029</v>
      </c>
      <c r="W4" s="1813"/>
      <c r="X4" s="1813"/>
      <c r="Y4" s="554"/>
      <c r="Z4" s="554"/>
    </row>
    <row r="5" spans="1:35" ht="9" customHeight="1">
      <c r="Y5" s="552"/>
      <c r="Z5" s="552"/>
    </row>
    <row r="6" spans="1:35" ht="18" customHeight="1">
      <c r="A6" s="1814" t="s">
        <v>878</v>
      </c>
      <c r="B6" s="1815"/>
      <c r="C6" s="1816"/>
      <c r="D6" s="1817" t="str">
        <f>IF(様式1!L11="","",様式1!L11)</f>
        <v>株式会社○○○○</v>
      </c>
      <c r="E6" s="1818"/>
      <c r="F6" s="1818"/>
      <c r="G6" s="1818"/>
      <c r="H6" s="1818"/>
      <c r="I6" s="1818"/>
      <c r="J6" s="1818"/>
      <c r="K6" s="1818"/>
      <c r="L6" s="1819"/>
      <c r="M6" s="1820" t="s">
        <v>917</v>
      </c>
      <c r="N6" s="1820"/>
      <c r="O6" s="1820"/>
      <c r="P6" s="1821">
        <f>IF(様式1!F44="","",様式1!F44)</f>
        <v>123456789</v>
      </c>
      <c r="Q6" s="1821"/>
      <c r="R6" s="1821"/>
      <c r="S6" s="1821"/>
      <c r="T6" s="1821"/>
      <c r="U6" s="1821"/>
      <c r="V6" s="1821"/>
      <c r="W6" s="1821"/>
      <c r="X6" s="1821"/>
      <c r="Y6" s="547"/>
      <c r="Z6" s="547"/>
      <c r="AA6" s="547"/>
      <c r="AB6" s="547"/>
      <c r="AC6" s="547"/>
      <c r="AD6" s="547"/>
      <c r="AE6" s="547"/>
      <c r="AF6" s="547"/>
      <c r="AG6" s="547"/>
      <c r="AH6" s="547"/>
      <c r="AI6" s="547"/>
    </row>
    <row r="7" spans="1:35" ht="18" customHeight="1">
      <c r="A7" s="1814" t="s">
        <v>879</v>
      </c>
      <c r="B7" s="1815"/>
      <c r="C7" s="1816"/>
      <c r="D7" s="1822" t="str">
        <f>IF(様式1!G36="","",様式1!G36)</f>
        <v>ＯＡ事務科</v>
      </c>
      <c r="E7" s="1823"/>
      <c r="F7" s="1823"/>
      <c r="G7" s="1823"/>
      <c r="H7" s="1823"/>
      <c r="I7" s="1823"/>
      <c r="J7" s="1823"/>
      <c r="K7" s="1823"/>
      <c r="L7" s="1824"/>
      <c r="M7" s="548"/>
      <c r="N7" s="548"/>
      <c r="O7" s="548"/>
      <c r="P7" s="548"/>
      <c r="Q7" s="548"/>
      <c r="R7" s="548"/>
      <c r="S7" s="548"/>
      <c r="T7" s="548"/>
      <c r="U7" s="548"/>
      <c r="V7" s="548"/>
      <c r="W7" s="548"/>
      <c r="X7" s="548"/>
      <c r="Y7" s="547"/>
      <c r="Z7" s="547"/>
      <c r="AA7" s="547"/>
      <c r="AB7" s="547"/>
      <c r="AC7" s="547"/>
      <c r="AD7" s="547"/>
      <c r="AE7" s="547"/>
      <c r="AF7" s="547"/>
      <c r="AG7" s="547"/>
      <c r="AH7" s="547"/>
      <c r="AI7" s="547"/>
    </row>
    <row r="9" spans="1:35" s="550" customFormat="1" ht="55.9" customHeight="1">
      <c r="A9" s="549" t="s">
        <v>918</v>
      </c>
      <c r="B9" s="1825" t="s">
        <v>919</v>
      </c>
      <c r="C9" s="1825"/>
      <c r="D9" s="1826" t="s">
        <v>880</v>
      </c>
      <c r="E9" s="1826"/>
      <c r="F9" s="1826"/>
      <c r="G9" s="1826" t="s">
        <v>881</v>
      </c>
      <c r="H9" s="1826"/>
      <c r="I9" s="1826"/>
      <c r="J9" s="1826"/>
      <c r="K9" s="1826"/>
      <c r="L9" s="1826" t="s">
        <v>882</v>
      </c>
      <c r="M9" s="1826"/>
      <c r="N9" s="1826" t="s">
        <v>883</v>
      </c>
      <c r="O9" s="1826"/>
      <c r="P9" s="1825" t="s">
        <v>884</v>
      </c>
      <c r="Q9" s="1825"/>
      <c r="R9" s="1825"/>
      <c r="S9" s="1826" t="s">
        <v>885</v>
      </c>
      <c r="T9" s="1826"/>
      <c r="U9" s="1826" t="s">
        <v>886</v>
      </c>
      <c r="V9" s="1826"/>
      <c r="W9" s="1826"/>
      <c r="X9" s="1826"/>
    </row>
    <row r="10" spans="1:35" ht="58.15" customHeight="1">
      <c r="A10" s="551" t="s">
        <v>920</v>
      </c>
      <c r="B10" s="1827" t="s">
        <v>1482</v>
      </c>
      <c r="C10" s="1827"/>
      <c r="D10" s="1828" t="s">
        <v>1483</v>
      </c>
      <c r="E10" s="1829"/>
      <c r="F10" s="1830"/>
      <c r="G10" s="1828" t="s">
        <v>1484</v>
      </c>
      <c r="H10" s="1829"/>
      <c r="I10" s="1829"/>
      <c r="J10" s="1829"/>
      <c r="K10" s="1830"/>
      <c r="L10" s="1831" t="s">
        <v>1485</v>
      </c>
      <c r="M10" s="1832"/>
      <c r="N10" s="1831" t="s">
        <v>1486</v>
      </c>
      <c r="O10" s="1832"/>
      <c r="P10" s="1831" t="s">
        <v>1487</v>
      </c>
      <c r="Q10" s="1832"/>
      <c r="R10" s="1833"/>
      <c r="S10" s="1831" t="s">
        <v>1488</v>
      </c>
      <c r="T10" s="1832"/>
      <c r="U10" s="1831"/>
      <c r="V10" s="1832"/>
      <c r="W10" s="1832"/>
      <c r="X10" s="1833"/>
    </row>
    <row r="11" spans="1:35" ht="58.15" customHeight="1">
      <c r="A11" s="551" t="s">
        <v>921</v>
      </c>
      <c r="B11" s="1827" t="s">
        <v>1489</v>
      </c>
      <c r="C11" s="1827"/>
      <c r="D11" s="1828" t="s">
        <v>1490</v>
      </c>
      <c r="E11" s="1829"/>
      <c r="F11" s="1830"/>
      <c r="G11" s="1828" t="s">
        <v>1484</v>
      </c>
      <c r="H11" s="1829"/>
      <c r="I11" s="1829"/>
      <c r="J11" s="1829"/>
      <c r="K11" s="1830"/>
      <c r="L11" s="1831" t="s">
        <v>1485</v>
      </c>
      <c r="M11" s="1832"/>
      <c r="N11" s="1831" t="s">
        <v>1486</v>
      </c>
      <c r="O11" s="1832"/>
      <c r="P11" s="1831" t="s">
        <v>1487</v>
      </c>
      <c r="Q11" s="1832"/>
      <c r="R11" s="1833"/>
      <c r="S11" s="1831" t="s">
        <v>1491</v>
      </c>
      <c r="T11" s="1832"/>
      <c r="U11" s="1831"/>
      <c r="V11" s="1832"/>
      <c r="W11" s="1832"/>
      <c r="X11" s="1833"/>
    </row>
    <row r="12" spans="1:35" ht="58.15" customHeight="1">
      <c r="A12" s="551" t="s">
        <v>922</v>
      </c>
      <c r="B12" s="1827" t="s">
        <v>1492</v>
      </c>
      <c r="C12" s="1827"/>
      <c r="D12" s="1828" t="s">
        <v>1493</v>
      </c>
      <c r="E12" s="1829"/>
      <c r="F12" s="1830"/>
      <c r="G12" s="1828" t="s">
        <v>1484</v>
      </c>
      <c r="H12" s="1829"/>
      <c r="I12" s="1829"/>
      <c r="J12" s="1829"/>
      <c r="K12" s="1830"/>
      <c r="L12" s="1831" t="s">
        <v>1485</v>
      </c>
      <c r="M12" s="1832"/>
      <c r="N12" s="1831" t="s">
        <v>1486</v>
      </c>
      <c r="O12" s="1832"/>
      <c r="P12" s="1831" t="s">
        <v>1487</v>
      </c>
      <c r="Q12" s="1832"/>
      <c r="R12" s="1833"/>
      <c r="S12" s="1831" t="s">
        <v>1494</v>
      </c>
      <c r="T12" s="1832"/>
      <c r="U12" s="1831"/>
      <c r="V12" s="1832"/>
      <c r="W12" s="1832"/>
      <c r="X12" s="1833"/>
    </row>
    <row r="13" spans="1:35" ht="58.15" customHeight="1">
      <c r="A13" s="551" t="s">
        <v>923</v>
      </c>
      <c r="B13" s="1827" t="s">
        <v>1495</v>
      </c>
      <c r="C13" s="1827"/>
      <c r="D13" s="1828" t="s">
        <v>1496</v>
      </c>
      <c r="E13" s="1829"/>
      <c r="F13" s="1830"/>
      <c r="G13" s="1828" t="s">
        <v>1484</v>
      </c>
      <c r="H13" s="1829"/>
      <c r="I13" s="1829"/>
      <c r="J13" s="1829"/>
      <c r="K13" s="1830"/>
      <c r="L13" s="1831" t="s">
        <v>1485</v>
      </c>
      <c r="M13" s="1832"/>
      <c r="N13" s="1831" t="s">
        <v>1497</v>
      </c>
      <c r="O13" s="1832"/>
      <c r="P13" s="1831" t="s">
        <v>1498</v>
      </c>
      <c r="Q13" s="1832"/>
      <c r="R13" s="1833"/>
      <c r="S13" s="1831" t="s">
        <v>1499</v>
      </c>
      <c r="T13" s="1832"/>
      <c r="U13" s="1828" t="s">
        <v>1500</v>
      </c>
      <c r="V13" s="1829"/>
      <c r="W13" s="1829"/>
      <c r="X13" s="1830"/>
    </row>
    <row r="14" spans="1:35" ht="58.15" customHeight="1">
      <c r="A14" s="551" t="s">
        <v>924</v>
      </c>
      <c r="B14" s="1827" t="s">
        <v>1501</v>
      </c>
      <c r="C14" s="1827"/>
      <c r="D14" s="1828" t="s">
        <v>1502</v>
      </c>
      <c r="E14" s="1829"/>
      <c r="F14" s="1830"/>
      <c r="G14" s="1828" t="s">
        <v>1484</v>
      </c>
      <c r="H14" s="1829"/>
      <c r="I14" s="1829"/>
      <c r="J14" s="1829"/>
      <c r="K14" s="1830"/>
      <c r="L14" s="1831" t="s">
        <v>1485</v>
      </c>
      <c r="M14" s="1832"/>
      <c r="N14" s="1831" t="s">
        <v>1497</v>
      </c>
      <c r="O14" s="1832"/>
      <c r="P14" s="1831" t="s">
        <v>1498</v>
      </c>
      <c r="Q14" s="1832"/>
      <c r="R14" s="1833"/>
      <c r="S14" s="1831" t="s">
        <v>1499</v>
      </c>
      <c r="T14" s="1832"/>
      <c r="U14" s="1828" t="s">
        <v>1500</v>
      </c>
      <c r="V14" s="1829"/>
      <c r="W14" s="1829"/>
      <c r="X14" s="1830"/>
    </row>
    <row r="15" spans="1:35" ht="58.15" customHeight="1">
      <c r="A15" s="551" t="s">
        <v>925</v>
      </c>
      <c r="B15" s="1838"/>
      <c r="C15" s="1839"/>
      <c r="D15" s="1840"/>
      <c r="E15" s="1840"/>
      <c r="F15" s="1840"/>
      <c r="G15" s="1841"/>
      <c r="H15" s="1842"/>
      <c r="I15" s="1842"/>
      <c r="J15" s="1842"/>
      <c r="K15" s="1843"/>
      <c r="L15" s="1844"/>
      <c r="M15" s="1844"/>
      <c r="N15" s="1845"/>
      <c r="O15" s="1845"/>
      <c r="P15" s="1845"/>
      <c r="Q15" s="1845"/>
      <c r="R15" s="1845"/>
      <c r="S15" s="1845"/>
      <c r="T15" s="1845"/>
      <c r="U15" s="1846"/>
      <c r="V15" s="1846"/>
      <c r="W15" s="1846"/>
      <c r="X15" s="1846"/>
    </row>
    <row r="17" spans="1:24">
      <c r="A17" s="1834" t="s">
        <v>887</v>
      </c>
      <c r="B17" s="1835"/>
    </row>
    <row r="18" spans="1:24">
      <c r="A18" s="607" t="s">
        <v>888</v>
      </c>
      <c r="B18" s="608"/>
      <c r="C18" s="609"/>
      <c r="D18" s="609"/>
      <c r="E18" s="609"/>
      <c r="F18" s="609"/>
      <c r="G18" s="609"/>
      <c r="H18" s="608" t="s">
        <v>926</v>
      </c>
      <c r="I18" s="608"/>
      <c r="J18" s="608"/>
      <c r="K18" s="609"/>
      <c r="L18" s="609"/>
      <c r="M18" s="609"/>
      <c r="N18" s="608"/>
      <c r="O18" s="608"/>
      <c r="P18" s="609"/>
      <c r="Q18" s="609"/>
      <c r="R18" s="609"/>
      <c r="S18" s="609"/>
      <c r="T18" s="609"/>
      <c r="U18" s="609"/>
      <c r="V18" s="609"/>
      <c r="W18" s="609"/>
      <c r="X18" s="610"/>
    </row>
    <row r="19" spans="1:24">
      <c r="A19" s="611"/>
      <c r="B19" s="612"/>
      <c r="C19" s="612"/>
      <c r="D19" s="612"/>
      <c r="E19" s="612"/>
      <c r="F19" s="612"/>
      <c r="G19" s="612"/>
      <c r="H19" s="612"/>
      <c r="I19" s="612"/>
      <c r="J19" s="612"/>
      <c r="K19" s="612"/>
      <c r="L19" s="612"/>
      <c r="M19" s="612"/>
      <c r="N19" s="612"/>
      <c r="O19" s="612"/>
      <c r="P19" s="612"/>
      <c r="Q19" s="612"/>
      <c r="R19" s="612"/>
      <c r="S19" s="612"/>
      <c r="T19" s="612"/>
      <c r="U19" s="612"/>
      <c r="V19" s="612"/>
      <c r="W19" s="612"/>
      <c r="X19" s="613"/>
    </row>
    <row r="20" spans="1:24">
      <c r="A20" s="614" t="s">
        <v>889</v>
      </c>
      <c r="B20" s="615"/>
      <c r="C20" s="612"/>
      <c r="D20" s="612"/>
      <c r="E20" s="612"/>
      <c r="F20" s="612"/>
      <c r="G20" s="612"/>
      <c r="H20" s="615" t="s">
        <v>890</v>
      </c>
      <c r="I20" s="615"/>
      <c r="J20" s="612"/>
      <c r="K20" s="612"/>
      <c r="L20" s="612"/>
      <c r="M20" s="612"/>
      <c r="N20" s="612"/>
      <c r="O20" s="612"/>
      <c r="P20" s="612"/>
      <c r="Q20" s="612"/>
      <c r="R20" s="612"/>
      <c r="S20" s="612"/>
      <c r="T20" s="612"/>
      <c r="U20" s="612"/>
      <c r="V20" s="612"/>
      <c r="W20" s="612"/>
      <c r="X20" s="613"/>
    </row>
    <row r="21" spans="1:24">
      <c r="A21" s="616"/>
      <c r="B21" s="617"/>
      <c r="C21" s="618"/>
      <c r="D21" s="618"/>
      <c r="E21" s="618"/>
      <c r="F21" s="618"/>
      <c r="G21" s="618"/>
      <c r="H21" s="618"/>
      <c r="I21" s="618"/>
      <c r="J21" s="618"/>
      <c r="K21" s="618"/>
      <c r="L21" s="618"/>
      <c r="M21" s="618"/>
      <c r="N21" s="618"/>
      <c r="O21" s="618"/>
      <c r="P21" s="618"/>
      <c r="Q21" s="618"/>
      <c r="R21" s="618"/>
      <c r="S21" s="618"/>
      <c r="T21" s="618"/>
      <c r="U21" s="618"/>
      <c r="V21" s="618"/>
      <c r="W21" s="618"/>
      <c r="X21" s="619"/>
    </row>
    <row r="23" spans="1:24" ht="86.25" customHeight="1">
      <c r="A23" s="1836" t="s">
        <v>1085</v>
      </c>
      <c r="B23" s="1837"/>
      <c r="C23" s="1837"/>
      <c r="D23" s="1837"/>
      <c r="E23" s="1837"/>
      <c r="F23" s="1837"/>
      <c r="G23" s="1837"/>
      <c r="H23" s="1837"/>
      <c r="I23" s="1837"/>
      <c r="J23" s="1837"/>
      <c r="K23" s="1837"/>
      <c r="L23" s="1837"/>
      <c r="M23" s="1837"/>
      <c r="N23" s="1837"/>
      <c r="O23" s="1837"/>
      <c r="P23" s="1837"/>
      <c r="Q23" s="1837"/>
      <c r="R23" s="1837"/>
      <c r="S23" s="1837"/>
      <c r="T23" s="1837"/>
      <c r="U23" s="1837"/>
      <c r="V23" s="1837"/>
      <c r="W23" s="1837"/>
      <c r="X23" s="1837"/>
    </row>
    <row r="24" spans="1:24">
      <c r="X24" s="544" t="s">
        <v>1083</v>
      </c>
    </row>
  </sheetData>
  <mergeCells count="67">
    <mergeCell ref="A17:B17"/>
    <mergeCell ref="A23:X23"/>
    <mergeCell ref="S14:T14"/>
    <mergeCell ref="U14:X14"/>
    <mergeCell ref="B15:C15"/>
    <mergeCell ref="D15:F15"/>
    <mergeCell ref="G15:K15"/>
    <mergeCell ref="L15:M15"/>
    <mergeCell ref="N15:O15"/>
    <mergeCell ref="P15:R15"/>
    <mergeCell ref="S15:T15"/>
    <mergeCell ref="U15:X15"/>
    <mergeCell ref="B14:C14"/>
    <mergeCell ref="D14:F14"/>
    <mergeCell ref="G14:K14"/>
    <mergeCell ref="L14:M14"/>
    <mergeCell ref="N14:O14"/>
    <mergeCell ref="P14:R14"/>
    <mergeCell ref="S12:T12"/>
    <mergeCell ref="U12:X12"/>
    <mergeCell ref="B13:C13"/>
    <mergeCell ref="D13:F13"/>
    <mergeCell ref="G13:K13"/>
    <mergeCell ref="L13:M13"/>
    <mergeCell ref="N13:O13"/>
    <mergeCell ref="P13:R13"/>
    <mergeCell ref="S13:T13"/>
    <mergeCell ref="U13:X13"/>
    <mergeCell ref="B12:C12"/>
    <mergeCell ref="D12:F12"/>
    <mergeCell ref="G12:K12"/>
    <mergeCell ref="L12:M12"/>
    <mergeCell ref="N12:O12"/>
    <mergeCell ref="P12:R12"/>
    <mergeCell ref="S10:T10"/>
    <mergeCell ref="U10:X10"/>
    <mergeCell ref="B11:C11"/>
    <mergeCell ref="D11:F11"/>
    <mergeCell ref="G11:K11"/>
    <mergeCell ref="L11:M11"/>
    <mergeCell ref="N11:O11"/>
    <mergeCell ref="P11:R11"/>
    <mergeCell ref="S11:T11"/>
    <mergeCell ref="U11:X11"/>
    <mergeCell ref="N9:O9"/>
    <mergeCell ref="P9:R9"/>
    <mergeCell ref="S9:T9"/>
    <mergeCell ref="U9:X9"/>
    <mergeCell ref="B10:C10"/>
    <mergeCell ref="D10:F10"/>
    <mergeCell ref="G10:K10"/>
    <mergeCell ref="L10:M10"/>
    <mergeCell ref="N10:O10"/>
    <mergeCell ref="P10:R10"/>
    <mergeCell ref="A7:C7"/>
    <mergeCell ref="D7:L7"/>
    <mergeCell ref="B9:C9"/>
    <mergeCell ref="D9:F9"/>
    <mergeCell ref="G9:K9"/>
    <mergeCell ref="L9:M9"/>
    <mergeCell ref="A3:X3"/>
    <mergeCell ref="T4:U4"/>
    <mergeCell ref="V4:X4"/>
    <mergeCell ref="A6:C6"/>
    <mergeCell ref="D6:L6"/>
    <mergeCell ref="M6:O6"/>
    <mergeCell ref="P6:X6"/>
  </mergeCells>
  <phoneticPr fontId="9"/>
  <dataValidations disablePrompts="1" count="1">
    <dataValidation type="list" allowBlank="1" showInputMessage="1" showErrorMessage="1" sqref="P10:R15" xr:uid="{00000000-0002-0000-0800-000000000000}">
      <formula1>"職場見学, 職場体験, 企業実習"</formula1>
    </dataValidation>
  </dataValidations>
  <printOptions horizontalCentered="1"/>
  <pageMargins left="0.35433070866141736" right="0.31496062992125984" top="0.35433070866141736" bottom="0.39370078740157483" header="0.31496062992125984" footer="0.31496062992125984"/>
  <pageSetup paperSize="9" scale="83" orientation="landscape" horizontalDpi="300" verticalDpi="300" r:id="rId1"/>
  <rowBreaks count="1" manualBreakCount="1">
    <brk id="22" max="2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AH24"/>
  <sheetViews>
    <sheetView view="pageBreakPreview" zoomScale="60" zoomScaleNormal="100" workbookViewId="0">
      <selection activeCell="R11" sqref="R11:S11"/>
    </sheetView>
  </sheetViews>
  <sheetFormatPr defaultColWidth="8" defaultRowHeight="13.5"/>
  <cols>
    <col min="1" max="13" width="6.75" style="664" customWidth="1"/>
    <col min="14" max="15" width="12.625" style="664" customWidth="1"/>
    <col min="16" max="17" width="10.125" style="664" customWidth="1"/>
    <col min="18" max="23" width="6.75" style="664" customWidth="1"/>
    <col min="24" max="16384" width="8" style="664"/>
  </cols>
  <sheetData>
    <row r="1" spans="1:34">
      <c r="T1" s="665" t="s">
        <v>961</v>
      </c>
    </row>
    <row r="2" spans="1:34">
      <c r="W2" s="666" t="s">
        <v>962</v>
      </c>
    </row>
    <row r="3" spans="1:34" ht="18.75">
      <c r="A3" s="1847" t="s">
        <v>963</v>
      </c>
      <c r="B3" s="1847"/>
      <c r="C3" s="1847"/>
      <c r="D3" s="1847"/>
      <c r="E3" s="1847"/>
      <c r="F3" s="1847"/>
      <c r="G3" s="1847"/>
      <c r="H3" s="1847"/>
      <c r="I3" s="1847"/>
      <c r="J3" s="1847"/>
      <c r="K3" s="1847"/>
      <c r="L3" s="1847"/>
      <c r="M3" s="1847"/>
      <c r="N3" s="1847"/>
      <c r="O3" s="1847"/>
      <c r="P3" s="1847"/>
      <c r="Q3" s="1847"/>
      <c r="R3" s="1847"/>
      <c r="S3" s="1847"/>
      <c r="T3" s="1847"/>
      <c r="U3" s="1847"/>
      <c r="V3" s="1847"/>
      <c r="W3" s="1847"/>
    </row>
    <row r="4" spans="1:34">
      <c r="S4" s="1848" t="s">
        <v>877</v>
      </c>
      <c r="T4" s="1848"/>
      <c r="U4" s="1849">
        <f>IF(様式1!O3="","",様式1!O3)</f>
        <v>46029</v>
      </c>
      <c r="V4" s="1849"/>
      <c r="W4" s="1849"/>
    </row>
    <row r="5" spans="1:34" ht="9" customHeight="1"/>
    <row r="6" spans="1:34" ht="18" customHeight="1">
      <c r="A6" s="1814" t="s">
        <v>878</v>
      </c>
      <c r="B6" s="1815"/>
      <c r="C6" s="1816"/>
      <c r="D6" s="1850" t="str">
        <f>IF(様式1!L11="","",様式1!L11)</f>
        <v>株式会社○○○○</v>
      </c>
      <c r="E6" s="1851"/>
      <c r="F6" s="1851"/>
      <c r="G6" s="1851"/>
      <c r="H6" s="1851"/>
      <c r="I6" s="1851"/>
      <c r="J6" s="1851"/>
      <c r="K6" s="1851"/>
      <c r="L6" s="1852"/>
      <c r="M6" s="1814" t="s">
        <v>917</v>
      </c>
      <c r="N6" s="1853"/>
      <c r="O6" s="1854">
        <f>IF(様式1!F44="","",様式1!F44)</f>
        <v>123456789</v>
      </c>
      <c r="P6" s="1855"/>
      <c r="Q6" s="1855"/>
      <c r="R6" s="1855"/>
      <c r="S6" s="1855"/>
      <c r="T6" s="1855"/>
      <c r="U6" s="1855"/>
      <c r="V6" s="1855"/>
      <c r="W6" s="1856"/>
      <c r="X6" s="667"/>
      <c r="Y6" s="667"/>
      <c r="Z6" s="667"/>
      <c r="AA6" s="667"/>
      <c r="AB6" s="667"/>
      <c r="AC6" s="667"/>
      <c r="AD6" s="667"/>
      <c r="AE6" s="667"/>
      <c r="AF6" s="667"/>
      <c r="AG6" s="667"/>
      <c r="AH6" s="667"/>
    </row>
    <row r="7" spans="1:34" ht="18" customHeight="1">
      <c r="A7" s="1814" t="s">
        <v>879</v>
      </c>
      <c r="B7" s="1815"/>
      <c r="C7" s="1816"/>
      <c r="D7" s="1850" t="str">
        <f>IF(様式1!G36="","",様式1!G36)</f>
        <v>ＯＡ事務科</v>
      </c>
      <c r="E7" s="1851"/>
      <c r="F7" s="1851"/>
      <c r="G7" s="1851"/>
      <c r="H7" s="1851"/>
      <c r="I7" s="1851"/>
      <c r="J7" s="1851"/>
      <c r="K7" s="1851"/>
      <c r="L7" s="1852"/>
      <c r="M7" s="1857"/>
      <c r="N7" s="1858"/>
      <c r="O7" s="1858"/>
      <c r="P7" s="1858"/>
      <c r="Q7" s="1858"/>
      <c r="R7" s="1858"/>
      <c r="S7" s="1858"/>
      <c r="T7" s="1858"/>
      <c r="U7" s="1858"/>
      <c r="V7" s="1858"/>
      <c r="W7" s="1858"/>
      <c r="X7" s="667"/>
      <c r="Y7" s="667"/>
      <c r="Z7" s="667"/>
      <c r="AA7" s="667"/>
      <c r="AB7" s="667"/>
      <c r="AC7" s="667"/>
      <c r="AD7" s="667"/>
      <c r="AE7" s="667"/>
      <c r="AF7" s="667"/>
      <c r="AG7" s="667"/>
      <c r="AH7" s="667"/>
    </row>
    <row r="9" spans="1:34" s="669" customFormat="1" ht="69.95" customHeight="1">
      <c r="A9" s="668" t="s">
        <v>918</v>
      </c>
      <c r="B9" s="1859" t="s">
        <v>964</v>
      </c>
      <c r="C9" s="1860"/>
      <c r="D9" s="1861"/>
      <c r="E9" s="1861"/>
      <c r="F9" s="1862"/>
      <c r="G9" s="1863" t="s">
        <v>881</v>
      </c>
      <c r="H9" s="1863"/>
      <c r="I9" s="1863"/>
      <c r="J9" s="1863"/>
      <c r="K9" s="1863"/>
      <c r="L9" s="1863" t="s">
        <v>882</v>
      </c>
      <c r="M9" s="1863"/>
      <c r="N9" s="1859" t="s">
        <v>965</v>
      </c>
      <c r="O9" s="1864"/>
      <c r="P9" s="1865" t="s">
        <v>966</v>
      </c>
      <c r="Q9" s="1863"/>
      <c r="R9" s="1863" t="s">
        <v>885</v>
      </c>
      <c r="S9" s="1863"/>
      <c r="T9" s="1863" t="s">
        <v>886</v>
      </c>
      <c r="U9" s="1863"/>
      <c r="V9" s="1863"/>
      <c r="W9" s="1863"/>
    </row>
    <row r="10" spans="1:34" ht="69.95" customHeight="1">
      <c r="A10" s="670" t="s">
        <v>920</v>
      </c>
      <c r="B10" s="1867" t="s">
        <v>1503</v>
      </c>
      <c r="C10" s="1868"/>
      <c r="D10" s="1869"/>
      <c r="E10" s="1869"/>
      <c r="F10" s="1870"/>
      <c r="G10" s="1874" t="s">
        <v>1504</v>
      </c>
      <c r="H10" s="1874"/>
      <c r="I10" s="1874"/>
      <c r="J10" s="1874"/>
      <c r="K10" s="1874"/>
      <c r="L10" s="1863" t="s">
        <v>1485</v>
      </c>
      <c r="M10" s="1863"/>
      <c r="N10" s="1859" t="s">
        <v>1505</v>
      </c>
      <c r="O10" s="1864"/>
      <c r="P10" s="1865" t="s">
        <v>1506</v>
      </c>
      <c r="Q10" s="1865"/>
      <c r="R10" s="1865">
        <v>5</v>
      </c>
      <c r="S10" s="1865"/>
      <c r="T10" s="1866"/>
      <c r="U10" s="1866"/>
      <c r="V10" s="1866"/>
      <c r="W10" s="1866"/>
    </row>
    <row r="11" spans="1:34" ht="69.95" customHeight="1">
      <c r="A11" s="670" t="s">
        <v>921</v>
      </c>
      <c r="B11" s="1867" t="s">
        <v>1507</v>
      </c>
      <c r="C11" s="1868"/>
      <c r="D11" s="1869"/>
      <c r="E11" s="1869"/>
      <c r="F11" s="1870"/>
      <c r="G11" s="1871" t="s">
        <v>1508</v>
      </c>
      <c r="H11" s="1872"/>
      <c r="I11" s="1872"/>
      <c r="J11" s="1872"/>
      <c r="K11" s="1873"/>
      <c r="L11" s="1863" t="s">
        <v>1485</v>
      </c>
      <c r="M11" s="1863"/>
      <c r="N11" s="1859" t="s">
        <v>1505</v>
      </c>
      <c r="O11" s="1864"/>
      <c r="P11" s="1865" t="s">
        <v>1506</v>
      </c>
      <c r="Q11" s="1865"/>
      <c r="R11" s="1865" t="s">
        <v>1509</v>
      </c>
      <c r="S11" s="1865"/>
      <c r="T11" s="1866"/>
      <c r="U11" s="1866"/>
      <c r="V11" s="1866"/>
      <c r="W11" s="1866"/>
    </row>
    <row r="12" spans="1:34" ht="69.95" customHeight="1">
      <c r="A12" s="670" t="s">
        <v>922</v>
      </c>
      <c r="B12" s="1867" t="s">
        <v>1510</v>
      </c>
      <c r="C12" s="1868"/>
      <c r="D12" s="1869"/>
      <c r="E12" s="1869"/>
      <c r="F12" s="1870"/>
      <c r="G12" s="1871" t="s">
        <v>1511</v>
      </c>
      <c r="H12" s="1872"/>
      <c r="I12" s="1872"/>
      <c r="J12" s="1872"/>
      <c r="K12" s="1873"/>
      <c r="L12" s="1863" t="s">
        <v>1485</v>
      </c>
      <c r="M12" s="1863"/>
      <c r="N12" s="1859" t="s">
        <v>1505</v>
      </c>
      <c r="O12" s="1864"/>
      <c r="P12" s="1865" t="s">
        <v>1506</v>
      </c>
      <c r="Q12" s="1865"/>
      <c r="R12" s="1865">
        <v>5</v>
      </c>
      <c r="S12" s="1865"/>
      <c r="T12" s="1866" t="s">
        <v>1512</v>
      </c>
      <c r="U12" s="1866"/>
      <c r="V12" s="1866"/>
      <c r="W12" s="1866"/>
    </row>
    <row r="13" spans="1:34" ht="69.95" customHeight="1">
      <c r="A13" s="670" t="s">
        <v>923</v>
      </c>
      <c r="B13" s="1859"/>
      <c r="C13" s="1860"/>
      <c r="D13" s="1875"/>
      <c r="E13" s="1875"/>
      <c r="F13" s="1876"/>
      <c r="G13" s="1871"/>
      <c r="H13" s="1872"/>
      <c r="I13" s="1872"/>
      <c r="J13" s="1872"/>
      <c r="K13" s="1873"/>
      <c r="L13" s="1863"/>
      <c r="M13" s="1863"/>
      <c r="N13" s="1877"/>
      <c r="O13" s="1862"/>
      <c r="P13" s="1865"/>
      <c r="Q13" s="1865"/>
      <c r="R13" s="1865"/>
      <c r="S13" s="1865"/>
      <c r="T13" s="1866"/>
      <c r="U13" s="1866"/>
      <c r="V13" s="1866"/>
      <c r="W13" s="1866"/>
    </row>
    <row r="14" spans="1:34" ht="69.95" customHeight="1">
      <c r="A14" s="670" t="s">
        <v>924</v>
      </c>
      <c r="B14" s="1859"/>
      <c r="C14" s="1860"/>
      <c r="D14" s="1875"/>
      <c r="E14" s="1875"/>
      <c r="F14" s="1876"/>
      <c r="G14" s="1871"/>
      <c r="H14" s="1872"/>
      <c r="I14" s="1872"/>
      <c r="J14" s="1872"/>
      <c r="K14" s="1873"/>
      <c r="L14" s="1863"/>
      <c r="M14" s="1863"/>
      <c r="N14" s="1877"/>
      <c r="O14" s="1862"/>
      <c r="P14" s="1865"/>
      <c r="Q14" s="1865"/>
      <c r="R14" s="1865"/>
      <c r="S14" s="1865"/>
      <c r="T14" s="1866"/>
      <c r="U14" s="1866"/>
      <c r="V14" s="1866"/>
      <c r="W14" s="1866"/>
    </row>
    <row r="15" spans="1:34" ht="69.95" customHeight="1">
      <c r="A15" s="670" t="s">
        <v>925</v>
      </c>
      <c r="B15" s="1859"/>
      <c r="C15" s="1860"/>
      <c r="D15" s="1875"/>
      <c r="E15" s="1875"/>
      <c r="F15" s="1876"/>
      <c r="G15" s="1871"/>
      <c r="H15" s="1872"/>
      <c r="I15" s="1872"/>
      <c r="J15" s="1872"/>
      <c r="K15" s="1873"/>
      <c r="L15" s="1863"/>
      <c r="M15" s="1863"/>
      <c r="N15" s="1877"/>
      <c r="O15" s="1862"/>
      <c r="P15" s="1865"/>
      <c r="Q15" s="1865"/>
      <c r="R15" s="1865"/>
      <c r="S15" s="1865"/>
      <c r="T15" s="1866"/>
      <c r="U15" s="1866"/>
      <c r="V15" s="1866"/>
      <c r="W15" s="1866"/>
    </row>
    <row r="17" spans="1:23">
      <c r="A17" s="1877" t="s">
        <v>887</v>
      </c>
      <c r="B17" s="1878"/>
    </row>
    <row r="18" spans="1:23">
      <c r="A18" s="671" t="s">
        <v>888</v>
      </c>
      <c r="B18" s="672"/>
      <c r="C18" s="673"/>
      <c r="D18" s="673"/>
      <c r="E18" s="673"/>
      <c r="F18" s="673"/>
      <c r="G18" s="673"/>
      <c r="H18" s="672" t="s">
        <v>926</v>
      </c>
      <c r="I18" s="672"/>
      <c r="J18" s="672"/>
      <c r="K18" s="673"/>
      <c r="L18" s="673"/>
      <c r="M18" s="673"/>
      <c r="N18" s="673"/>
      <c r="O18" s="673"/>
      <c r="P18" s="673"/>
      <c r="Q18" s="673"/>
      <c r="R18" s="673"/>
      <c r="S18" s="673"/>
      <c r="T18" s="673"/>
      <c r="U18" s="673"/>
      <c r="V18" s="673"/>
      <c r="W18" s="674"/>
    </row>
    <row r="19" spans="1:23">
      <c r="A19" s="675"/>
      <c r="B19" s="676"/>
      <c r="C19" s="676"/>
      <c r="D19" s="676"/>
      <c r="E19" s="676"/>
      <c r="F19" s="676"/>
      <c r="G19" s="676"/>
      <c r="H19" s="676"/>
      <c r="I19" s="676"/>
      <c r="J19" s="676"/>
      <c r="K19" s="676"/>
      <c r="L19" s="676"/>
      <c r="M19" s="676"/>
      <c r="N19" s="676"/>
      <c r="O19" s="676"/>
      <c r="P19" s="676"/>
      <c r="Q19" s="676"/>
      <c r="R19" s="676"/>
      <c r="S19" s="676"/>
      <c r="T19" s="676"/>
      <c r="U19" s="676"/>
      <c r="V19" s="676"/>
      <c r="W19" s="677"/>
    </row>
    <row r="20" spans="1:23">
      <c r="A20" s="678" t="s">
        <v>889</v>
      </c>
      <c r="B20" s="679"/>
      <c r="C20" s="676"/>
      <c r="D20" s="676"/>
      <c r="E20" s="676"/>
      <c r="F20" s="676"/>
      <c r="G20" s="676"/>
      <c r="H20" s="679" t="s">
        <v>890</v>
      </c>
      <c r="I20" s="679"/>
      <c r="J20" s="676"/>
      <c r="K20" s="676"/>
      <c r="L20" s="676"/>
      <c r="M20" s="676"/>
      <c r="N20" s="676"/>
      <c r="O20" s="676"/>
      <c r="P20" s="676"/>
      <c r="Q20" s="676"/>
      <c r="R20" s="676"/>
      <c r="S20" s="676"/>
      <c r="T20" s="676"/>
      <c r="U20" s="676"/>
      <c r="V20" s="676"/>
      <c r="W20" s="677"/>
    </row>
    <row r="21" spans="1:23">
      <c r="A21" s="680"/>
      <c r="B21" s="681"/>
      <c r="C21" s="682"/>
      <c r="D21" s="682"/>
      <c r="E21" s="682"/>
      <c r="F21" s="682"/>
      <c r="G21" s="682"/>
      <c r="H21" s="682"/>
      <c r="I21" s="682"/>
      <c r="J21" s="682"/>
      <c r="K21" s="682"/>
      <c r="L21" s="682"/>
      <c r="M21" s="682"/>
      <c r="N21" s="682"/>
      <c r="O21" s="682"/>
      <c r="P21" s="682"/>
      <c r="Q21" s="682"/>
      <c r="R21" s="682"/>
      <c r="S21" s="682"/>
      <c r="T21" s="682"/>
      <c r="U21" s="682"/>
      <c r="V21" s="682"/>
      <c r="W21" s="683"/>
    </row>
    <row r="23" spans="1:23" ht="60" customHeight="1">
      <c r="A23" s="1879" t="s">
        <v>967</v>
      </c>
      <c r="B23" s="1880"/>
      <c r="C23" s="1880"/>
      <c r="D23" s="1880"/>
      <c r="E23" s="1880"/>
      <c r="F23" s="1880"/>
      <c r="G23" s="1880"/>
      <c r="H23" s="1880"/>
      <c r="I23" s="1880"/>
      <c r="J23" s="1880"/>
      <c r="K23" s="1880"/>
      <c r="L23" s="1880"/>
      <c r="M23" s="1880"/>
      <c r="N23" s="1880"/>
      <c r="O23" s="1880"/>
      <c r="P23" s="1880"/>
      <c r="Q23" s="1880"/>
      <c r="R23" s="1880"/>
      <c r="S23" s="1880"/>
      <c r="T23" s="1880"/>
      <c r="U23" s="1880"/>
      <c r="V23" s="1880"/>
      <c r="W23" s="1880"/>
    </row>
    <row r="24" spans="1:23">
      <c r="W24" s="544" t="s">
        <v>968</v>
      </c>
    </row>
  </sheetData>
  <mergeCells count="61">
    <mergeCell ref="A17:B17"/>
    <mergeCell ref="A23:W23"/>
    <mergeCell ref="T14:W14"/>
    <mergeCell ref="B15:F15"/>
    <mergeCell ref="G15:K15"/>
    <mergeCell ref="L15:M15"/>
    <mergeCell ref="N15:O15"/>
    <mergeCell ref="P15:Q15"/>
    <mergeCell ref="R15:S15"/>
    <mergeCell ref="T15:W15"/>
    <mergeCell ref="B14:F14"/>
    <mergeCell ref="G14:K14"/>
    <mergeCell ref="L14:M14"/>
    <mergeCell ref="N14:O14"/>
    <mergeCell ref="P14:Q14"/>
    <mergeCell ref="R14:S14"/>
    <mergeCell ref="T12:W12"/>
    <mergeCell ref="B13:F13"/>
    <mergeCell ref="G13:K13"/>
    <mergeCell ref="L13:M13"/>
    <mergeCell ref="N13:O13"/>
    <mergeCell ref="P13:Q13"/>
    <mergeCell ref="R13:S13"/>
    <mergeCell ref="T13:W13"/>
    <mergeCell ref="B12:F12"/>
    <mergeCell ref="G12:K12"/>
    <mergeCell ref="L12:M12"/>
    <mergeCell ref="N12:O12"/>
    <mergeCell ref="P12:Q12"/>
    <mergeCell ref="R12:S12"/>
    <mergeCell ref="T10:W10"/>
    <mergeCell ref="B11:F11"/>
    <mergeCell ref="G11:K11"/>
    <mergeCell ref="L11:M11"/>
    <mergeCell ref="N11:O11"/>
    <mergeCell ref="P11:Q11"/>
    <mergeCell ref="R11:S11"/>
    <mergeCell ref="T11:W11"/>
    <mergeCell ref="B10:F10"/>
    <mergeCell ref="G10:K10"/>
    <mergeCell ref="L10:M10"/>
    <mergeCell ref="N10:O10"/>
    <mergeCell ref="P10:Q10"/>
    <mergeCell ref="R10:S10"/>
    <mergeCell ref="A7:C7"/>
    <mergeCell ref="D7:L7"/>
    <mergeCell ref="M7:W7"/>
    <mergeCell ref="B9:F9"/>
    <mergeCell ref="G9:K9"/>
    <mergeCell ref="L9:M9"/>
    <mergeCell ref="N9:O9"/>
    <mergeCell ref="P9:Q9"/>
    <mergeCell ref="R9:S9"/>
    <mergeCell ref="T9:W9"/>
    <mergeCell ref="A3:W3"/>
    <mergeCell ref="S4:T4"/>
    <mergeCell ref="U4:W4"/>
    <mergeCell ref="A6:C6"/>
    <mergeCell ref="D6:L6"/>
    <mergeCell ref="M6:N6"/>
    <mergeCell ref="O6:W6"/>
  </mergeCells>
  <phoneticPr fontId="9"/>
  <printOptions horizontalCentered="1"/>
  <pageMargins left="0.35433070866141736" right="0.31496062992125984" top="0.35433070866141736" bottom="0.39370078740157483" header="0.31496062992125984" footer="0.31496062992125984"/>
  <pageSetup paperSize="9" scale="76" orientation="landscape" horizontalDpi="300" verticalDpi="300" r:id="rId1"/>
  <rowBreaks count="1" manualBreakCount="1">
    <brk id="22"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29</vt:i4>
      </vt:variant>
    </vt:vector>
  </HeadingPairs>
  <TitlesOfParts>
    <vt:vector size="56" baseType="lpstr">
      <vt:lpstr>一覧表</vt:lpstr>
      <vt:lpstr>様式1</vt:lpstr>
      <vt:lpstr>様式2</vt:lpstr>
      <vt:lpstr>様式3</vt:lpstr>
      <vt:lpstr>平面図（参考様式）</vt:lpstr>
      <vt:lpstr>様式4</vt:lpstr>
      <vt:lpstr>様式5</vt:lpstr>
      <vt:lpstr>様式５添付１</vt:lpstr>
      <vt:lpstr>様式５別添２</vt:lpstr>
      <vt:lpstr>様式５添付３</vt:lpstr>
      <vt:lpstr>様式５添付４</vt:lpstr>
      <vt:lpstr>様式５添付４別表</vt:lpstr>
      <vt:lpstr>様式6</vt:lpstr>
      <vt:lpstr>様式7の1</vt:lpstr>
      <vt:lpstr>様式7の3</vt:lpstr>
      <vt:lpstr>職務証明書（参考様式）</vt:lpstr>
      <vt:lpstr>様式8</vt:lpstr>
      <vt:lpstr>様式9</vt:lpstr>
      <vt:lpstr>様式10</vt:lpstr>
      <vt:lpstr>様式12</vt:lpstr>
      <vt:lpstr>様式13の１</vt:lpstr>
      <vt:lpstr>様式14</vt:lpstr>
      <vt:lpstr>様式15の１</vt:lpstr>
      <vt:lpstr>様式15の２</vt:lpstr>
      <vt:lpstr>様式16の２</vt:lpstr>
      <vt:lpstr>様式17</vt:lpstr>
      <vt:lpstr>登録用</vt:lpstr>
      <vt:lpstr>一覧表!Print_Area</vt:lpstr>
      <vt:lpstr>'職務証明書（参考様式）'!Print_Area</vt:lpstr>
      <vt:lpstr>登録用!Print_Area</vt:lpstr>
      <vt:lpstr>'平面図（参考様式）'!Print_Area</vt:lpstr>
      <vt:lpstr>様式1!Print_Area</vt:lpstr>
      <vt:lpstr>様式10!Print_Area</vt:lpstr>
      <vt:lpstr>様式12!Print_Area</vt:lpstr>
      <vt:lpstr>様式13の１!Print_Area</vt:lpstr>
      <vt:lpstr>様式14!Print_Area</vt:lpstr>
      <vt:lpstr>様式15の１!Print_Area</vt:lpstr>
      <vt:lpstr>様式15の２!Print_Area</vt:lpstr>
      <vt:lpstr>様式16の２!Print_Area</vt:lpstr>
      <vt:lpstr>様式17!Print_Area</vt:lpstr>
      <vt:lpstr>様式2!Print_Area</vt:lpstr>
      <vt:lpstr>様式3!Print_Area</vt:lpstr>
      <vt:lpstr>様式4!Print_Area</vt:lpstr>
      <vt:lpstr>様式5!Print_Area</vt:lpstr>
      <vt:lpstr>様式５添付１!Print_Area</vt:lpstr>
      <vt:lpstr>様式５添付３!Print_Area</vt:lpstr>
      <vt:lpstr>様式５添付４!Print_Area</vt:lpstr>
      <vt:lpstr>様式５添付４別表!Print_Area</vt:lpstr>
      <vt:lpstr>様式５別添２!Print_Area</vt:lpstr>
      <vt:lpstr>様式6!Print_Area</vt:lpstr>
      <vt:lpstr>様式7の1!Print_Area</vt:lpstr>
      <vt:lpstr>様式7の3!Print_Area</vt:lpstr>
      <vt:lpstr>様式8!Print_Area</vt:lpstr>
      <vt:lpstr>様式9!Print_Area</vt:lpstr>
      <vt:lpstr>様式3!Print_Titles</vt:lpstr>
      <vt:lpstr>様式5!訓練分野</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岡田 真弓</cp:lastModifiedBy>
  <cp:lastPrinted>2026-01-29T07:41:08Z</cp:lastPrinted>
  <dcterms:created xsi:type="dcterms:W3CDTF">2021-02-10T00:51:51Z</dcterms:created>
  <dcterms:modified xsi:type="dcterms:W3CDTF">2026-01-29T08:07:49Z</dcterms:modified>
</cp:coreProperties>
</file>